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FileServer01\Public\30調査\R05（2023）\令和5年度島根県観光入込客統計調査業務\100.業務成果品\10.島根県観光動態調査結果(ＨＰ公表)\03.調査結果(データ編)\"/>
    </mc:Choice>
  </mc:AlternateContent>
  <xr:revisionPtr revIDLastSave="0" documentId="13_ncr:1_{996F9A2A-231A-4C9F-A5E3-70A564E160BF}" xr6:coauthVersionLast="47" xr6:coauthVersionMax="47" xr10:uidLastSave="{00000000-0000-0000-0000-000000000000}"/>
  <bookViews>
    <workbookView xWindow="28680" yWindow="-120" windowWidth="29040" windowHeight="15720" activeTab="2" xr2:uid="{B54DB164-6213-4455-BF3F-C9C1652214D1}"/>
  </bookViews>
  <sheets>
    <sheet name="(1)ア_市町村別" sheetId="1" r:id="rId1"/>
    <sheet name="(1)イ_月別" sheetId="2" r:id="rId2"/>
    <sheet name="（1）ウ_観光地点別" sheetId="3" r:id="rId3"/>
    <sheet name="（1）エ_月別観光地点別" sheetId="4" r:id="rId4"/>
    <sheet name="(1)オ_行動目的別" sheetId="5" r:id="rId5"/>
    <sheet name="（2）ア_市町村別宿泊客延べ数" sheetId="6" r:id="rId6"/>
    <sheet name="（2）イ_市町村別月別宿泊客延べ数" sheetId="7" r:id="rId7"/>
    <sheet name="（3）ア_国籍別外国人宿泊客延べ数" sheetId="8" r:id="rId8"/>
    <sheet name="（3）イ_月別外国人宿泊客延べ数" sheetId="9" r:id="rId9"/>
    <sheet name="（3）ウ_国籍別外国人宿泊客延べ数 " sheetId="10" r:id="rId10"/>
  </sheets>
  <definedNames>
    <definedName name="_xlnm._FilterDatabase" localSheetId="2" hidden="1">'（1）ウ_観光地点別'!$A$5:$Q$5</definedName>
    <definedName name="_xlnm._FilterDatabase" localSheetId="3" hidden="1">'（1）エ_月別観光地点別'!$A$5:$X$5</definedName>
    <definedName name="_xlnm.Print_Area" localSheetId="0">'(1)ア_市町村別'!$A$1:$D$28</definedName>
    <definedName name="_xlnm.Print_Area" localSheetId="1">'(1)イ_月別'!$A$1:$P$26</definedName>
    <definedName name="_xlnm.Print_Area" localSheetId="2">'（1）ウ_観光地点別'!$A$1:$J$441</definedName>
    <definedName name="_xlnm.Print_Area" localSheetId="3">'（1）エ_月別観光地点別'!$A$1:$T$441</definedName>
    <definedName name="_xlnm.Print_Area" localSheetId="4">'(1)オ_行動目的別'!$A$1:$I$53</definedName>
    <definedName name="_xlnm.Print_Area" localSheetId="5">'（2）ア_市町村別宿泊客延べ数'!$A$1:$D$25</definedName>
    <definedName name="_xlnm.Print_Area" localSheetId="6">'（2）イ_市町村別月別宿泊客延べ数'!$A$1:$P$26</definedName>
    <definedName name="_xlnm.Print_Area" localSheetId="7">'（3）ア_国籍別外国人宿泊客延べ数'!$A$1:$AB$26</definedName>
    <definedName name="_xlnm.Print_Area" localSheetId="8">'（3）イ_月別外国人宿泊客延べ数'!$A$1:$P$26</definedName>
    <definedName name="_xlnm.Print_Area" localSheetId="9">'（3）ウ_国籍別外国人宿泊客延べ数 '!$A$1:$P$30</definedName>
    <definedName name="_xlnm.Print_Titles" localSheetId="2">'（1）ウ_観光地点別'!$1:$5</definedName>
    <definedName name="_xlnm.Print_Titles" localSheetId="3">'（1）エ_月別観光地点別'!$1:$5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3" i="4" l="1"/>
  <c r="H113" i="4"/>
  <c r="I113" i="4"/>
  <c r="J113" i="4"/>
  <c r="K113" i="4"/>
  <c r="L113" i="4"/>
  <c r="M113" i="4"/>
  <c r="N113" i="4"/>
  <c r="O113" i="4"/>
  <c r="P113" i="4"/>
  <c r="Q113" i="4"/>
  <c r="R113" i="4"/>
  <c r="S110" i="4" l="1"/>
  <c r="L110" i="3" s="1"/>
  <c r="S109" i="4"/>
  <c r="L109" i="3" s="1"/>
  <c r="S382" i="4" l="1"/>
  <c r="G382" i="3"/>
  <c r="R382" i="4"/>
  <c r="Q382" i="4"/>
  <c r="P382" i="4"/>
  <c r="O382" i="4"/>
  <c r="N382" i="4"/>
  <c r="M382" i="4"/>
  <c r="L382" i="4"/>
  <c r="K382" i="4"/>
  <c r="J382" i="4"/>
  <c r="S402" i="4"/>
  <c r="R402" i="4"/>
  <c r="Q402" i="4"/>
  <c r="P402" i="4"/>
  <c r="O402" i="4"/>
  <c r="N402" i="4"/>
  <c r="M402" i="4"/>
  <c r="L402" i="4"/>
  <c r="K402" i="4"/>
  <c r="J402" i="4"/>
  <c r="I402" i="4"/>
  <c r="H402" i="4"/>
  <c r="G402" i="4"/>
  <c r="S374" i="4"/>
  <c r="S381" i="4"/>
  <c r="L381" i="3" s="1"/>
  <c r="I381" i="3"/>
  <c r="H382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382" i="3" l="1"/>
  <c r="S115" i="4"/>
  <c r="S114" i="4"/>
  <c r="S118" i="4"/>
  <c r="S91" i="4"/>
  <c r="L315" i="3"/>
  <c r="L316" i="3"/>
  <c r="H314" i="3"/>
  <c r="S312" i="4"/>
  <c r="L312" i="3" s="1"/>
  <c r="I314" i="3" l="1"/>
  <c r="L314" i="3"/>
  <c r="I312" i="3"/>
  <c r="I316" i="3" l="1"/>
  <c r="I315" i="3"/>
  <c r="H309" i="3"/>
  <c r="P54" i="3" l="1"/>
  <c r="Q54" i="3"/>
  <c r="I308" i="3"/>
  <c r="I309" i="3"/>
  <c r="I310" i="3"/>
  <c r="I311" i="3"/>
  <c r="I313" i="3"/>
  <c r="I317" i="3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3" i="5"/>
  <c r="G43" i="5"/>
  <c r="H41" i="5"/>
  <c r="G41" i="5"/>
  <c r="H40" i="5"/>
  <c r="G40" i="5"/>
  <c r="H39" i="5"/>
  <c r="G39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7" i="5"/>
  <c r="G27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J35" i="5"/>
  <c r="J36" i="5"/>
  <c r="J47" i="5"/>
  <c r="I35" i="5" l="1"/>
  <c r="I36" i="5"/>
  <c r="I47" i="5"/>
  <c r="D25" i="9" l="1"/>
  <c r="E25" i="9"/>
  <c r="F25" i="9"/>
  <c r="G25" i="9"/>
  <c r="H25" i="9"/>
  <c r="I25" i="9"/>
  <c r="J25" i="9"/>
  <c r="K25" i="9"/>
  <c r="L25" i="9"/>
  <c r="M25" i="9"/>
  <c r="N25" i="9"/>
  <c r="O25" i="9"/>
  <c r="R150" i="4" l="1"/>
  <c r="Q150" i="4"/>
  <c r="P150" i="4"/>
  <c r="O150" i="4"/>
  <c r="N150" i="4"/>
  <c r="M150" i="4"/>
  <c r="L150" i="4"/>
  <c r="K150" i="4"/>
  <c r="J150" i="4"/>
  <c r="I150" i="4"/>
  <c r="H150" i="4"/>
  <c r="G150" i="4"/>
  <c r="G150" i="3"/>
  <c r="I272" i="3" l="1"/>
  <c r="P11" i="2"/>
  <c r="I413" i="3" l="1"/>
  <c r="S413" i="4" l="1"/>
  <c r="L413" i="3" l="1"/>
  <c r="I397" i="3"/>
  <c r="G402" i="3"/>
  <c r="S397" i="4"/>
  <c r="S379" i="4"/>
  <c r="L379" i="3" s="1"/>
  <c r="I379" i="3"/>
  <c r="G355" i="4"/>
  <c r="H355" i="4"/>
  <c r="I355" i="4"/>
  <c r="J355" i="4"/>
  <c r="K355" i="4"/>
  <c r="L355" i="4"/>
  <c r="M355" i="4"/>
  <c r="N355" i="4"/>
  <c r="O355" i="4"/>
  <c r="P355" i="4"/>
  <c r="Q355" i="4"/>
  <c r="R355" i="4"/>
  <c r="L397" i="3" l="1"/>
  <c r="S207" i="4"/>
  <c r="L207" i="3" s="1"/>
  <c r="G90" i="4" l="1"/>
  <c r="H90" i="4"/>
  <c r="I90" i="4"/>
  <c r="J90" i="4"/>
  <c r="K90" i="4"/>
  <c r="L90" i="4"/>
  <c r="M90" i="4"/>
  <c r="N90" i="4"/>
  <c r="O90" i="4"/>
  <c r="P90" i="4"/>
  <c r="Q90" i="4"/>
  <c r="R90" i="4"/>
  <c r="I46" i="3"/>
  <c r="S78" i="4"/>
  <c r="S46" i="4"/>
  <c r="I78" i="3"/>
  <c r="L78" i="3" l="1"/>
  <c r="L46" i="3"/>
  <c r="S317" i="4"/>
  <c r="L317" i="3" s="1"/>
  <c r="S313" i="4"/>
  <c r="L313" i="3" s="1"/>
  <c r="S311" i="4"/>
  <c r="L311" i="3" s="1"/>
  <c r="S310" i="4"/>
  <c r="L310" i="3" s="1"/>
  <c r="S309" i="4"/>
  <c r="L309" i="3" s="1"/>
  <c r="S308" i="4"/>
  <c r="S307" i="4"/>
  <c r="S306" i="4"/>
  <c r="S305" i="4"/>
  <c r="S304" i="4"/>
  <c r="S303" i="4"/>
  <c r="S338" i="4"/>
  <c r="S337" i="4"/>
  <c r="S336" i="4"/>
  <c r="S335" i="4"/>
  <c r="S334" i="4"/>
  <c r="S333" i="4"/>
  <c r="S332" i="4"/>
  <c r="S331" i="4"/>
  <c r="S330" i="4"/>
  <c r="S329" i="4"/>
  <c r="S328" i="4"/>
  <c r="S327" i="4"/>
  <c r="S326" i="4"/>
  <c r="S325" i="4"/>
  <c r="S324" i="4"/>
  <c r="S323" i="4"/>
  <c r="S322" i="4"/>
  <c r="S321" i="4"/>
  <c r="S320" i="4"/>
  <c r="L320" i="3" s="1"/>
  <c r="S319" i="4"/>
  <c r="L319" i="3" s="1"/>
  <c r="S318" i="4"/>
  <c r="L318" i="3" s="1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L308" i="3" l="1"/>
  <c r="L330" i="3"/>
  <c r="L336" i="3"/>
  <c r="L322" i="3"/>
  <c r="L331" i="3"/>
  <c r="L337" i="3"/>
  <c r="L321" i="3"/>
  <c r="L324" i="3"/>
  <c r="L327" i="3"/>
  <c r="L333" i="3"/>
  <c r="L326" i="3"/>
  <c r="L329" i="3"/>
  <c r="L335" i="3"/>
  <c r="L338" i="3"/>
  <c r="L323" i="3"/>
  <c r="L332" i="3"/>
  <c r="L325" i="3"/>
  <c r="L328" i="3"/>
  <c r="L334" i="3"/>
  <c r="G302" i="3" l="1"/>
  <c r="G289" i="4" l="1"/>
  <c r="H289" i="4"/>
  <c r="I289" i="4"/>
  <c r="J289" i="4"/>
  <c r="K289" i="4"/>
  <c r="L289" i="4"/>
  <c r="M289" i="4"/>
  <c r="N289" i="4"/>
  <c r="O289" i="4"/>
  <c r="P289" i="4"/>
  <c r="Q289" i="4"/>
  <c r="R289" i="4"/>
  <c r="S272" i="4" l="1"/>
  <c r="L272" i="3" l="1"/>
  <c r="S141" i="4"/>
  <c r="S146" i="4"/>
  <c r="S149" i="4"/>
  <c r="S148" i="4"/>
  <c r="S147" i="4"/>
  <c r="I141" i="3"/>
  <c r="I142" i="3"/>
  <c r="I143" i="3"/>
  <c r="I144" i="3"/>
  <c r="I145" i="3"/>
  <c r="I146" i="3"/>
  <c r="I149" i="3"/>
  <c r="I148" i="3"/>
  <c r="I147" i="3"/>
  <c r="S103" i="4"/>
  <c r="S104" i="4"/>
  <c r="S105" i="4"/>
  <c r="S106" i="4"/>
  <c r="S107" i="4"/>
  <c r="S108" i="4"/>
  <c r="I108" i="3"/>
  <c r="I103" i="3"/>
  <c r="G113" i="3"/>
  <c r="H90" i="3"/>
  <c r="H150" i="3"/>
  <c r="H167" i="3"/>
  <c r="H186" i="3"/>
  <c r="H246" i="3"/>
  <c r="H276" i="3"/>
  <c r="H281" i="3"/>
  <c r="H289" i="3"/>
  <c r="H302" i="3"/>
  <c r="H339" i="3"/>
  <c r="H355" i="3"/>
  <c r="H402" i="3"/>
  <c r="H410" i="3"/>
  <c r="H416" i="3"/>
  <c r="H424" i="3"/>
  <c r="H426" i="3"/>
  <c r="H440" i="3"/>
  <c r="G382" i="4"/>
  <c r="H382" i="4"/>
  <c r="I382" i="4"/>
  <c r="L141" i="3" l="1"/>
  <c r="L147" i="3"/>
  <c r="L105" i="3"/>
  <c r="L103" i="3"/>
  <c r="L148" i="3"/>
  <c r="L108" i="3"/>
  <c r="L149" i="3"/>
  <c r="L107" i="3"/>
  <c r="L106" i="3"/>
  <c r="H441" i="3"/>
  <c r="I47" i="3"/>
  <c r="I48" i="3"/>
  <c r="I79" i="3"/>
  <c r="I80" i="3"/>
  <c r="I81" i="3"/>
  <c r="I82" i="3"/>
  <c r="P23" i="7" l="1"/>
  <c r="P6" i="2" l="1"/>
  <c r="S82" i="4" l="1"/>
  <c r="S47" i="4"/>
  <c r="S48" i="4"/>
  <c r="S79" i="4"/>
  <c r="S80" i="4"/>
  <c r="S81" i="4"/>
  <c r="G90" i="3"/>
  <c r="L47" i="3" l="1"/>
  <c r="L48" i="3"/>
  <c r="L80" i="3"/>
  <c r="L81" i="3"/>
  <c r="L79" i="3"/>
  <c r="L82" i="3"/>
  <c r="P9" i="7"/>
  <c r="Q9" i="7" s="1"/>
  <c r="G410" i="3" l="1"/>
  <c r="S384" i="4"/>
  <c r="I384" i="3"/>
  <c r="S351" i="4"/>
  <c r="S352" i="4"/>
  <c r="S353" i="4"/>
  <c r="I351" i="3"/>
  <c r="I352" i="3"/>
  <c r="I353" i="3"/>
  <c r="S287" i="4"/>
  <c r="L352" i="3" l="1"/>
  <c r="L384" i="3"/>
  <c r="L351" i="3"/>
  <c r="L353" i="3"/>
  <c r="G281" i="3"/>
  <c r="P14" i="2"/>
  <c r="P13" i="2" l="1"/>
  <c r="S273" i="4"/>
  <c r="S271" i="4"/>
  <c r="G276" i="3"/>
  <c r="I271" i="3"/>
  <c r="I273" i="3"/>
  <c r="P12" i="2"/>
  <c r="L271" i="3" l="1"/>
  <c r="L273" i="3"/>
  <c r="Q12" i="2"/>
  <c r="S231" i="4"/>
  <c r="L231" i="3" s="1"/>
  <c r="G246" i="3"/>
  <c r="S169" i="4"/>
  <c r="I169" i="3"/>
  <c r="P10" i="2"/>
  <c r="G167" i="3"/>
  <c r="I107" i="3"/>
  <c r="P7" i="2"/>
  <c r="Q7" i="2" s="1"/>
  <c r="L169" i="3" l="1"/>
  <c r="R302" i="4"/>
  <c r="Q302" i="4"/>
  <c r="P302" i="4"/>
  <c r="O302" i="4"/>
  <c r="N302" i="4"/>
  <c r="M302" i="4"/>
  <c r="L302" i="4"/>
  <c r="K302" i="4"/>
  <c r="J302" i="4"/>
  <c r="I302" i="4"/>
  <c r="H302" i="4"/>
  <c r="G302" i="4"/>
  <c r="L25" i="2"/>
  <c r="K25" i="2" l="1"/>
  <c r="I68" i="3" l="1"/>
  <c r="I67" i="3"/>
  <c r="P6" i="10" l="1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AB7" i="8" l="1"/>
  <c r="I420" i="3" l="1"/>
  <c r="I380" i="3" l="1"/>
  <c r="S380" i="4"/>
  <c r="L380" i="3" s="1"/>
  <c r="I301" i="3"/>
  <c r="S301" i="4"/>
  <c r="I285" i="3"/>
  <c r="G289" i="3"/>
  <c r="S285" i="4"/>
  <c r="L301" i="3" l="1"/>
  <c r="L285" i="3"/>
  <c r="S68" i="4"/>
  <c r="L68" i="3" l="1"/>
  <c r="I401" i="3" l="1"/>
  <c r="I340" i="3"/>
  <c r="I354" i="3"/>
  <c r="I138" i="3"/>
  <c r="I139" i="3"/>
  <c r="I140" i="3"/>
  <c r="S378" i="4" l="1"/>
  <c r="L378" i="3" s="1"/>
  <c r="O276" i="4" l="1"/>
  <c r="H276" i="4"/>
  <c r="I276" i="4"/>
  <c r="J276" i="4"/>
  <c r="K276" i="4"/>
  <c r="L276" i="4"/>
  <c r="M276" i="4"/>
  <c r="N276" i="4"/>
  <c r="P276" i="4"/>
  <c r="Q276" i="4"/>
  <c r="R276" i="4"/>
  <c r="M246" i="4"/>
  <c r="N246" i="4"/>
  <c r="O246" i="4"/>
  <c r="P246" i="4"/>
  <c r="Q246" i="4"/>
  <c r="R246" i="4"/>
  <c r="Q58" i="3"/>
  <c r="S340" i="4" l="1"/>
  <c r="S280" i="4"/>
  <c r="N281" i="4"/>
  <c r="R281" i="4"/>
  <c r="Q281" i="4"/>
  <c r="P281" i="4"/>
  <c r="O281" i="4"/>
  <c r="M281" i="4"/>
  <c r="L281" i="4"/>
  <c r="K281" i="4"/>
  <c r="J281" i="4"/>
  <c r="I281" i="4"/>
  <c r="H281" i="4"/>
  <c r="G281" i="4"/>
  <c r="S112" i="4"/>
  <c r="L112" i="3" s="1"/>
  <c r="S111" i="4"/>
  <c r="L111" i="3" s="1"/>
  <c r="G355" i="3"/>
  <c r="G339" i="3"/>
  <c r="I280" i="3"/>
  <c r="I112" i="3"/>
  <c r="I111" i="3"/>
  <c r="I110" i="3"/>
  <c r="I109" i="3"/>
  <c r="L280" i="3" l="1"/>
  <c r="L340" i="3"/>
  <c r="S439" i="4"/>
  <c r="P440" i="4"/>
  <c r="Q440" i="4"/>
  <c r="G426" i="4" l="1"/>
  <c r="B24" i="6" l="1"/>
  <c r="D30" i="10" l="1"/>
  <c r="P29" i="10" l="1"/>
  <c r="P25" i="10"/>
  <c r="P26" i="10"/>
  <c r="P27" i="10"/>
  <c r="P28" i="10"/>
  <c r="E30" i="10"/>
  <c r="F30" i="10"/>
  <c r="G30" i="10"/>
  <c r="H30" i="10"/>
  <c r="I30" i="10"/>
  <c r="J30" i="10"/>
  <c r="K30" i="10"/>
  <c r="L30" i="10"/>
  <c r="M30" i="10"/>
  <c r="N30" i="10"/>
  <c r="O30" i="10"/>
  <c r="P30" i="10" l="1"/>
  <c r="P8" i="2"/>
  <c r="R339" i="4" l="1"/>
  <c r="Q339" i="4"/>
  <c r="P339" i="4"/>
  <c r="S208" i="4"/>
  <c r="L208" i="3" s="1"/>
  <c r="P50" i="3" l="1"/>
  <c r="Q50" i="3"/>
  <c r="S88" i="4" l="1"/>
  <c r="L88" i="3" l="1"/>
  <c r="S117" i="4"/>
  <c r="S119" i="4"/>
  <c r="S120" i="4"/>
  <c r="S121" i="4"/>
  <c r="S122" i="4"/>
  <c r="L118" i="3" l="1"/>
  <c r="L117" i="3"/>
  <c r="L120" i="3"/>
  <c r="L122" i="3"/>
  <c r="L119" i="3"/>
  <c r="L121" i="3"/>
  <c r="P40" i="3"/>
  <c r="Q40" i="3"/>
  <c r="P41" i="3"/>
  <c r="Q41" i="3"/>
  <c r="P9" i="3" l="1"/>
  <c r="P7" i="3"/>
  <c r="S393" i="4" l="1"/>
  <c r="I400" i="3" l="1"/>
  <c r="S243" i="4"/>
  <c r="L243" i="3" s="1"/>
  <c r="S192" i="4"/>
  <c r="L192" i="3" s="1"/>
  <c r="Z26" i="8"/>
  <c r="Y26" i="8"/>
  <c r="T26" i="8"/>
  <c r="Q22" i="10" s="1"/>
  <c r="S26" i="8"/>
  <c r="Q21" i="10" s="1"/>
  <c r="N26" i="8"/>
  <c r="Q16" i="10" s="1"/>
  <c r="M26" i="8"/>
  <c r="Q15" i="10" s="1"/>
  <c r="H26" i="8"/>
  <c r="Q10" i="10" s="1"/>
  <c r="G26" i="8"/>
  <c r="Q9" i="10" s="1"/>
  <c r="D26" i="8"/>
  <c r="E26" i="8"/>
  <c r="Q7" i="10" s="1"/>
  <c r="F26" i="8"/>
  <c r="Q8" i="10" s="1"/>
  <c r="I26" i="8"/>
  <c r="Q11" i="10" s="1"/>
  <c r="J26" i="8"/>
  <c r="Q12" i="10" s="1"/>
  <c r="K26" i="8"/>
  <c r="Q13" i="10" s="1"/>
  <c r="L26" i="8"/>
  <c r="Q14" i="10" s="1"/>
  <c r="O26" i="8"/>
  <c r="Q17" i="10" s="1"/>
  <c r="P26" i="8"/>
  <c r="Q18" i="10" s="1"/>
  <c r="Q26" i="8"/>
  <c r="Q19" i="10" s="1"/>
  <c r="R26" i="8"/>
  <c r="Q20" i="10" s="1"/>
  <c r="U26" i="8"/>
  <c r="Q23" i="10" s="1"/>
  <c r="V26" i="8"/>
  <c r="Q24" i="10" s="1"/>
  <c r="W26" i="8"/>
  <c r="X26" i="8"/>
  <c r="AA26" i="8"/>
  <c r="P7" i="7"/>
  <c r="Q6" i="10" l="1"/>
  <c r="AB26" i="8"/>
  <c r="I6" i="3"/>
  <c r="S400" i="4"/>
  <c r="S138" i="4"/>
  <c r="S139" i="4"/>
  <c r="S123" i="4"/>
  <c r="L139" i="3" l="1"/>
  <c r="L138" i="3"/>
  <c r="L123" i="3"/>
  <c r="L400" i="3"/>
  <c r="S247" i="4"/>
  <c r="S248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S266" i="4"/>
  <c r="S267" i="4"/>
  <c r="S268" i="4"/>
  <c r="S269" i="4"/>
  <c r="S270" i="4"/>
  <c r="S274" i="4"/>
  <c r="S275" i="4"/>
  <c r="L269" i="3" l="1"/>
  <c r="L275" i="3"/>
  <c r="L274" i="3"/>
  <c r="L270" i="3"/>
  <c r="S276" i="4"/>
  <c r="P23" i="9"/>
  <c r="P19" i="2"/>
  <c r="P24" i="2" l="1"/>
  <c r="P23" i="2"/>
  <c r="P22" i="2"/>
  <c r="P21" i="2"/>
  <c r="P20" i="2"/>
  <c r="P18" i="2"/>
  <c r="P17" i="2"/>
  <c r="S187" i="4"/>
  <c r="L187" i="3" s="1"/>
  <c r="S188" i="4"/>
  <c r="L188" i="3" s="1"/>
  <c r="S189" i="4"/>
  <c r="L189" i="3" s="1"/>
  <c r="S190" i="4"/>
  <c r="L190" i="3" s="1"/>
  <c r="S191" i="4"/>
  <c r="L191" i="3" s="1"/>
  <c r="S193" i="4"/>
  <c r="L193" i="3" s="1"/>
  <c r="S194" i="4"/>
  <c r="L194" i="3" s="1"/>
  <c r="S195" i="4"/>
  <c r="L195" i="3" s="1"/>
  <c r="S196" i="4"/>
  <c r="L196" i="3" s="1"/>
  <c r="S197" i="4"/>
  <c r="L197" i="3" s="1"/>
  <c r="S198" i="4"/>
  <c r="L198" i="3" s="1"/>
  <c r="S199" i="4"/>
  <c r="L199" i="3" s="1"/>
  <c r="S200" i="4"/>
  <c r="L200" i="3" s="1"/>
  <c r="S201" i="4"/>
  <c r="L201" i="3" s="1"/>
  <c r="S202" i="4"/>
  <c r="L202" i="3" s="1"/>
  <c r="S203" i="4"/>
  <c r="L203" i="3" s="1"/>
  <c r="S204" i="4"/>
  <c r="L204" i="3" s="1"/>
  <c r="S205" i="4"/>
  <c r="L205" i="3" s="1"/>
  <c r="S206" i="4"/>
  <c r="L206" i="3" s="1"/>
  <c r="S209" i="4"/>
  <c r="L209" i="3" s="1"/>
  <c r="S210" i="4"/>
  <c r="L210" i="3" s="1"/>
  <c r="S211" i="4"/>
  <c r="L211" i="3" s="1"/>
  <c r="S212" i="4"/>
  <c r="L212" i="3" s="1"/>
  <c r="S213" i="4"/>
  <c r="L213" i="3" s="1"/>
  <c r="S214" i="4"/>
  <c r="L214" i="3" s="1"/>
  <c r="S215" i="4"/>
  <c r="L215" i="3" s="1"/>
  <c r="S216" i="4"/>
  <c r="L216" i="3" s="1"/>
  <c r="S217" i="4"/>
  <c r="L217" i="3" s="1"/>
  <c r="S218" i="4"/>
  <c r="L218" i="3" s="1"/>
  <c r="S219" i="4"/>
  <c r="L219" i="3" s="1"/>
  <c r="S220" i="4"/>
  <c r="L220" i="3" s="1"/>
  <c r="S221" i="4"/>
  <c r="L221" i="3" s="1"/>
  <c r="S222" i="4"/>
  <c r="L222" i="3" s="1"/>
  <c r="S223" i="4"/>
  <c r="L223" i="3" s="1"/>
  <c r="S224" i="4"/>
  <c r="L224" i="3" s="1"/>
  <c r="S225" i="4"/>
  <c r="L225" i="3" s="1"/>
  <c r="S226" i="4"/>
  <c r="L226" i="3" s="1"/>
  <c r="S227" i="4"/>
  <c r="L227" i="3" s="1"/>
  <c r="S228" i="4"/>
  <c r="L228" i="3" s="1"/>
  <c r="S229" i="4"/>
  <c r="L229" i="3" s="1"/>
  <c r="S230" i="4"/>
  <c r="L230" i="3" s="1"/>
  <c r="S232" i="4"/>
  <c r="L232" i="3" s="1"/>
  <c r="S233" i="4"/>
  <c r="L233" i="3" s="1"/>
  <c r="S234" i="4"/>
  <c r="L234" i="3" s="1"/>
  <c r="S235" i="4"/>
  <c r="L235" i="3" s="1"/>
  <c r="S236" i="4"/>
  <c r="L236" i="3" s="1"/>
  <c r="S237" i="4"/>
  <c r="L237" i="3" s="1"/>
  <c r="S238" i="4"/>
  <c r="L238" i="3" s="1"/>
  <c r="S239" i="4"/>
  <c r="L239" i="3" s="1"/>
  <c r="S240" i="4"/>
  <c r="L240" i="3" s="1"/>
  <c r="S241" i="4"/>
  <c r="L241" i="3" s="1"/>
  <c r="S242" i="4"/>
  <c r="L242" i="3" s="1"/>
  <c r="S244" i="4"/>
  <c r="L244" i="3" s="1"/>
  <c r="S245" i="4"/>
  <c r="L245" i="3" s="1"/>
  <c r="D11" i="1"/>
  <c r="D12" i="1"/>
  <c r="S246" i="4" l="1"/>
  <c r="I399" i="3"/>
  <c r="I398" i="3"/>
  <c r="S399" i="4"/>
  <c r="S398" i="4"/>
  <c r="Q17" i="2"/>
  <c r="Q19" i="2"/>
  <c r="Q21" i="2"/>
  <c r="Q22" i="2"/>
  <c r="Q23" i="2"/>
  <c r="L398" i="3" l="1"/>
  <c r="L399" i="3"/>
  <c r="AB25" i="8"/>
  <c r="AB24" i="8"/>
  <c r="AB23" i="8"/>
  <c r="AB22" i="8"/>
  <c r="AB21" i="8"/>
  <c r="AB20" i="8"/>
  <c r="AB19" i="8"/>
  <c r="AB18" i="8"/>
  <c r="AB17" i="8"/>
  <c r="AB16" i="8"/>
  <c r="AB15" i="8"/>
  <c r="AB14" i="8"/>
  <c r="AB13" i="8"/>
  <c r="AB12" i="8"/>
  <c r="AB11" i="8"/>
  <c r="AB10" i="8"/>
  <c r="AB9" i="8"/>
  <c r="AB8" i="8"/>
  <c r="L246" i="4" l="1"/>
  <c r="K246" i="4"/>
  <c r="J246" i="4"/>
  <c r="I246" i="4"/>
  <c r="H246" i="4"/>
  <c r="G246" i="4"/>
  <c r="S166" i="4" l="1"/>
  <c r="R167" i="4"/>
  <c r="Q167" i="4"/>
  <c r="P167" i="4"/>
  <c r="O167" i="4"/>
  <c r="N167" i="4"/>
  <c r="M167" i="4"/>
  <c r="L167" i="4"/>
  <c r="K167" i="4"/>
  <c r="J167" i="4"/>
  <c r="I167" i="4"/>
  <c r="H167" i="4"/>
  <c r="G167" i="4"/>
  <c r="I439" i="3"/>
  <c r="I438" i="3"/>
  <c r="I437" i="3"/>
  <c r="I436" i="3"/>
  <c r="I435" i="3"/>
  <c r="I434" i="3"/>
  <c r="I433" i="3"/>
  <c r="I432" i="3"/>
  <c r="I431" i="3"/>
  <c r="I430" i="3"/>
  <c r="I429" i="3"/>
  <c r="I428" i="3"/>
  <c r="I427" i="3"/>
  <c r="I425" i="3"/>
  <c r="I423" i="3"/>
  <c r="I422" i="3"/>
  <c r="I421" i="3"/>
  <c r="I419" i="3"/>
  <c r="I418" i="3"/>
  <c r="I417" i="3"/>
  <c r="I415" i="3"/>
  <c r="I414" i="3"/>
  <c r="I412" i="3"/>
  <c r="I411" i="3"/>
  <c r="I409" i="3"/>
  <c r="I408" i="3"/>
  <c r="I407" i="3"/>
  <c r="I406" i="3"/>
  <c r="I405" i="3"/>
  <c r="I404" i="3"/>
  <c r="I403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3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0" i="3"/>
  <c r="I349" i="3"/>
  <c r="I348" i="3"/>
  <c r="I347" i="3"/>
  <c r="I346" i="3"/>
  <c r="I345" i="3"/>
  <c r="I344" i="3"/>
  <c r="I343" i="3"/>
  <c r="I342" i="3"/>
  <c r="I341" i="3"/>
  <c r="I307" i="3"/>
  <c r="I306" i="3"/>
  <c r="I305" i="3"/>
  <c r="I304" i="3"/>
  <c r="I303" i="3"/>
  <c r="I300" i="3"/>
  <c r="I299" i="3"/>
  <c r="I298" i="3"/>
  <c r="I297" i="3"/>
  <c r="I296" i="3"/>
  <c r="I295" i="3"/>
  <c r="I294" i="3"/>
  <c r="I293" i="3"/>
  <c r="I292" i="3"/>
  <c r="I291" i="3"/>
  <c r="I290" i="3"/>
  <c r="I288" i="3"/>
  <c r="I287" i="3"/>
  <c r="I286" i="3"/>
  <c r="I284" i="3"/>
  <c r="I283" i="3"/>
  <c r="I282" i="3"/>
  <c r="I279" i="3"/>
  <c r="I278" i="3"/>
  <c r="I277" i="3"/>
  <c r="I275" i="3"/>
  <c r="I274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8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06" i="3"/>
  <c r="I105" i="3"/>
  <c r="I104" i="3"/>
  <c r="I102" i="3"/>
  <c r="I101" i="3"/>
  <c r="I100" i="3"/>
  <c r="I99" i="3"/>
  <c r="I98" i="3"/>
  <c r="I97" i="3"/>
  <c r="I96" i="3"/>
  <c r="I95" i="3"/>
  <c r="I94" i="3"/>
  <c r="I93" i="3"/>
  <c r="I92" i="3"/>
  <c r="I91" i="3"/>
  <c r="I89" i="3"/>
  <c r="I88" i="3"/>
  <c r="I87" i="3"/>
  <c r="I86" i="3"/>
  <c r="I85" i="3"/>
  <c r="I84" i="3"/>
  <c r="I83" i="3"/>
  <c r="I77" i="3"/>
  <c r="I76" i="3"/>
  <c r="I75" i="3"/>
  <c r="I74" i="3"/>
  <c r="I73" i="3"/>
  <c r="I72" i="3"/>
  <c r="I71" i="3"/>
  <c r="I70" i="3"/>
  <c r="I69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L166" i="3" l="1"/>
  <c r="Q25" i="10"/>
  <c r="Q26" i="10"/>
  <c r="Q29" i="10"/>
  <c r="Q28" i="10"/>
  <c r="Q27" i="10"/>
  <c r="P24" i="9"/>
  <c r="Q24" i="9" s="1"/>
  <c r="Q23" i="9"/>
  <c r="P22" i="9"/>
  <c r="Q22" i="9" s="1"/>
  <c r="P21" i="9"/>
  <c r="Q21" i="9" s="1"/>
  <c r="P20" i="9"/>
  <c r="Q20" i="9" s="1"/>
  <c r="P19" i="9"/>
  <c r="Q19" i="9" s="1"/>
  <c r="P18" i="9"/>
  <c r="Q18" i="9" s="1"/>
  <c r="P17" i="9"/>
  <c r="Q17" i="9" s="1"/>
  <c r="P16" i="9"/>
  <c r="Q16" i="9" s="1"/>
  <c r="P15" i="9"/>
  <c r="Q15" i="9" s="1"/>
  <c r="P14" i="9"/>
  <c r="Q14" i="9" s="1"/>
  <c r="P13" i="9"/>
  <c r="Q13" i="9" s="1"/>
  <c r="P12" i="9"/>
  <c r="Q12" i="9" s="1"/>
  <c r="P11" i="9"/>
  <c r="Q11" i="9" s="1"/>
  <c r="P10" i="9"/>
  <c r="Q10" i="9" s="1"/>
  <c r="P9" i="9"/>
  <c r="Q9" i="9" s="1"/>
  <c r="P8" i="9"/>
  <c r="Q8" i="9" s="1"/>
  <c r="P7" i="9"/>
  <c r="Q7" i="9" s="1"/>
  <c r="P6" i="9"/>
  <c r="Q6" i="9" s="1"/>
  <c r="Q30" i="10" l="1"/>
  <c r="P25" i="9"/>
  <c r="Q25" i="9" s="1"/>
  <c r="O25" i="7" l="1"/>
  <c r="N25" i="7"/>
  <c r="M25" i="7"/>
  <c r="L25" i="7"/>
  <c r="K25" i="7"/>
  <c r="J25" i="7"/>
  <c r="I25" i="7"/>
  <c r="H25" i="7"/>
  <c r="G25" i="7"/>
  <c r="F25" i="7"/>
  <c r="E25" i="7"/>
  <c r="D25" i="7"/>
  <c r="P24" i="7"/>
  <c r="Q24" i="7" s="1"/>
  <c r="Q23" i="7"/>
  <c r="P22" i="7"/>
  <c r="Q22" i="7" s="1"/>
  <c r="P21" i="7"/>
  <c r="Q21" i="7" s="1"/>
  <c r="P20" i="7"/>
  <c r="Q20" i="7" s="1"/>
  <c r="P19" i="7"/>
  <c r="Q19" i="7" s="1"/>
  <c r="P18" i="7"/>
  <c r="P17" i="7"/>
  <c r="Q17" i="7" s="1"/>
  <c r="P16" i="7"/>
  <c r="Q16" i="7" s="1"/>
  <c r="P15" i="7"/>
  <c r="Q15" i="7" s="1"/>
  <c r="P14" i="7"/>
  <c r="Q14" i="7" s="1"/>
  <c r="P13" i="7"/>
  <c r="Q13" i="7" s="1"/>
  <c r="P12" i="7"/>
  <c r="Q12" i="7" s="1"/>
  <c r="P11" i="7"/>
  <c r="Q11" i="7" s="1"/>
  <c r="P10" i="7"/>
  <c r="Q10" i="7" s="1"/>
  <c r="P8" i="7"/>
  <c r="Q8" i="7" s="1"/>
  <c r="Q7" i="7"/>
  <c r="P6" i="7"/>
  <c r="C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Q6" i="7" l="1"/>
  <c r="P25" i="7"/>
  <c r="Q25" i="7" s="1"/>
  <c r="Q18" i="7"/>
  <c r="D24" i="6"/>
  <c r="Q59" i="3" l="1"/>
  <c r="P59" i="3"/>
  <c r="P58" i="3"/>
  <c r="Q57" i="3"/>
  <c r="P57" i="3"/>
  <c r="Q56" i="3"/>
  <c r="P56" i="3"/>
  <c r="Q55" i="3"/>
  <c r="P55" i="3"/>
  <c r="Q53" i="3"/>
  <c r="P53" i="3"/>
  <c r="Q51" i="3"/>
  <c r="P51" i="3"/>
  <c r="Q47" i="3"/>
  <c r="P47" i="3"/>
  <c r="Q46" i="3"/>
  <c r="P46" i="3"/>
  <c r="Q45" i="3"/>
  <c r="P45" i="3"/>
  <c r="Q42" i="3"/>
  <c r="P42" i="3"/>
  <c r="Q39" i="3"/>
  <c r="P39" i="3"/>
  <c r="Q38" i="3"/>
  <c r="P38" i="3"/>
  <c r="Q37" i="3"/>
  <c r="P37" i="3"/>
  <c r="Q36" i="3"/>
  <c r="P36" i="3"/>
  <c r="Q35" i="3"/>
  <c r="P35" i="3"/>
  <c r="Q34" i="3"/>
  <c r="P34" i="3"/>
  <c r="Q31" i="3"/>
  <c r="P31" i="3"/>
  <c r="P32" i="3" s="1"/>
  <c r="P17" i="3"/>
  <c r="Q17" i="3"/>
  <c r="P18" i="3"/>
  <c r="Q18" i="3"/>
  <c r="P19" i="3"/>
  <c r="Q19" i="3"/>
  <c r="P20" i="3"/>
  <c r="Q20" i="3"/>
  <c r="P21" i="3"/>
  <c r="Q21" i="3"/>
  <c r="P22" i="3"/>
  <c r="Q22" i="3"/>
  <c r="P23" i="3"/>
  <c r="Q23" i="3"/>
  <c r="P24" i="3"/>
  <c r="Q24" i="3"/>
  <c r="P25" i="3"/>
  <c r="Q25" i="3"/>
  <c r="P26" i="3"/>
  <c r="Q26" i="3"/>
  <c r="P27" i="3"/>
  <c r="Q27" i="3"/>
  <c r="P28" i="3"/>
  <c r="Q28" i="3"/>
  <c r="Q16" i="3"/>
  <c r="P16" i="3"/>
  <c r="Q13" i="3"/>
  <c r="P13" i="3"/>
  <c r="Q12" i="3"/>
  <c r="P12" i="3"/>
  <c r="Q11" i="3"/>
  <c r="P11" i="3"/>
  <c r="Q10" i="3"/>
  <c r="P10" i="3"/>
  <c r="Q9" i="3"/>
  <c r="Q8" i="3"/>
  <c r="P8" i="3"/>
  <c r="Q7" i="3"/>
  <c r="J52" i="5"/>
  <c r="J51" i="5"/>
  <c r="J50" i="5"/>
  <c r="J49" i="5"/>
  <c r="J48" i="5"/>
  <c r="J46" i="5"/>
  <c r="J43" i="5"/>
  <c r="G44" i="5" s="1"/>
  <c r="J41" i="5"/>
  <c r="J40" i="5"/>
  <c r="J39" i="5"/>
  <c r="J37" i="5"/>
  <c r="J34" i="5"/>
  <c r="J33" i="5"/>
  <c r="J32" i="5"/>
  <c r="J31" i="5"/>
  <c r="J30" i="5"/>
  <c r="J29" i="5"/>
  <c r="J27" i="5"/>
  <c r="H28" i="5" s="1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1" i="5"/>
  <c r="J10" i="5"/>
  <c r="J9" i="5"/>
  <c r="J8" i="5"/>
  <c r="J7" i="5"/>
  <c r="J6" i="5"/>
  <c r="J5" i="5"/>
  <c r="R440" i="4"/>
  <c r="O440" i="4"/>
  <c r="N440" i="4"/>
  <c r="M440" i="4"/>
  <c r="L440" i="4"/>
  <c r="K440" i="4"/>
  <c r="J440" i="4"/>
  <c r="I440" i="4"/>
  <c r="H440" i="4"/>
  <c r="G440" i="4"/>
  <c r="L439" i="3"/>
  <c r="S438" i="4"/>
  <c r="S437" i="4"/>
  <c r="S436" i="4"/>
  <c r="S435" i="4"/>
  <c r="S434" i="4"/>
  <c r="S433" i="4"/>
  <c r="S432" i="4"/>
  <c r="S431" i="4"/>
  <c r="S430" i="4"/>
  <c r="S429" i="4"/>
  <c r="S428" i="4"/>
  <c r="S427" i="4"/>
  <c r="R426" i="4"/>
  <c r="Q426" i="4"/>
  <c r="P426" i="4"/>
  <c r="O426" i="4"/>
  <c r="N426" i="4"/>
  <c r="M426" i="4"/>
  <c r="L426" i="4"/>
  <c r="K426" i="4"/>
  <c r="J426" i="4"/>
  <c r="I426" i="4"/>
  <c r="H426" i="4"/>
  <c r="S425" i="4"/>
  <c r="R424" i="4"/>
  <c r="Q424" i="4"/>
  <c r="P424" i="4"/>
  <c r="O424" i="4"/>
  <c r="N424" i="4"/>
  <c r="M424" i="4"/>
  <c r="L424" i="4"/>
  <c r="K424" i="4"/>
  <c r="J424" i="4"/>
  <c r="I424" i="4"/>
  <c r="H424" i="4"/>
  <c r="G424" i="4"/>
  <c r="S423" i="4"/>
  <c r="S422" i="4"/>
  <c r="S421" i="4"/>
  <c r="S420" i="4"/>
  <c r="S419" i="4"/>
  <c r="S418" i="4"/>
  <c r="S417" i="4"/>
  <c r="R416" i="4"/>
  <c r="Q416" i="4"/>
  <c r="P416" i="4"/>
  <c r="O416" i="4"/>
  <c r="N416" i="4"/>
  <c r="M416" i="4"/>
  <c r="L416" i="4"/>
  <c r="K416" i="4"/>
  <c r="J416" i="4"/>
  <c r="I416" i="4"/>
  <c r="H416" i="4"/>
  <c r="G416" i="4"/>
  <c r="S415" i="4"/>
  <c r="S414" i="4"/>
  <c r="S412" i="4"/>
  <c r="S411" i="4"/>
  <c r="R410" i="4"/>
  <c r="Q410" i="4"/>
  <c r="P410" i="4"/>
  <c r="O410" i="4"/>
  <c r="N410" i="4"/>
  <c r="M410" i="4"/>
  <c r="L410" i="4"/>
  <c r="K410" i="4"/>
  <c r="J410" i="4"/>
  <c r="I410" i="4"/>
  <c r="H410" i="4"/>
  <c r="G410" i="4"/>
  <c r="S409" i="4"/>
  <c r="S408" i="4"/>
  <c r="S407" i="4"/>
  <c r="S406" i="4"/>
  <c r="S405" i="4"/>
  <c r="S404" i="4"/>
  <c r="S403" i="4"/>
  <c r="S401" i="4"/>
  <c r="S396" i="4"/>
  <c r="S395" i="4"/>
  <c r="S394" i="4"/>
  <c r="L393" i="3"/>
  <c r="S392" i="4"/>
  <c r="S391" i="4"/>
  <c r="S390" i="4"/>
  <c r="S389" i="4"/>
  <c r="S388" i="4"/>
  <c r="S387" i="4"/>
  <c r="S386" i="4"/>
  <c r="S385" i="4"/>
  <c r="S383" i="4"/>
  <c r="S377" i="4"/>
  <c r="S376" i="4"/>
  <c r="S375" i="4"/>
  <c r="S373" i="4"/>
  <c r="S372" i="4"/>
  <c r="S371" i="4"/>
  <c r="S370" i="4"/>
  <c r="S369" i="4"/>
  <c r="S368" i="4"/>
  <c r="S367" i="4"/>
  <c r="S366" i="4"/>
  <c r="S365" i="4"/>
  <c r="S364" i="4"/>
  <c r="S363" i="4"/>
  <c r="S362" i="4"/>
  <c r="S361" i="4"/>
  <c r="S360" i="4"/>
  <c r="S359" i="4"/>
  <c r="S358" i="4"/>
  <c r="S357" i="4"/>
  <c r="S356" i="4"/>
  <c r="S354" i="4"/>
  <c r="S350" i="4"/>
  <c r="S349" i="4"/>
  <c r="S348" i="4"/>
  <c r="S347" i="4"/>
  <c r="S346" i="4"/>
  <c r="S345" i="4"/>
  <c r="S344" i="4"/>
  <c r="S343" i="4"/>
  <c r="S342" i="4"/>
  <c r="S341" i="4"/>
  <c r="O339" i="4"/>
  <c r="N339" i="4"/>
  <c r="M339" i="4"/>
  <c r="L339" i="4"/>
  <c r="K339" i="4"/>
  <c r="J339" i="4"/>
  <c r="I339" i="4"/>
  <c r="H339" i="4"/>
  <c r="G339" i="4"/>
  <c r="L307" i="3"/>
  <c r="L306" i="3"/>
  <c r="L305" i="3"/>
  <c r="L304" i="3"/>
  <c r="L303" i="3"/>
  <c r="S300" i="4"/>
  <c r="S299" i="4"/>
  <c r="S298" i="4"/>
  <c r="S297" i="4"/>
  <c r="S296" i="4"/>
  <c r="S295" i="4"/>
  <c r="S294" i="4"/>
  <c r="S293" i="4"/>
  <c r="S292" i="4"/>
  <c r="S291" i="4"/>
  <c r="S290" i="4"/>
  <c r="S288" i="4"/>
  <c r="L287" i="3"/>
  <c r="S286" i="4"/>
  <c r="S284" i="4"/>
  <c r="S283" i="4"/>
  <c r="S282" i="4"/>
  <c r="S279" i="4"/>
  <c r="S278" i="4"/>
  <c r="S277" i="4"/>
  <c r="G276" i="4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7" i="3"/>
  <c r="R186" i="4"/>
  <c r="Q186" i="4"/>
  <c r="P186" i="4"/>
  <c r="O186" i="4"/>
  <c r="N186" i="4"/>
  <c r="M186" i="4"/>
  <c r="L186" i="4"/>
  <c r="K186" i="4"/>
  <c r="J186" i="4"/>
  <c r="I186" i="4"/>
  <c r="H186" i="4"/>
  <c r="G186" i="4"/>
  <c r="S185" i="4"/>
  <c r="S184" i="4"/>
  <c r="S183" i="4"/>
  <c r="S182" i="4"/>
  <c r="S181" i="4"/>
  <c r="S180" i="4"/>
  <c r="S179" i="4"/>
  <c r="S178" i="4"/>
  <c r="S177" i="4"/>
  <c r="S176" i="4"/>
  <c r="S175" i="4"/>
  <c r="S174" i="4"/>
  <c r="S173" i="4"/>
  <c r="S172" i="4"/>
  <c r="S171" i="4"/>
  <c r="S170" i="4"/>
  <c r="S168" i="4"/>
  <c r="S165" i="4"/>
  <c r="S164" i="4"/>
  <c r="S163" i="4"/>
  <c r="S162" i="4"/>
  <c r="S161" i="4"/>
  <c r="S160" i="4"/>
  <c r="S159" i="4"/>
  <c r="S158" i="4"/>
  <c r="S157" i="4"/>
  <c r="S156" i="4"/>
  <c r="S155" i="4"/>
  <c r="S154" i="4"/>
  <c r="S153" i="4"/>
  <c r="S152" i="4"/>
  <c r="S151" i="4"/>
  <c r="L146" i="3"/>
  <c r="S145" i="4"/>
  <c r="S144" i="4"/>
  <c r="S143" i="4"/>
  <c r="S142" i="4"/>
  <c r="S140" i="4"/>
  <c r="S137" i="4"/>
  <c r="S136" i="4"/>
  <c r="S135" i="4"/>
  <c r="S134" i="4"/>
  <c r="S133" i="4"/>
  <c r="S132" i="4"/>
  <c r="S131" i="4"/>
  <c r="S130" i="4"/>
  <c r="S129" i="4"/>
  <c r="S128" i="4"/>
  <c r="S127" i="4"/>
  <c r="S126" i="4"/>
  <c r="S125" i="4"/>
  <c r="S124" i="4"/>
  <c r="S102" i="4"/>
  <c r="S101" i="4"/>
  <c r="S100" i="4"/>
  <c r="S99" i="4"/>
  <c r="S98" i="4"/>
  <c r="S97" i="4"/>
  <c r="S96" i="4"/>
  <c r="S95" i="4"/>
  <c r="S94" i="4"/>
  <c r="S93" i="4"/>
  <c r="S92" i="4"/>
  <c r="S89" i="4"/>
  <c r="S87" i="4"/>
  <c r="S86" i="4"/>
  <c r="S85" i="4"/>
  <c r="S84" i="4"/>
  <c r="S83" i="4"/>
  <c r="S77" i="4"/>
  <c r="S76" i="4"/>
  <c r="S75" i="4"/>
  <c r="S74" i="4"/>
  <c r="S73" i="4"/>
  <c r="S72" i="4"/>
  <c r="S71" i="4"/>
  <c r="S70" i="4"/>
  <c r="S69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G440" i="3"/>
  <c r="G426" i="3"/>
  <c r="G424" i="3"/>
  <c r="G416" i="3"/>
  <c r="S113" i="4" l="1"/>
  <c r="Q32" i="3"/>
  <c r="L18" i="3"/>
  <c r="L24" i="3"/>
  <c r="L42" i="3"/>
  <c r="L135" i="3"/>
  <c r="L132" i="3"/>
  <c r="L9" i="3"/>
  <c r="L15" i="3"/>
  <c r="L21" i="3"/>
  <c r="L27" i="3"/>
  <c r="L33" i="3"/>
  <c r="L39" i="3"/>
  <c r="L45" i="3"/>
  <c r="L127" i="3"/>
  <c r="L140" i="3"/>
  <c r="L43" i="3"/>
  <c r="L14" i="3"/>
  <c r="L20" i="3"/>
  <c r="L26" i="3"/>
  <c r="L38" i="3"/>
  <c r="L44" i="3"/>
  <c r="L16" i="3"/>
  <c r="L28" i="3"/>
  <c r="L34" i="3"/>
  <c r="L40" i="3"/>
  <c r="L128" i="3"/>
  <c r="L133" i="3"/>
  <c r="L142" i="3"/>
  <c r="L414" i="3"/>
  <c r="L36" i="3"/>
  <c r="L124" i="3"/>
  <c r="L130" i="3"/>
  <c r="L7" i="3"/>
  <c r="L13" i="3"/>
  <c r="L19" i="3"/>
  <c r="L25" i="3"/>
  <c r="L31" i="3"/>
  <c r="L37" i="3"/>
  <c r="L125" i="3"/>
  <c r="L136" i="3"/>
  <c r="L8" i="3"/>
  <c r="L32" i="3"/>
  <c r="L126" i="3"/>
  <c r="L137" i="3"/>
  <c r="L10" i="3"/>
  <c r="L22" i="3"/>
  <c r="L11" i="3"/>
  <c r="L17" i="3"/>
  <c r="L23" i="3"/>
  <c r="L29" i="3"/>
  <c r="L35" i="3"/>
  <c r="L41" i="3"/>
  <c r="L129" i="3"/>
  <c r="L134" i="3"/>
  <c r="L131" i="3"/>
  <c r="L12" i="3"/>
  <c r="L30" i="3"/>
  <c r="S150" i="4"/>
  <c r="L115" i="3"/>
  <c r="L116" i="3"/>
  <c r="L162" i="3"/>
  <c r="L183" i="3"/>
  <c r="L282" i="3"/>
  <c r="L344" i="3"/>
  <c r="L184" i="3"/>
  <c r="L296" i="3"/>
  <c r="L345" i="3"/>
  <c r="L354" i="3"/>
  <c r="L361" i="3"/>
  <c r="L367" i="3"/>
  <c r="L389" i="3"/>
  <c r="L395" i="3"/>
  <c r="L406" i="3"/>
  <c r="L421" i="3"/>
  <c r="L430" i="3"/>
  <c r="L436" i="3"/>
  <c r="L49" i="3"/>
  <c r="L67" i="3"/>
  <c r="L93" i="3"/>
  <c r="L394" i="3"/>
  <c r="L412" i="3"/>
  <c r="L420" i="3"/>
  <c r="L56" i="3"/>
  <c r="L62" i="3"/>
  <c r="L75" i="3"/>
  <c r="L86" i="3"/>
  <c r="L51" i="3"/>
  <c r="L57" i="3"/>
  <c r="L63" i="3"/>
  <c r="L70" i="3"/>
  <c r="L76" i="3"/>
  <c r="L87" i="3"/>
  <c r="L95" i="3"/>
  <c r="L100" i="3"/>
  <c r="L143" i="3"/>
  <c r="L153" i="3"/>
  <c r="L158" i="3"/>
  <c r="L164" i="3"/>
  <c r="L173" i="3"/>
  <c r="L179" i="3"/>
  <c r="L185" i="3"/>
  <c r="L283" i="3"/>
  <c r="L291" i="3"/>
  <c r="L297" i="3"/>
  <c r="L346" i="3"/>
  <c r="L368" i="3"/>
  <c r="L374" i="3"/>
  <c r="L390" i="3"/>
  <c r="L396" i="3"/>
  <c r="L407" i="3"/>
  <c r="L415" i="3"/>
  <c r="L422" i="3"/>
  <c r="L431" i="3"/>
  <c r="L437" i="3"/>
  <c r="L177" i="3"/>
  <c r="L94" i="3"/>
  <c r="L163" i="3"/>
  <c r="L172" i="3"/>
  <c r="L178" i="3"/>
  <c r="L52" i="3"/>
  <c r="L58" i="3"/>
  <c r="L64" i="3"/>
  <c r="L71" i="3"/>
  <c r="L77" i="3"/>
  <c r="L89" i="3"/>
  <c r="L96" i="3"/>
  <c r="L101" i="3"/>
  <c r="L144" i="3"/>
  <c r="L154" i="3"/>
  <c r="L159" i="3"/>
  <c r="L165" i="3"/>
  <c r="L174" i="3"/>
  <c r="L180" i="3"/>
  <c r="L277" i="3"/>
  <c r="L284" i="3"/>
  <c r="L292" i="3"/>
  <c r="L298" i="3"/>
  <c r="L347" i="3"/>
  <c r="L357" i="3"/>
  <c r="L363" i="3"/>
  <c r="L369" i="3"/>
  <c r="L375" i="3"/>
  <c r="L385" i="3"/>
  <c r="L391" i="3"/>
  <c r="L401" i="3"/>
  <c r="L408" i="3"/>
  <c r="L423" i="3"/>
  <c r="L432" i="3"/>
  <c r="L438" i="3"/>
  <c r="L157" i="3"/>
  <c r="L295" i="3"/>
  <c r="L350" i="3"/>
  <c r="L360" i="3"/>
  <c r="L366" i="3"/>
  <c r="L372" i="3"/>
  <c r="L388" i="3"/>
  <c r="L405" i="3"/>
  <c r="L429" i="3"/>
  <c r="L435" i="3"/>
  <c r="L6" i="3"/>
  <c r="L50" i="3"/>
  <c r="L69" i="3"/>
  <c r="L53" i="3"/>
  <c r="L59" i="3"/>
  <c r="L65" i="3"/>
  <c r="L72" i="3"/>
  <c r="L83" i="3"/>
  <c r="L97" i="3"/>
  <c r="L102" i="3"/>
  <c r="L145" i="3"/>
  <c r="L155" i="3"/>
  <c r="L160" i="3"/>
  <c r="L168" i="3"/>
  <c r="L175" i="3"/>
  <c r="L181" i="3"/>
  <c r="L278" i="3"/>
  <c r="L286" i="3"/>
  <c r="L293" i="3"/>
  <c r="L299" i="3"/>
  <c r="L342" i="3"/>
  <c r="L348" i="3"/>
  <c r="L358" i="3"/>
  <c r="L364" i="3"/>
  <c r="L370" i="3"/>
  <c r="L376" i="3"/>
  <c r="L386" i="3"/>
  <c r="L392" i="3"/>
  <c r="L403" i="3"/>
  <c r="L409" i="3"/>
  <c r="L418" i="3"/>
  <c r="L425" i="3"/>
  <c r="L433" i="3"/>
  <c r="L55" i="3"/>
  <c r="L61" i="3"/>
  <c r="L74" i="3"/>
  <c r="L85" i="3"/>
  <c r="L99" i="3"/>
  <c r="L171" i="3"/>
  <c r="L288" i="3"/>
  <c r="L54" i="3"/>
  <c r="L60" i="3"/>
  <c r="L66" i="3"/>
  <c r="L73" i="3"/>
  <c r="L84" i="3"/>
  <c r="L98" i="3"/>
  <c r="L156" i="3"/>
  <c r="L161" i="3"/>
  <c r="L170" i="3"/>
  <c r="L176" i="3"/>
  <c r="L182" i="3"/>
  <c r="L294" i="3"/>
  <c r="L300" i="3"/>
  <c r="L343" i="3"/>
  <c r="L349" i="3"/>
  <c r="L359" i="3"/>
  <c r="L365" i="3"/>
  <c r="L371" i="3"/>
  <c r="L377" i="3"/>
  <c r="L387" i="3"/>
  <c r="L404" i="3"/>
  <c r="L411" i="3"/>
  <c r="L419" i="3"/>
  <c r="L428" i="3"/>
  <c r="L434" i="3"/>
  <c r="L152" i="3"/>
  <c r="L427" i="3"/>
  <c r="S440" i="4"/>
  <c r="S339" i="4"/>
  <c r="S167" i="4"/>
  <c r="R441" i="4"/>
  <c r="S302" i="4"/>
  <c r="I31" i="5"/>
  <c r="L341" i="3"/>
  <c r="S355" i="4"/>
  <c r="Q60" i="3"/>
  <c r="S281" i="4"/>
  <c r="L91" i="3"/>
  <c r="L114" i="3"/>
  <c r="L383" i="3"/>
  <c r="L362" i="3"/>
  <c r="P60" i="3"/>
  <c r="L373" i="3"/>
  <c r="I49" i="5"/>
  <c r="I30" i="5"/>
  <c r="L356" i="3"/>
  <c r="L246" i="3"/>
  <c r="H44" i="5"/>
  <c r="I44" i="5" s="1"/>
  <c r="I402" i="3"/>
  <c r="I410" i="3"/>
  <c r="I6" i="5"/>
  <c r="H53" i="5"/>
  <c r="I37" i="5"/>
  <c r="I281" i="3"/>
  <c r="I416" i="3"/>
  <c r="I13" i="5"/>
  <c r="I34" i="5"/>
  <c r="I24" i="5"/>
  <c r="I17" i="5"/>
  <c r="I8" i="5"/>
  <c r="I10" i="5"/>
  <c r="I424" i="3"/>
  <c r="I355" i="3"/>
  <c r="Q48" i="3"/>
  <c r="L151" i="3"/>
  <c r="I289" i="3"/>
  <c r="I302" i="3"/>
  <c r="I426" i="3"/>
  <c r="I276" i="3"/>
  <c r="I339" i="3"/>
  <c r="I440" i="3"/>
  <c r="P48" i="3"/>
  <c r="S426" i="4"/>
  <c r="I32" i="5"/>
  <c r="I39" i="5"/>
  <c r="I40" i="5"/>
  <c r="I46" i="5"/>
  <c r="G441" i="4"/>
  <c r="K441" i="4"/>
  <c r="I7" i="5"/>
  <c r="I9" i="5"/>
  <c r="I11" i="5"/>
  <c r="I20" i="5"/>
  <c r="I29" i="5"/>
  <c r="I33" i="5"/>
  <c r="I41" i="5"/>
  <c r="I48" i="5"/>
  <c r="I52" i="5"/>
  <c r="L279" i="3"/>
  <c r="I51" i="5"/>
  <c r="G28" i="5"/>
  <c r="I28" i="5" s="1"/>
  <c r="I22" i="5"/>
  <c r="H441" i="4"/>
  <c r="S186" i="4"/>
  <c r="S424" i="4"/>
  <c r="I441" i="4"/>
  <c r="L276" i="3"/>
  <c r="S416" i="4"/>
  <c r="J441" i="4"/>
  <c r="S410" i="4"/>
  <c r="L92" i="3"/>
  <c r="L417" i="3"/>
  <c r="L248" i="3"/>
  <c r="L290" i="3"/>
  <c r="L441" i="4"/>
  <c r="M441" i="4"/>
  <c r="N441" i="4"/>
  <c r="O441" i="4"/>
  <c r="P441" i="4"/>
  <c r="Q441" i="4"/>
  <c r="P43" i="3"/>
  <c r="Q43" i="3"/>
  <c r="P29" i="3"/>
  <c r="Q29" i="3"/>
  <c r="Q14" i="3"/>
  <c r="P14" i="3"/>
  <c r="I16" i="5"/>
  <c r="I23" i="5"/>
  <c r="I19" i="5"/>
  <c r="I15" i="5"/>
  <c r="I18" i="5"/>
  <c r="I14" i="5"/>
  <c r="I25" i="5"/>
  <c r="I21" i="5"/>
  <c r="S289" i="4"/>
  <c r="S90" i="4"/>
  <c r="I246" i="3"/>
  <c r="G186" i="3"/>
  <c r="I167" i="3"/>
  <c r="O25" i="2"/>
  <c r="N25" i="2"/>
  <c r="M25" i="2"/>
  <c r="J25" i="2"/>
  <c r="I25" i="2"/>
  <c r="H25" i="2"/>
  <c r="G25" i="2"/>
  <c r="F25" i="2"/>
  <c r="E25" i="2"/>
  <c r="D25" i="2"/>
  <c r="Q24" i="2"/>
  <c r="Q20" i="2"/>
  <c r="Q18" i="2"/>
  <c r="P16" i="2"/>
  <c r="Q16" i="2" s="1"/>
  <c r="P15" i="2"/>
  <c r="Q14" i="2"/>
  <c r="Q13" i="2"/>
  <c r="Q11" i="2"/>
  <c r="Q10" i="2"/>
  <c r="P9" i="2"/>
  <c r="Q9" i="2" s="1"/>
  <c r="Q8" i="2"/>
  <c r="D9" i="1"/>
  <c r="D10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8" i="1"/>
  <c r="C27" i="1"/>
  <c r="B27" i="1"/>
  <c r="L382" i="3" l="1"/>
  <c r="L416" i="3"/>
  <c r="L167" i="3"/>
  <c r="L426" i="3"/>
  <c r="L402" i="3"/>
  <c r="L424" i="3"/>
  <c r="L355" i="3"/>
  <c r="L302" i="3"/>
  <c r="L440" i="3"/>
  <c r="L289" i="3"/>
  <c r="L410" i="3"/>
  <c r="Q15" i="2"/>
  <c r="P25" i="2"/>
  <c r="S441" i="4"/>
  <c r="L90" i="3"/>
  <c r="I5" i="5"/>
  <c r="I50" i="5"/>
  <c r="Q62" i="3"/>
  <c r="L281" i="3"/>
  <c r="L339" i="3"/>
  <c r="Q6" i="2"/>
  <c r="G441" i="3"/>
  <c r="L113" i="3"/>
  <c r="P62" i="3"/>
  <c r="I43" i="5"/>
  <c r="G26" i="5"/>
  <c r="D27" i="1"/>
  <c r="I113" i="3"/>
  <c r="L186" i="3"/>
  <c r="I186" i="3"/>
  <c r="L150" i="3"/>
  <c r="I150" i="3"/>
  <c r="I90" i="3"/>
  <c r="H42" i="5"/>
  <c r="H38" i="5"/>
  <c r="G42" i="5"/>
  <c r="H12" i="5"/>
  <c r="G12" i="5"/>
  <c r="G38" i="5"/>
  <c r="G53" i="5"/>
  <c r="I27" i="5"/>
  <c r="H26" i="5"/>
  <c r="Q63" i="3" l="1"/>
  <c r="Q25" i="2"/>
  <c r="P64" i="3"/>
  <c r="P65" i="3"/>
  <c r="I53" i="5"/>
  <c r="P63" i="3"/>
  <c r="I26" i="5"/>
  <c r="I38" i="5"/>
  <c r="I441" i="3"/>
  <c r="I12" i="5"/>
  <c r="I42" i="5"/>
  <c r="G45" i="5"/>
  <c r="G56" i="5" s="1"/>
  <c r="G57" i="5" s="1"/>
  <c r="L441" i="3"/>
  <c r="H45" i="5"/>
  <c r="H56" i="5" s="1"/>
  <c r="H57" i="5" s="1"/>
  <c r="I45" i="5" l="1"/>
</calcChain>
</file>

<file path=xl/sharedStrings.xml><?xml version="1.0" encoding="utf-8"?>
<sst xmlns="http://schemas.openxmlformats.org/spreadsheetml/2006/main" count="2917" uniqueCount="987">
  <si>
    <t>１．市町村観光動態調査結果</t>
    <rPh sb="2" eb="5">
      <t>シチョウソン</t>
    </rPh>
    <rPh sb="5" eb="7">
      <t>カンコウ</t>
    </rPh>
    <rPh sb="7" eb="9">
      <t>ドウタイ</t>
    </rPh>
    <rPh sb="9" eb="11">
      <t>チョウサ</t>
    </rPh>
    <rPh sb="11" eb="13">
      <t>ケッカ</t>
    </rPh>
    <phoneticPr fontId="6"/>
  </si>
  <si>
    <t xml:space="preserve"> （１）観光地点調査</t>
    <rPh sb="4" eb="6">
      <t>カンコウ</t>
    </rPh>
    <rPh sb="6" eb="8">
      <t>チテン</t>
    </rPh>
    <rPh sb="8" eb="10">
      <t>チョウサ</t>
    </rPh>
    <phoneticPr fontId="6"/>
  </si>
  <si>
    <t xml:space="preserve">   ア．市町村別観光入込客延べ数</t>
    <rPh sb="13" eb="14">
      <t>キャク</t>
    </rPh>
    <rPh sb="14" eb="15">
      <t>ノ</t>
    </rPh>
    <phoneticPr fontId="6"/>
  </si>
  <si>
    <t>(単位：人地点)</t>
    <rPh sb="1" eb="3">
      <t>タンイ</t>
    </rPh>
    <rPh sb="4" eb="5">
      <t>ニン</t>
    </rPh>
    <rPh sb="5" eb="7">
      <t>チテン</t>
    </rPh>
    <phoneticPr fontId="6"/>
  </si>
  <si>
    <t>対前年増減</t>
    <rPh sb="0" eb="1">
      <t>タイ</t>
    </rPh>
    <rPh sb="1" eb="3">
      <t>ゼンネン</t>
    </rPh>
    <rPh sb="3" eb="5">
      <t>ゾウゲン</t>
    </rPh>
    <phoneticPr fontId="3"/>
  </si>
  <si>
    <t>安来市</t>
    <rPh sb="0" eb="3">
      <t>ヤスギシ</t>
    </rPh>
    <phoneticPr fontId="5"/>
  </si>
  <si>
    <t>出雲市</t>
    <rPh sb="0" eb="3">
      <t>イズモシ</t>
    </rPh>
    <phoneticPr fontId="5"/>
  </si>
  <si>
    <t>松江市</t>
    <rPh sb="0" eb="3">
      <t>マツエシ</t>
    </rPh>
    <phoneticPr fontId="3"/>
  </si>
  <si>
    <t>安来市</t>
    <rPh sb="0" eb="3">
      <t>ヤスギシ</t>
    </rPh>
    <phoneticPr fontId="3"/>
  </si>
  <si>
    <t>雲南市</t>
    <rPh sb="0" eb="1">
      <t>ウン</t>
    </rPh>
    <rPh sb="1" eb="2">
      <t>ナン</t>
    </rPh>
    <rPh sb="2" eb="3">
      <t>シ</t>
    </rPh>
    <phoneticPr fontId="3"/>
  </si>
  <si>
    <t>奥出雲町</t>
    <rPh sb="0" eb="1">
      <t>オク</t>
    </rPh>
    <rPh sb="1" eb="4">
      <t>イズモチョウ</t>
    </rPh>
    <phoneticPr fontId="3"/>
  </si>
  <si>
    <t>飯南町</t>
    <rPh sb="0" eb="1">
      <t>イイ</t>
    </rPh>
    <rPh sb="1" eb="2">
      <t>ナン</t>
    </rPh>
    <rPh sb="2" eb="3">
      <t>チョウ</t>
    </rPh>
    <phoneticPr fontId="3"/>
  </si>
  <si>
    <t>出雲市</t>
    <rPh sb="0" eb="3">
      <t>イズモシ</t>
    </rPh>
    <phoneticPr fontId="3"/>
  </si>
  <si>
    <t>大田市</t>
    <rPh sb="0" eb="3">
      <t>オオダシ</t>
    </rPh>
    <phoneticPr fontId="3"/>
  </si>
  <si>
    <t>川本町</t>
    <rPh sb="0" eb="2">
      <t>カワモト</t>
    </rPh>
    <rPh sb="2" eb="3">
      <t>チョウ</t>
    </rPh>
    <phoneticPr fontId="3"/>
  </si>
  <si>
    <t>美郷町</t>
    <rPh sb="0" eb="3">
      <t>ミサトチョウ</t>
    </rPh>
    <phoneticPr fontId="3"/>
  </si>
  <si>
    <t>邑南町</t>
    <rPh sb="0" eb="3">
      <t>オオナンチョウ</t>
    </rPh>
    <phoneticPr fontId="3"/>
  </si>
  <si>
    <t>浜田市</t>
    <rPh sb="0" eb="3">
      <t>ハマダシ</t>
    </rPh>
    <phoneticPr fontId="3"/>
  </si>
  <si>
    <t>江津市</t>
    <rPh sb="0" eb="3">
      <t>ゴウツシ</t>
    </rPh>
    <phoneticPr fontId="3"/>
  </si>
  <si>
    <t>益田市</t>
    <rPh sb="0" eb="3">
      <t>マスダシ</t>
    </rPh>
    <phoneticPr fontId="3"/>
  </si>
  <si>
    <t>津和野町</t>
    <rPh sb="0" eb="4">
      <t>ツワノチョウ</t>
    </rPh>
    <phoneticPr fontId="3"/>
  </si>
  <si>
    <t>吉賀町</t>
    <rPh sb="0" eb="3">
      <t>ヨシカチョウ</t>
    </rPh>
    <phoneticPr fontId="3"/>
  </si>
  <si>
    <t>海士町</t>
    <rPh sb="0" eb="3">
      <t>アマチョウ</t>
    </rPh>
    <phoneticPr fontId="3"/>
  </si>
  <si>
    <t>西ノ島町</t>
    <rPh sb="0" eb="4">
      <t>ニシノシマチョウ</t>
    </rPh>
    <phoneticPr fontId="3"/>
  </si>
  <si>
    <t>知夫村</t>
    <rPh sb="0" eb="3">
      <t>チブムラ</t>
    </rPh>
    <phoneticPr fontId="3"/>
  </si>
  <si>
    <t>隠岐の島町</t>
    <rPh sb="0" eb="2">
      <t>オキ</t>
    </rPh>
    <rPh sb="3" eb="5">
      <t>シマチョウ</t>
    </rPh>
    <phoneticPr fontId="3"/>
  </si>
  <si>
    <t>合計</t>
    <rPh sb="0" eb="2">
      <t>ゴウケイ</t>
    </rPh>
    <phoneticPr fontId="3"/>
  </si>
  <si>
    <t xml:space="preserve">   イ．月別観光入込客延べ数</t>
    <rPh sb="5" eb="6">
      <t>ツキ</t>
    </rPh>
    <rPh sb="11" eb="12">
      <t>キャク</t>
    </rPh>
    <rPh sb="12" eb="13">
      <t>ノ</t>
    </rPh>
    <phoneticPr fontId="6"/>
  </si>
  <si>
    <t>月　　別　　内　　訳</t>
    <rPh sb="0" eb="1">
      <t>ツキ</t>
    </rPh>
    <rPh sb="3" eb="4">
      <t>ベツ</t>
    </rPh>
    <rPh sb="6" eb="7">
      <t>ウチ</t>
    </rPh>
    <rPh sb="9" eb="10">
      <t>ヤク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</si>
  <si>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</si>
  <si>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</si>
  <si>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</si>
  <si>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</si>
  <si>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</si>
  <si>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</si>
  <si>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</si>
  <si>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</si>
  <si>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</si>
  <si>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</si>
  <si>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</si>
  <si>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</si>
  <si>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ウ．観光地点別観光入込客延べ数</t>
    <phoneticPr fontId="6"/>
  </si>
  <si>
    <t>新規</t>
    <rPh sb="0" eb="2">
      <t>シンキ</t>
    </rPh>
    <phoneticPr fontId="3"/>
  </si>
  <si>
    <t>対前年
増減</t>
    <phoneticPr fontId="3"/>
  </si>
  <si>
    <t>分類
コード</t>
    <phoneticPr fontId="3"/>
  </si>
  <si>
    <t>(1)</t>
  </si>
  <si>
    <t>宍道湖遊覧船</t>
  </si>
  <si>
    <t>(2)</t>
  </si>
  <si>
    <t>松江城</t>
  </si>
  <si>
    <t>(3)</t>
  </si>
  <si>
    <t>松江城山公園</t>
  </si>
  <si>
    <t>(4)</t>
  </si>
  <si>
    <t>松江歴史館</t>
    <rPh sb="0" eb="2">
      <t>マツエ</t>
    </rPh>
    <rPh sb="2" eb="4">
      <t>レキシ</t>
    </rPh>
    <rPh sb="4" eb="5">
      <t>ヤカタ</t>
    </rPh>
    <phoneticPr fontId="6"/>
  </si>
  <si>
    <t>(5)</t>
    <phoneticPr fontId="6"/>
  </si>
  <si>
    <t>小泉八雲記念館</t>
  </si>
  <si>
    <t>(6)</t>
  </si>
  <si>
    <t>武家屋敷</t>
  </si>
  <si>
    <t>(7)</t>
  </si>
  <si>
    <t>八雲立つ風土記の丘</t>
  </si>
  <si>
    <t>(8)</t>
  </si>
  <si>
    <t>ガイダンス山代の郷</t>
  </si>
  <si>
    <t>(9)</t>
  </si>
  <si>
    <t>かんべの里</t>
  </si>
  <si>
    <t>(10)</t>
  </si>
  <si>
    <t>松江しんじ湖温泉</t>
  </si>
  <si>
    <t>(11)</t>
  </si>
  <si>
    <t>ぐるっと松江レイクライン</t>
    <phoneticPr fontId="6"/>
  </si>
  <si>
    <t>(12)</t>
  </si>
  <si>
    <t>ぐるっと松江堀川めぐり</t>
  </si>
  <si>
    <t>(13)</t>
  </si>
  <si>
    <t>松江・堀川地ビール館</t>
  </si>
  <si>
    <t>(14)</t>
  </si>
  <si>
    <t>秋鹿なぎさ公園</t>
  </si>
  <si>
    <t>(15)</t>
  </si>
  <si>
    <t>島根県立美術館</t>
  </si>
  <si>
    <t>(16)</t>
  </si>
  <si>
    <t>カラコロ工房</t>
  </si>
  <si>
    <t>(17)</t>
  </si>
  <si>
    <t>(18)</t>
  </si>
  <si>
    <t>松江フォーゲルパーク</t>
  </si>
  <si>
    <t>(19)</t>
  </si>
  <si>
    <t>明々庵</t>
    <rPh sb="0" eb="2">
      <t>メイメイ</t>
    </rPh>
    <rPh sb="2" eb="3">
      <t>アン</t>
    </rPh>
    <phoneticPr fontId="6"/>
  </si>
  <si>
    <t>(20)</t>
  </si>
  <si>
    <t>(21)</t>
  </si>
  <si>
    <t>月照寺</t>
  </si>
  <si>
    <t>(22)</t>
  </si>
  <si>
    <t>田部美術館</t>
    <rPh sb="0" eb="2">
      <t>タナベ</t>
    </rPh>
    <rPh sb="2" eb="5">
      <t>ビジュツカン</t>
    </rPh>
    <phoneticPr fontId="6"/>
  </si>
  <si>
    <t>(23)</t>
  </si>
  <si>
    <t>島根県物産観光館</t>
  </si>
  <si>
    <t>(24)</t>
  </si>
  <si>
    <t>ボートピア松江</t>
    <rPh sb="5" eb="7">
      <t>マツエ</t>
    </rPh>
    <phoneticPr fontId="6"/>
  </si>
  <si>
    <t>(25)</t>
  </si>
  <si>
    <t>忌部自然休養村</t>
  </si>
  <si>
    <t>(26)</t>
  </si>
  <si>
    <t>袖師窯</t>
    <rPh sb="0" eb="1">
      <t>ソデ</t>
    </rPh>
    <rPh sb="1" eb="2">
      <t>シ</t>
    </rPh>
    <rPh sb="2" eb="3">
      <t>カマ</t>
    </rPh>
    <phoneticPr fontId="6"/>
  </si>
  <si>
    <t>(27)</t>
  </si>
  <si>
    <t>八重垣神社</t>
  </si>
  <si>
    <t>(28)</t>
  </si>
  <si>
    <t>枕木山</t>
    <rPh sb="0" eb="1">
      <t>マクラ</t>
    </rPh>
    <rPh sb="1" eb="2">
      <t>キ</t>
    </rPh>
    <rPh sb="2" eb="3">
      <t>ヤマ</t>
    </rPh>
    <phoneticPr fontId="6"/>
  </si>
  <si>
    <t>(29)</t>
  </si>
  <si>
    <t>朝日山</t>
    <rPh sb="0" eb="2">
      <t>アサヒ</t>
    </rPh>
    <rPh sb="2" eb="3">
      <t>ヤマ</t>
    </rPh>
    <phoneticPr fontId="6"/>
  </si>
  <si>
    <t>(30)</t>
  </si>
  <si>
    <t>嵩山</t>
    <rPh sb="0" eb="1">
      <t>カサ</t>
    </rPh>
    <rPh sb="1" eb="2">
      <t>ヤマ</t>
    </rPh>
    <phoneticPr fontId="6"/>
  </si>
  <si>
    <t>(31)</t>
  </si>
  <si>
    <t>その他（神社・史跡等）</t>
    <rPh sb="2" eb="3">
      <t>タ</t>
    </rPh>
    <rPh sb="4" eb="6">
      <t>ジンジャ</t>
    </rPh>
    <rPh sb="7" eb="9">
      <t>シセキ</t>
    </rPh>
    <rPh sb="9" eb="10">
      <t>トウ</t>
    </rPh>
    <phoneticPr fontId="6"/>
  </si>
  <si>
    <t>(32)</t>
  </si>
  <si>
    <t>佐太神社</t>
  </si>
  <si>
    <t>(33)</t>
  </si>
  <si>
    <t>島根原子力館</t>
  </si>
  <si>
    <t>(34)</t>
  </si>
  <si>
    <t>恵曇海岸</t>
  </si>
  <si>
    <t>(35)</t>
  </si>
  <si>
    <t>古浦海水浴場</t>
    <rPh sb="0" eb="2">
      <t>コウラ</t>
    </rPh>
    <rPh sb="2" eb="4">
      <t>カイスイ</t>
    </rPh>
    <rPh sb="4" eb="6">
      <t>ヨクジョウ</t>
    </rPh>
    <phoneticPr fontId="6"/>
  </si>
  <si>
    <t>(36)</t>
  </si>
  <si>
    <t>鹿島多久の湯</t>
    <rPh sb="0" eb="2">
      <t>カシマ</t>
    </rPh>
    <rPh sb="2" eb="4">
      <t>タク</t>
    </rPh>
    <rPh sb="5" eb="6">
      <t>ユ</t>
    </rPh>
    <phoneticPr fontId="6"/>
  </si>
  <si>
    <t>(37)</t>
  </si>
  <si>
    <t>加賀の潜戸</t>
  </si>
  <si>
    <t>(38)</t>
  </si>
  <si>
    <t>潜戸遊覧船</t>
    <rPh sb="0" eb="1">
      <t>セン</t>
    </rPh>
    <rPh sb="1" eb="2">
      <t>ド</t>
    </rPh>
    <rPh sb="2" eb="5">
      <t>ユウランセン</t>
    </rPh>
    <phoneticPr fontId="6"/>
  </si>
  <si>
    <t>(39)</t>
  </si>
  <si>
    <t>小波海水浴場</t>
  </si>
  <si>
    <t>(40)</t>
  </si>
  <si>
    <t>桂島海水浴場</t>
    <rPh sb="0" eb="1">
      <t>カツラ</t>
    </rPh>
    <rPh sb="1" eb="2">
      <t>シマ</t>
    </rPh>
    <rPh sb="2" eb="5">
      <t>カイスイヨク</t>
    </rPh>
    <rPh sb="5" eb="6">
      <t>ジョウ</t>
    </rPh>
    <phoneticPr fontId="6"/>
  </si>
  <si>
    <t>(41)</t>
  </si>
  <si>
    <t>その他海水浴場</t>
    <rPh sb="2" eb="3">
      <t>タ</t>
    </rPh>
    <rPh sb="3" eb="6">
      <t>カイスイヨク</t>
    </rPh>
    <rPh sb="6" eb="7">
      <t>ジョウ</t>
    </rPh>
    <phoneticPr fontId="6"/>
  </si>
  <si>
    <t>(42)</t>
  </si>
  <si>
    <t>(43)</t>
  </si>
  <si>
    <t>(44)</t>
  </si>
  <si>
    <t>島根町全域釣り</t>
    <rPh sb="0" eb="2">
      <t>シマネ</t>
    </rPh>
    <rPh sb="2" eb="3">
      <t>チョウ</t>
    </rPh>
    <rPh sb="3" eb="5">
      <t>ゼンイキ</t>
    </rPh>
    <rPh sb="5" eb="6">
      <t>ツ</t>
    </rPh>
    <phoneticPr fontId="6"/>
  </si>
  <si>
    <t>(46)</t>
  </si>
  <si>
    <t>(47)</t>
  </si>
  <si>
    <t>マリンパーク多古鼻</t>
    <rPh sb="6" eb="7">
      <t>タ</t>
    </rPh>
    <rPh sb="7" eb="8">
      <t>フル</t>
    </rPh>
    <rPh sb="8" eb="9">
      <t>ハナ</t>
    </rPh>
    <phoneticPr fontId="6"/>
  </si>
  <si>
    <t>北浦海水浴場</t>
    <rPh sb="0" eb="2">
      <t>キタウラ</t>
    </rPh>
    <rPh sb="2" eb="5">
      <t>カイスイヨク</t>
    </rPh>
    <rPh sb="5" eb="6">
      <t>ジョウ</t>
    </rPh>
    <phoneticPr fontId="6"/>
  </si>
  <si>
    <t>(50)</t>
  </si>
  <si>
    <t>メテオプラザ</t>
    <phoneticPr fontId="6"/>
  </si>
  <si>
    <t>(51)</t>
  </si>
  <si>
    <t>(52)</t>
  </si>
  <si>
    <t>熊野大社</t>
  </si>
  <si>
    <t>(53)</t>
  </si>
  <si>
    <t>安部榮四郎記念館</t>
  </si>
  <si>
    <t>(54)</t>
  </si>
  <si>
    <t>(55)</t>
  </si>
  <si>
    <t>ゆうあい熊野館</t>
    <rPh sb="4" eb="6">
      <t>クマノ</t>
    </rPh>
    <rPh sb="6" eb="7">
      <t>カン</t>
    </rPh>
    <phoneticPr fontId="6"/>
  </si>
  <si>
    <t>(56)</t>
  </si>
  <si>
    <t>ホットランドやくも</t>
    <phoneticPr fontId="6"/>
  </si>
  <si>
    <t>玉造温泉</t>
  </si>
  <si>
    <t>(58)</t>
  </si>
  <si>
    <t>玉造温泉ゆ～ゆ</t>
    <rPh sb="0" eb="1">
      <t>タマ</t>
    </rPh>
    <rPh sb="1" eb="2">
      <t>ヅク</t>
    </rPh>
    <rPh sb="2" eb="4">
      <t>オンセン</t>
    </rPh>
    <phoneticPr fontId="6"/>
  </si>
  <si>
    <t>(59)</t>
  </si>
  <si>
    <t>出雲玉作資料館</t>
    <rPh sb="0" eb="2">
      <t>イズモ</t>
    </rPh>
    <rPh sb="2" eb="3">
      <t>タマ</t>
    </rPh>
    <rPh sb="3" eb="4">
      <t>ツク</t>
    </rPh>
    <rPh sb="4" eb="7">
      <t>シリョウカン</t>
    </rPh>
    <phoneticPr fontId="6"/>
  </si>
  <si>
    <t>(60)</t>
  </si>
  <si>
    <t>玉作湯神社</t>
    <rPh sb="0" eb="1">
      <t>タマ</t>
    </rPh>
    <rPh sb="1" eb="2">
      <t>ツク</t>
    </rPh>
    <rPh sb="2" eb="3">
      <t>ユ</t>
    </rPh>
    <rPh sb="3" eb="5">
      <t>ジンジャ</t>
    </rPh>
    <phoneticPr fontId="6"/>
  </si>
  <si>
    <t>ふるさと森林公園</t>
  </si>
  <si>
    <t>大根島</t>
    <rPh sb="0" eb="2">
      <t>ダイコン</t>
    </rPh>
    <rPh sb="2" eb="3">
      <t>シマ</t>
    </rPh>
    <phoneticPr fontId="6"/>
  </si>
  <si>
    <t>(67)</t>
  </si>
  <si>
    <t>(68)</t>
  </si>
  <si>
    <t>(69)</t>
  </si>
  <si>
    <t>松江ホーランエンヤ伝承館</t>
    <phoneticPr fontId="6"/>
  </si>
  <si>
    <t>中村元記念館</t>
    <phoneticPr fontId="6"/>
  </si>
  <si>
    <t>　a  （宿泊棟）</t>
    <rPh sb="5" eb="7">
      <t>シュクハク</t>
    </rPh>
    <rPh sb="7" eb="8">
      <t>トウ</t>
    </rPh>
    <phoneticPr fontId="6"/>
  </si>
  <si>
    <t>　b  （その他）</t>
    <rPh sb="7" eb="8">
      <t>タ</t>
    </rPh>
    <phoneticPr fontId="6"/>
  </si>
  <si>
    <t>　a　（美保神社）</t>
    <phoneticPr fontId="6"/>
  </si>
  <si>
    <t>　b　（美保関灯台）</t>
    <phoneticPr fontId="6"/>
  </si>
  <si>
    <t>　a（由志園）</t>
    <rPh sb="3" eb="4">
      <t>ユ</t>
    </rPh>
    <rPh sb="4" eb="5">
      <t>シ</t>
    </rPh>
    <rPh sb="5" eb="6">
      <t>エン</t>
    </rPh>
    <phoneticPr fontId="6"/>
  </si>
  <si>
    <t>　b（その他）</t>
    <rPh sb="5" eb="6">
      <t>タ</t>
    </rPh>
    <phoneticPr fontId="6"/>
  </si>
  <si>
    <t>1-01-03</t>
  </si>
  <si>
    <t>1-02-02</t>
  </si>
  <si>
    <t>1-02-06</t>
  </si>
  <si>
    <t>1-03-01</t>
  </si>
  <si>
    <t>1-06-99</t>
  </si>
  <si>
    <t>1-01-04</t>
  </si>
  <si>
    <t>1-05-03</t>
  </si>
  <si>
    <t>1-04-07</t>
  </si>
  <si>
    <t>1-02-07</t>
  </si>
  <si>
    <t>1-05-01</t>
  </si>
  <si>
    <t>1-02-04</t>
  </si>
  <si>
    <t>1-02-09</t>
  </si>
  <si>
    <t>1-02-03</t>
  </si>
  <si>
    <t>1-04-99</t>
  </si>
  <si>
    <t>1-04-03</t>
  </si>
  <si>
    <t>1-02-11</t>
  </si>
  <si>
    <t>1-01-01</t>
  </si>
  <si>
    <t>1-04-05</t>
  </si>
  <si>
    <t>1-01-05</t>
  </si>
  <si>
    <t>1-01-99</t>
  </si>
  <si>
    <t>1-04-04</t>
  </si>
  <si>
    <t>1-04-01</t>
  </si>
  <si>
    <t>2-01-01</t>
  </si>
  <si>
    <t>2-01-06</t>
  </si>
  <si>
    <t>2-01-04</t>
  </si>
  <si>
    <t>2-01-05</t>
  </si>
  <si>
    <t>1-02-01</t>
  </si>
  <si>
    <t>1-02-08</t>
  </si>
  <si>
    <t>1-02-12</t>
  </si>
  <si>
    <t>2-01-99</t>
  </si>
  <si>
    <t>和鋼博物館</t>
  </si>
  <si>
    <t>清水寺</t>
  </si>
  <si>
    <t>鷺の湯温泉</t>
  </si>
  <si>
    <t>(5)</t>
  </si>
  <si>
    <t>夢ランドしらさぎ</t>
    <rPh sb="0" eb="1">
      <t>ユメ</t>
    </rPh>
    <phoneticPr fontId="5"/>
  </si>
  <si>
    <t>歴史民俗資料館</t>
    <rPh sb="0" eb="2">
      <t>レキシ</t>
    </rPh>
    <rPh sb="2" eb="4">
      <t>ミンゾク</t>
    </rPh>
    <rPh sb="4" eb="7">
      <t>シリョウカン</t>
    </rPh>
    <phoneticPr fontId="5"/>
  </si>
  <si>
    <t>月山の湯憩いの家</t>
    <rPh sb="0" eb="1">
      <t>ツキ</t>
    </rPh>
    <rPh sb="1" eb="2">
      <t>ヤマ</t>
    </rPh>
    <rPh sb="3" eb="4">
      <t>ユ</t>
    </rPh>
    <rPh sb="4" eb="5">
      <t>イコ</t>
    </rPh>
    <rPh sb="7" eb="8">
      <t>イエ</t>
    </rPh>
    <phoneticPr fontId="5"/>
  </si>
  <si>
    <t>山佐ダム</t>
    <rPh sb="0" eb="1">
      <t>ヤマ</t>
    </rPh>
    <rPh sb="1" eb="2">
      <t>サ</t>
    </rPh>
    <phoneticPr fontId="5"/>
  </si>
  <si>
    <t>比田温泉健康増進施設</t>
    <rPh sb="0" eb="1">
      <t>ヒ</t>
    </rPh>
    <rPh sb="1" eb="2">
      <t>タ</t>
    </rPh>
    <rPh sb="2" eb="4">
      <t>オンセン</t>
    </rPh>
    <rPh sb="4" eb="6">
      <t>ケンコウ</t>
    </rPh>
    <rPh sb="6" eb="8">
      <t>ゾウシン</t>
    </rPh>
    <rPh sb="8" eb="10">
      <t>シセツ</t>
    </rPh>
    <phoneticPr fontId="5"/>
  </si>
  <si>
    <t>金屋子神話民族館</t>
    <rPh sb="0" eb="1">
      <t>カネ</t>
    </rPh>
    <rPh sb="1" eb="2">
      <t>ヤ</t>
    </rPh>
    <rPh sb="2" eb="3">
      <t>コ</t>
    </rPh>
    <rPh sb="3" eb="5">
      <t>シンワ</t>
    </rPh>
    <rPh sb="5" eb="7">
      <t>ミンゾク</t>
    </rPh>
    <rPh sb="7" eb="8">
      <t>カン</t>
    </rPh>
    <phoneticPr fontId="5"/>
  </si>
  <si>
    <t>上の台緑の村</t>
    <rPh sb="0" eb="1">
      <t>ウエ</t>
    </rPh>
    <rPh sb="2" eb="3">
      <t>ダイ</t>
    </rPh>
    <rPh sb="3" eb="4">
      <t>ミドリ</t>
    </rPh>
    <rPh sb="5" eb="6">
      <t>ムラ</t>
    </rPh>
    <phoneticPr fontId="5"/>
  </si>
  <si>
    <t>　a（上の台緑の村キャンプ場）</t>
    <rPh sb="3" eb="4">
      <t>ウエ</t>
    </rPh>
    <rPh sb="5" eb="6">
      <t>ダイ</t>
    </rPh>
    <rPh sb="6" eb="7">
      <t>ミドリ</t>
    </rPh>
    <rPh sb="8" eb="9">
      <t>ムラ</t>
    </rPh>
    <rPh sb="13" eb="14">
      <t>ジョウ</t>
    </rPh>
    <phoneticPr fontId="5"/>
  </si>
  <si>
    <t>　b（その他）</t>
    <rPh sb="5" eb="6">
      <t>タ</t>
    </rPh>
    <phoneticPr fontId="5"/>
  </si>
  <si>
    <t>雲南市</t>
    <rPh sb="0" eb="3">
      <t>ウンナンシ</t>
    </rPh>
    <phoneticPr fontId="5"/>
  </si>
  <si>
    <t>かみくの桃源郷</t>
    <rPh sb="4" eb="5">
      <t>モモ</t>
    </rPh>
    <rPh sb="5" eb="6">
      <t>ゲン</t>
    </rPh>
    <rPh sb="6" eb="7">
      <t>キョウ</t>
    </rPh>
    <phoneticPr fontId="5"/>
  </si>
  <si>
    <t>温泉</t>
    <rPh sb="0" eb="2">
      <t>オンセン</t>
    </rPh>
    <phoneticPr fontId="5"/>
  </si>
  <si>
    <t>古代鉄歌謡館</t>
    <rPh sb="0" eb="2">
      <t>コダイ</t>
    </rPh>
    <rPh sb="2" eb="3">
      <t>テツ</t>
    </rPh>
    <rPh sb="3" eb="4">
      <t>ウタ</t>
    </rPh>
    <rPh sb="4" eb="5">
      <t>ヨウ</t>
    </rPh>
    <rPh sb="5" eb="6">
      <t>カン</t>
    </rPh>
    <phoneticPr fontId="5"/>
  </si>
  <si>
    <t>海洋センター</t>
    <rPh sb="0" eb="2">
      <t>カイヨウ</t>
    </rPh>
    <phoneticPr fontId="5"/>
  </si>
  <si>
    <t>加茂岩倉遺跡</t>
    <rPh sb="0" eb="2">
      <t>カモ</t>
    </rPh>
    <rPh sb="2" eb="4">
      <t>イワクラ</t>
    </rPh>
    <rPh sb="4" eb="6">
      <t>イセキ</t>
    </rPh>
    <phoneticPr fontId="5"/>
  </si>
  <si>
    <t>雲南市健康の森</t>
    <rPh sb="0" eb="3">
      <t>ウンナンシ</t>
    </rPh>
    <rPh sb="3" eb="5">
      <t>ケンコウ</t>
    </rPh>
    <rPh sb="6" eb="7">
      <t>モリ</t>
    </rPh>
    <phoneticPr fontId="5"/>
  </si>
  <si>
    <t>明石緑が丘公園</t>
    <rPh sb="0" eb="2">
      <t>アカシ</t>
    </rPh>
    <rPh sb="2" eb="3">
      <t>ミドリ</t>
    </rPh>
    <rPh sb="4" eb="5">
      <t>オカ</t>
    </rPh>
    <rPh sb="5" eb="7">
      <t>コウエン</t>
    </rPh>
    <phoneticPr fontId="5"/>
  </si>
  <si>
    <t>芦谷峡・やまめの里</t>
    <rPh sb="0" eb="2">
      <t>アシヤ</t>
    </rPh>
    <rPh sb="2" eb="3">
      <t>キョウ</t>
    </rPh>
    <rPh sb="8" eb="9">
      <t>サト</t>
    </rPh>
    <phoneticPr fontId="5"/>
  </si>
  <si>
    <t>鉄の歴史博物館</t>
    <rPh sb="0" eb="1">
      <t>テツ</t>
    </rPh>
    <rPh sb="2" eb="4">
      <t>レキシ</t>
    </rPh>
    <rPh sb="4" eb="7">
      <t>ハクブツカン</t>
    </rPh>
    <phoneticPr fontId="5"/>
  </si>
  <si>
    <t>吉田グリーンシャワーの森</t>
    <rPh sb="0" eb="2">
      <t>ヨシダ</t>
    </rPh>
    <rPh sb="11" eb="12">
      <t>モリ</t>
    </rPh>
    <phoneticPr fontId="5"/>
  </si>
  <si>
    <t>龍頭八重滝県立自然公園</t>
    <rPh sb="0" eb="1">
      <t>リュウ</t>
    </rPh>
    <rPh sb="1" eb="2">
      <t>トウ</t>
    </rPh>
    <rPh sb="2" eb="3">
      <t>８</t>
    </rPh>
    <rPh sb="3" eb="4">
      <t>ジュウ</t>
    </rPh>
    <rPh sb="4" eb="5">
      <t>タキ</t>
    </rPh>
    <rPh sb="5" eb="7">
      <t>ケンリツ</t>
    </rPh>
    <rPh sb="7" eb="9">
      <t>シゼン</t>
    </rPh>
    <rPh sb="9" eb="11">
      <t>コウエン</t>
    </rPh>
    <phoneticPr fontId="5"/>
  </si>
  <si>
    <t>クラシック島根カントリークラブ</t>
    <rPh sb="5" eb="7">
      <t>シマネ</t>
    </rPh>
    <phoneticPr fontId="5"/>
  </si>
  <si>
    <t>道の駅さくらの里きすき</t>
    <rPh sb="0" eb="1">
      <t>ミチ</t>
    </rPh>
    <rPh sb="2" eb="3">
      <t>エキ</t>
    </rPh>
    <rPh sb="7" eb="8">
      <t>サト</t>
    </rPh>
    <phoneticPr fontId="5"/>
  </si>
  <si>
    <t>道の駅掛合の里</t>
    <rPh sb="0" eb="1">
      <t>ミチ</t>
    </rPh>
    <rPh sb="2" eb="3">
      <t>エキ</t>
    </rPh>
    <rPh sb="3" eb="4">
      <t>カ</t>
    </rPh>
    <rPh sb="4" eb="5">
      <t>ア</t>
    </rPh>
    <rPh sb="6" eb="7">
      <t>サト</t>
    </rPh>
    <phoneticPr fontId="5"/>
  </si>
  <si>
    <t>うんなんまめなカー市</t>
  </si>
  <si>
    <t>須我神社</t>
    <rPh sb="0" eb="1">
      <t>ス</t>
    </rPh>
    <rPh sb="1" eb="2">
      <t>ガ</t>
    </rPh>
    <rPh sb="2" eb="4">
      <t>ジンジャ</t>
    </rPh>
    <phoneticPr fontId="5"/>
  </si>
  <si>
    <t>奥出雲葡萄園</t>
    <rPh sb="0" eb="3">
      <t>オクイズモ</t>
    </rPh>
    <rPh sb="3" eb="5">
      <t>ブドウ</t>
    </rPh>
    <rPh sb="5" eb="6">
      <t>エン</t>
    </rPh>
    <phoneticPr fontId="5"/>
  </si>
  <si>
    <t>道の駅おろちの里</t>
    <rPh sb="0" eb="1">
      <t>ミチ</t>
    </rPh>
    <rPh sb="2" eb="3">
      <t>エキ</t>
    </rPh>
    <rPh sb="7" eb="8">
      <t>サト</t>
    </rPh>
    <phoneticPr fontId="5"/>
  </si>
  <si>
    <t>道の駅たたらば壱番地</t>
    <rPh sb="0" eb="1">
      <t>ミチ</t>
    </rPh>
    <rPh sb="2" eb="3">
      <t>エキ</t>
    </rPh>
    <rPh sb="7" eb="8">
      <t>イチ</t>
    </rPh>
    <rPh sb="8" eb="9">
      <t>バン</t>
    </rPh>
    <rPh sb="9" eb="10">
      <t>チ</t>
    </rPh>
    <phoneticPr fontId="5"/>
  </si>
  <si>
    <t>2-01-10</t>
  </si>
  <si>
    <t>　a（雲南市健康の森キャンプ場）</t>
    <rPh sb="3" eb="6">
      <t>ウンナンシ</t>
    </rPh>
    <rPh sb="6" eb="8">
      <t>ケンコウ</t>
    </rPh>
    <rPh sb="9" eb="10">
      <t>モリ</t>
    </rPh>
    <rPh sb="14" eb="15">
      <t>ジョウ</t>
    </rPh>
    <phoneticPr fontId="5"/>
  </si>
  <si>
    <t>　b（その他)</t>
    <rPh sb="5" eb="6">
      <t>タ</t>
    </rPh>
    <phoneticPr fontId="5"/>
  </si>
  <si>
    <t>　a（かみくの桃源郷キャンプ場）</t>
    <rPh sb="7" eb="8">
      <t>モモ</t>
    </rPh>
    <rPh sb="8" eb="9">
      <t>ゲン</t>
    </rPh>
    <rPh sb="9" eb="10">
      <t>キョウ</t>
    </rPh>
    <rPh sb="14" eb="15">
      <t>ジョウ</t>
    </rPh>
    <phoneticPr fontId="5"/>
  </si>
  <si>
    <t>　a（海潮温泉）</t>
    <rPh sb="3" eb="4">
      <t>ウミ</t>
    </rPh>
    <rPh sb="4" eb="5">
      <t>シオ</t>
    </rPh>
    <rPh sb="5" eb="7">
      <t>オンセン</t>
    </rPh>
    <phoneticPr fontId="5"/>
  </si>
  <si>
    <t>　b（おろち湯ったり館）</t>
    <rPh sb="6" eb="7">
      <t>ユ</t>
    </rPh>
    <rPh sb="10" eb="11">
      <t>カン</t>
    </rPh>
    <phoneticPr fontId="5"/>
  </si>
  <si>
    <t>　c（ふかたに温泉ふかたに荘）</t>
    <rPh sb="7" eb="9">
      <t>オンセン</t>
    </rPh>
    <rPh sb="13" eb="14">
      <t>ソウ</t>
    </rPh>
    <phoneticPr fontId="5"/>
  </si>
  <si>
    <t>　e（波多温泉満壽の湯）</t>
    <rPh sb="3" eb="4">
      <t>ナミ</t>
    </rPh>
    <rPh sb="4" eb="5">
      <t>タ</t>
    </rPh>
    <rPh sb="5" eb="7">
      <t>オンセン</t>
    </rPh>
    <rPh sb="7" eb="8">
      <t>ミ</t>
    </rPh>
    <rPh sb="8" eb="9">
      <t>ヒサシ</t>
    </rPh>
    <rPh sb="10" eb="11">
      <t>ユ</t>
    </rPh>
    <phoneticPr fontId="5"/>
  </si>
  <si>
    <t>奥出雲町</t>
    <rPh sb="0" eb="4">
      <t>オクイズモチョウ</t>
    </rPh>
    <phoneticPr fontId="5"/>
  </si>
  <si>
    <t>鬼の舌震</t>
  </si>
  <si>
    <t>可部屋集成館</t>
    <rPh sb="0" eb="2">
      <t>カベ</t>
    </rPh>
    <rPh sb="2" eb="3">
      <t>ヤ</t>
    </rPh>
    <rPh sb="3" eb="5">
      <t>シュウセイ</t>
    </rPh>
    <rPh sb="5" eb="6">
      <t>カン</t>
    </rPh>
    <phoneticPr fontId="5"/>
  </si>
  <si>
    <t>奥出雲多根自然博物館</t>
    <rPh sb="0" eb="1">
      <t>オク</t>
    </rPh>
    <rPh sb="1" eb="3">
      <t>イズモ</t>
    </rPh>
    <rPh sb="3" eb="4">
      <t>タ</t>
    </rPh>
    <rPh sb="4" eb="5">
      <t>ネ</t>
    </rPh>
    <rPh sb="5" eb="7">
      <t>シゼン</t>
    </rPh>
    <rPh sb="7" eb="10">
      <t>ハクブツカン</t>
    </rPh>
    <phoneticPr fontId="5"/>
  </si>
  <si>
    <t>奥出雲たたらと刀剣館</t>
    <rPh sb="0" eb="1">
      <t>オク</t>
    </rPh>
    <rPh sb="1" eb="3">
      <t>イズモ</t>
    </rPh>
    <rPh sb="7" eb="8">
      <t>カタナ</t>
    </rPh>
    <rPh sb="8" eb="9">
      <t>ケン</t>
    </rPh>
    <rPh sb="9" eb="10">
      <t>カン</t>
    </rPh>
    <phoneticPr fontId="5"/>
  </si>
  <si>
    <t>ヴィラ船通山斐乃上荘</t>
    <rPh sb="3" eb="4">
      <t>フネ</t>
    </rPh>
    <rPh sb="4" eb="5">
      <t>ツウ</t>
    </rPh>
    <rPh sb="5" eb="6">
      <t>ヤマ</t>
    </rPh>
    <rPh sb="6" eb="7">
      <t>イ</t>
    </rPh>
    <rPh sb="7" eb="8">
      <t>ノ</t>
    </rPh>
    <rPh sb="8" eb="9">
      <t>ジョウ</t>
    </rPh>
    <rPh sb="9" eb="10">
      <t>ソウ</t>
    </rPh>
    <phoneticPr fontId="5"/>
  </si>
  <si>
    <t>1-04-02</t>
  </si>
  <si>
    <t>1-05-99</t>
  </si>
  <si>
    <t>飯南町</t>
    <rPh sb="0" eb="2">
      <t>イイナン</t>
    </rPh>
    <rPh sb="2" eb="3">
      <t>チョウ</t>
    </rPh>
    <phoneticPr fontId="5"/>
  </si>
  <si>
    <t>琴引フォレストパークスキー場</t>
    <rPh sb="13" eb="14">
      <t>ジョウ</t>
    </rPh>
    <phoneticPr fontId="5"/>
  </si>
  <si>
    <t>琴引ビレッジキャンプ場</t>
    <rPh sb="10" eb="11">
      <t>ジョウ</t>
    </rPh>
    <phoneticPr fontId="5"/>
  </si>
  <si>
    <t>琴引ビレッジ山荘</t>
    <rPh sb="6" eb="8">
      <t>サンソウ</t>
    </rPh>
    <phoneticPr fontId="5"/>
  </si>
  <si>
    <t>道の駅頓原</t>
    <rPh sb="0" eb="1">
      <t>ミチ</t>
    </rPh>
    <rPh sb="2" eb="3">
      <t>エキ</t>
    </rPh>
    <rPh sb="3" eb="5">
      <t>トンバラ</t>
    </rPh>
    <phoneticPr fontId="5"/>
  </si>
  <si>
    <t>赤名観光ぼたん園</t>
    <rPh sb="0" eb="1">
      <t>アカ</t>
    </rPh>
    <rPh sb="1" eb="2">
      <t>ナ</t>
    </rPh>
    <rPh sb="2" eb="4">
      <t>カンコウ</t>
    </rPh>
    <rPh sb="7" eb="8">
      <t>エン</t>
    </rPh>
    <phoneticPr fontId="5"/>
  </si>
  <si>
    <t>加田の湯</t>
    <rPh sb="0" eb="1">
      <t>クワ</t>
    </rPh>
    <rPh sb="1" eb="2">
      <t>タ</t>
    </rPh>
    <rPh sb="3" eb="4">
      <t>ユ</t>
    </rPh>
    <phoneticPr fontId="5"/>
  </si>
  <si>
    <t>青空市ぶなの里</t>
    <rPh sb="0" eb="2">
      <t>アオゾラ</t>
    </rPh>
    <rPh sb="2" eb="3">
      <t>イチ</t>
    </rPh>
    <rPh sb="6" eb="7">
      <t>サト</t>
    </rPh>
    <phoneticPr fontId="5"/>
  </si>
  <si>
    <t>　a（飯南町ふるさとの森キャンプ場）</t>
    <rPh sb="3" eb="5">
      <t>イイナン</t>
    </rPh>
    <rPh sb="5" eb="6">
      <t>チョウ</t>
    </rPh>
    <rPh sb="11" eb="12">
      <t>モリ</t>
    </rPh>
    <rPh sb="16" eb="17">
      <t>ジョウ</t>
    </rPh>
    <phoneticPr fontId="5"/>
  </si>
  <si>
    <t>立久恵峡</t>
  </si>
  <si>
    <t>出雲民芸館</t>
    <rPh sb="0" eb="2">
      <t>イズモ</t>
    </rPh>
    <rPh sb="2" eb="5">
      <t>ミンゲイカン</t>
    </rPh>
    <phoneticPr fontId="5"/>
  </si>
  <si>
    <t>出雲文化伝承館</t>
  </si>
  <si>
    <t>出雲健康公園(出雲ドーム含む)</t>
    <rPh sb="7" eb="9">
      <t>イズモ</t>
    </rPh>
    <rPh sb="12" eb="13">
      <t>フク</t>
    </rPh>
    <phoneticPr fontId="5"/>
  </si>
  <si>
    <t>出雲ゆうプラザ</t>
    <rPh sb="0" eb="2">
      <t>イズモ</t>
    </rPh>
    <phoneticPr fontId="5"/>
  </si>
  <si>
    <t>長浜神社</t>
  </si>
  <si>
    <t>一畑薬師</t>
    <rPh sb="0" eb="1">
      <t>イチ</t>
    </rPh>
    <rPh sb="1" eb="2">
      <t>ハタケ</t>
    </rPh>
    <rPh sb="2" eb="4">
      <t>ヤクシ</t>
    </rPh>
    <phoneticPr fontId="5"/>
  </si>
  <si>
    <t>木綿街道交流館</t>
    <rPh sb="0" eb="2">
      <t>モメン</t>
    </rPh>
    <rPh sb="2" eb="4">
      <t>カイドウ</t>
    </rPh>
    <rPh sb="4" eb="6">
      <t>コウリュウ</t>
    </rPh>
    <rPh sb="6" eb="7">
      <t>カン</t>
    </rPh>
    <phoneticPr fontId="5"/>
  </si>
  <si>
    <t>平田海岸</t>
    <rPh sb="0" eb="2">
      <t>ヒラタ</t>
    </rPh>
    <rPh sb="2" eb="4">
      <t>カイガン</t>
    </rPh>
    <phoneticPr fontId="5"/>
  </si>
  <si>
    <t>島根ゴルフ倶楽部</t>
  </si>
  <si>
    <t>湖遊館</t>
  </si>
  <si>
    <t>宍道湖グリーンパーク</t>
  </si>
  <si>
    <t>ゴビウス</t>
  </si>
  <si>
    <t>湯元楯縫割烹温泉ゆらり</t>
    <rPh sb="0" eb="1">
      <t>ユ</t>
    </rPh>
    <phoneticPr fontId="5"/>
  </si>
  <si>
    <t>すさのおの郷ゆかり館</t>
    <rPh sb="5" eb="6">
      <t>サト</t>
    </rPh>
    <rPh sb="9" eb="10">
      <t>カン</t>
    </rPh>
    <phoneticPr fontId="5"/>
  </si>
  <si>
    <t>目田森林公園</t>
    <rPh sb="0" eb="1">
      <t>メ</t>
    </rPh>
    <rPh sb="1" eb="2">
      <t>タ</t>
    </rPh>
    <rPh sb="2" eb="6">
      <t>シンリンコウエン</t>
    </rPh>
    <phoneticPr fontId="5"/>
  </si>
  <si>
    <t>須佐神社</t>
  </si>
  <si>
    <t>多伎いちじく温泉</t>
    <rPh sb="0" eb="1">
      <t>タ</t>
    </rPh>
    <rPh sb="1" eb="2">
      <t>キ</t>
    </rPh>
    <rPh sb="6" eb="8">
      <t>オンセン</t>
    </rPh>
    <phoneticPr fontId="5"/>
  </si>
  <si>
    <t>田儀海岸</t>
    <rPh sb="0" eb="2">
      <t>タギ</t>
    </rPh>
    <rPh sb="2" eb="4">
      <t>カイガン</t>
    </rPh>
    <phoneticPr fontId="5"/>
  </si>
  <si>
    <t>キララビーチ（岐久海岸）</t>
  </si>
  <si>
    <t>多伎町全域釣り</t>
    <rPh sb="0" eb="2">
      <t>タキ</t>
    </rPh>
    <rPh sb="2" eb="3">
      <t>チョウ</t>
    </rPh>
    <rPh sb="3" eb="5">
      <t>ゼンイキ</t>
    </rPh>
    <rPh sb="5" eb="6">
      <t>ツ</t>
    </rPh>
    <phoneticPr fontId="5"/>
  </si>
  <si>
    <t>キララコテージ</t>
  </si>
  <si>
    <t>湖陵温泉</t>
    <rPh sb="0" eb="2">
      <t>コリョウ</t>
    </rPh>
    <rPh sb="2" eb="4">
      <t>オンセン</t>
    </rPh>
    <phoneticPr fontId="5"/>
  </si>
  <si>
    <t>いづも大社カントリークラブ</t>
  </si>
  <si>
    <t>出雲大社</t>
  </si>
  <si>
    <t>稲佐の浜海水浴場</t>
    <rPh sb="0" eb="1">
      <t>イナ</t>
    </rPh>
    <rPh sb="1" eb="2">
      <t>サ</t>
    </rPh>
    <rPh sb="3" eb="4">
      <t>ハマ</t>
    </rPh>
    <rPh sb="4" eb="7">
      <t>カイスイヨク</t>
    </rPh>
    <rPh sb="7" eb="8">
      <t>ジョウ</t>
    </rPh>
    <phoneticPr fontId="5"/>
  </si>
  <si>
    <t>おわし浜海水浴場</t>
    <rPh sb="3" eb="4">
      <t>ハマ</t>
    </rPh>
    <rPh sb="4" eb="7">
      <t>カイスイヨク</t>
    </rPh>
    <rPh sb="7" eb="8">
      <t>ジョウ</t>
    </rPh>
    <phoneticPr fontId="5"/>
  </si>
  <si>
    <t>大社町全域釣り</t>
    <rPh sb="0" eb="2">
      <t>タイシャ</t>
    </rPh>
    <rPh sb="2" eb="3">
      <t>チョウ</t>
    </rPh>
    <rPh sb="3" eb="5">
      <t>ゼンイキ</t>
    </rPh>
    <rPh sb="5" eb="6">
      <t>ツ</t>
    </rPh>
    <phoneticPr fontId="5"/>
  </si>
  <si>
    <t>出雲弥生の森博物館</t>
  </si>
  <si>
    <t>荒神谷遺跡</t>
  </si>
  <si>
    <t>(48)</t>
  </si>
  <si>
    <t>湯の川温泉</t>
  </si>
  <si>
    <t>(49)</t>
  </si>
  <si>
    <t>万九千神社</t>
    <rPh sb="0" eb="1">
      <t>マン</t>
    </rPh>
    <rPh sb="1" eb="2">
      <t>キュウ</t>
    </rPh>
    <rPh sb="2" eb="3">
      <t>セン</t>
    </rPh>
    <rPh sb="3" eb="5">
      <t>ジンジャ</t>
    </rPh>
    <phoneticPr fontId="2"/>
  </si>
  <si>
    <t>出雲いりすの丘 ひかわ美人の湯</t>
    <rPh sb="0" eb="2">
      <t>イズモ</t>
    </rPh>
    <rPh sb="6" eb="7">
      <t>オカ</t>
    </rPh>
    <phoneticPr fontId="5"/>
  </si>
  <si>
    <t>原鹿の旧豪農屋敷</t>
  </si>
  <si>
    <t>出雲市トキ学習コーナー</t>
    <rPh sb="0" eb="3">
      <t>イズモシ</t>
    </rPh>
    <rPh sb="5" eb="7">
      <t>ガクシュウ</t>
    </rPh>
    <phoneticPr fontId="5"/>
  </si>
  <si>
    <t>鰐淵寺</t>
  </si>
  <si>
    <t>地域の祭り・イベント</t>
    <rPh sb="0" eb="2">
      <t>チイキ</t>
    </rPh>
    <rPh sb="3" eb="4">
      <t>マツ</t>
    </rPh>
    <phoneticPr fontId="5"/>
  </si>
  <si>
    <t>　b（公園）</t>
    <rPh sb="3" eb="5">
      <t>コウエン</t>
    </rPh>
    <phoneticPr fontId="5"/>
  </si>
  <si>
    <t>　a（荒神谷博物館）</t>
    <rPh sb="3" eb="5">
      <t>コウジン</t>
    </rPh>
    <rPh sb="5" eb="6">
      <t>タニ</t>
    </rPh>
    <rPh sb="6" eb="9">
      <t>ハクブツカン</t>
    </rPh>
    <rPh sb="9" eb="10">
      <t>ヨクジョウ</t>
    </rPh>
    <phoneticPr fontId="5"/>
  </si>
  <si>
    <t>　a（海水浴場）</t>
    <rPh sb="3" eb="6">
      <t>カイスイヨク</t>
    </rPh>
    <rPh sb="6" eb="7">
      <t>ジョウ</t>
    </rPh>
    <phoneticPr fontId="5"/>
  </si>
  <si>
    <t>　a（田儀海水浴場）</t>
    <rPh sb="3" eb="5">
      <t>タギ</t>
    </rPh>
    <rPh sb="5" eb="8">
      <t>カイスイヨク</t>
    </rPh>
    <rPh sb="8" eb="9">
      <t>ジョウ</t>
    </rPh>
    <phoneticPr fontId="5"/>
  </si>
  <si>
    <t>大田市</t>
    <rPh sb="0" eb="3">
      <t>オオダシ</t>
    </rPh>
    <phoneticPr fontId="5"/>
  </si>
  <si>
    <t>三瓶山</t>
  </si>
  <si>
    <t>石見銀山</t>
    <rPh sb="0" eb="2">
      <t>イワミ</t>
    </rPh>
    <rPh sb="2" eb="4">
      <t>ギンザン</t>
    </rPh>
    <phoneticPr fontId="15"/>
  </si>
  <si>
    <t>大田海岸</t>
    <rPh sb="0" eb="2">
      <t>オオタ</t>
    </rPh>
    <rPh sb="2" eb="4">
      <t>カイガン</t>
    </rPh>
    <phoneticPr fontId="15"/>
  </si>
  <si>
    <t>温泉津温泉</t>
    <rPh sb="0" eb="2">
      <t>オンセン</t>
    </rPh>
    <rPh sb="2" eb="3">
      <t>ツ</t>
    </rPh>
    <rPh sb="3" eb="4">
      <t>オン</t>
    </rPh>
    <rPh sb="4" eb="5">
      <t>セン</t>
    </rPh>
    <phoneticPr fontId="15"/>
  </si>
  <si>
    <t>櫛島キャンプ場</t>
    <rPh sb="6" eb="7">
      <t>ジョウ</t>
    </rPh>
    <phoneticPr fontId="15"/>
  </si>
  <si>
    <t>やきもの館</t>
    <rPh sb="4" eb="5">
      <t>カン</t>
    </rPh>
    <phoneticPr fontId="15"/>
  </si>
  <si>
    <t>ゆう・ゆう館</t>
    <rPh sb="5" eb="6">
      <t>カン</t>
    </rPh>
    <phoneticPr fontId="15"/>
  </si>
  <si>
    <t>仁摩サンドミュージアム</t>
    <rPh sb="0" eb="1">
      <t>ニ</t>
    </rPh>
    <rPh sb="1" eb="2">
      <t>マ</t>
    </rPh>
    <phoneticPr fontId="15"/>
  </si>
  <si>
    <t>石見神楽公演</t>
  </si>
  <si>
    <t>その他（イベント等）</t>
    <rPh sb="2" eb="3">
      <t>タ</t>
    </rPh>
    <rPh sb="8" eb="9">
      <t>トウ</t>
    </rPh>
    <phoneticPr fontId="15"/>
  </si>
  <si>
    <t>1-02-99</t>
  </si>
  <si>
    <t>1-02-05</t>
  </si>
  <si>
    <t>　a（三瓶観光リフト）</t>
    <rPh sb="3" eb="5">
      <t>サンベ</t>
    </rPh>
    <rPh sb="5" eb="7">
      <t>カンコウ</t>
    </rPh>
    <rPh sb="10" eb="11">
      <t>ヨクジョウ</t>
    </rPh>
    <phoneticPr fontId="15"/>
  </si>
  <si>
    <t>　b（北の原キャンプ場）</t>
    <rPh sb="3" eb="4">
      <t>キタ</t>
    </rPh>
    <rPh sb="5" eb="6">
      <t>ハラ</t>
    </rPh>
    <rPh sb="10" eb="11">
      <t>ジョウ</t>
    </rPh>
    <phoneticPr fontId="15"/>
  </si>
  <si>
    <t>　c（三瓶自然館）</t>
    <rPh sb="3" eb="5">
      <t>サンベ</t>
    </rPh>
    <rPh sb="5" eb="7">
      <t>シゼン</t>
    </rPh>
    <rPh sb="7" eb="8">
      <t>カン</t>
    </rPh>
    <phoneticPr fontId="15"/>
  </si>
  <si>
    <t>　d（三瓶小豆原埋没林公園）</t>
    <rPh sb="3" eb="5">
      <t>サンベ</t>
    </rPh>
    <rPh sb="5" eb="7">
      <t>アズキ</t>
    </rPh>
    <rPh sb="7" eb="8">
      <t>ハラ</t>
    </rPh>
    <rPh sb="8" eb="10">
      <t>マイボツ</t>
    </rPh>
    <rPh sb="10" eb="11">
      <t>リン</t>
    </rPh>
    <rPh sb="11" eb="13">
      <t>コウエン</t>
    </rPh>
    <phoneticPr fontId="15"/>
  </si>
  <si>
    <t>　e（三瓶温泉）</t>
    <rPh sb="3" eb="5">
      <t>サンベ</t>
    </rPh>
    <rPh sb="5" eb="7">
      <t>オンセン</t>
    </rPh>
    <phoneticPr fontId="15"/>
  </si>
  <si>
    <t>　f（その他）</t>
    <rPh sb="5" eb="6">
      <t>タ</t>
    </rPh>
    <phoneticPr fontId="15"/>
  </si>
  <si>
    <t>　a（石見銀山資料館）</t>
    <rPh sb="3" eb="5">
      <t>イワミ</t>
    </rPh>
    <rPh sb="5" eb="7">
      <t>ギンザン</t>
    </rPh>
    <rPh sb="7" eb="10">
      <t>シリョウカン</t>
    </rPh>
    <rPh sb="10" eb="11">
      <t>ヨクジョウ</t>
    </rPh>
    <phoneticPr fontId="15"/>
  </si>
  <si>
    <t>　b（石見銀山龍源寺間歩）</t>
    <rPh sb="3" eb="7">
      <t>イワミギンザン</t>
    </rPh>
    <rPh sb="7" eb="8">
      <t>リュウ</t>
    </rPh>
    <rPh sb="8" eb="9">
      <t>ゲン</t>
    </rPh>
    <rPh sb="9" eb="10">
      <t>テラ</t>
    </rPh>
    <rPh sb="10" eb="11">
      <t>マ</t>
    </rPh>
    <rPh sb="11" eb="12">
      <t>ブ</t>
    </rPh>
    <phoneticPr fontId="15"/>
  </si>
  <si>
    <t>　c（大久保間歩）</t>
    <rPh sb="3" eb="6">
      <t>オオクボ</t>
    </rPh>
    <rPh sb="6" eb="7">
      <t>マ</t>
    </rPh>
    <rPh sb="7" eb="8">
      <t>ブ</t>
    </rPh>
    <phoneticPr fontId="15"/>
  </si>
  <si>
    <t>　d（河島家）</t>
    <rPh sb="3" eb="6">
      <t>カワシマケ</t>
    </rPh>
    <phoneticPr fontId="15"/>
  </si>
  <si>
    <t>　e（熊谷家）</t>
    <rPh sb="3" eb="5">
      <t>クマガイ</t>
    </rPh>
    <rPh sb="5" eb="6">
      <t>ケ</t>
    </rPh>
    <phoneticPr fontId="15"/>
  </si>
  <si>
    <t>　f（世界遺産センター）</t>
    <rPh sb="3" eb="5">
      <t>セカイ</t>
    </rPh>
    <rPh sb="5" eb="7">
      <t>イサン</t>
    </rPh>
    <phoneticPr fontId="15"/>
  </si>
  <si>
    <t>　g（その他）</t>
    <rPh sb="5" eb="6">
      <t>タ</t>
    </rPh>
    <phoneticPr fontId="15"/>
  </si>
  <si>
    <t>　a（久手海水浴場）</t>
    <rPh sb="3" eb="4">
      <t>ヒサ</t>
    </rPh>
    <rPh sb="4" eb="5">
      <t>テ</t>
    </rPh>
    <rPh sb="5" eb="9">
      <t>カイスイヨクジョウ</t>
    </rPh>
    <phoneticPr fontId="15"/>
  </si>
  <si>
    <t>　b（鳥井海水浴場）</t>
    <rPh sb="3" eb="5">
      <t>トリイ</t>
    </rPh>
    <rPh sb="5" eb="9">
      <t>カイスイヨクジョウ</t>
    </rPh>
    <phoneticPr fontId="15"/>
  </si>
  <si>
    <t>川本町</t>
    <rPh sb="0" eb="3">
      <t>カワモトチョウ</t>
    </rPh>
    <phoneticPr fontId="5"/>
  </si>
  <si>
    <t>ふれあい公園笹遊里</t>
    <rPh sb="4" eb="6">
      <t>コウエン</t>
    </rPh>
    <rPh sb="6" eb="7">
      <t>ササ</t>
    </rPh>
    <rPh sb="7" eb="8">
      <t>アソ</t>
    </rPh>
    <rPh sb="8" eb="9">
      <t>サト</t>
    </rPh>
    <phoneticPr fontId="15"/>
  </si>
  <si>
    <t>湯谷温泉 弥山荘</t>
    <rPh sb="0" eb="2">
      <t>ユタニ</t>
    </rPh>
    <rPh sb="2" eb="4">
      <t>オンセン</t>
    </rPh>
    <rPh sb="5" eb="8">
      <t>ワタルヤマソウ</t>
    </rPh>
    <phoneticPr fontId="15"/>
  </si>
  <si>
    <t>音戯館</t>
    <rPh sb="0" eb="1">
      <t>オト</t>
    </rPh>
    <rPh sb="1" eb="2">
      <t>タワム</t>
    </rPh>
    <rPh sb="2" eb="3">
      <t>ヤカタ</t>
    </rPh>
    <phoneticPr fontId="15"/>
  </si>
  <si>
    <t>美郷町</t>
    <rPh sb="0" eb="3">
      <t>ミサトチョウ</t>
    </rPh>
    <phoneticPr fontId="5"/>
  </si>
  <si>
    <t>湯抱温泉</t>
    <rPh sb="0" eb="1">
      <t>ユ</t>
    </rPh>
    <rPh sb="1" eb="2">
      <t>ダ</t>
    </rPh>
    <rPh sb="2" eb="4">
      <t>オンセン</t>
    </rPh>
    <phoneticPr fontId="15"/>
  </si>
  <si>
    <t>千原温泉</t>
    <rPh sb="0" eb="2">
      <t>チハラ</t>
    </rPh>
    <rPh sb="2" eb="4">
      <t>オンセン</t>
    </rPh>
    <phoneticPr fontId="15"/>
  </si>
  <si>
    <t>邑南町</t>
    <rPh sb="0" eb="3">
      <t>オオナンチョウ</t>
    </rPh>
    <phoneticPr fontId="5"/>
  </si>
  <si>
    <t>ほたるの館</t>
    <rPh sb="4" eb="5">
      <t>ヤカタ</t>
    </rPh>
    <phoneticPr fontId="15"/>
  </si>
  <si>
    <t>伴蔵山自然回帰公園</t>
    <rPh sb="0" eb="1">
      <t>トモナ</t>
    </rPh>
    <rPh sb="1" eb="2">
      <t>ゾウ</t>
    </rPh>
    <rPh sb="2" eb="3">
      <t>ヤマ</t>
    </rPh>
    <rPh sb="3" eb="5">
      <t>シゼン</t>
    </rPh>
    <rPh sb="5" eb="7">
      <t>カイキ</t>
    </rPh>
    <rPh sb="7" eb="9">
      <t>コウエン</t>
    </rPh>
    <phoneticPr fontId="15"/>
  </si>
  <si>
    <t>邑南町青少年旅行村</t>
    <rPh sb="0" eb="2">
      <t>オオナン</t>
    </rPh>
    <rPh sb="2" eb="3">
      <t>チョウ</t>
    </rPh>
    <rPh sb="3" eb="6">
      <t>セイショウネン</t>
    </rPh>
    <rPh sb="6" eb="8">
      <t>リョコウ</t>
    </rPh>
    <rPh sb="8" eb="9">
      <t>ムラ</t>
    </rPh>
    <phoneticPr fontId="15"/>
  </si>
  <si>
    <t>瑞穂ハイランド</t>
    <rPh sb="0" eb="2">
      <t>ミズホ</t>
    </rPh>
    <phoneticPr fontId="15"/>
  </si>
  <si>
    <t>ハンザケ自然館</t>
    <rPh sb="4" eb="6">
      <t>シゼン</t>
    </rPh>
    <rPh sb="6" eb="7">
      <t>カン</t>
    </rPh>
    <phoneticPr fontId="15"/>
  </si>
  <si>
    <t>断魚渓</t>
    <rPh sb="0" eb="1">
      <t>ダン</t>
    </rPh>
    <rPh sb="1" eb="2">
      <t>ギョ</t>
    </rPh>
    <rPh sb="2" eb="3">
      <t>ケイ</t>
    </rPh>
    <phoneticPr fontId="15"/>
  </si>
  <si>
    <t>いこいの村しまね</t>
    <rPh sb="4" eb="5">
      <t>ムラ</t>
    </rPh>
    <phoneticPr fontId="15"/>
  </si>
  <si>
    <t>香木の森公園</t>
    <rPh sb="0" eb="1">
      <t>カオ</t>
    </rPh>
    <rPh sb="1" eb="2">
      <t>キ</t>
    </rPh>
    <rPh sb="3" eb="4">
      <t>モリ</t>
    </rPh>
    <rPh sb="4" eb="6">
      <t>コウエン</t>
    </rPh>
    <phoneticPr fontId="15"/>
  </si>
  <si>
    <t>いわみ温泉</t>
    <rPh sb="3" eb="5">
      <t>オンセン</t>
    </rPh>
    <phoneticPr fontId="15"/>
  </si>
  <si>
    <t>1-01-02</t>
  </si>
  <si>
    <t>　a（深篠川キャンプ場）</t>
    <rPh sb="3" eb="4">
      <t>シン</t>
    </rPh>
    <rPh sb="4" eb="6">
      <t>シノカワ</t>
    </rPh>
    <rPh sb="10" eb="11">
      <t>ジョウ</t>
    </rPh>
    <rPh sb="11" eb="12">
      <t>ヨクジョウ</t>
    </rPh>
    <phoneticPr fontId="15"/>
  </si>
  <si>
    <t>　b（その他）</t>
    <rPh sb="5" eb="6">
      <t>タ</t>
    </rPh>
    <rPh sb="6" eb="7">
      <t>ヨクジョウ</t>
    </rPh>
    <phoneticPr fontId="15"/>
  </si>
  <si>
    <t>浜田市</t>
    <rPh sb="0" eb="2">
      <t>ハマダ</t>
    </rPh>
    <rPh sb="2" eb="3">
      <t>シ</t>
    </rPh>
    <phoneticPr fontId="3"/>
  </si>
  <si>
    <t>石見海浜公園</t>
    <rPh sb="0" eb="2">
      <t>イワミ</t>
    </rPh>
    <rPh sb="2" eb="4">
      <t>カイヒン</t>
    </rPh>
    <rPh sb="4" eb="6">
      <t>コウエン</t>
    </rPh>
    <phoneticPr fontId="15"/>
  </si>
  <si>
    <t>浜田市全域釣り</t>
    <rPh sb="0" eb="3">
      <t>ハマダシ</t>
    </rPh>
    <rPh sb="3" eb="5">
      <t>ゼンイキ</t>
    </rPh>
    <rPh sb="5" eb="6">
      <t>ツ</t>
    </rPh>
    <phoneticPr fontId="15"/>
  </si>
  <si>
    <t>浜田市ゴルフ場</t>
    <rPh sb="0" eb="3">
      <t>ハマダシ</t>
    </rPh>
    <rPh sb="6" eb="7">
      <t>ジョウ</t>
    </rPh>
    <phoneticPr fontId="15"/>
  </si>
  <si>
    <t>美又温泉</t>
    <rPh sb="0" eb="2">
      <t>ミマタ</t>
    </rPh>
    <rPh sb="2" eb="4">
      <t>オンセン</t>
    </rPh>
    <phoneticPr fontId="15"/>
  </si>
  <si>
    <t>旭温泉</t>
    <rPh sb="0" eb="1">
      <t>アサヒ</t>
    </rPh>
    <rPh sb="1" eb="3">
      <t>オンセン</t>
    </rPh>
    <phoneticPr fontId="15"/>
  </si>
  <si>
    <t>三隅公園</t>
    <rPh sb="0" eb="2">
      <t>ミスミ</t>
    </rPh>
    <rPh sb="2" eb="4">
      <t>コウエン</t>
    </rPh>
    <phoneticPr fontId="15"/>
  </si>
  <si>
    <t>コワ温泉</t>
    <rPh sb="2" eb="4">
      <t>オンセン</t>
    </rPh>
    <phoneticPr fontId="15"/>
  </si>
  <si>
    <t>1-02-10</t>
  </si>
  <si>
    <t>　b（海浜公園海水浴場）</t>
    <rPh sb="3" eb="5">
      <t>カイヒン</t>
    </rPh>
    <rPh sb="5" eb="7">
      <t>コウエン</t>
    </rPh>
    <rPh sb="7" eb="10">
      <t>カイスイヨク</t>
    </rPh>
    <rPh sb="10" eb="11">
      <t>ジョウ</t>
    </rPh>
    <rPh sb="11" eb="12">
      <t>ヨクジョウ</t>
    </rPh>
    <phoneticPr fontId="15"/>
  </si>
  <si>
    <t>　c（海浜公園キャンプ場）</t>
    <rPh sb="3" eb="5">
      <t>カイヒン</t>
    </rPh>
    <rPh sb="5" eb="7">
      <t>コウエン</t>
    </rPh>
    <rPh sb="11" eb="12">
      <t>ジョウ</t>
    </rPh>
    <rPh sb="12" eb="13">
      <t>ヨクジョウ</t>
    </rPh>
    <phoneticPr fontId="15"/>
  </si>
  <si>
    <t>　d（その他）</t>
    <rPh sb="5" eb="6">
      <t>タ</t>
    </rPh>
    <rPh sb="6" eb="7">
      <t>ヨクジョウ</t>
    </rPh>
    <phoneticPr fontId="15"/>
  </si>
  <si>
    <t>　a（浜田ゴルフリンクス）</t>
    <rPh sb="3" eb="5">
      <t>ハマダ</t>
    </rPh>
    <rPh sb="12" eb="13">
      <t>ヨクジョウ</t>
    </rPh>
    <phoneticPr fontId="15"/>
  </si>
  <si>
    <t>　b（金城カントリークラブ）</t>
    <rPh sb="3" eb="5">
      <t>キンジョウ</t>
    </rPh>
    <rPh sb="13" eb="14">
      <t>ヨクジョウ</t>
    </rPh>
    <phoneticPr fontId="15"/>
  </si>
  <si>
    <t>江津市</t>
    <rPh sb="0" eb="2">
      <t>ゴウツ</t>
    </rPh>
    <rPh sb="2" eb="3">
      <t>シ</t>
    </rPh>
    <phoneticPr fontId="3"/>
  </si>
  <si>
    <t>風の国</t>
    <rPh sb="0" eb="1">
      <t>カゼ</t>
    </rPh>
    <rPh sb="2" eb="3">
      <t>クニ</t>
    </rPh>
    <phoneticPr fontId="15"/>
  </si>
  <si>
    <t>江津海岸</t>
    <rPh sb="0" eb="2">
      <t>ゴウツ</t>
    </rPh>
    <rPh sb="2" eb="4">
      <t>カイガン</t>
    </rPh>
    <phoneticPr fontId="15"/>
  </si>
  <si>
    <t>有福温泉</t>
    <rPh sb="0" eb="2">
      <t>アリフク</t>
    </rPh>
    <rPh sb="2" eb="4">
      <t>オンセン</t>
    </rPh>
    <phoneticPr fontId="15"/>
  </si>
  <si>
    <t>地場産センター</t>
    <rPh sb="0" eb="2">
      <t>ジバ</t>
    </rPh>
    <rPh sb="2" eb="3">
      <t>サン</t>
    </rPh>
    <phoneticPr fontId="15"/>
  </si>
  <si>
    <t>菰沢公園オートキャンプ場</t>
    <rPh sb="0" eb="1">
      <t>コモ</t>
    </rPh>
    <rPh sb="1" eb="2">
      <t>サワ</t>
    </rPh>
    <rPh sb="2" eb="4">
      <t>コウエン</t>
    </rPh>
    <rPh sb="11" eb="12">
      <t>ジョウ</t>
    </rPh>
    <phoneticPr fontId="15"/>
  </si>
  <si>
    <t>　a（波子海水浴場）</t>
    <rPh sb="3" eb="5">
      <t>ナミコ</t>
    </rPh>
    <rPh sb="5" eb="8">
      <t>カイスイヨク</t>
    </rPh>
    <rPh sb="8" eb="9">
      <t>ジョウ</t>
    </rPh>
    <rPh sb="9" eb="10">
      <t>ヨクジョウ</t>
    </rPh>
    <phoneticPr fontId="15"/>
  </si>
  <si>
    <t>　b（浅利海水浴場）</t>
    <rPh sb="3" eb="5">
      <t>アサリ</t>
    </rPh>
    <rPh sb="5" eb="8">
      <t>カイスイヨク</t>
    </rPh>
    <rPh sb="8" eb="9">
      <t>ジョウ</t>
    </rPh>
    <rPh sb="9" eb="10">
      <t>ヨクジョウ</t>
    </rPh>
    <phoneticPr fontId="15"/>
  </si>
  <si>
    <t>　c（黒松海水浴場）</t>
    <rPh sb="3" eb="5">
      <t>クロマツ</t>
    </rPh>
    <rPh sb="5" eb="8">
      <t>カイスイヨク</t>
    </rPh>
    <rPh sb="8" eb="9">
      <t>ジョウ</t>
    </rPh>
    <rPh sb="9" eb="10">
      <t>ヨクジョウ</t>
    </rPh>
    <phoneticPr fontId="15"/>
  </si>
  <si>
    <t>　d（釣り）</t>
    <rPh sb="3" eb="4">
      <t>ツ</t>
    </rPh>
    <rPh sb="5" eb="6">
      <t>ヨクジョウ</t>
    </rPh>
    <phoneticPr fontId="15"/>
  </si>
  <si>
    <t>　e（その他）</t>
    <rPh sb="5" eb="6">
      <t>タ</t>
    </rPh>
    <rPh sb="6" eb="7">
      <t>ヨクジョウ</t>
    </rPh>
    <phoneticPr fontId="15"/>
  </si>
  <si>
    <t>医光寺</t>
    <rPh sb="0" eb="3">
      <t>イコウジ</t>
    </rPh>
    <phoneticPr fontId="15"/>
  </si>
  <si>
    <t>雪舟の郷記念館</t>
    <rPh sb="0" eb="2">
      <t>セッシュウ</t>
    </rPh>
    <rPh sb="3" eb="4">
      <t>サト</t>
    </rPh>
    <rPh sb="4" eb="6">
      <t>キネン</t>
    </rPh>
    <rPh sb="6" eb="7">
      <t>カン</t>
    </rPh>
    <phoneticPr fontId="15"/>
  </si>
  <si>
    <t>万葉公園</t>
    <rPh sb="0" eb="2">
      <t>マンヨウ</t>
    </rPh>
    <rPh sb="2" eb="4">
      <t>コウエン</t>
    </rPh>
    <phoneticPr fontId="15"/>
  </si>
  <si>
    <t>島根県芸術文化センター グラントワ</t>
    <rPh sb="0" eb="3">
      <t>シマネケン</t>
    </rPh>
    <rPh sb="3" eb="5">
      <t>ゲイジュツ</t>
    </rPh>
    <rPh sb="5" eb="7">
      <t>ブンカ</t>
    </rPh>
    <phoneticPr fontId="15"/>
  </si>
  <si>
    <t>持石海水浴場</t>
    <rPh sb="0" eb="1">
      <t>モ</t>
    </rPh>
    <rPh sb="1" eb="2">
      <t>イシ</t>
    </rPh>
    <rPh sb="2" eb="5">
      <t>カイスイヨク</t>
    </rPh>
    <rPh sb="5" eb="6">
      <t>ジョウ</t>
    </rPh>
    <phoneticPr fontId="15"/>
  </si>
  <si>
    <t>益田市全域釣り</t>
    <rPh sb="0" eb="3">
      <t>マスダシ</t>
    </rPh>
    <rPh sb="3" eb="5">
      <t>ゼンイキ</t>
    </rPh>
    <rPh sb="5" eb="6">
      <t>ツ</t>
    </rPh>
    <phoneticPr fontId="15"/>
  </si>
  <si>
    <t>みと自然の森</t>
    <rPh sb="2" eb="4">
      <t>シゼン</t>
    </rPh>
    <rPh sb="5" eb="6">
      <t>モリ</t>
    </rPh>
    <phoneticPr fontId="15"/>
  </si>
  <si>
    <t>美都温泉</t>
    <rPh sb="0" eb="2">
      <t>ミト</t>
    </rPh>
    <rPh sb="2" eb="4">
      <t>オンセン</t>
    </rPh>
    <phoneticPr fontId="15"/>
  </si>
  <si>
    <t>秦記念館</t>
    <rPh sb="0" eb="1">
      <t>ハタ</t>
    </rPh>
    <rPh sb="1" eb="3">
      <t>キネン</t>
    </rPh>
    <rPh sb="3" eb="4">
      <t>カン</t>
    </rPh>
    <phoneticPr fontId="15"/>
  </si>
  <si>
    <t>裏匹見峡</t>
    <rPh sb="0" eb="1">
      <t>ウラ</t>
    </rPh>
    <rPh sb="1" eb="3">
      <t>ヒキミ</t>
    </rPh>
    <rPh sb="3" eb="4">
      <t>キョウ</t>
    </rPh>
    <phoneticPr fontId="15"/>
  </si>
  <si>
    <t>裏匹見峡キャンプ場</t>
    <rPh sb="0" eb="1">
      <t>ウラ</t>
    </rPh>
    <rPh sb="1" eb="3">
      <t>ヒキミ</t>
    </rPh>
    <rPh sb="3" eb="4">
      <t>キョウ</t>
    </rPh>
    <rPh sb="8" eb="9">
      <t>ジョウ</t>
    </rPh>
    <phoneticPr fontId="15"/>
  </si>
  <si>
    <t>やすらぎの湯</t>
    <rPh sb="5" eb="6">
      <t>ユ</t>
    </rPh>
    <phoneticPr fontId="15"/>
  </si>
  <si>
    <t>匹見川釣り</t>
    <rPh sb="0" eb="2">
      <t>ヒキミ</t>
    </rPh>
    <rPh sb="2" eb="3">
      <t>カワ</t>
    </rPh>
    <rPh sb="3" eb="4">
      <t>ツ</t>
    </rPh>
    <phoneticPr fontId="15"/>
  </si>
  <si>
    <t>美濃地屋敷</t>
    <rPh sb="0" eb="2">
      <t>ミノ</t>
    </rPh>
    <rPh sb="2" eb="3">
      <t>ジ</t>
    </rPh>
    <rPh sb="3" eb="5">
      <t>ヤシキ</t>
    </rPh>
    <phoneticPr fontId="15"/>
  </si>
  <si>
    <t>　a（石見美術館）</t>
    <rPh sb="3" eb="5">
      <t>イワミ</t>
    </rPh>
    <rPh sb="5" eb="8">
      <t>ビジュツカン</t>
    </rPh>
    <rPh sb="8" eb="9">
      <t>ヨクジョウ</t>
    </rPh>
    <phoneticPr fontId="15"/>
  </si>
  <si>
    <t>　b（いわみ芸術劇場）</t>
    <rPh sb="6" eb="8">
      <t>ゲイジュツ</t>
    </rPh>
    <rPh sb="8" eb="10">
      <t>ゲキジョウ</t>
    </rPh>
    <rPh sb="10" eb="11">
      <t>ヨクジョウ</t>
    </rPh>
    <phoneticPr fontId="15"/>
  </si>
  <si>
    <t>　c（その他）</t>
    <rPh sb="5" eb="6">
      <t>タ</t>
    </rPh>
    <rPh sb="6" eb="7">
      <t>ヨクジョウ</t>
    </rPh>
    <phoneticPr fontId="15"/>
  </si>
  <si>
    <t>　a（湯元館）</t>
    <rPh sb="3" eb="5">
      <t>ユモト</t>
    </rPh>
    <rPh sb="5" eb="6">
      <t>カン</t>
    </rPh>
    <rPh sb="6" eb="7">
      <t>ヨクジョウ</t>
    </rPh>
    <phoneticPr fontId="15"/>
  </si>
  <si>
    <t>津和野郷土館</t>
    <rPh sb="0" eb="3">
      <t>ツワノ</t>
    </rPh>
    <rPh sb="3" eb="5">
      <t>キョウド</t>
    </rPh>
    <rPh sb="5" eb="6">
      <t>ヤカタ</t>
    </rPh>
    <phoneticPr fontId="15"/>
  </si>
  <si>
    <t>三本松城跡観光リフト</t>
    <rPh sb="0" eb="3">
      <t>サンボンマツ</t>
    </rPh>
    <rPh sb="3" eb="4">
      <t>シロ</t>
    </rPh>
    <rPh sb="4" eb="5">
      <t>アト</t>
    </rPh>
    <rPh sb="5" eb="7">
      <t>カンコウ</t>
    </rPh>
    <phoneticPr fontId="15"/>
  </si>
  <si>
    <t>桑原史成写真美術館</t>
    <rPh sb="0" eb="2">
      <t>クワハラ</t>
    </rPh>
    <rPh sb="2" eb="3">
      <t>フミ</t>
    </rPh>
    <rPh sb="3" eb="4">
      <t>ナ</t>
    </rPh>
    <rPh sb="4" eb="6">
      <t>シャシン</t>
    </rPh>
    <rPh sb="6" eb="9">
      <t>ビジュツカン</t>
    </rPh>
    <phoneticPr fontId="15"/>
  </si>
  <si>
    <t>太皷谷稲成神社</t>
    <rPh sb="0" eb="2">
      <t>タイコ</t>
    </rPh>
    <rPh sb="2" eb="3">
      <t>ダニ</t>
    </rPh>
    <rPh sb="3" eb="4">
      <t>イナ</t>
    </rPh>
    <rPh sb="4" eb="5">
      <t>ナ</t>
    </rPh>
    <rPh sb="5" eb="7">
      <t>ジンジャ</t>
    </rPh>
    <phoneticPr fontId="15"/>
  </si>
  <si>
    <t>安野光雅美術館</t>
    <rPh sb="0" eb="1">
      <t>アン</t>
    </rPh>
    <rPh sb="1" eb="2">
      <t>ノ</t>
    </rPh>
    <rPh sb="2" eb="4">
      <t>ミツマサ</t>
    </rPh>
    <rPh sb="4" eb="7">
      <t>ビジュツカン</t>
    </rPh>
    <phoneticPr fontId="15"/>
  </si>
  <si>
    <t>道の駅なごみの里</t>
    <rPh sb="0" eb="1">
      <t>ミチ</t>
    </rPh>
    <rPh sb="2" eb="3">
      <t>エキ</t>
    </rPh>
    <rPh sb="7" eb="8">
      <t>サト</t>
    </rPh>
    <phoneticPr fontId="15"/>
  </si>
  <si>
    <t>日原天文台(星と森の科学館含む)</t>
    <rPh sb="0" eb="2">
      <t>ニチハラ</t>
    </rPh>
    <rPh sb="2" eb="4">
      <t>テンモン</t>
    </rPh>
    <rPh sb="4" eb="5">
      <t>ダイ</t>
    </rPh>
    <rPh sb="6" eb="7">
      <t>ホシ</t>
    </rPh>
    <rPh sb="8" eb="9">
      <t>モリ</t>
    </rPh>
    <rPh sb="10" eb="13">
      <t>カガクカン</t>
    </rPh>
    <rPh sb="13" eb="14">
      <t>フク</t>
    </rPh>
    <phoneticPr fontId="15"/>
  </si>
  <si>
    <t>枕瀬山森林公園キャンプ場</t>
    <rPh sb="0" eb="1">
      <t>マクラ</t>
    </rPh>
    <rPh sb="1" eb="2">
      <t>セ</t>
    </rPh>
    <rPh sb="2" eb="3">
      <t>ヤマ</t>
    </rPh>
    <rPh sb="3" eb="5">
      <t>シンリン</t>
    </rPh>
    <rPh sb="5" eb="7">
      <t>コウエン</t>
    </rPh>
    <rPh sb="11" eb="12">
      <t>ジョウ</t>
    </rPh>
    <phoneticPr fontId="15"/>
  </si>
  <si>
    <t>高津川・鮎つり</t>
    <rPh sb="0" eb="2">
      <t>タカツ</t>
    </rPh>
    <rPh sb="2" eb="3">
      <t>カワ</t>
    </rPh>
    <rPh sb="4" eb="5">
      <t>アユ</t>
    </rPh>
    <phoneticPr fontId="15"/>
  </si>
  <si>
    <t>道の駅シルクウェイにちはら</t>
    <rPh sb="0" eb="1">
      <t>ミチ</t>
    </rPh>
    <rPh sb="2" eb="3">
      <t>エキ</t>
    </rPh>
    <phoneticPr fontId="15"/>
  </si>
  <si>
    <t>吉賀町</t>
    <rPh sb="0" eb="3">
      <t>ヨシガチョウ</t>
    </rPh>
    <phoneticPr fontId="3"/>
  </si>
  <si>
    <t>柿木温泉</t>
    <rPh sb="0" eb="2">
      <t>カキノキ</t>
    </rPh>
    <rPh sb="2" eb="4">
      <t>オンセン</t>
    </rPh>
    <phoneticPr fontId="15"/>
  </si>
  <si>
    <t>道の駅かきのきむら</t>
    <rPh sb="0" eb="1">
      <t>ミチ</t>
    </rPh>
    <rPh sb="2" eb="3">
      <t>エキ</t>
    </rPh>
    <phoneticPr fontId="15"/>
  </si>
  <si>
    <t>リバーサイドログハウス村</t>
    <rPh sb="11" eb="12">
      <t>ムラ</t>
    </rPh>
    <phoneticPr fontId="15"/>
  </si>
  <si>
    <t>ゴギの里ログハウス村</t>
    <rPh sb="3" eb="4">
      <t>サト</t>
    </rPh>
    <rPh sb="9" eb="10">
      <t>ムラ</t>
    </rPh>
    <phoneticPr fontId="15"/>
  </si>
  <si>
    <t>水源会館</t>
    <rPh sb="0" eb="2">
      <t>スイゲン</t>
    </rPh>
    <rPh sb="2" eb="4">
      <t>カイカン</t>
    </rPh>
    <phoneticPr fontId="15"/>
  </si>
  <si>
    <t>むいかいち温泉ゆ・ら・ら</t>
    <rPh sb="5" eb="7">
      <t>オンセン</t>
    </rPh>
    <phoneticPr fontId="15"/>
  </si>
  <si>
    <t>道の駅むいかいち温泉</t>
    <rPh sb="0" eb="1">
      <t>ミチ</t>
    </rPh>
    <rPh sb="2" eb="3">
      <t>エキ</t>
    </rPh>
    <rPh sb="8" eb="10">
      <t>オンセン</t>
    </rPh>
    <phoneticPr fontId="15"/>
  </si>
  <si>
    <t>海士町</t>
    <phoneticPr fontId="3"/>
  </si>
  <si>
    <t>隠岐神社</t>
    <rPh sb="0" eb="2">
      <t>オキ</t>
    </rPh>
    <rPh sb="2" eb="4">
      <t>ジンジャ</t>
    </rPh>
    <phoneticPr fontId="15"/>
  </si>
  <si>
    <t>後鳥羽院資料館</t>
    <rPh sb="0" eb="3">
      <t>ゴトバ</t>
    </rPh>
    <rPh sb="3" eb="4">
      <t>イン</t>
    </rPh>
    <rPh sb="4" eb="6">
      <t>シリョウ</t>
    </rPh>
    <rPh sb="6" eb="7">
      <t>カン</t>
    </rPh>
    <phoneticPr fontId="15"/>
  </si>
  <si>
    <t>明屋海岸海水浴場</t>
    <rPh sb="0" eb="1">
      <t>アケ</t>
    </rPh>
    <rPh sb="1" eb="2">
      <t>ヤ</t>
    </rPh>
    <rPh sb="2" eb="4">
      <t>カイガン</t>
    </rPh>
    <rPh sb="4" eb="7">
      <t>カイスイヨク</t>
    </rPh>
    <rPh sb="7" eb="8">
      <t>ジョウ</t>
    </rPh>
    <phoneticPr fontId="15"/>
  </si>
  <si>
    <t>レインボービーチ</t>
  </si>
  <si>
    <t>1-01-06</t>
  </si>
  <si>
    <t>国賀海岸</t>
    <rPh sb="0" eb="1">
      <t>クニ</t>
    </rPh>
    <rPh sb="1" eb="2">
      <t>ガ</t>
    </rPh>
    <rPh sb="2" eb="4">
      <t>カイガン</t>
    </rPh>
    <phoneticPr fontId="15"/>
  </si>
  <si>
    <t>黒木御所碧風館</t>
    <rPh sb="0" eb="2">
      <t>クロキ</t>
    </rPh>
    <rPh sb="2" eb="4">
      <t>ゴショ</t>
    </rPh>
    <rPh sb="4" eb="5">
      <t>ミドリ</t>
    </rPh>
    <rPh sb="5" eb="6">
      <t>カゼ</t>
    </rPh>
    <rPh sb="6" eb="7">
      <t>ヤカタ</t>
    </rPh>
    <phoneticPr fontId="15"/>
  </si>
  <si>
    <t>西ノ島ふるさと館</t>
    <rPh sb="0" eb="1">
      <t>ニシ</t>
    </rPh>
    <rPh sb="2" eb="3">
      <t>シマ</t>
    </rPh>
    <rPh sb="7" eb="8">
      <t>ヤカタ</t>
    </rPh>
    <phoneticPr fontId="15"/>
  </si>
  <si>
    <t>外浜海水浴場</t>
    <rPh sb="0" eb="1">
      <t>ソト</t>
    </rPh>
    <rPh sb="1" eb="2">
      <t>ハマ</t>
    </rPh>
    <rPh sb="2" eb="5">
      <t>カイスイヨク</t>
    </rPh>
    <rPh sb="5" eb="6">
      <t>ジョウ</t>
    </rPh>
    <phoneticPr fontId="15"/>
  </si>
  <si>
    <t>耳浦(東国賀)海水浴場</t>
    <rPh sb="0" eb="1">
      <t>ミミ</t>
    </rPh>
    <rPh sb="1" eb="2">
      <t>ウラ</t>
    </rPh>
    <rPh sb="3" eb="4">
      <t>ヒガシ</t>
    </rPh>
    <rPh sb="4" eb="5">
      <t>クニ</t>
    </rPh>
    <rPh sb="5" eb="6">
      <t>ガ</t>
    </rPh>
    <rPh sb="7" eb="9">
      <t>カイスイ</t>
    </rPh>
    <rPh sb="9" eb="11">
      <t>ヨクジョウ</t>
    </rPh>
    <phoneticPr fontId="15"/>
  </si>
  <si>
    <t>耳浦キャンプ場</t>
    <rPh sb="0" eb="1">
      <t>ミミ</t>
    </rPh>
    <rPh sb="1" eb="2">
      <t>ウラ</t>
    </rPh>
    <rPh sb="6" eb="7">
      <t>ジョウ</t>
    </rPh>
    <phoneticPr fontId="15"/>
  </si>
  <si>
    <t>ノア隠岐</t>
    <rPh sb="2" eb="4">
      <t>オキ</t>
    </rPh>
    <phoneticPr fontId="15"/>
  </si>
  <si>
    <t>西ノ島町</t>
    <rPh sb="0" eb="1">
      <t>ニシ</t>
    </rPh>
    <rPh sb="2" eb="4">
      <t>シマチョウ</t>
    </rPh>
    <phoneticPr fontId="3"/>
  </si>
  <si>
    <t>知夫赤壁</t>
    <phoneticPr fontId="15"/>
  </si>
  <si>
    <t>隠岐国分寺</t>
    <rPh sb="0" eb="2">
      <t>オキ</t>
    </rPh>
    <rPh sb="2" eb="5">
      <t>コクブンジ</t>
    </rPh>
    <phoneticPr fontId="15"/>
  </si>
  <si>
    <t>隠岐自然館</t>
    <rPh sb="0" eb="2">
      <t>オキ</t>
    </rPh>
    <rPh sb="2" eb="4">
      <t>シゼン</t>
    </rPh>
    <rPh sb="4" eb="5">
      <t>カン</t>
    </rPh>
    <phoneticPr fontId="15"/>
  </si>
  <si>
    <t>塩浜海水浴場</t>
    <rPh sb="0" eb="1">
      <t>シオ</t>
    </rPh>
    <rPh sb="1" eb="2">
      <t>ハマ</t>
    </rPh>
    <rPh sb="2" eb="4">
      <t>カイスイ</t>
    </rPh>
    <rPh sb="4" eb="6">
      <t>ヨクジョウ</t>
    </rPh>
    <phoneticPr fontId="15"/>
  </si>
  <si>
    <t>中村海水浴場</t>
    <rPh sb="0" eb="2">
      <t>ナカムラ</t>
    </rPh>
    <rPh sb="2" eb="4">
      <t>カイスイ</t>
    </rPh>
    <rPh sb="4" eb="6">
      <t>ヨクジョウ</t>
    </rPh>
    <phoneticPr fontId="15"/>
  </si>
  <si>
    <t>春日の浜海水浴場</t>
    <rPh sb="0" eb="2">
      <t>カスガ</t>
    </rPh>
    <rPh sb="3" eb="4">
      <t>ハマ</t>
    </rPh>
    <rPh sb="4" eb="7">
      <t>カイスイヨク</t>
    </rPh>
    <rPh sb="7" eb="8">
      <t>ジョウ</t>
    </rPh>
    <phoneticPr fontId="15"/>
  </si>
  <si>
    <t>水若酢神社</t>
    <rPh sb="0" eb="1">
      <t>ミズ</t>
    </rPh>
    <rPh sb="1" eb="2">
      <t>ワカ</t>
    </rPh>
    <rPh sb="2" eb="3">
      <t>ス</t>
    </rPh>
    <rPh sb="3" eb="5">
      <t>ジンジャ</t>
    </rPh>
    <phoneticPr fontId="15"/>
  </si>
  <si>
    <t>隠岐郷土館</t>
    <rPh sb="0" eb="2">
      <t>オキ</t>
    </rPh>
    <rPh sb="2" eb="4">
      <t>キョウド</t>
    </rPh>
    <rPh sb="4" eb="5">
      <t>ヤカタ</t>
    </rPh>
    <phoneticPr fontId="15"/>
  </si>
  <si>
    <t>五箇創生館</t>
    <rPh sb="0" eb="1">
      <t>ゴ</t>
    </rPh>
    <rPh sb="1" eb="2">
      <t>カ</t>
    </rPh>
    <rPh sb="2" eb="4">
      <t>ソウセイ</t>
    </rPh>
    <rPh sb="4" eb="5">
      <t>ヤカタ</t>
    </rPh>
    <phoneticPr fontId="15"/>
  </si>
  <si>
    <t>隠岐温泉ＧＯＫＡ</t>
    <rPh sb="0" eb="2">
      <t>オキ</t>
    </rPh>
    <rPh sb="2" eb="4">
      <t>オンセン</t>
    </rPh>
    <phoneticPr fontId="15"/>
  </si>
  <si>
    <t>福浦海水浴場</t>
    <rPh sb="0" eb="2">
      <t>フクウラ</t>
    </rPh>
    <rPh sb="2" eb="4">
      <t>カイスイ</t>
    </rPh>
    <rPh sb="4" eb="6">
      <t>ヨクジョウ</t>
    </rPh>
    <phoneticPr fontId="15"/>
  </si>
  <si>
    <t>玉若酢命神社</t>
    <rPh sb="0" eb="1">
      <t>タマ</t>
    </rPh>
    <rPh sb="1" eb="2">
      <t>ワカ</t>
    </rPh>
    <rPh sb="2" eb="3">
      <t>ス</t>
    </rPh>
    <rPh sb="3" eb="4">
      <t>イノチ</t>
    </rPh>
    <rPh sb="4" eb="6">
      <t>ジンジャ</t>
    </rPh>
    <phoneticPr fontId="15"/>
  </si>
  <si>
    <t>　エ．月別観光地点別観光入込客延べ数</t>
    <phoneticPr fontId="6"/>
  </si>
  <si>
    <t>月別内訳</t>
    <phoneticPr fontId="3"/>
  </si>
  <si>
    <t>月別内訳</t>
    <phoneticPr fontId="3"/>
  </si>
  <si>
    <t>大分類</t>
    <rPh sb="0" eb="3">
      <t>ダイブンルイ</t>
    </rPh>
    <phoneticPr fontId="3"/>
  </si>
  <si>
    <t>中分類</t>
    <rPh sb="0" eb="3">
      <t>チュウブンルイ</t>
    </rPh>
    <phoneticPr fontId="3"/>
  </si>
  <si>
    <t>観光地点</t>
    <rPh sb="0" eb="3">
      <t>カンコウチ</t>
    </rPh>
    <rPh sb="3" eb="4">
      <t>テン</t>
    </rPh>
    <phoneticPr fontId="3"/>
  </si>
  <si>
    <t>01</t>
  </si>
  <si>
    <t>01</t>
    <phoneticPr fontId="3"/>
  </si>
  <si>
    <t>自然</t>
    <rPh sb="0" eb="2">
      <t>シゼン</t>
    </rPh>
    <phoneticPr fontId="3"/>
  </si>
  <si>
    <t>小分類</t>
    <rPh sb="0" eb="1">
      <t>ショウ</t>
    </rPh>
    <rPh sb="1" eb="3">
      <t>ブンルイ</t>
    </rPh>
    <phoneticPr fontId="3"/>
  </si>
  <si>
    <t>山岳</t>
    <rPh sb="0" eb="2">
      <t>サンガク</t>
    </rPh>
    <phoneticPr fontId="3"/>
  </si>
  <si>
    <t>スポーツ･レクリエーション施設</t>
    <rPh sb="13" eb="15">
      <t>シセツ</t>
    </rPh>
    <phoneticPr fontId="15"/>
  </si>
  <si>
    <t>02</t>
  </si>
  <si>
    <t>高原</t>
    <rPh sb="0" eb="2">
      <t>コウゲン</t>
    </rPh>
    <phoneticPr fontId="15"/>
  </si>
  <si>
    <t>03</t>
  </si>
  <si>
    <t>湖沼</t>
    <rPh sb="0" eb="1">
      <t>ミズウミ</t>
    </rPh>
    <rPh sb="1" eb="2">
      <t>ヌマ</t>
    </rPh>
    <phoneticPr fontId="15"/>
  </si>
  <si>
    <t>04</t>
  </si>
  <si>
    <t>河川</t>
    <rPh sb="0" eb="2">
      <t>カセン</t>
    </rPh>
    <phoneticPr fontId="15"/>
  </si>
  <si>
    <t>05</t>
  </si>
  <si>
    <t>海岸</t>
    <rPh sb="0" eb="2">
      <t>カイガン</t>
    </rPh>
    <phoneticPr fontId="15"/>
  </si>
  <si>
    <t>06</t>
  </si>
  <si>
    <t>海中</t>
    <rPh sb="0" eb="2">
      <t>カイチュウ</t>
    </rPh>
    <phoneticPr fontId="15"/>
  </si>
  <si>
    <t>99</t>
  </si>
  <si>
    <t>その他</t>
    <rPh sb="2" eb="3">
      <t>タ</t>
    </rPh>
    <phoneticPr fontId="15"/>
  </si>
  <si>
    <t>歴史･文化</t>
    <rPh sb="0" eb="2">
      <t>レキシ</t>
    </rPh>
    <rPh sb="3" eb="5">
      <t>ブンカ</t>
    </rPh>
    <phoneticPr fontId="15"/>
  </si>
  <si>
    <t>史跡</t>
    <rPh sb="0" eb="2">
      <t>シセキ</t>
    </rPh>
    <phoneticPr fontId="15"/>
  </si>
  <si>
    <t>城</t>
    <rPh sb="0" eb="1">
      <t>シロ</t>
    </rPh>
    <phoneticPr fontId="15"/>
  </si>
  <si>
    <t>神社･仏閣</t>
    <rPh sb="0" eb="2">
      <t>ジンジャ</t>
    </rPh>
    <rPh sb="3" eb="5">
      <t>ブッカク</t>
    </rPh>
    <phoneticPr fontId="15"/>
  </si>
  <si>
    <t>庭園</t>
    <rPh sb="0" eb="2">
      <t>テイエン</t>
    </rPh>
    <phoneticPr fontId="15"/>
  </si>
  <si>
    <t>歴史的まち並み、旧街道</t>
    <rPh sb="0" eb="3">
      <t>レキシテキ</t>
    </rPh>
    <rPh sb="5" eb="6">
      <t>ナ</t>
    </rPh>
    <rPh sb="8" eb="11">
      <t>キュウカイドウ</t>
    </rPh>
    <phoneticPr fontId="15"/>
  </si>
  <si>
    <t>博物館</t>
    <rPh sb="0" eb="2">
      <t>ハクブツ</t>
    </rPh>
    <rPh sb="2" eb="3">
      <t>カン</t>
    </rPh>
    <phoneticPr fontId="15"/>
  </si>
  <si>
    <t>07</t>
  </si>
  <si>
    <t>美術館</t>
    <rPh sb="0" eb="3">
      <t>ビジュツカン</t>
    </rPh>
    <phoneticPr fontId="15"/>
  </si>
  <si>
    <t>08</t>
  </si>
  <si>
    <t>記念･資料館</t>
    <rPh sb="0" eb="2">
      <t>キネン</t>
    </rPh>
    <rPh sb="3" eb="5">
      <t>シリョウ</t>
    </rPh>
    <rPh sb="5" eb="6">
      <t>カン</t>
    </rPh>
    <phoneticPr fontId="15"/>
  </si>
  <si>
    <t>09</t>
  </si>
  <si>
    <t>動･植物園</t>
    <rPh sb="0" eb="1">
      <t>ドウ</t>
    </rPh>
    <rPh sb="2" eb="5">
      <t>ショクブツエン</t>
    </rPh>
    <phoneticPr fontId="15"/>
  </si>
  <si>
    <t>10</t>
  </si>
  <si>
    <t>水族館</t>
    <rPh sb="0" eb="3">
      <t>スイゾクカン</t>
    </rPh>
    <phoneticPr fontId="15"/>
  </si>
  <si>
    <t>11</t>
  </si>
  <si>
    <t>産業観光</t>
    <rPh sb="0" eb="2">
      <t>サンギョウ</t>
    </rPh>
    <rPh sb="2" eb="4">
      <t>カンコウ</t>
    </rPh>
    <phoneticPr fontId="15"/>
  </si>
  <si>
    <t>12</t>
  </si>
  <si>
    <t>歴史的建造物</t>
    <rPh sb="0" eb="3">
      <t>レキシテキ</t>
    </rPh>
    <rPh sb="3" eb="6">
      <t>ケンゾウブツ</t>
    </rPh>
    <phoneticPr fontId="15"/>
  </si>
  <si>
    <t>その他歴史</t>
    <rPh sb="2" eb="3">
      <t>タ</t>
    </rPh>
    <rPh sb="3" eb="5">
      <t>レキシ</t>
    </rPh>
    <phoneticPr fontId="15"/>
  </si>
  <si>
    <t>02</t>
    <phoneticPr fontId="3"/>
  </si>
  <si>
    <t>03</t>
    <phoneticPr fontId="3"/>
  </si>
  <si>
    <t>温泉・健康</t>
    <rPh sb="0" eb="2">
      <t>オンセン</t>
    </rPh>
    <rPh sb="3" eb="5">
      <t>ケンコウ</t>
    </rPh>
    <phoneticPr fontId="15"/>
  </si>
  <si>
    <t>温泉</t>
    <rPh sb="0" eb="2">
      <t>オンセン</t>
    </rPh>
    <phoneticPr fontId="15"/>
  </si>
  <si>
    <t>スキー場</t>
    <rPh sb="3" eb="4">
      <t>ジョウ</t>
    </rPh>
    <phoneticPr fontId="15"/>
  </si>
  <si>
    <t>キャンプ場</t>
    <rPh sb="4" eb="5">
      <t>ジョウ</t>
    </rPh>
    <phoneticPr fontId="15"/>
  </si>
  <si>
    <t>釣り場</t>
    <rPh sb="0" eb="1">
      <t>ツ</t>
    </rPh>
    <rPh sb="2" eb="3">
      <t>バ</t>
    </rPh>
    <phoneticPr fontId="15"/>
  </si>
  <si>
    <t>海水浴場</t>
    <rPh sb="0" eb="3">
      <t>カイスイヨク</t>
    </rPh>
    <rPh sb="3" eb="4">
      <t>ジョウ</t>
    </rPh>
    <phoneticPr fontId="15"/>
  </si>
  <si>
    <t>公園</t>
    <rPh sb="0" eb="2">
      <t>コウエン</t>
    </rPh>
    <phoneticPr fontId="15"/>
  </si>
  <si>
    <t>その他スポーツ･レクリエーション施設</t>
    <rPh sb="2" eb="3">
      <t>タ</t>
    </rPh>
    <rPh sb="16" eb="18">
      <t>シセツ</t>
    </rPh>
    <phoneticPr fontId="15"/>
  </si>
  <si>
    <t>05</t>
    <phoneticPr fontId="3"/>
  </si>
  <si>
    <t>商業施設</t>
    <rPh sb="0" eb="2">
      <t>ショウギョウ</t>
    </rPh>
    <rPh sb="2" eb="4">
      <t>シセツ</t>
    </rPh>
    <phoneticPr fontId="15"/>
  </si>
  <si>
    <t>食･グルメ</t>
    <rPh sb="0" eb="1">
      <t>ショク</t>
    </rPh>
    <phoneticPr fontId="15"/>
  </si>
  <si>
    <t>その他都市型観光－買物･食等－</t>
    <rPh sb="2" eb="3">
      <t>タ</t>
    </rPh>
    <rPh sb="3" eb="6">
      <t>トシガタ</t>
    </rPh>
    <rPh sb="6" eb="8">
      <t>カンコウ</t>
    </rPh>
    <rPh sb="9" eb="11">
      <t>カイモノ</t>
    </rPh>
    <rPh sb="12" eb="13">
      <t>ショク</t>
    </rPh>
    <rPh sb="13" eb="14">
      <t>トウ</t>
    </rPh>
    <phoneticPr fontId="15"/>
  </si>
  <si>
    <t>06</t>
    <phoneticPr fontId="3"/>
  </si>
  <si>
    <t>その他</t>
    <rPh sb="2" eb="3">
      <t>タ</t>
    </rPh>
    <phoneticPr fontId="3"/>
  </si>
  <si>
    <t>99</t>
    <phoneticPr fontId="3"/>
  </si>
  <si>
    <t>他に分類されない観光地点</t>
    <rPh sb="0" eb="1">
      <t>タ</t>
    </rPh>
    <rPh sb="2" eb="4">
      <t>ブンルイ</t>
    </rPh>
    <rPh sb="8" eb="11">
      <t>カンコウチ</t>
    </rPh>
    <rPh sb="11" eb="12">
      <t>テン</t>
    </rPh>
    <phoneticPr fontId="3"/>
  </si>
  <si>
    <t>観光地点　合計</t>
    <rPh sb="0" eb="4">
      <t>カンコウチテン</t>
    </rPh>
    <rPh sb="5" eb="7">
      <t>ゴウケイ</t>
    </rPh>
    <phoneticPr fontId="3"/>
  </si>
  <si>
    <t>行祭事・</t>
    <rPh sb="0" eb="1">
      <t>ギョウ</t>
    </rPh>
    <rPh sb="1" eb="3">
      <t>サイジ</t>
    </rPh>
    <phoneticPr fontId="3"/>
  </si>
  <si>
    <t>イベント</t>
    <phoneticPr fontId="3"/>
  </si>
  <si>
    <t>01</t>
    <phoneticPr fontId="3"/>
  </si>
  <si>
    <t>行祭事・</t>
    <rPh sb="0" eb="3">
      <t>ギョウサイジ</t>
    </rPh>
    <phoneticPr fontId="3"/>
  </si>
  <si>
    <t>行･祭事</t>
    <rPh sb="0" eb="1">
      <t>ギョウ</t>
    </rPh>
    <rPh sb="2" eb="3">
      <t>サイ</t>
    </rPh>
    <rPh sb="3" eb="4">
      <t>ジ</t>
    </rPh>
    <phoneticPr fontId="15"/>
  </si>
  <si>
    <t>花火大会</t>
    <rPh sb="0" eb="2">
      <t>ハナビ</t>
    </rPh>
    <rPh sb="2" eb="4">
      <t>タイカイ</t>
    </rPh>
    <phoneticPr fontId="15"/>
  </si>
  <si>
    <t>郷土芸能</t>
    <rPh sb="0" eb="2">
      <t>キョウド</t>
    </rPh>
    <rPh sb="2" eb="4">
      <t>ゲイノウ</t>
    </rPh>
    <phoneticPr fontId="15"/>
  </si>
  <si>
    <t>地域風俗</t>
    <rPh sb="0" eb="2">
      <t>チイキ</t>
    </rPh>
    <rPh sb="2" eb="4">
      <t>フウゾク</t>
    </rPh>
    <phoneticPr fontId="15"/>
  </si>
  <si>
    <t>映画祭</t>
    <rPh sb="0" eb="3">
      <t>エイガサイ</t>
    </rPh>
    <phoneticPr fontId="15"/>
  </si>
  <si>
    <t>他に分類されない行祭事･イベント</t>
    <rPh sb="0" eb="1">
      <t>ホカ</t>
    </rPh>
    <rPh sb="2" eb="4">
      <t>ブンルイ</t>
    </rPh>
    <phoneticPr fontId="15"/>
  </si>
  <si>
    <t>行祭事・イベント　合計</t>
    <rPh sb="0" eb="1">
      <t>ギョウ</t>
    </rPh>
    <rPh sb="1" eb="3">
      <t>サイジ</t>
    </rPh>
    <rPh sb="9" eb="11">
      <t>ゴウケイ</t>
    </rPh>
    <phoneticPr fontId="3"/>
  </si>
  <si>
    <t>小分類</t>
    <rPh sb="0" eb="3">
      <t>ショウブンルイ</t>
    </rPh>
    <phoneticPr fontId="3"/>
  </si>
  <si>
    <t>1-04-04</t>
    <phoneticPr fontId="3"/>
  </si>
  <si>
    <t>（２）宿泊客調査</t>
    <rPh sb="3" eb="6">
      <t>シュクハクキャク</t>
    </rPh>
    <rPh sb="6" eb="8">
      <t>チョウサ</t>
    </rPh>
    <phoneticPr fontId="15"/>
  </si>
  <si>
    <t xml:space="preserve">  ア．市町村別宿泊客延べ数</t>
    <rPh sb="8" eb="10">
      <t>シュクハク</t>
    </rPh>
    <rPh sb="11" eb="12">
      <t>ノ</t>
    </rPh>
    <phoneticPr fontId="15"/>
  </si>
  <si>
    <t>(単位：人泊)</t>
    <rPh sb="1" eb="3">
      <t>タンイ</t>
    </rPh>
    <rPh sb="4" eb="5">
      <t>ニン</t>
    </rPh>
    <rPh sb="5" eb="6">
      <t>ハク</t>
    </rPh>
    <phoneticPr fontId="6"/>
  </si>
  <si>
    <t xml:space="preserve">   イ．月別宿泊客延べ数</t>
    <phoneticPr fontId="6"/>
  </si>
  <si>
    <t>（３）外国人宿泊客調査</t>
    <rPh sb="3" eb="5">
      <t>ガイコク</t>
    </rPh>
    <rPh sb="5" eb="6">
      <t>ジン</t>
    </rPh>
    <rPh sb="6" eb="9">
      <t>シュクハクキャク</t>
    </rPh>
    <rPh sb="9" eb="11">
      <t>チョウサ</t>
    </rPh>
    <phoneticPr fontId="15"/>
  </si>
  <si>
    <t>国　　　籍　　　別　　　内　　　訳</t>
    <rPh sb="0" eb="1">
      <t>クニ</t>
    </rPh>
    <rPh sb="4" eb="5">
      <t>セキ</t>
    </rPh>
    <rPh sb="8" eb="9">
      <t>ベツ</t>
    </rPh>
    <rPh sb="12" eb="13">
      <t>ウチ</t>
    </rPh>
    <rPh sb="16" eb="17">
      <t>ヤク</t>
    </rPh>
    <phoneticPr fontId="6"/>
  </si>
  <si>
    <t>合計</t>
    <rPh sb="0" eb="2">
      <t>ゴウケイ</t>
    </rPh>
    <phoneticPr fontId="15"/>
  </si>
  <si>
    <t>韓国</t>
    <rPh sb="0" eb="2">
      <t>カンコク</t>
    </rPh>
    <phoneticPr fontId="15"/>
  </si>
  <si>
    <t>韓国</t>
    <rPh sb="0" eb="2">
      <t>カンコク</t>
    </rPh>
    <phoneticPr fontId="6"/>
  </si>
  <si>
    <t>中国</t>
    <rPh sb="0" eb="2">
      <t>チュウゴク</t>
    </rPh>
    <phoneticPr fontId="21"/>
  </si>
  <si>
    <t>中国</t>
    <rPh sb="0" eb="2">
      <t>チュウゴク</t>
    </rPh>
    <phoneticPr fontId="3"/>
  </si>
  <si>
    <t>香港</t>
    <rPh sb="0" eb="2">
      <t>ホンコン</t>
    </rPh>
    <phoneticPr fontId="15"/>
  </si>
  <si>
    <t>香港</t>
    <rPh sb="0" eb="2">
      <t>ホンコン</t>
    </rPh>
    <phoneticPr fontId="6"/>
  </si>
  <si>
    <t>台湾</t>
    <rPh sb="0" eb="2">
      <t>タイワン</t>
    </rPh>
    <phoneticPr fontId="21"/>
  </si>
  <si>
    <t>台湾</t>
    <rPh sb="0" eb="2">
      <t>タイワン</t>
    </rPh>
    <phoneticPr fontId="3"/>
  </si>
  <si>
    <t>カナダ</t>
  </si>
  <si>
    <t>その他アジア</t>
    <rPh sb="2" eb="3">
      <t>タ</t>
    </rPh>
    <phoneticPr fontId="21"/>
  </si>
  <si>
    <t>その他アジア</t>
    <rPh sb="2" eb="3">
      <t>タ</t>
    </rPh>
    <phoneticPr fontId="3"/>
  </si>
  <si>
    <t>その他ヨーロッパ</t>
    <rPh sb="2" eb="3">
      <t>タ</t>
    </rPh>
    <phoneticPr fontId="21"/>
  </si>
  <si>
    <t>その他ヨーロッパ</t>
    <rPh sb="2" eb="3">
      <t>タ</t>
    </rPh>
    <phoneticPr fontId="3"/>
  </si>
  <si>
    <t>その他オセアニア</t>
    <rPh sb="2" eb="3">
      <t>タ</t>
    </rPh>
    <phoneticPr fontId="21"/>
  </si>
  <si>
    <t>その他オセアニア</t>
    <rPh sb="2" eb="3">
      <t>タ</t>
    </rPh>
    <phoneticPr fontId="3"/>
  </si>
  <si>
    <t>中南米</t>
  </si>
  <si>
    <t>その他</t>
    <rPh sb="2" eb="3">
      <t>タ</t>
    </rPh>
    <phoneticPr fontId="21"/>
  </si>
  <si>
    <t>アメリカ</t>
  </si>
  <si>
    <t>イギリス</t>
  </si>
  <si>
    <t>ドイツ</t>
  </si>
  <si>
    <t>フランス</t>
  </si>
  <si>
    <t>ロシア</t>
  </si>
  <si>
    <t>シンガポール</t>
  </si>
  <si>
    <t>タイ</t>
  </si>
  <si>
    <t>インド</t>
  </si>
  <si>
    <t>オーストラリア</t>
  </si>
  <si>
    <t>インドネシア</t>
  </si>
  <si>
    <t>ベトナム</t>
  </si>
  <si>
    <t>フィリピン</t>
  </si>
  <si>
    <t>アフリカ</t>
  </si>
  <si>
    <t>マレーシア</t>
  </si>
  <si>
    <t>松江市</t>
    <rPh sb="0" eb="2">
      <t>マツエ</t>
    </rPh>
    <rPh sb="2" eb="3">
      <t>シ</t>
    </rPh>
    <phoneticPr fontId="15"/>
  </si>
  <si>
    <t>安来市</t>
    <rPh sb="0" eb="3">
      <t>ヤスギシ</t>
    </rPh>
    <phoneticPr fontId="15"/>
  </si>
  <si>
    <t>雲南市</t>
    <rPh sb="0" eb="1">
      <t>ウン</t>
    </rPh>
    <rPh sb="1" eb="2">
      <t>ナン</t>
    </rPh>
    <rPh sb="2" eb="3">
      <t>シ</t>
    </rPh>
    <phoneticPr fontId="15"/>
  </si>
  <si>
    <t>奥出雲町</t>
    <rPh sb="0" eb="1">
      <t>オク</t>
    </rPh>
    <rPh sb="1" eb="3">
      <t>イズモ</t>
    </rPh>
    <rPh sb="3" eb="4">
      <t>チョウ</t>
    </rPh>
    <phoneticPr fontId="15"/>
  </si>
  <si>
    <t>飯南町</t>
    <rPh sb="0" eb="1">
      <t>イイ</t>
    </rPh>
    <rPh sb="1" eb="2">
      <t>ナン</t>
    </rPh>
    <rPh sb="2" eb="3">
      <t>チョウ</t>
    </rPh>
    <phoneticPr fontId="15"/>
  </si>
  <si>
    <t>出雲市</t>
    <rPh sb="0" eb="3">
      <t>イズモシ</t>
    </rPh>
    <phoneticPr fontId="15"/>
  </si>
  <si>
    <t>大田市</t>
    <rPh sb="0" eb="3">
      <t>オオダシ</t>
    </rPh>
    <phoneticPr fontId="15"/>
  </si>
  <si>
    <t>川本町</t>
    <rPh sb="0" eb="1">
      <t>カワ</t>
    </rPh>
    <rPh sb="1" eb="2">
      <t>モト</t>
    </rPh>
    <rPh sb="2" eb="3">
      <t>チョウ</t>
    </rPh>
    <phoneticPr fontId="15"/>
  </si>
  <si>
    <t>美郷町</t>
    <rPh sb="0" eb="3">
      <t>ミサトチョウ</t>
    </rPh>
    <phoneticPr fontId="15"/>
  </si>
  <si>
    <t>邑南町</t>
    <rPh sb="0" eb="3">
      <t>オオナンチョウ</t>
    </rPh>
    <phoneticPr fontId="15"/>
  </si>
  <si>
    <t>浜田市</t>
    <rPh sb="0" eb="3">
      <t>ハマダシ</t>
    </rPh>
    <phoneticPr fontId="15"/>
  </si>
  <si>
    <t>江津市</t>
    <rPh sb="0" eb="3">
      <t>ゴウツシ</t>
    </rPh>
    <phoneticPr fontId="15"/>
  </si>
  <si>
    <t>益田市</t>
    <rPh sb="0" eb="3">
      <t>マスダシ</t>
    </rPh>
    <phoneticPr fontId="15"/>
  </si>
  <si>
    <t>津和野町</t>
    <rPh sb="0" eb="4">
      <t>ツワノチョウ</t>
    </rPh>
    <phoneticPr fontId="15"/>
  </si>
  <si>
    <t>吉賀町</t>
    <rPh sb="0" eb="3">
      <t>ヨシカチョウ</t>
    </rPh>
    <phoneticPr fontId="15"/>
  </si>
  <si>
    <t>海士町</t>
    <rPh sb="0" eb="2">
      <t>アマ</t>
    </rPh>
    <rPh sb="2" eb="3">
      <t>チョウ</t>
    </rPh>
    <phoneticPr fontId="15"/>
  </si>
  <si>
    <t>西ノ島町</t>
    <rPh sb="0" eb="1">
      <t>ニシ</t>
    </rPh>
    <rPh sb="2" eb="4">
      <t>シマチョウ</t>
    </rPh>
    <phoneticPr fontId="15"/>
  </si>
  <si>
    <t>知夫村</t>
    <rPh sb="0" eb="3">
      <t>チブムラ</t>
    </rPh>
    <phoneticPr fontId="15"/>
  </si>
  <si>
    <t>隠岐の島町</t>
    <rPh sb="0" eb="2">
      <t>オキ</t>
    </rPh>
    <rPh sb="3" eb="5">
      <t>シマチョウ</t>
    </rPh>
    <phoneticPr fontId="15"/>
  </si>
  <si>
    <t xml:space="preserve">   ウ ．月別国籍別外国人宿泊客延べ数</t>
    <phoneticPr fontId="6"/>
  </si>
  <si>
    <t>中南米</t>
    <rPh sb="0" eb="3">
      <t>チュウナンベイ</t>
    </rPh>
    <phoneticPr fontId="21"/>
  </si>
  <si>
    <t>区　分</t>
    <rPh sb="0" eb="1">
      <t>ク</t>
    </rPh>
    <rPh sb="2" eb="3">
      <t>フン</t>
    </rPh>
    <phoneticPr fontId="3"/>
  </si>
  <si>
    <t>区　　　分</t>
    <rPh sb="0" eb="1">
      <t>ク</t>
    </rPh>
    <rPh sb="4" eb="5">
      <t>フン</t>
    </rPh>
    <phoneticPr fontId="15"/>
  </si>
  <si>
    <t>松江市 合計</t>
    <rPh sb="0" eb="3">
      <t>マツエシ</t>
    </rPh>
    <rPh sb="4" eb="6">
      <t>ゴウケイ</t>
    </rPh>
    <phoneticPr fontId="3"/>
  </si>
  <si>
    <t>安来市 合計</t>
    <rPh sb="0" eb="2">
      <t>ヤスギ</t>
    </rPh>
    <rPh sb="2" eb="3">
      <t>シ</t>
    </rPh>
    <rPh sb="4" eb="6">
      <t>ゴウケイ</t>
    </rPh>
    <phoneticPr fontId="3"/>
  </si>
  <si>
    <t>雲南市 合計</t>
    <rPh sb="0" eb="3">
      <t>ウンナンシ</t>
    </rPh>
    <rPh sb="4" eb="6">
      <t>ゴウケイ</t>
    </rPh>
    <phoneticPr fontId="3"/>
  </si>
  <si>
    <t>奥出雲町 合計</t>
    <rPh sb="0" eb="4">
      <t>オクイズモチョウ</t>
    </rPh>
    <rPh sb="5" eb="7">
      <t>ゴウケイ</t>
    </rPh>
    <phoneticPr fontId="3"/>
  </si>
  <si>
    <t>飯南町 合計</t>
    <rPh sb="0" eb="2">
      <t>イイナン</t>
    </rPh>
    <rPh sb="2" eb="3">
      <t>チョウ</t>
    </rPh>
    <rPh sb="4" eb="6">
      <t>ゴウケイ</t>
    </rPh>
    <phoneticPr fontId="3"/>
  </si>
  <si>
    <t>出雲市 合計</t>
    <rPh sb="0" eb="2">
      <t>イズモ</t>
    </rPh>
    <rPh sb="2" eb="3">
      <t>シ</t>
    </rPh>
    <rPh sb="4" eb="6">
      <t>ゴウケイ</t>
    </rPh>
    <phoneticPr fontId="3"/>
  </si>
  <si>
    <t>大田市 合計</t>
    <rPh sb="0" eb="3">
      <t>オオダシ</t>
    </rPh>
    <rPh sb="4" eb="6">
      <t>ゴウケイ</t>
    </rPh>
    <phoneticPr fontId="3"/>
  </si>
  <si>
    <t>川本町 合計</t>
    <rPh sb="0" eb="2">
      <t>カワモト</t>
    </rPh>
    <rPh sb="2" eb="3">
      <t>チョウ</t>
    </rPh>
    <rPh sb="4" eb="6">
      <t>ゴウケイ</t>
    </rPh>
    <phoneticPr fontId="3"/>
  </si>
  <si>
    <t>美郷町 合計</t>
    <rPh sb="0" eb="2">
      <t>ミサト</t>
    </rPh>
    <rPh sb="2" eb="3">
      <t>チョウ</t>
    </rPh>
    <rPh sb="4" eb="6">
      <t>ゴウケイ</t>
    </rPh>
    <phoneticPr fontId="3"/>
  </si>
  <si>
    <t>邑南町 合計</t>
    <rPh sb="0" eb="2">
      <t>オオナン</t>
    </rPh>
    <rPh sb="2" eb="3">
      <t>チョウ</t>
    </rPh>
    <rPh sb="4" eb="6">
      <t>ゴウケイ</t>
    </rPh>
    <phoneticPr fontId="3"/>
  </si>
  <si>
    <t>浜田市 合計</t>
    <rPh sb="0" eb="3">
      <t>ハマダシ</t>
    </rPh>
    <rPh sb="4" eb="6">
      <t>ゴウケイ</t>
    </rPh>
    <phoneticPr fontId="3"/>
  </si>
  <si>
    <t>江津市 合計</t>
    <rPh sb="0" eb="2">
      <t>ゴウツ</t>
    </rPh>
    <rPh sb="2" eb="3">
      <t>シ</t>
    </rPh>
    <rPh sb="4" eb="6">
      <t>ゴウケイ</t>
    </rPh>
    <phoneticPr fontId="3"/>
  </si>
  <si>
    <t>益田市 合計</t>
    <rPh sb="0" eb="2">
      <t>マスダ</t>
    </rPh>
    <rPh sb="2" eb="3">
      <t>シ</t>
    </rPh>
    <rPh sb="4" eb="6">
      <t>ゴウケイ</t>
    </rPh>
    <phoneticPr fontId="3"/>
  </si>
  <si>
    <t>津和野町 合計</t>
    <rPh sb="0" eb="4">
      <t>ツワノチョウ</t>
    </rPh>
    <rPh sb="5" eb="7">
      <t>ゴウケイ</t>
    </rPh>
    <phoneticPr fontId="3"/>
  </si>
  <si>
    <t>海士町 合計</t>
    <rPh sb="0" eb="2">
      <t>アマ</t>
    </rPh>
    <rPh sb="2" eb="3">
      <t>チョウ</t>
    </rPh>
    <rPh sb="4" eb="6">
      <t>ゴウケイ</t>
    </rPh>
    <phoneticPr fontId="3"/>
  </si>
  <si>
    <t>吉賀町 合計</t>
    <rPh sb="0" eb="2">
      <t>ヨシガ</t>
    </rPh>
    <rPh sb="2" eb="3">
      <t>チョウ</t>
    </rPh>
    <rPh sb="4" eb="6">
      <t>ゴウケイ</t>
    </rPh>
    <phoneticPr fontId="3"/>
  </si>
  <si>
    <t>西ノ島町 合計</t>
    <rPh sb="0" eb="1">
      <t>ニシ</t>
    </rPh>
    <rPh sb="2" eb="3">
      <t>シマ</t>
    </rPh>
    <rPh sb="3" eb="4">
      <t>チョウ</t>
    </rPh>
    <rPh sb="5" eb="7">
      <t>ゴウケイ</t>
    </rPh>
    <phoneticPr fontId="3"/>
  </si>
  <si>
    <t>知夫村 合計</t>
    <rPh sb="0" eb="3">
      <t>チブムラ</t>
    </rPh>
    <rPh sb="4" eb="6">
      <t>ゴウケイ</t>
    </rPh>
    <phoneticPr fontId="3"/>
  </si>
  <si>
    <t>隠岐の島町 合計</t>
    <rPh sb="0" eb="2">
      <t>オキ</t>
    </rPh>
    <rPh sb="3" eb="5">
      <t>シマチョウ</t>
    </rPh>
    <rPh sb="6" eb="8">
      <t>ゴウケイ</t>
    </rPh>
    <phoneticPr fontId="3"/>
  </si>
  <si>
    <t>島根県 合計</t>
    <rPh sb="0" eb="3">
      <t>シマネケン</t>
    </rPh>
    <rPh sb="4" eb="6">
      <t>ゴウケイ</t>
    </rPh>
    <phoneticPr fontId="3"/>
  </si>
  <si>
    <t>観光地・施設名
（観光地内訳）</t>
    <rPh sb="0" eb="3">
      <t>カンコウチ</t>
    </rPh>
    <rPh sb="4" eb="6">
      <t>シセツ</t>
    </rPh>
    <rPh sb="6" eb="7">
      <t>メイ</t>
    </rPh>
    <phoneticPr fontId="3"/>
  </si>
  <si>
    <t>松江市　合計</t>
    <rPh sb="0" eb="3">
      <t>マツエシ</t>
    </rPh>
    <rPh sb="4" eb="6">
      <t>ゴウケイ</t>
    </rPh>
    <phoneticPr fontId="3"/>
  </si>
  <si>
    <t>安来市　合計</t>
    <rPh sb="0" eb="2">
      <t>ヤスギ</t>
    </rPh>
    <rPh sb="2" eb="3">
      <t>シ</t>
    </rPh>
    <rPh sb="4" eb="6">
      <t>ゴウケイ</t>
    </rPh>
    <phoneticPr fontId="3"/>
  </si>
  <si>
    <t>雲南市　合計</t>
    <rPh sb="0" eb="3">
      <t>ウンナンシ</t>
    </rPh>
    <rPh sb="4" eb="6">
      <t>ゴウケイ</t>
    </rPh>
    <phoneticPr fontId="3"/>
  </si>
  <si>
    <t>奥出雲町　合計</t>
    <rPh sb="0" eb="4">
      <t>オクイズモチョウ</t>
    </rPh>
    <rPh sb="5" eb="7">
      <t>ゴウケイ</t>
    </rPh>
    <phoneticPr fontId="3"/>
  </si>
  <si>
    <t>飯南町　合計</t>
    <rPh sb="0" eb="2">
      <t>イイナン</t>
    </rPh>
    <rPh sb="2" eb="3">
      <t>チョウ</t>
    </rPh>
    <rPh sb="4" eb="6">
      <t>ゴウケイ</t>
    </rPh>
    <phoneticPr fontId="3"/>
  </si>
  <si>
    <t>出雲市　合計</t>
    <rPh sb="0" eb="2">
      <t>イズモ</t>
    </rPh>
    <rPh sb="2" eb="3">
      <t>シ</t>
    </rPh>
    <rPh sb="4" eb="6">
      <t>ゴウケイ</t>
    </rPh>
    <phoneticPr fontId="3"/>
  </si>
  <si>
    <t>大田市　合計</t>
    <rPh sb="0" eb="3">
      <t>オオダシ</t>
    </rPh>
    <rPh sb="4" eb="6">
      <t>ゴウケイ</t>
    </rPh>
    <phoneticPr fontId="3"/>
  </si>
  <si>
    <t>川本町　合計</t>
    <rPh sb="0" eb="2">
      <t>カワモト</t>
    </rPh>
    <rPh sb="2" eb="3">
      <t>チョウ</t>
    </rPh>
    <rPh sb="4" eb="6">
      <t>ゴウケイ</t>
    </rPh>
    <phoneticPr fontId="3"/>
  </si>
  <si>
    <t>美郷町　合計</t>
    <rPh sb="0" eb="2">
      <t>ミサト</t>
    </rPh>
    <rPh sb="2" eb="3">
      <t>チョウ</t>
    </rPh>
    <rPh sb="4" eb="6">
      <t>ゴウケイ</t>
    </rPh>
    <phoneticPr fontId="3"/>
  </si>
  <si>
    <t>邑南町　合計</t>
    <rPh sb="0" eb="2">
      <t>オオナン</t>
    </rPh>
    <rPh sb="2" eb="3">
      <t>チョウ</t>
    </rPh>
    <rPh sb="4" eb="6">
      <t>ゴウケイ</t>
    </rPh>
    <phoneticPr fontId="3"/>
  </si>
  <si>
    <t>浜田市　合計</t>
    <rPh sb="0" eb="3">
      <t>ハマダシ</t>
    </rPh>
    <rPh sb="4" eb="6">
      <t>ゴウケイ</t>
    </rPh>
    <phoneticPr fontId="3"/>
  </si>
  <si>
    <t>江津市　合計</t>
    <rPh sb="0" eb="2">
      <t>ゴウツ</t>
    </rPh>
    <rPh sb="2" eb="3">
      <t>シ</t>
    </rPh>
    <rPh sb="4" eb="6">
      <t>ゴウケイ</t>
    </rPh>
    <phoneticPr fontId="3"/>
  </si>
  <si>
    <t>益田市　合計</t>
    <rPh sb="0" eb="2">
      <t>マスダ</t>
    </rPh>
    <rPh sb="2" eb="3">
      <t>シ</t>
    </rPh>
    <rPh sb="4" eb="6">
      <t>ゴウケイ</t>
    </rPh>
    <phoneticPr fontId="3"/>
  </si>
  <si>
    <t>津和野町　合計</t>
    <rPh sb="0" eb="4">
      <t>ツワノチョウ</t>
    </rPh>
    <rPh sb="5" eb="7">
      <t>ゴウケイ</t>
    </rPh>
    <phoneticPr fontId="3"/>
  </si>
  <si>
    <t>吉賀町　合計</t>
    <rPh sb="0" eb="2">
      <t>ヨシガ</t>
    </rPh>
    <rPh sb="2" eb="3">
      <t>チョウ</t>
    </rPh>
    <rPh sb="4" eb="6">
      <t>ゴウケイ</t>
    </rPh>
    <phoneticPr fontId="3"/>
  </si>
  <si>
    <t>海士町　合計</t>
    <rPh sb="0" eb="2">
      <t>アマ</t>
    </rPh>
    <rPh sb="2" eb="3">
      <t>チョウ</t>
    </rPh>
    <rPh sb="4" eb="6">
      <t>ゴウケイ</t>
    </rPh>
    <phoneticPr fontId="3"/>
  </si>
  <si>
    <t>西ノ島町　合計</t>
    <rPh sb="0" eb="1">
      <t>ニシ</t>
    </rPh>
    <rPh sb="2" eb="3">
      <t>シマ</t>
    </rPh>
    <rPh sb="3" eb="4">
      <t>チョウ</t>
    </rPh>
    <rPh sb="5" eb="7">
      <t>ゴウケイ</t>
    </rPh>
    <phoneticPr fontId="3"/>
  </si>
  <si>
    <t>知夫村　合計</t>
    <rPh sb="0" eb="3">
      <t>チブムラ</t>
    </rPh>
    <rPh sb="4" eb="6">
      <t>ゴウケイ</t>
    </rPh>
    <phoneticPr fontId="3"/>
  </si>
  <si>
    <t>隠岐の島町　合計</t>
    <rPh sb="0" eb="2">
      <t>オキ</t>
    </rPh>
    <rPh sb="3" eb="5">
      <t>シマチョウ</t>
    </rPh>
    <rPh sb="6" eb="8">
      <t>ゴウケイ</t>
    </rPh>
    <phoneticPr fontId="3"/>
  </si>
  <si>
    <t>島根県　合計</t>
    <rPh sb="0" eb="3">
      <t>シマネケン</t>
    </rPh>
    <rPh sb="4" eb="6">
      <t>ゴウケイ</t>
    </rPh>
    <phoneticPr fontId="3"/>
  </si>
  <si>
    <t xml:space="preserve">  ア．国籍別市町村別外国人宿泊客延べ数</t>
    <rPh sb="4" eb="6">
      <t>コクセキ</t>
    </rPh>
    <rPh sb="6" eb="7">
      <t>ベツ</t>
    </rPh>
    <rPh sb="7" eb="10">
      <t>シチョウソン</t>
    </rPh>
    <rPh sb="10" eb="11">
      <t>ベツ</t>
    </rPh>
    <rPh sb="11" eb="13">
      <t>ガイコク</t>
    </rPh>
    <rPh sb="13" eb="14">
      <t>ジン</t>
    </rPh>
    <rPh sb="14" eb="17">
      <t>シュクハクキャク</t>
    </rPh>
    <rPh sb="17" eb="18">
      <t>ノ</t>
    </rPh>
    <rPh sb="19" eb="20">
      <t>スウ</t>
    </rPh>
    <phoneticPr fontId="15"/>
  </si>
  <si>
    <t>1-02-12</t>
    <phoneticPr fontId="3"/>
  </si>
  <si>
    <t xml:space="preserve">   イ ．月別市町村別外国人宿泊客延べ数</t>
    <phoneticPr fontId="6"/>
  </si>
  <si>
    <t>区分</t>
    <rPh sb="0" eb="2">
      <t>クブン</t>
    </rPh>
    <phoneticPr fontId="3"/>
  </si>
  <si>
    <t>浜田市</t>
    <rPh sb="0" eb="2">
      <t>ハマダ</t>
    </rPh>
    <rPh sb="2" eb="3">
      <t>シ</t>
    </rPh>
    <phoneticPr fontId="5"/>
  </si>
  <si>
    <t>江津市</t>
    <rPh sb="0" eb="2">
      <t>ゴウツ</t>
    </rPh>
    <rPh sb="2" eb="3">
      <t>シ</t>
    </rPh>
    <phoneticPr fontId="5"/>
  </si>
  <si>
    <t>益田市</t>
    <rPh sb="0" eb="3">
      <t>マスダシ</t>
    </rPh>
    <phoneticPr fontId="5"/>
  </si>
  <si>
    <t>津和野町</t>
    <rPh sb="0" eb="4">
      <t>ツワノチョウ</t>
    </rPh>
    <phoneticPr fontId="5"/>
  </si>
  <si>
    <t>吉賀町</t>
    <rPh sb="0" eb="3">
      <t>ヨシガチョウ</t>
    </rPh>
    <phoneticPr fontId="5"/>
  </si>
  <si>
    <t>海士町</t>
    <phoneticPr fontId="5"/>
  </si>
  <si>
    <t>西ノ島町</t>
    <rPh sb="0" eb="1">
      <t>ニシ</t>
    </rPh>
    <rPh sb="2" eb="4">
      <t>シマチョウ</t>
    </rPh>
    <phoneticPr fontId="5"/>
  </si>
  <si>
    <t>知夫村</t>
    <rPh sb="0" eb="3">
      <t>チブムラ</t>
    </rPh>
    <phoneticPr fontId="5"/>
  </si>
  <si>
    <t>隠岐の島町</t>
    <rPh sb="0" eb="2">
      <t>オキ</t>
    </rPh>
    <rPh sb="3" eb="5">
      <t>シマチョウ</t>
    </rPh>
    <phoneticPr fontId="5"/>
  </si>
  <si>
    <t>スポーツ・
レクリエーション</t>
    <phoneticPr fontId="3"/>
  </si>
  <si>
    <t>都市型観光
-買物・食等-</t>
    <rPh sb="0" eb="3">
      <t>トシガタ</t>
    </rPh>
    <rPh sb="3" eb="5">
      <t>カンコウ</t>
    </rPh>
    <phoneticPr fontId="3"/>
  </si>
  <si>
    <t xml:space="preserve">   オ．行動目的別観光入込客延べ数</t>
    <phoneticPr fontId="6"/>
  </si>
  <si>
    <t xml:space="preserve">   エ．月別観光地点別観光入込客延べ数</t>
    <phoneticPr fontId="3"/>
  </si>
  <si>
    <t>その他</t>
    <rPh sb="2" eb="3">
      <t>タ</t>
    </rPh>
    <phoneticPr fontId="15"/>
  </si>
  <si>
    <t>合計</t>
    <rPh sb="0" eb="2">
      <t>ゴウケイ</t>
    </rPh>
    <phoneticPr fontId="15"/>
  </si>
  <si>
    <t>区分</t>
    <rPh sb="0" eb="2">
      <t>クブン</t>
    </rPh>
    <phoneticPr fontId="15"/>
  </si>
  <si>
    <t>(6)</t>
    <phoneticPr fontId="6"/>
  </si>
  <si>
    <t>(7)</t>
    <phoneticPr fontId="6"/>
  </si>
  <si>
    <t>(8)</t>
    <phoneticPr fontId="6"/>
  </si>
  <si>
    <t>(9)</t>
    <phoneticPr fontId="6"/>
  </si>
  <si>
    <t>(10)</t>
    <phoneticPr fontId="6"/>
  </si>
  <si>
    <t>(11)</t>
    <phoneticPr fontId="6"/>
  </si>
  <si>
    <t>(12)</t>
    <phoneticPr fontId="6"/>
  </si>
  <si>
    <t>(13)</t>
    <phoneticPr fontId="6"/>
  </si>
  <si>
    <t>(14)</t>
    <phoneticPr fontId="6"/>
  </si>
  <si>
    <t>(15)</t>
    <phoneticPr fontId="6"/>
  </si>
  <si>
    <t>(16)</t>
    <phoneticPr fontId="6"/>
  </si>
  <si>
    <t>(19)</t>
    <phoneticPr fontId="6"/>
  </si>
  <si>
    <t>玉造温泉カントリークラブ</t>
    <phoneticPr fontId="6"/>
  </si>
  <si>
    <t>来待ストーン</t>
    <phoneticPr fontId="6"/>
  </si>
  <si>
    <t>お城まつり</t>
    <phoneticPr fontId="6"/>
  </si>
  <si>
    <t>黄泉比良坂</t>
    <phoneticPr fontId="6"/>
  </si>
  <si>
    <t>中村元記念館</t>
    <phoneticPr fontId="6"/>
  </si>
  <si>
    <t>興雲閣</t>
    <phoneticPr fontId="6"/>
  </si>
  <si>
    <t>菅原天満宮　</t>
    <phoneticPr fontId="6"/>
  </si>
  <si>
    <t>道の駅本庄</t>
    <phoneticPr fontId="6"/>
  </si>
  <si>
    <t>飯南町ふるさとの森</t>
    <phoneticPr fontId="5"/>
  </si>
  <si>
    <t>道の駅赤来高原</t>
    <phoneticPr fontId="5"/>
  </si>
  <si>
    <t>赤来高原観光りんご園　</t>
    <phoneticPr fontId="5"/>
  </si>
  <si>
    <t>出雲文化伝承館</t>
    <phoneticPr fontId="5"/>
  </si>
  <si>
    <t>出雲科学館</t>
    <phoneticPr fontId="5"/>
  </si>
  <si>
    <t>しまね花の郷</t>
    <phoneticPr fontId="5"/>
  </si>
  <si>
    <t>長浜神社</t>
    <phoneticPr fontId="5"/>
  </si>
  <si>
    <t>平田本陣記念館</t>
    <phoneticPr fontId="5"/>
  </si>
  <si>
    <t>島根ゴルフ倶楽部</t>
    <phoneticPr fontId="5"/>
  </si>
  <si>
    <t>湖遊館</t>
    <phoneticPr fontId="5"/>
  </si>
  <si>
    <t>宍道湖グリーンパーク</t>
    <phoneticPr fontId="5"/>
  </si>
  <si>
    <t>ゴビウス</t>
    <phoneticPr fontId="5"/>
  </si>
  <si>
    <t>須佐神社</t>
    <phoneticPr fontId="5"/>
  </si>
  <si>
    <t>キララビーチ（岐久海岸）</t>
    <phoneticPr fontId="5"/>
  </si>
  <si>
    <t>キララコテージ</t>
    <phoneticPr fontId="5"/>
  </si>
  <si>
    <t>道の駅キララ多伎</t>
    <phoneticPr fontId="5"/>
  </si>
  <si>
    <t>マリンタラソ出雲</t>
    <phoneticPr fontId="5"/>
  </si>
  <si>
    <t>いづも大社カントリークラブ</t>
    <phoneticPr fontId="5"/>
  </si>
  <si>
    <t>日御碕</t>
    <phoneticPr fontId="5"/>
  </si>
  <si>
    <t>出雲大社</t>
    <phoneticPr fontId="5"/>
  </si>
  <si>
    <t>吉兆館</t>
    <phoneticPr fontId="5"/>
  </si>
  <si>
    <t xml:space="preserve">  a（アクアス）</t>
    <rPh sb="8" eb="9">
      <t>ヨクジョウ</t>
    </rPh>
    <phoneticPr fontId="15"/>
  </si>
  <si>
    <t>ひだまりパークみと</t>
    <phoneticPr fontId="15"/>
  </si>
  <si>
    <t>メイズ</t>
    <phoneticPr fontId="15"/>
  </si>
  <si>
    <t>石見の夜神楽公演</t>
    <rPh sb="0" eb="2">
      <t>イワミ</t>
    </rPh>
    <rPh sb="3" eb="4">
      <t>ヨル</t>
    </rPh>
    <rPh sb="4" eb="6">
      <t>カグラ</t>
    </rPh>
    <rPh sb="6" eb="8">
      <t>コウエン</t>
    </rPh>
    <phoneticPr fontId="15"/>
  </si>
  <si>
    <t>日本遺産センター</t>
    <phoneticPr fontId="15"/>
  </si>
  <si>
    <t>道の駅赤来高原</t>
    <phoneticPr fontId="5"/>
  </si>
  <si>
    <t>うぐいす茶屋</t>
    <phoneticPr fontId="5"/>
  </si>
  <si>
    <t>ラムネ銀泉　</t>
    <phoneticPr fontId="5"/>
  </si>
  <si>
    <t>加賀の潜戸</t>
    <phoneticPr fontId="6"/>
  </si>
  <si>
    <t>小波海水浴場</t>
    <phoneticPr fontId="6"/>
  </si>
  <si>
    <t>　a　（美保神社）</t>
    <phoneticPr fontId="6"/>
  </si>
  <si>
    <t>　b　（美保関灯台）</t>
    <phoneticPr fontId="6"/>
  </si>
  <si>
    <t>メテオプラザ</t>
    <phoneticPr fontId="6"/>
  </si>
  <si>
    <t>熊野大社</t>
    <phoneticPr fontId="6"/>
  </si>
  <si>
    <t>安部榮四郎記念館</t>
    <phoneticPr fontId="6"/>
  </si>
  <si>
    <t>ホットランドやくも</t>
    <phoneticPr fontId="6"/>
  </si>
  <si>
    <t>玉造温泉</t>
    <phoneticPr fontId="6"/>
  </si>
  <si>
    <t>ふるさと森林公園</t>
    <phoneticPr fontId="6"/>
  </si>
  <si>
    <t>玉造温泉カントリークラブ</t>
    <phoneticPr fontId="6"/>
  </si>
  <si>
    <t>玉峰山荘</t>
    <phoneticPr fontId="5"/>
  </si>
  <si>
    <t>道の駅酒蔵奥出雲交流館</t>
    <phoneticPr fontId="5"/>
  </si>
  <si>
    <t>絲原記念館</t>
    <phoneticPr fontId="5"/>
  </si>
  <si>
    <t>道の駅おろちループ</t>
    <phoneticPr fontId="5"/>
  </si>
  <si>
    <t>交流館「三国」</t>
    <phoneticPr fontId="5"/>
  </si>
  <si>
    <t>三成愛宕祭</t>
    <phoneticPr fontId="5"/>
  </si>
  <si>
    <t>船通山</t>
    <phoneticPr fontId="5"/>
  </si>
  <si>
    <t>延命水</t>
    <phoneticPr fontId="5"/>
  </si>
  <si>
    <t>飯南町ふるさとの森</t>
    <phoneticPr fontId="5"/>
  </si>
  <si>
    <t>道の駅キララ多伎</t>
    <phoneticPr fontId="5"/>
  </si>
  <si>
    <t>マリンタラソ出雲</t>
    <phoneticPr fontId="5"/>
  </si>
  <si>
    <t>日御碕</t>
    <phoneticPr fontId="5"/>
  </si>
  <si>
    <t>吉兆館</t>
    <phoneticPr fontId="5"/>
  </si>
  <si>
    <t>古代出雲歴史博物館</t>
    <phoneticPr fontId="5"/>
  </si>
  <si>
    <t>湯の川温泉</t>
    <phoneticPr fontId="5"/>
  </si>
  <si>
    <t>万九千神社</t>
    <rPh sb="0" eb="1">
      <t>マン</t>
    </rPh>
    <rPh sb="1" eb="2">
      <t>キュウ</t>
    </rPh>
    <rPh sb="2" eb="3">
      <t>セン</t>
    </rPh>
    <rPh sb="3" eb="5">
      <t>ジンジャ</t>
    </rPh>
    <phoneticPr fontId="5"/>
  </si>
  <si>
    <t>道の駅湯の川</t>
    <phoneticPr fontId="5"/>
  </si>
  <si>
    <t>原鹿の旧豪農屋敷</t>
    <phoneticPr fontId="5"/>
  </si>
  <si>
    <t>出雲空港カントリー倶楽部</t>
    <phoneticPr fontId="5"/>
  </si>
  <si>
    <t>鰐淵寺</t>
    <phoneticPr fontId="5"/>
  </si>
  <si>
    <t>ひだまりパークみと</t>
    <phoneticPr fontId="15"/>
  </si>
  <si>
    <t>堀庭園</t>
    <rPh sb="0" eb="1">
      <t>ホリ</t>
    </rPh>
    <rPh sb="1" eb="3">
      <t>テイエン</t>
    </rPh>
    <phoneticPr fontId="18"/>
  </si>
  <si>
    <t>旧畑迫病院</t>
    <rPh sb="0" eb="1">
      <t>キュウ</t>
    </rPh>
    <rPh sb="1" eb="2">
      <t>ハタケ</t>
    </rPh>
    <rPh sb="2" eb="3">
      <t>サコ</t>
    </rPh>
    <rPh sb="3" eb="5">
      <t>ビョウイン</t>
    </rPh>
    <phoneticPr fontId="18"/>
  </si>
  <si>
    <t>1-02-04</t>
    <phoneticPr fontId="6"/>
  </si>
  <si>
    <t>1-02-12</t>
    <phoneticPr fontId="6"/>
  </si>
  <si>
    <t>さくらおろち湖周辺施設</t>
    <rPh sb="6" eb="7">
      <t>コ</t>
    </rPh>
    <rPh sb="7" eb="9">
      <t>シュウヘン</t>
    </rPh>
    <rPh sb="9" eb="11">
      <t>シセツ</t>
    </rPh>
    <phoneticPr fontId="5"/>
  </si>
  <si>
    <t>石照庭園</t>
    <rPh sb="0" eb="1">
      <t>イシ</t>
    </rPh>
    <rPh sb="1" eb="2">
      <t>テ</t>
    </rPh>
    <rPh sb="2" eb="4">
      <t>テイエン</t>
    </rPh>
    <phoneticPr fontId="5"/>
  </si>
  <si>
    <t>出雲市トキ公開施設</t>
    <rPh sb="0" eb="3">
      <t>イズモシ</t>
    </rPh>
    <rPh sb="5" eb="7">
      <t>コウカイ</t>
    </rPh>
    <rPh sb="7" eb="9">
      <t>シセツ</t>
    </rPh>
    <phoneticPr fontId="5"/>
  </si>
  <si>
    <t>(1)</t>
    <phoneticPr fontId="3"/>
  </si>
  <si>
    <t>(4)</t>
    <phoneticPr fontId="3"/>
  </si>
  <si>
    <t>(1)</t>
    <phoneticPr fontId="5"/>
  </si>
  <si>
    <t>1-02-09</t>
    <phoneticPr fontId="3"/>
  </si>
  <si>
    <t>石見神楽公演</t>
    <phoneticPr fontId="15"/>
  </si>
  <si>
    <t>1-02-06</t>
    <phoneticPr fontId="6"/>
  </si>
  <si>
    <t>ぼたんの郷　</t>
    <phoneticPr fontId="5"/>
  </si>
  <si>
    <t>藩校養老館</t>
    <rPh sb="0" eb="2">
      <t>ハンコウ</t>
    </rPh>
    <rPh sb="2" eb="4">
      <t>ヨウロウ</t>
    </rPh>
    <rPh sb="4" eb="5">
      <t>カン</t>
    </rPh>
    <phoneticPr fontId="15"/>
  </si>
  <si>
    <t>1-02-04</t>
    <phoneticPr fontId="3"/>
  </si>
  <si>
    <t>1-06-99</t>
    <phoneticPr fontId="3"/>
  </si>
  <si>
    <t>1-04-01</t>
    <phoneticPr fontId="3"/>
  </si>
  <si>
    <t>1-04-09</t>
  </si>
  <si>
    <t>1-04-08</t>
  </si>
  <si>
    <t>レジャーランド・遊園地</t>
    <rPh sb="8" eb="11">
      <t>ユウエンチ</t>
    </rPh>
    <phoneticPr fontId="15"/>
  </si>
  <si>
    <t>テーマパーク</t>
    <phoneticPr fontId="15"/>
  </si>
  <si>
    <t>石照庭園</t>
    <rPh sb="0" eb="1">
      <t>セキ</t>
    </rPh>
    <rPh sb="1" eb="2">
      <t>ショウ</t>
    </rPh>
    <rPh sb="2" eb="4">
      <t>テイエン</t>
    </rPh>
    <phoneticPr fontId="5"/>
  </si>
  <si>
    <t>1-04-05</t>
    <phoneticPr fontId="3"/>
  </si>
  <si>
    <t>三瓶山</t>
    <phoneticPr fontId="15"/>
  </si>
  <si>
    <t>09</t>
    <phoneticPr fontId="3"/>
  </si>
  <si>
    <t>和鋼博物館</t>
    <phoneticPr fontId="5"/>
  </si>
  <si>
    <t>うんなんまめなカー市</t>
    <phoneticPr fontId="5"/>
  </si>
  <si>
    <t>出雲弥生の森博物館</t>
    <phoneticPr fontId="5"/>
  </si>
  <si>
    <t>荒神谷遺跡</t>
    <phoneticPr fontId="5"/>
  </si>
  <si>
    <t>音戯館</t>
    <rPh sb="0" eb="1">
      <t>オト</t>
    </rPh>
    <rPh sb="1" eb="2">
      <t>タワム</t>
    </rPh>
    <rPh sb="2" eb="3">
      <t>ヤカタ</t>
    </rPh>
    <phoneticPr fontId="5"/>
  </si>
  <si>
    <t>レインボービーチ</t>
    <phoneticPr fontId="5"/>
  </si>
  <si>
    <t>(2)</t>
    <phoneticPr fontId="3"/>
  </si>
  <si>
    <t>(66)</t>
  </si>
  <si>
    <t>(62)</t>
  </si>
  <si>
    <t>(1)</t>
    <phoneticPr fontId="6"/>
  </si>
  <si>
    <t>　d（出雲湯村温泉）</t>
    <rPh sb="3" eb="5">
      <t>イズモ</t>
    </rPh>
    <rPh sb="5" eb="7">
      <t>ユムラ</t>
    </rPh>
    <rPh sb="7" eb="9">
      <t>オンセン</t>
    </rPh>
    <phoneticPr fontId="5"/>
  </si>
  <si>
    <t>マリンゲートしまね</t>
    <phoneticPr fontId="6"/>
  </si>
  <si>
    <t>立久恵峡</t>
    <phoneticPr fontId="5"/>
  </si>
  <si>
    <t>1-02-01</t>
    <phoneticPr fontId="3"/>
  </si>
  <si>
    <t>1-02-06</t>
    <phoneticPr fontId="3"/>
  </si>
  <si>
    <t>清水寺</t>
    <phoneticPr fontId="6"/>
  </si>
  <si>
    <t>鷺の湯温泉</t>
    <phoneticPr fontId="6"/>
  </si>
  <si>
    <t>夢ランドしらさぎ</t>
    <rPh sb="0" eb="1">
      <t>ユメ</t>
    </rPh>
    <phoneticPr fontId="6"/>
  </si>
  <si>
    <t>安来節演芸館</t>
    <phoneticPr fontId="6"/>
  </si>
  <si>
    <t>広瀬絣センター</t>
    <phoneticPr fontId="6"/>
  </si>
  <si>
    <t>歴史民俗資料館</t>
    <rPh sb="0" eb="2">
      <t>レキシ</t>
    </rPh>
    <rPh sb="2" eb="4">
      <t>ミンゾク</t>
    </rPh>
    <rPh sb="4" eb="7">
      <t>シリョウカン</t>
    </rPh>
    <phoneticPr fontId="6"/>
  </si>
  <si>
    <t>月山の湯憩いの家</t>
    <rPh sb="0" eb="1">
      <t>ツキ</t>
    </rPh>
    <rPh sb="1" eb="2">
      <t>ヤマ</t>
    </rPh>
    <rPh sb="3" eb="4">
      <t>ユ</t>
    </rPh>
    <rPh sb="4" eb="5">
      <t>イコ</t>
    </rPh>
    <rPh sb="7" eb="8">
      <t>イエ</t>
    </rPh>
    <phoneticPr fontId="6"/>
  </si>
  <si>
    <t>山佐ダム</t>
    <rPh sb="0" eb="1">
      <t>ヤマ</t>
    </rPh>
    <rPh sb="1" eb="2">
      <t>サ</t>
    </rPh>
    <phoneticPr fontId="6"/>
  </si>
  <si>
    <t>比田温泉健康増進施設</t>
    <rPh sb="0" eb="1">
      <t>ヒ</t>
    </rPh>
    <rPh sb="1" eb="2">
      <t>タ</t>
    </rPh>
    <rPh sb="2" eb="4">
      <t>オンセン</t>
    </rPh>
    <rPh sb="4" eb="6">
      <t>ケンコウ</t>
    </rPh>
    <rPh sb="6" eb="8">
      <t>ゾウシン</t>
    </rPh>
    <rPh sb="8" eb="10">
      <t>シセツ</t>
    </rPh>
    <phoneticPr fontId="6"/>
  </si>
  <si>
    <t>金屋子神話民族館</t>
    <rPh sb="0" eb="1">
      <t>カネ</t>
    </rPh>
    <rPh sb="1" eb="2">
      <t>ヤ</t>
    </rPh>
    <rPh sb="2" eb="3">
      <t>コ</t>
    </rPh>
    <rPh sb="3" eb="5">
      <t>シンワ</t>
    </rPh>
    <rPh sb="5" eb="7">
      <t>ミンゾク</t>
    </rPh>
    <rPh sb="7" eb="8">
      <t>カン</t>
    </rPh>
    <phoneticPr fontId="6"/>
  </si>
  <si>
    <t>上の台緑の村</t>
    <rPh sb="0" eb="1">
      <t>ウエ</t>
    </rPh>
    <rPh sb="2" eb="3">
      <t>ダイ</t>
    </rPh>
    <rPh sb="3" eb="4">
      <t>ミドリ</t>
    </rPh>
    <rPh sb="5" eb="6">
      <t>ムラ</t>
    </rPh>
    <phoneticPr fontId="6"/>
  </si>
  <si>
    <t>　a（上の台緑の村キャンプ場）</t>
    <rPh sb="3" eb="4">
      <t>ウエ</t>
    </rPh>
    <rPh sb="5" eb="6">
      <t>ダイ</t>
    </rPh>
    <rPh sb="6" eb="7">
      <t>ミドリ</t>
    </rPh>
    <rPh sb="8" eb="9">
      <t>ムラ</t>
    </rPh>
    <rPh sb="13" eb="14">
      <t>ジョウ</t>
    </rPh>
    <phoneticPr fontId="6"/>
  </si>
  <si>
    <t>足立美術館</t>
    <phoneticPr fontId="5"/>
  </si>
  <si>
    <t>1-04-99</t>
    <phoneticPr fontId="6"/>
  </si>
  <si>
    <t>安来市加納美術館</t>
    <rPh sb="0" eb="3">
      <t>ヤスギシ</t>
    </rPh>
    <rPh sb="3" eb="5">
      <t>カノウ</t>
    </rPh>
    <rPh sb="5" eb="8">
      <t>ビジュツカン</t>
    </rPh>
    <phoneticPr fontId="19"/>
  </si>
  <si>
    <t>月山富田城跡</t>
    <rPh sb="0" eb="2">
      <t>ガッサン</t>
    </rPh>
    <rPh sb="2" eb="4">
      <t>トダ</t>
    </rPh>
    <rPh sb="4" eb="5">
      <t>ジョウ</t>
    </rPh>
    <rPh sb="5" eb="6">
      <t>アト</t>
    </rPh>
    <phoneticPr fontId="19"/>
  </si>
  <si>
    <t>安来市観光交流プラザ</t>
    <rPh sb="0" eb="3">
      <t>ヤスギシ</t>
    </rPh>
    <rPh sb="3" eb="5">
      <t>カンコウ</t>
    </rPh>
    <rPh sb="5" eb="7">
      <t>コウリュウ</t>
    </rPh>
    <phoneticPr fontId="19"/>
  </si>
  <si>
    <t>道の駅あらエッサ</t>
    <rPh sb="0" eb="1">
      <t>ミチ</t>
    </rPh>
    <rPh sb="2" eb="3">
      <t>エキ</t>
    </rPh>
    <phoneticPr fontId="19"/>
  </si>
  <si>
    <t>道の駅インフォメーションセンターかわもと</t>
    <rPh sb="0" eb="1">
      <t>ミチ</t>
    </rPh>
    <rPh sb="2" eb="3">
      <t>エキ</t>
    </rPh>
    <phoneticPr fontId="19"/>
  </si>
  <si>
    <t>千丈渓</t>
    <rPh sb="0" eb="2">
      <t>センジョウ</t>
    </rPh>
    <rPh sb="2" eb="3">
      <t>ケイ</t>
    </rPh>
    <phoneticPr fontId="19"/>
  </si>
  <si>
    <t>大社町全域釣り</t>
    <rPh sb="0" eb="2">
      <t>タイシャ</t>
    </rPh>
    <rPh sb="2" eb="3">
      <t>チョウ</t>
    </rPh>
    <rPh sb="3" eb="5">
      <t>ゼンイキ</t>
    </rPh>
    <rPh sb="5" eb="6">
      <t>ツ</t>
    </rPh>
    <phoneticPr fontId="3"/>
  </si>
  <si>
    <t>古代出雲歴史博物館</t>
    <phoneticPr fontId="3"/>
  </si>
  <si>
    <t>萬福寺</t>
    <rPh sb="0" eb="3">
      <t>マンプクジテラ</t>
    </rPh>
    <phoneticPr fontId="15"/>
  </si>
  <si>
    <t>1-06-99</t>
    <phoneticPr fontId="15"/>
  </si>
  <si>
    <t>普門院（観月庵）</t>
  </si>
  <si>
    <t>武家屋敷</t>
    <phoneticPr fontId="6"/>
  </si>
  <si>
    <t>斎藤茂吉鴨山記念館</t>
    <rPh sb="4" eb="5">
      <t>カモ</t>
    </rPh>
    <rPh sb="5" eb="6">
      <t>ヤマ</t>
    </rPh>
    <rPh sb="6" eb="8">
      <t>キネン</t>
    </rPh>
    <rPh sb="8" eb="9">
      <t>カン</t>
    </rPh>
    <phoneticPr fontId="15"/>
  </si>
  <si>
    <t>藩校養老館</t>
    <phoneticPr fontId="15"/>
  </si>
  <si>
    <t>1-05-03</t>
    <phoneticPr fontId="3"/>
  </si>
  <si>
    <t>(8)</t>
    <phoneticPr fontId="6"/>
  </si>
  <si>
    <t>(3)</t>
    <phoneticPr fontId="15"/>
  </si>
  <si>
    <t>(63)</t>
  </si>
  <si>
    <t>(65)</t>
  </si>
  <si>
    <t>　c（コテージ）</t>
    <phoneticPr fontId="6"/>
  </si>
  <si>
    <t>　d（その他）</t>
  </si>
  <si>
    <t>　d（その他）</t>
    <rPh sb="5" eb="6">
      <t>タ</t>
    </rPh>
    <phoneticPr fontId="6"/>
  </si>
  <si>
    <t>　c（コテージ）</t>
    <phoneticPr fontId="15"/>
  </si>
  <si>
    <t>斐伊川堤防桜並木</t>
    <rPh sb="0" eb="3">
      <t>ヒイカワ</t>
    </rPh>
    <rPh sb="3" eb="5">
      <t>テイボウ</t>
    </rPh>
    <phoneticPr fontId="5"/>
  </si>
  <si>
    <t>大しめ縄創作館</t>
    <phoneticPr fontId="5"/>
  </si>
  <si>
    <t>潮温泉施設（石見ワイナリーホテル美郷）</t>
    <phoneticPr fontId="15"/>
  </si>
  <si>
    <t>(19)</t>
    <phoneticPr fontId="15"/>
  </si>
  <si>
    <t>道の駅サンエイト美都</t>
    <rPh sb="0" eb="1">
      <t>ミチ</t>
    </rPh>
    <rPh sb="2" eb="3">
      <t>エキ</t>
    </rPh>
    <rPh sb="8" eb="10">
      <t>ミト</t>
    </rPh>
    <phoneticPr fontId="19"/>
  </si>
  <si>
    <t>津戸園地（体育館+テニスコート）</t>
    <rPh sb="0" eb="1">
      <t>ツ</t>
    </rPh>
    <rPh sb="1" eb="2">
      <t>ト</t>
    </rPh>
    <rPh sb="2" eb="4">
      <t>エンチ</t>
    </rPh>
    <rPh sb="5" eb="8">
      <t>タイイクカン</t>
    </rPh>
    <phoneticPr fontId="15"/>
  </si>
  <si>
    <t>フィッシャーマンズワーフ隠岐</t>
    <rPh sb="12" eb="14">
      <t>オキ</t>
    </rPh>
    <phoneticPr fontId="15"/>
  </si>
  <si>
    <t>津戸園地（体育館+テニスコート）</t>
    <rPh sb="0" eb="1">
      <t>ツ</t>
    </rPh>
    <rPh sb="1" eb="2">
      <t>ト</t>
    </rPh>
    <rPh sb="2" eb="4">
      <t>エンチ</t>
    </rPh>
    <phoneticPr fontId="15"/>
  </si>
  <si>
    <t>可部屋集成館</t>
    <rPh sb="0" eb="2">
      <t>カベ</t>
    </rPh>
    <rPh sb="2" eb="3">
      <t>ヤ</t>
    </rPh>
    <rPh sb="3" eb="5">
      <t>シュウセイ</t>
    </rPh>
    <rPh sb="5" eb="6">
      <t>カン</t>
    </rPh>
    <phoneticPr fontId="5"/>
  </si>
  <si>
    <t>奥出雲多根自然博物館</t>
    <rPh sb="0" eb="1">
      <t>オク</t>
    </rPh>
    <rPh sb="1" eb="3">
      <t>イズモ</t>
    </rPh>
    <rPh sb="3" eb="4">
      <t>タ</t>
    </rPh>
    <rPh sb="4" eb="5">
      <t>ネ</t>
    </rPh>
    <rPh sb="5" eb="7">
      <t>シゼン</t>
    </rPh>
    <rPh sb="7" eb="10">
      <t>ハクブツカン</t>
    </rPh>
    <phoneticPr fontId="5"/>
  </si>
  <si>
    <t>玉峰山荘</t>
  </si>
  <si>
    <t>道の駅酒蔵奥出雲交流館</t>
  </si>
  <si>
    <t>奥出雲たたらと刀剣館</t>
    <rPh sb="0" eb="1">
      <t>オク</t>
    </rPh>
    <rPh sb="1" eb="3">
      <t>イズモ</t>
    </rPh>
    <rPh sb="7" eb="8">
      <t>カタナ</t>
    </rPh>
    <rPh sb="8" eb="9">
      <t>ケン</t>
    </rPh>
    <rPh sb="9" eb="10">
      <t>カン</t>
    </rPh>
    <phoneticPr fontId="5"/>
  </si>
  <si>
    <t>道の駅おろちループ</t>
  </si>
  <si>
    <t>交流館「三国」</t>
  </si>
  <si>
    <t>ヴィラ船通山斐乃上荘</t>
    <rPh sb="3" eb="4">
      <t>フネ</t>
    </rPh>
    <rPh sb="4" eb="5">
      <t>ツウ</t>
    </rPh>
    <rPh sb="5" eb="6">
      <t>ヤマ</t>
    </rPh>
    <rPh sb="6" eb="7">
      <t>イ</t>
    </rPh>
    <rPh sb="7" eb="8">
      <t>ノ</t>
    </rPh>
    <rPh sb="8" eb="9">
      <t>ジョウ</t>
    </rPh>
    <rPh sb="9" eb="10">
      <t>ソウ</t>
    </rPh>
    <phoneticPr fontId="5"/>
  </si>
  <si>
    <t>三成愛宕祭</t>
  </si>
  <si>
    <t>船通山</t>
  </si>
  <si>
    <t>延命水</t>
  </si>
  <si>
    <t>佐白温泉　長者の湯</t>
  </si>
  <si>
    <t>トロッコ列車「奥出雲おろち号」</t>
    <rPh sb="4" eb="6">
      <t>レッシャ</t>
    </rPh>
    <rPh sb="7" eb="10">
      <t>オクイズモ</t>
    </rPh>
    <rPh sb="13" eb="14">
      <t>ゴウ</t>
    </rPh>
    <phoneticPr fontId="21"/>
  </si>
  <si>
    <t>金言寺大イチョウ</t>
    <rPh sb="0" eb="2">
      <t>キンゲン</t>
    </rPh>
    <rPh sb="2" eb="3">
      <t>ジ</t>
    </rPh>
    <rPh sb="3" eb="4">
      <t>オオ</t>
    </rPh>
    <phoneticPr fontId="21"/>
  </si>
  <si>
    <t>蔵の美術館（手銭記念館）</t>
    <rPh sb="0" eb="1">
      <t>クラ</t>
    </rPh>
    <rPh sb="2" eb="5">
      <t>ビジュツカン</t>
    </rPh>
    <rPh sb="6" eb="8">
      <t>テゼン</t>
    </rPh>
    <rPh sb="8" eb="10">
      <t>キネン</t>
    </rPh>
    <rPh sb="10" eb="11">
      <t>カン</t>
    </rPh>
    <phoneticPr fontId="5"/>
  </si>
  <si>
    <t>いずも産業未来博</t>
    <phoneticPr fontId="5"/>
  </si>
  <si>
    <t>　c（琴ヶ浜）</t>
  </si>
  <si>
    <t>　c（琴ヶ浜）</t>
    <phoneticPr fontId="15"/>
  </si>
  <si>
    <t>道の駅サンピコごうつ</t>
    <rPh sb="0" eb="1">
      <t>ミチ</t>
    </rPh>
    <rPh sb="2" eb="3">
      <t>エキ</t>
    </rPh>
    <phoneticPr fontId="15"/>
  </si>
  <si>
    <t>ラムネＭＩＬＫ堂　</t>
  </si>
  <si>
    <t>佐白温泉　長者の湯</t>
    <phoneticPr fontId="6"/>
  </si>
  <si>
    <t>道の駅サンエイト美都</t>
    <rPh sb="0" eb="1">
      <t>ミチ</t>
    </rPh>
    <rPh sb="2" eb="3">
      <t>エキ</t>
    </rPh>
    <rPh sb="8" eb="10">
      <t>ミト</t>
    </rPh>
    <phoneticPr fontId="15"/>
  </si>
  <si>
    <t>島根ワイナリー</t>
    <phoneticPr fontId="6"/>
  </si>
  <si>
    <t>道の駅　グリーンロード大和</t>
  </si>
  <si>
    <t>道の駅　グリーンロード大和</t>
    <phoneticPr fontId="15"/>
  </si>
  <si>
    <t>森鷗外記念館</t>
    <rPh sb="0" eb="1">
      <t>モリ</t>
    </rPh>
    <rPh sb="1" eb="3">
      <t>オウガイ</t>
    </rPh>
    <rPh sb="2" eb="3">
      <t>ガイ</t>
    </rPh>
    <rPh sb="3" eb="5">
      <t>キネン</t>
    </rPh>
    <rPh sb="5" eb="6">
      <t>カン</t>
    </rPh>
    <phoneticPr fontId="19"/>
  </si>
  <si>
    <t>森鷗外旧宅</t>
    <rPh sb="0" eb="1">
      <t>モリ</t>
    </rPh>
    <rPh sb="1" eb="3">
      <t>オウガイ</t>
    </rPh>
    <rPh sb="3" eb="5">
      <t>キュウタク</t>
    </rPh>
    <phoneticPr fontId="19"/>
  </si>
  <si>
    <t>(64)</t>
  </si>
  <si>
    <t>菅谷たたら山内(山内生活伝承館)</t>
    <phoneticPr fontId="5"/>
  </si>
  <si>
    <t>(1)</t>
    <phoneticPr fontId="15"/>
  </si>
  <si>
    <t>(24)</t>
    <phoneticPr fontId="15"/>
  </si>
  <si>
    <t>その他（イベント等）</t>
    <rPh sb="2" eb="3">
      <t>タ</t>
    </rPh>
    <rPh sb="8" eb="9">
      <t>トウ</t>
    </rPh>
    <phoneticPr fontId="19"/>
  </si>
  <si>
    <t>島根ワイナリー</t>
    <phoneticPr fontId="5"/>
  </si>
  <si>
    <t>稲佐の浜海水浴場</t>
    <rPh sb="0" eb="1">
      <t>イナ</t>
    </rPh>
    <rPh sb="1" eb="2">
      <t>サ</t>
    </rPh>
    <rPh sb="3" eb="4">
      <t>ハマ</t>
    </rPh>
    <rPh sb="4" eb="7">
      <t>カイスイヨク</t>
    </rPh>
    <rPh sb="7" eb="8">
      <t>ジョウ</t>
    </rPh>
    <phoneticPr fontId="3"/>
  </si>
  <si>
    <t>道の駅サンピコごうつ</t>
    <rPh sb="0" eb="1">
      <t>ミチ</t>
    </rPh>
    <rPh sb="2" eb="3">
      <t>エキ</t>
    </rPh>
    <phoneticPr fontId="19"/>
  </si>
  <si>
    <t>医光寺</t>
    <rPh sb="0" eb="3">
      <t>イコウジ</t>
    </rPh>
    <phoneticPr fontId="19"/>
  </si>
  <si>
    <t>ゴールデンユートピアおおち</t>
  </si>
  <si>
    <t>ゴールデンユートピアおおち</t>
    <phoneticPr fontId="3"/>
  </si>
  <si>
    <t>カヌーの里おおち</t>
  </si>
  <si>
    <t>カヌーの里おおち</t>
    <phoneticPr fontId="3"/>
  </si>
  <si>
    <t>美保関町全域釣り</t>
    <rPh sb="3" eb="4">
      <t>チョウ</t>
    </rPh>
    <rPh sb="4" eb="6">
      <t>ゼンイキ</t>
    </rPh>
    <rPh sb="6" eb="7">
      <t>ツ</t>
    </rPh>
    <phoneticPr fontId="6"/>
  </si>
  <si>
    <t>桂島キャンプ場</t>
    <phoneticPr fontId="3"/>
  </si>
  <si>
    <t>松江水郷祭</t>
  </si>
  <si>
    <t>松江水燈路</t>
    <rPh sb="0" eb="2">
      <t>マツエ</t>
    </rPh>
    <rPh sb="2" eb="3">
      <t>スイ</t>
    </rPh>
    <rPh sb="3" eb="4">
      <t>トウ</t>
    </rPh>
    <rPh sb="4" eb="5">
      <t>ロ</t>
    </rPh>
    <phoneticPr fontId="3"/>
  </si>
  <si>
    <t>松江鼕行列（前夜祭＋本番日）</t>
    <rPh sb="0" eb="2">
      <t>マツエ</t>
    </rPh>
    <rPh sb="2" eb="3">
      <t>ドウ</t>
    </rPh>
    <rPh sb="6" eb="9">
      <t>ゼンヤサイ</t>
    </rPh>
    <rPh sb="10" eb="12">
      <t>ホンバン</t>
    </rPh>
    <rPh sb="12" eb="13">
      <t>ビ</t>
    </rPh>
    <phoneticPr fontId="3"/>
  </si>
  <si>
    <t>やすぎ月の輪まつり</t>
  </si>
  <si>
    <t>2-01-01</t>
    <phoneticPr fontId="15"/>
  </si>
  <si>
    <t>2-01-99</t>
    <phoneticPr fontId="3"/>
  </si>
  <si>
    <t>東三瓶フラワーバレー</t>
    <rPh sb="0" eb="1">
      <t>ヒガシ</t>
    </rPh>
    <rPh sb="1" eb="3">
      <t>サンベ</t>
    </rPh>
    <phoneticPr fontId="19"/>
  </si>
  <si>
    <t>○</t>
    <phoneticPr fontId="3"/>
  </si>
  <si>
    <t>2-01-01</t>
    <phoneticPr fontId="3"/>
  </si>
  <si>
    <t>道の駅ごいせ仁摩</t>
  </si>
  <si>
    <t>軍原キャンプ場</t>
    <rPh sb="0" eb="1">
      <t>グン</t>
    </rPh>
    <rPh sb="1" eb="2">
      <t>ハラ</t>
    </rPh>
    <rPh sb="6" eb="7">
      <t>ジョウ</t>
    </rPh>
    <phoneticPr fontId="15"/>
  </si>
  <si>
    <t>ごうつ秋まつり</t>
    <rPh sb="3" eb="4">
      <t>アキ</t>
    </rPh>
    <phoneticPr fontId="19"/>
  </si>
  <si>
    <t>江の川祭り</t>
    <rPh sb="0" eb="1">
      <t>ゴウ</t>
    </rPh>
    <rPh sb="2" eb="3">
      <t>カワ</t>
    </rPh>
    <rPh sb="3" eb="4">
      <t>マツ</t>
    </rPh>
    <phoneticPr fontId="19"/>
  </si>
  <si>
    <t>石見神楽特別公演</t>
    <rPh sb="0" eb="2">
      <t>イワミ</t>
    </rPh>
    <rPh sb="2" eb="4">
      <t>カグラ</t>
    </rPh>
    <rPh sb="4" eb="6">
      <t>トクベツ</t>
    </rPh>
    <rPh sb="6" eb="8">
      <t>コウエン</t>
    </rPh>
    <phoneticPr fontId="19"/>
  </si>
  <si>
    <t>津和野町民俗資料館</t>
    <rPh sb="0" eb="4">
      <t>ツワノチョウ</t>
    </rPh>
    <rPh sb="4" eb="6">
      <t>ミンゾク</t>
    </rPh>
    <rPh sb="6" eb="8">
      <t>シリョウ</t>
    </rPh>
    <rPh sb="8" eb="9">
      <t>カン</t>
    </rPh>
    <phoneticPr fontId="19"/>
  </si>
  <si>
    <t>ぼたんの郷</t>
    <phoneticPr fontId="5"/>
  </si>
  <si>
    <t>赤来高原観光りんご園</t>
    <phoneticPr fontId="5"/>
  </si>
  <si>
    <t>ラムネＭＩＬＫ堂</t>
    <phoneticPr fontId="5"/>
  </si>
  <si>
    <t>ラムネ銀泉</t>
    <phoneticPr fontId="5"/>
  </si>
  <si>
    <t>潮温泉施設（石見ワイナリーホテル美郷）</t>
    <phoneticPr fontId="3"/>
  </si>
  <si>
    <t>(70)</t>
  </si>
  <si>
    <t>(71)</t>
  </si>
  <si>
    <t>(72)</t>
  </si>
  <si>
    <t>(57)</t>
  </si>
  <si>
    <t>R4
入込客延べ数</t>
    <phoneticPr fontId="3"/>
  </si>
  <si>
    <t>大根島春のぼたん祭 ※由志園を除く</t>
    <rPh sb="0" eb="2">
      <t>ダイコン</t>
    </rPh>
    <rPh sb="2" eb="3">
      <t>ジマ</t>
    </rPh>
    <rPh sb="3" eb="4">
      <t>ハル</t>
    </rPh>
    <rPh sb="8" eb="9">
      <t>マツ</t>
    </rPh>
    <rPh sb="11" eb="12">
      <t>ユ</t>
    </rPh>
    <rPh sb="12" eb="13">
      <t>シ</t>
    </rPh>
    <rPh sb="13" eb="14">
      <t>エン</t>
    </rPh>
    <rPh sb="15" eb="16">
      <t>ノゾ</t>
    </rPh>
    <phoneticPr fontId="3"/>
  </si>
  <si>
    <t>(8)</t>
    <phoneticPr fontId="3"/>
  </si>
  <si>
    <t>広瀬絣センター</t>
    <phoneticPr fontId="5"/>
  </si>
  <si>
    <t>石見の夜神楽公演</t>
    <rPh sb="0" eb="2">
      <t>イワミ</t>
    </rPh>
    <rPh sb="3" eb="4">
      <t>ヨル</t>
    </rPh>
    <rPh sb="4" eb="6">
      <t>カグラ</t>
    </rPh>
    <rPh sb="6" eb="8">
      <t>コウエン</t>
    </rPh>
    <phoneticPr fontId="5"/>
  </si>
  <si>
    <t>出雲空港カントリー倶楽部</t>
    <phoneticPr fontId="15"/>
  </si>
  <si>
    <t>出雲市トキ学習コーナー</t>
    <rPh sb="0" eb="3">
      <t>イズモシ</t>
    </rPh>
    <rPh sb="5" eb="7">
      <t>ガクシュウ</t>
    </rPh>
    <phoneticPr fontId="28"/>
  </si>
  <si>
    <t>一畑薬師</t>
    <rPh sb="0" eb="1">
      <t>イチ</t>
    </rPh>
    <rPh sb="1" eb="2">
      <t>ハタケ</t>
    </rPh>
    <rPh sb="2" eb="4">
      <t>ヤクシ</t>
    </rPh>
    <phoneticPr fontId="15"/>
  </si>
  <si>
    <t>平田本陣記念館</t>
    <phoneticPr fontId="28"/>
  </si>
  <si>
    <t>木綿街道交流館</t>
    <rPh sb="0" eb="2">
      <t>モメン</t>
    </rPh>
    <rPh sb="2" eb="4">
      <t>カイドウ</t>
    </rPh>
    <rPh sb="4" eb="6">
      <t>コウリュウ</t>
    </rPh>
    <rPh sb="6" eb="7">
      <t>カン</t>
    </rPh>
    <phoneticPr fontId="15"/>
  </si>
  <si>
    <t>奥出雲町</t>
    <rPh sb="0" eb="4">
      <t>オクイズモチョウ</t>
    </rPh>
    <phoneticPr fontId="3"/>
  </si>
  <si>
    <t>鬼の舌震</t>
    <phoneticPr fontId="15"/>
  </si>
  <si>
    <t>R4宿泊客延べ数</t>
    <rPh sb="2" eb="5">
      <t>シュクハクキャク</t>
    </rPh>
    <rPh sb="5" eb="6">
      <t>ノ</t>
    </rPh>
    <rPh sb="7" eb="8">
      <t>スウ</t>
    </rPh>
    <phoneticPr fontId="15"/>
  </si>
  <si>
    <t>(43)</t>
    <phoneticPr fontId="6"/>
  </si>
  <si>
    <t>道の駅湯の川</t>
    <phoneticPr fontId="2"/>
  </si>
  <si>
    <t>美保関</t>
    <phoneticPr fontId="3"/>
  </si>
  <si>
    <t>(45)</t>
    <phoneticPr fontId="6"/>
  </si>
  <si>
    <t>道の駅たたらば壱番地</t>
    <rPh sb="0" eb="1">
      <t>ミチ</t>
    </rPh>
    <rPh sb="2" eb="3">
      <t>エキ</t>
    </rPh>
    <rPh sb="7" eb="8">
      <t>イチ</t>
    </rPh>
    <rPh sb="8" eb="9">
      <t>バン</t>
    </rPh>
    <rPh sb="9" eb="10">
      <t>チ</t>
    </rPh>
    <phoneticPr fontId="19"/>
  </si>
  <si>
    <t>道の駅ごいせ仁摩</t>
    <rPh sb="0" eb="1">
      <t>ミチ</t>
    </rPh>
    <rPh sb="2" eb="3">
      <t>エキ</t>
    </rPh>
    <rPh sb="6" eb="8">
      <t>ニマ</t>
    </rPh>
    <phoneticPr fontId="15"/>
  </si>
  <si>
    <t>大田市民のまつり「天領さん」</t>
    <rPh sb="0" eb="2">
      <t>オオタ</t>
    </rPh>
    <rPh sb="2" eb="4">
      <t>シミン</t>
    </rPh>
    <rPh sb="9" eb="11">
      <t>テンリョウ</t>
    </rPh>
    <phoneticPr fontId="15"/>
  </si>
  <si>
    <t>R4入込客延べ数</t>
  </si>
  <si>
    <t>チューリップ祭</t>
  </si>
  <si>
    <t>チューリップ祭</t>
    <phoneticPr fontId="3"/>
  </si>
  <si>
    <t>やすぎ刃物まつり</t>
  </si>
  <si>
    <t>フォレストアドベンチャー</t>
  </si>
  <si>
    <t>永井隆記念館</t>
  </si>
  <si>
    <t>心の駅　陽だまりの丘</t>
    <rPh sb="0" eb="1">
      <t>ココロ</t>
    </rPh>
    <rPh sb="2" eb="3">
      <t>エキ</t>
    </rPh>
    <rPh sb="4" eb="5">
      <t>ヒ</t>
    </rPh>
    <rPh sb="9" eb="10">
      <t>オカ</t>
    </rPh>
    <phoneticPr fontId="19"/>
  </si>
  <si>
    <t>大東七夕祭り</t>
  </si>
  <si>
    <t>○</t>
  </si>
  <si>
    <t>八雲風穴</t>
  </si>
  <si>
    <t>大田市彼岸市「中日つぁん」</t>
    <rPh sb="0" eb="2">
      <t>オオタ</t>
    </rPh>
    <rPh sb="2" eb="3">
      <t>シ</t>
    </rPh>
    <rPh sb="3" eb="5">
      <t>ヒガン</t>
    </rPh>
    <rPh sb="5" eb="6">
      <t>イチ</t>
    </rPh>
    <rPh sb="7" eb="9">
      <t>チュウニチ</t>
    </rPh>
    <phoneticPr fontId="2"/>
  </si>
  <si>
    <t>石見畳ヶ浦</t>
    <rPh sb="0" eb="2">
      <t>イワミ</t>
    </rPh>
    <rPh sb="2" eb="3">
      <t>タタミ</t>
    </rPh>
    <rPh sb="4" eb="5">
      <t>ウラ</t>
    </rPh>
    <phoneticPr fontId="20"/>
  </si>
  <si>
    <t>海水浴場</t>
    <rPh sb="0" eb="3">
      <t>カイスイヨク</t>
    </rPh>
    <rPh sb="3" eb="4">
      <t>ジョウ</t>
    </rPh>
    <phoneticPr fontId="20"/>
  </si>
  <si>
    <t>a　（国府海水浴場）</t>
    <rPh sb="3" eb="5">
      <t>コクフ</t>
    </rPh>
    <rPh sb="5" eb="9">
      <t>カイスイヨクジョウ</t>
    </rPh>
    <rPh sb="9" eb="10">
      <t>ヨクジョウ</t>
    </rPh>
    <phoneticPr fontId="20"/>
  </si>
  <si>
    <t>湯屋温泉（きんたの里）</t>
    <rPh sb="0" eb="2">
      <t>ユヤ</t>
    </rPh>
    <rPh sb="2" eb="4">
      <t>オンセン</t>
    </rPh>
    <rPh sb="9" eb="10">
      <t>サト</t>
    </rPh>
    <phoneticPr fontId="15"/>
  </si>
  <si>
    <t>浜田市ふるさと体験村</t>
    <rPh sb="0" eb="2">
      <t>ハマダ</t>
    </rPh>
    <rPh sb="2" eb="3">
      <t>シ</t>
    </rPh>
    <rPh sb="7" eb="10">
      <t>タイケンムラ</t>
    </rPh>
    <phoneticPr fontId="21"/>
  </si>
  <si>
    <t>かなぎウエスタンライディングパーク</t>
  </si>
  <si>
    <t>浜田市世界こども美術館</t>
  </si>
  <si>
    <t>浜田市ゴルフ場</t>
  </si>
  <si>
    <t>　a（浜田ゴルフリンクス）</t>
  </si>
  <si>
    <t>　b（金城カントリークラブ）</t>
  </si>
  <si>
    <t>石正美術館</t>
  </si>
  <si>
    <t>アクアみすみ</t>
  </si>
  <si>
    <t>三隅発電所ふれあいホール</t>
  </si>
  <si>
    <t>道の駅ゆうひパーク三隅</t>
  </si>
  <si>
    <t>道の駅ゆうひパーク浜田</t>
  </si>
  <si>
    <t>浜田の夜神楽週末公演</t>
  </si>
  <si>
    <t>浜っ子夏まつり</t>
  </si>
  <si>
    <t>浜っ子春まつり</t>
  </si>
  <si>
    <t>BB大鍋フェスティバル</t>
  </si>
  <si>
    <t>三隅つつじ祭り</t>
  </si>
  <si>
    <t>はまだお魚市場</t>
  </si>
  <si>
    <t>浜田市全域釣り</t>
  </si>
  <si>
    <t>湯屋温泉（きんたの里）</t>
    <rPh sb="0" eb="4">
      <t>ユヤオンセン</t>
    </rPh>
    <rPh sb="9" eb="10">
      <t>サト</t>
    </rPh>
    <phoneticPr fontId="15"/>
  </si>
  <si>
    <t>旭温泉</t>
  </si>
  <si>
    <t>2-01-02</t>
  </si>
  <si>
    <t>三隅つつじ祭り</t>
    <phoneticPr fontId="3"/>
  </si>
  <si>
    <t>R5入込客延べ数</t>
    <phoneticPr fontId="3"/>
  </si>
  <si>
    <t>小波キャンプ場</t>
  </si>
  <si>
    <t>小波キャンプ場</t>
    <phoneticPr fontId="3"/>
  </si>
  <si>
    <t>武者行列</t>
    <rPh sb="0" eb="2">
      <t>ムシャ</t>
    </rPh>
    <rPh sb="2" eb="4">
      <t>ギョウレツ</t>
    </rPh>
    <phoneticPr fontId="3"/>
  </si>
  <si>
    <t>R5
入込客延べ数</t>
    <phoneticPr fontId="3"/>
  </si>
  <si>
    <t>持石「海陽王国」</t>
    <rPh sb="0" eb="1">
      <t>モ</t>
    </rPh>
    <rPh sb="1" eb="2">
      <t>イシ</t>
    </rPh>
    <rPh sb="3" eb="4">
      <t>ウミ</t>
    </rPh>
    <rPh sb="4" eb="5">
      <t>ヨウ</t>
    </rPh>
    <rPh sb="5" eb="7">
      <t>オウコク</t>
    </rPh>
    <phoneticPr fontId="3"/>
  </si>
  <si>
    <t>○</t>
    <phoneticPr fontId="3"/>
  </si>
  <si>
    <t>○</t>
    <phoneticPr fontId="6"/>
  </si>
  <si>
    <t>津和野夜神楽公演</t>
    <rPh sb="0" eb="3">
      <t>ツワノ</t>
    </rPh>
    <rPh sb="3" eb="4">
      <t>ヨル</t>
    </rPh>
    <rPh sb="4" eb="6">
      <t>カグラ</t>
    </rPh>
    <rPh sb="6" eb="8">
      <t>コウエン</t>
    </rPh>
    <phoneticPr fontId="19"/>
  </si>
  <si>
    <t>ＳＬやまぐち号</t>
  </si>
  <si>
    <t>ＳＬやまぐち号</t>
    <phoneticPr fontId="15"/>
  </si>
  <si>
    <t>海中展望船あまんぼう</t>
    <rPh sb="0" eb="1">
      <t>ウミ</t>
    </rPh>
    <rPh sb="1" eb="2">
      <t>ナカ</t>
    </rPh>
    <rPh sb="2" eb="4">
      <t>テンボウ</t>
    </rPh>
    <rPh sb="4" eb="5">
      <t>セン</t>
    </rPh>
    <phoneticPr fontId="19"/>
  </si>
  <si>
    <t>－</t>
  </si>
  <si>
    <t>R5</t>
    <phoneticPr fontId="3"/>
  </si>
  <si>
    <t>R4</t>
    <phoneticPr fontId="3"/>
  </si>
  <si>
    <t>(61)</t>
  </si>
  <si>
    <t>(45)</t>
  </si>
  <si>
    <t>花見</t>
    <rPh sb="0" eb="2">
      <t>ハナミ</t>
    </rPh>
    <phoneticPr fontId="15"/>
  </si>
  <si>
    <t>02</t>
    <phoneticPr fontId="3"/>
  </si>
  <si>
    <t>08</t>
    <phoneticPr fontId="3"/>
  </si>
  <si>
    <t>(43)</t>
    <phoneticPr fontId="3"/>
  </si>
  <si>
    <t>(53)</t>
    <phoneticPr fontId="3"/>
  </si>
  <si>
    <t>(45)</t>
    <phoneticPr fontId="3"/>
  </si>
  <si>
    <t>(46)</t>
    <phoneticPr fontId="6"/>
  </si>
  <si>
    <t>(59)</t>
    <phoneticPr fontId="3"/>
  </si>
  <si>
    <t>(62)</t>
    <phoneticPr fontId="3"/>
  </si>
  <si>
    <t>(73)</t>
  </si>
  <si>
    <t>マリンパーク多古鼻</t>
    <rPh sb="6" eb="7">
      <t>タ</t>
    </rPh>
    <rPh sb="7" eb="8">
      <t>フル</t>
    </rPh>
    <rPh sb="8" eb="9">
      <t>ハナ</t>
    </rPh>
    <phoneticPr fontId="3"/>
  </si>
  <si>
    <t>(74)</t>
  </si>
  <si>
    <t>安来節演芸館</t>
    <phoneticPr fontId="5"/>
  </si>
  <si>
    <t>菅谷たたら山内（山内生活伝承館）</t>
    <phoneticPr fontId="5"/>
  </si>
  <si>
    <t>1-06-99</t>
    <phoneticPr fontId="6"/>
  </si>
  <si>
    <t>R5宿泊客延べ数</t>
    <rPh sb="2" eb="5">
      <t>シュクハクキャク</t>
    </rPh>
    <rPh sb="5" eb="6">
      <t>ノ</t>
    </rPh>
    <rPh sb="7" eb="8">
      <t>スウ</t>
    </rPh>
    <phoneticPr fontId="15"/>
  </si>
  <si>
    <t>(1)</t>
    <phoneticPr fontId="3"/>
  </si>
  <si>
    <t>(2)</t>
    <phoneticPr fontId="3"/>
  </si>
  <si>
    <t>(4)</t>
    <phoneticPr fontId="3"/>
  </si>
  <si>
    <t>(1)</t>
    <phoneticPr fontId="6"/>
  </si>
  <si>
    <t>(2)</t>
    <phoneticPr fontId="6"/>
  </si>
  <si>
    <t>(4)</t>
    <phoneticPr fontId="6"/>
  </si>
  <si>
    <t>(11)</t>
    <phoneticPr fontId="3"/>
  </si>
  <si>
    <t>(8)</t>
    <phoneticPr fontId="6"/>
  </si>
  <si>
    <t>(2)</t>
    <phoneticPr fontId="6"/>
  </si>
  <si>
    <t>(2)</t>
    <phoneticPr fontId="3"/>
  </si>
  <si>
    <t xml:space="preserve">  </t>
    <phoneticPr fontId="3"/>
  </si>
  <si>
    <t>b　（浜田海岸海水浴場）</t>
    <rPh sb="3" eb="5">
      <t>ハマダ</t>
    </rPh>
    <rPh sb="5" eb="7">
      <t>カイガン</t>
    </rPh>
    <rPh sb="7" eb="11">
      <t>カイスイヨクジョウ</t>
    </rPh>
    <rPh sb="11" eb="12">
      <t>ヨクジョウ</t>
    </rPh>
    <phoneticPr fontId="11"/>
  </si>
  <si>
    <t>c　（折居海岸海水浴場）</t>
    <rPh sb="3" eb="5">
      <t>オリイ</t>
    </rPh>
    <rPh sb="5" eb="7">
      <t>カイガン</t>
    </rPh>
    <rPh sb="7" eb="11">
      <t>カイスイヨクジョウ</t>
    </rPh>
    <rPh sb="11" eb="12">
      <t>ヨクジョウ</t>
    </rPh>
    <phoneticPr fontId="11"/>
  </si>
  <si>
    <t>その他海岸</t>
    <rPh sb="2" eb="3">
      <t>タ</t>
    </rPh>
    <rPh sb="3" eb="5">
      <t>カイガン</t>
    </rPh>
    <phoneticPr fontId="3"/>
  </si>
  <si>
    <t>a　浜田海岸</t>
  </si>
  <si>
    <t>b　折居海岸</t>
  </si>
  <si>
    <t>出雲神話まつり</t>
    <phoneticPr fontId="3"/>
  </si>
  <si>
    <t>2-01-04</t>
    <phoneticPr fontId="3"/>
  </si>
  <si>
    <t>いずも産業未来博</t>
    <phoneticPr fontId="3"/>
  </si>
  <si>
    <t>ふれあい公園笹遊里</t>
    <rPh sb="4" eb="6">
      <t>コウエン</t>
    </rPh>
    <rPh sb="6" eb="7">
      <t>ササ</t>
    </rPh>
    <rPh sb="7" eb="8">
      <t>アソ</t>
    </rPh>
    <rPh sb="8" eb="9">
      <t>サト</t>
    </rPh>
    <phoneticPr fontId="3"/>
  </si>
  <si>
    <t>むいかいち温泉ゆ・ら・ら</t>
    <rPh sb="5" eb="7">
      <t>オンセン</t>
    </rPh>
    <phoneticPr fontId="18"/>
  </si>
  <si>
    <t>1-03-01</t>
    <phoneticPr fontId="6"/>
  </si>
  <si>
    <t>出雲神話まつり</t>
    <phoneticPr fontId="5"/>
  </si>
  <si>
    <t>-</t>
  </si>
  <si>
    <t>(21)</t>
    <phoneticPr fontId="3"/>
  </si>
  <si>
    <t>益田市歴史文化交流館　れきしーな</t>
    <rPh sb="0" eb="7">
      <t>マスダシレキシブンカ</t>
    </rPh>
    <rPh sb="7" eb="10">
      <t>コウリュウカン</t>
    </rPh>
    <phoneticPr fontId="3"/>
  </si>
  <si>
    <t>益田市歴史文化交流館　れきしーな</t>
    <rPh sb="0" eb="3">
      <t>マスダシ</t>
    </rPh>
    <rPh sb="3" eb="7">
      <t>レキシブンカ</t>
    </rPh>
    <rPh sb="7" eb="10">
      <t>コウリュウカン</t>
    </rPh>
    <phoneticPr fontId="3"/>
  </si>
  <si>
    <t>美保関町全域釣り</t>
    <rPh sb="0" eb="4">
      <t>ミホノセキチョウ</t>
    </rPh>
    <rPh sb="4" eb="6">
      <t>ゼンイキ</t>
    </rPh>
    <rPh sb="6" eb="7">
      <t>ツ</t>
    </rPh>
    <phoneticPr fontId="3"/>
  </si>
  <si>
    <t>　a（グランピング）</t>
    <phoneticPr fontId="6"/>
  </si>
  <si>
    <t>　b（キャンプ場）</t>
    <rPh sb="7" eb="8">
      <t>ジョウ</t>
    </rPh>
    <phoneticPr fontId="6"/>
  </si>
  <si>
    <t>　b（キャンプ場）</t>
    <phoneticPr fontId="15"/>
  </si>
  <si>
    <t>　a（グランピング）</t>
    <phoneticPr fontId="15"/>
  </si>
  <si>
    <t>(46)</t>
    <phoneticPr fontId="3"/>
  </si>
  <si>
    <t>行･祭事</t>
    <rPh sb="0" eb="1">
      <t>ギョウ</t>
    </rPh>
    <rPh sb="2" eb="3">
      <t>サイ</t>
    </rPh>
    <rPh sb="3" eb="4">
      <t>ジ</t>
    </rPh>
    <phoneticPr fontId="3"/>
  </si>
  <si>
    <t>美保関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</si>
</sst>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+0.0%;\-0.0%;0.0%"/>
    <numFmt numFmtId="177" formatCode="#,##0_ ;[Red]\-#,##0\ "/>
    <numFmt numFmtId="178" formatCode="#,##0_);[Red]\(#,##0\)"/>
    <numFmt numFmtId="179" formatCode="#,##0_ "/>
  </numFmts>
  <fonts count="6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9.5"/>
      <name val="ＭＳ Ｐ明朝"/>
      <family val="1"/>
      <charset val="128"/>
    </font>
    <font>
      <sz val="10.5"/>
      <name val="ＭＳ明朝"/>
      <family val="3"/>
      <charset val="128"/>
    </font>
    <font>
      <sz val="10"/>
      <name val="ＭＳ明朝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8.5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  <scheme val="major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10.5"/>
      <name val="ＭＳ Ｐゴシック"/>
      <family val="3"/>
      <charset val="128"/>
      <scheme val="major"/>
    </font>
    <font>
      <sz val="9"/>
      <color rgb="FFFF0000"/>
      <name val="ＭＳ Ｐ明朝"/>
      <family val="1"/>
      <charset val="128"/>
    </font>
    <font>
      <sz val="9"/>
      <color rgb="FFFF0066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8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8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double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/>
      <top style="thin">
        <color indexed="64"/>
      </top>
      <bottom style="hair">
        <color theme="1"/>
      </bottom>
      <diagonal/>
    </border>
    <border>
      <left/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/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/>
      <right style="thin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 style="hair">
        <color theme="1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/>
      <bottom style="hair">
        <color theme="1"/>
      </bottom>
      <diagonal/>
    </border>
    <border>
      <left/>
      <right style="thin">
        <color indexed="64"/>
      </right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hair">
        <color theme="1"/>
      </left>
      <right/>
      <top style="thin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thin">
        <color indexed="64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indexed="64"/>
      </top>
      <bottom/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/>
      <top style="hair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/>
      <right style="thin">
        <color theme="1"/>
      </right>
      <top/>
      <bottom style="double">
        <color theme="1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 style="hair">
        <color indexed="64"/>
      </bottom>
      <diagonal/>
    </border>
    <border>
      <left/>
      <right style="thin">
        <color theme="1"/>
      </right>
      <top style="hair">
        <color theme="1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indexed="64"/>
      </bottom>
      <diagonal/>
    </border>
    <border>
      <left/>
      <right/>
      <top style="hair">
        <color theme="1"/>
      </top>
      <bottom style="hair">
        <color indexed="64"/>
      </bottom>
      <diagonal/>
    </border>
    <border>
      <left/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/>
      <right/>
      <top style="hair">
        <color theme="1"/>
      </top>
      <bottom style="thin">
        <color indexed="64"/>
      </bottom>
      <diagonal/>
    </border>
    <border>
      <left style="hair">
        <color theme="1"/>
      </left>
      <right/>
      <top style="hair">
        <color theme="1"/>
      </top>
      <bottom style="thin">
        <color indexed="64"/>
      </bottom>
      <diagonal/>
    </border>
    <border>
      <left/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/>
      <diagonal/>
    </border>
    <border>
      <left style="hair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theme="1"/>
      </top>
      <bottom style="hair">
        <color indexed="64"/>
      </bottom>
      <diagonal/>
    </border>
    <border>
      <left style="thin">
        <color indexed="64"/>
      </left>
      <right/>
      <top style="hair">
        <color theme="1"/>
      </top>
      <bottom style="thin">
        <color indexed="64"/>
      </bottom>
      <diagonal/>
    </border>
    <border>
      <left/>
      <right style="thin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/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theme="1"/>
      </right>
      <top/>
      <bottom style="hair">
        <color indexed="64"/>
      </bottom>
      <diagonal/>
    </border>
    <border>
      <left style="thin">
        <color indexed="64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thin">
        <color indexed="64"/>
      </right>
      <top style="hair">
        <color theme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theme="1"/>
      </left>
      <right/>
      <top style="hair">
        <color indexed="64"/>
      </top>
      <bottom style="hair">
        <color theme="1"/>
      </bottom>
      <diagonal/>
    </border>
    <border>
      <left/>
      <right style="thin">
        <color theme="1"/>
      </right>
      <top style="hair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theme="1"/>
      </left>
      <right/>
      <top style="thin">
        <color indexed="64"/>
      </top>
      <bottom style="hair">
        <color theme="1"/>
      </bottom>
      <diagonal/>
    </border>
  </borders>
  <cellStyleXfs count="5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0" fontId="14" fillId="0" borderId="0"/>
    <xf numFmtId="0" fontId="48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23" borderId="177" applyNumberFormat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4" fillId="25" borderId="178" applyNumberFormat="0" applyFont="0" applyAlignment="0" applyProtection="0">
      <alignment vertical="center"/>
    </xf>
    <xf numFmtId="0" fontId="53" fillId="0" borderId="179" applyNumberFormat="0" applyFill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5" fillId="4" borderId="180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57" fillId="0" borderId="181" applyNumberFormat="0" applyFill="0" applyAlignment="0" applyProtection="0">
      <alignment vertical="center"/>
    </xf>
    <xf numFmtId="0" fontId="58" fillId="0" borderId="182" applyNumberFormat="0" applyFill="0" applyAlignment="0" applyProtection="0">
      <alignment vertical="center"/>
    </xf>
    <xf numFmtId="0" fontId="59" fillId="0" borderId="183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84" applyNumberFormat="0" applyFill="0" applyAlignment="0" applyProtection="0">
      <alignment vertical="center"/>
    </xf>
    <xf numFmtId="0" fontId="61" fillId="4" borderId="185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10" borderId="180" applyNumberFormat="0" applyAlignment="0" applyProtection="0">
      <alignment vertical="center"/>
    </xf>
    <xf numFmtId="0" fontId="64" fillId="7" borderId="0" applyNumberFormat="0" applyBorder="0" applyAlignment="0" applyProtection="0">
      <alignment vertical="center"/>
    </xf>
  </cellStyleXfs>
  <cellXfs count="743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9" fillId="2" borderId="0" xfId="0" applyFont="1" applyFill="1">
      <alignment vertical="center"/>
    </xf>
    <xf numFmtId="38" fontId="16" fillId="2" borderId="0" xfId="1" applyFont="1" applyFill="1">
      <alignment vertical="center"/>
    </xf>
    <xf numFmtId="38" fontId="17" fillId="2" borderId="0" xfId="1" applyFont="1" applyFill="1">
      <alignment vertical="center"/>
    </xf>
    <xf numFmtId="0" fontId="10" fillId="2" borderId="0" xfId="0" applyFont="1" applyFill="1">
      <alignment vertical="center"/>
    </xf>
    <xf numFmtId="0" fontId="13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9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178" fontId="16" fillId="2" borderId="0" xfId="1" applyNumberFormat="1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10" fontId="25" fillId="2" borderId="0" xfId="5" applyNumberFormat="1" applyFont="1" applyFill="1" applyAlignment="1">
      <alignment horizontal="center" vertical="center"/>
    </xf>
    <xf numFmtId="177" fontId="4" fillId="2" borderId="12" xfId="0" applyNumberFormat="1" applyFont="1" applyFill="1" applyBorder="1">
      <alignment vertical="center"/>
    </xf>
    <xf numFmtId="177" fontId="4" fillId="2" borderId="16" xfId="0" applyNumberFormat="1" applyFont="1" applyFill="1" applyBorder="1">
      <alignment vertical="center"/>
    </xf>
    <xf numFmtId="38" fontId="22" fillId="2" borderId="3" xfId="1" applyFont="1" applyFill="1" applyBorder="1" applyAlignment="1">
      <alignment vertical="center" shrinkToFit="1"/>
    </xf>
    <xf numFmtId="0" fontId="23" fillId="2" borderId="0" xfId="0" applyFont="1" applyFill="1" applyAlignment="1">
      <alignment horizontal="center" vertical="center"/>
    </xf>
    <xf numFmtId="2" fontId="11" fillId="2" borderId="0" xfId="0" applyNumberFormat="1" applyFont="1" applyFill="1">
      <alignment vertical="center"/>
    </xf>
    <xf numFmtId="0" fontId="22" fillId="2" borderId="25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center" vertical="center"/>
    </xf>
    <xf numFmtId="178" fontId="26" fillId="2" borderId="0" xfId="1" applyNumberFormat="1" applyFont="1" applyFill="1">
      <alignment vertical="center"/>
    </xf>
    <xf numFmtId="0" fontId="22" fillId="3" borderId="8" xfId="0" applyFont="1" applyFill="1" applyBorder="1">
      <alignment vertical="center"/>
    </xf>
    <xf numFmtId="0" fontId="22" fillId="3" borderId="20" xfId="0" applyFont="1" applyFill="1" applyBorder="1" applyAlignment="1">
      <alignment horizontal="center" vertical="center"/>
    </xf>
    <xf numFmtId="38" fontId="22" fillId="2" borderId="3" xfId="1" applyFont="1" applyFill="1" applyBorder="1" applyAlignment="1">
      <alignment horizontal="right" vertical="center" indent="1"/>
    </xf>
    <xf numFmtId="0" fontId="22" fillId="2" borderId="24" xfId="0" applyFont="1" applyFill="1" applyBorder="1" applyAlignment="1">
      <alignment horizontal="distributed" vertical="center" indent="1"/>
    </xf>
    <xf numFmtId="0" fontId="22" fillId="2" borderId="26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distributed" vertical="center" indent="1"/>
    </xf>
    <xf numFmtId="176" fontId="22" fillId="2" borderId="5" xfId="0" applyNumberFormat="1" applyFont="1" applyFill="1" applyBorder="1" applyAlignment="1">
      <alignment horizontal="right" vertical="center" indent="1"/>
    </xf>
    <xf numFmtId="38" fontId="22" fillId="2" borderId="18" xfId="1" applyFont="1" applyFill="1" applyBorder="1" applyAlignment="1">
      <alignment horizontal="right" vertical="center" shrinkToFit="1"/>
    </xf>
    <xf numFmtId="38" fontId="22" fillId="2" borderId="3" xfId="1" applyFont="1" applyFill="1" applyBorder="1" applyAlignment="1">
      <alignment horizontal="right" vertical="center" shrinkToFit="1"/>
    </xf>
    <xf numFmtId="38" fontId="22" fillId="2" borderId="18" xfId="1" applyFont="1" applyFill="1" applyBorder="1" applyAlignment="1">
      <alignment vertical="center" shrinkToFit="1"/>
    </xf>
    <xf numFmtId="0" fontId="22" fillId="2" borderId="8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38" xfId="0" applyFont="1" applyFill="1" applyBorder="1">
      <alignment vertical="center"/>
    </xf>
    <xf numFmtId="177" fontId="22" fillId="3" borderId="37" xfId="0" applyNumberFormat="1" applyFont="1" applyFill="1" applyBorder="1" applyAlignment="1">
      <alignment vertical="center" shrinkToFit="1"/>
    </xf>
    <xf numFmtId="176" fontId="22" fillId="3" borderId="40" xfId="4" applyNumberFormat="1" applyFont="1" applyFill="1" applyBorder="1">
      <alignment vertical="center"/>
    </xf>
    <xf numFmtId="0" fontId="22" fillId="3" borderId="17" xfId="0" quotePrefix="1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2" borderId="41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18" xfId="0" applyFont="1" applyFill="1" applyBorder="1">
      <alignment vertical="center"/>
    </xf>
    <xf numFmtId="0" fontId="22" fillId="3" borderId="18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distributed" vertical="center" indent="1"/>
    </xf>
    <xf numFmtId="0" fontId="22" fillId="2" borderId="3" xfId="0" applyFont="1" applyFill="1" applyBorder="1" applyAlignment="1">
      <alignment horizontal="distributed" vertical="center" indent="1"/>
    </xf>
    <xf numFmtId="176" fontId="22" fillId="2" borderId="3" xfId="0" applyNumberFormat="1" applyFont="1" applyFill="1" applyBorder="1" applyAlignment="1">
      <alignment horizontal="right" vertical="center" indent="1"/>
    </xf>
    <xf numFmtId="0" fontId="22" fillId="2" borderId="22" xfId="0" applyFont="1" applyFill="1" applyBorder="1" applyAlignment="1">
      <alignment horizontal="center" vertical="center"/>
    </xf>
    <xf numFmtId="177" fontId="22" fillId="2" borderId="22" xfId="1" applyNumberFormat="1" applyFont="1" applyFill="1" applyBorder="1" applyAlignment="1">
      <alignment vertical="center" shrinkToFit="1"/>
    </xf>
    <xf numFmtId="0" fontId="22" fillId="2" borderId="20" xfId="0" applyFont="1" applyFill="1" applyBorder="1" applyAlignment="1">
      <alignment horizontal="distributed" vertical="center"/>
    </xf>
    <xf numFmtId="0" fontId="22" fillId="2" borderId="9" xfId="0" applyFont="1" applyFill="1" applyBorder="1" applyAlignment="1">
      <alignment horizontal="distributed" vertical="center"/>
    </xf>
    <xf numFmtId="0" fontId="22" fillId="2" borderId="44" xfId="0" applyFont="1" applyFill="1" applyBorder="1" applyAlignment="1">
      <alignment horizontal="distributed" vertical="center"/>
    </xf>
    <xf numFmtId="0" fontId="30" fillId="2" borderId="0" xfId="0" applyFont="1" applyFill="1" applyAlignment="1">
      <alignment horizontal="center" vertical="center"/>
    </xf>
    <xf numFmtId="38" fontId="22" fillId="2" borderId="46" xfId="1" applyFont="1" applyFill="1" applyBorder="1" applyAlignment="1">
      <alignment horizontal="right" vertical="center" indent="1"/>
    </xf>
    <xf numFmtId="177" fontId="22" fillId="2" borderId="20" xfId="1" applyNumberFormat="1" applyFont="1" applyFill="1" applyBorder="1" applyAlignment="1">
      <alignment horizontal="right" vertical="center" shrinkToFit="1"/>
    </xf>
    <xf numFmtId="177" fontId="22" fillId="2" borderId="19" xfId="1" applyNumberFormat="1" applyFont="1" applyFill="1" applyBorder="1" applyAlignment="1">
      <alignment horizontal="right" vertical="center" shrinkToFit="1"/>
    </xf>
    <xf numFmtId="177" fontId="22" fillId="2" borderId="19" xfId="1" applyNumberFormat="1" applyFont="1" applyFill="1" applyBorder="1" applyAlignment="1">
      <alignment vertical="center" shrinkToFit="1"/>
    </xf>
    <xf numFmtId="177" fontId="22" fillId="2" borderId="8" xfId="1" applyNumberFormat="1" applyFont="1" applyFill="1" applyBorder="1" applyAlignment="1">
      <alignment vertical="center" shrinkToFit="1"/>
    </xf>
    <xf numFmtId="178" fontId="22" fillId="2" borderId="22" xfId="1" applyNumberFormat="1" applyFont="1" applyFill="1" applyBorder="1" applyAlignment="1">
      <alignment horizontal="right" vertical="center" shrinkToFit="1"/>
    </xf>
    <xf numFmtId="178" fontId="22" fillId="2" borderId="22" xfId="1" applyNumberFormat="1" applyFont="1" applyFill="1" applyBorder="1" applyAlignment="1">
      <alignment vertical="center" shrinkToFit="1"/>
    </xf>
    <xf numFmtId="178" fontId="22" fillId="2" borderId="23" xfId="1" applyNumberFormat="1" applyFont="1" applyFill="1" applyBorder="1" applyAlignment="1">
      <alignment vertical="center" shrinkToFit="1"/>
    </xf>
    <xf numFmtId="178" fontId="22" fillId="2" borderId="39" xfId="1" applyNumberFormat="1" applyFont="1" applyFill="1" applyBorder="1" applyAlignment="1">
      <alignment vertical="center" shrinkToFit="1"/>
    </xf>
    <xf numFmtId="178" fontId="22" fillId="2" borderId="37" xfId="1" applyNumberFormat="1" applyFont="1" applyFill="1" applyBorder="1" applyAlignment="1">
      <alignment horizontal="right" vertical="center" shrinkToFit="1"/>
    </xf>
    <xf numFmtId="178" fontId="22" fillId="2" borderId="37" xfId="1" applyNumberFormat="1" applyFont="1" applyFill="1" applyBorder="1" applyAlignment="1">
      <alignment vertical="center" shrinkToFit="1"/>
    </xf>
    <xf numFmtId="178" fontId="22" fillId="2" borderId="40" xfId="1" applyNumberFormat="1" applyFont="1" applyFill="1" applyBorder="1" applyAlignment="1">
      <alignment vertical="center" shrinkToFit="1"/>
    </xf>
    <xf numFmtId="0" fontId="22" fillId="2" borderId="37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distributed" vertical="center" justifyLastLine="1"/>
    </xf>
    <xf numFmtId="0" fontId="11" fillId="2" borderId="30" xfId="0" applyFont="1" applyFill="1" applyBorder="1">
      <alignment vertical="center"/>
    </xf>
    <xf numFmtId="0" fontId="22" fillId="2" borderId="48" xfId="0" applyFont="1" applyFill="1" applyBorder="1" applyAlignment="1">
      <alignment horizontal="distributed" vertical="center" justifyLastLine="1"/>
    </xf>
    <xf numFmtId="0" fontId="11" fillId="2" borderId="20" xfId="0" applyFont="1" applyFill="1" applyBorder="1">
      <alignment vertical="center"/>
    </xf>
    <xf numFmtId="0" fontId="22" fillId="2" borderId="8" xfId="0" applyFont="1" applyFill="1" applyBorder="1" applyAlignment="1">
      <alignment horizontal="distributed" vertical="center"/>
    </xf>
    <xf numFmtId="0" fontId="11" fillId="2" borderId="12" xfId="0" applyFont="1" applyFill="1" applyBorder="1">
      <alignment vertical="center"/>
    </xf>
    <xf numFmtId="0" fontId="11" fillId="2" borderId="17" xfId="0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11" fillId="2" borderId="49" xfId="0" applyFont="1" applyFill="1" applyBorder="1">
      <alignment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11" fillId="2" borderId="54" xfId="0" applyFont="1" applyFill="1" applyBorder="1">
      <alignment vertical="center"/>
    </xf>
    <xf numFmtId="0" fontId="13" fillId="2" borderId="0" xfId="0" applyFont="1" applyFill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29" fillId="2" borderId="0" xfId="0" applyFont="1" applyFill="1" applyAlignment="1">
      <alignment horizontal="right" vertical="center" shrinkToFit="1"/>
    </xf>
    <xf numFmtId="0" fontId="4" fillId="2" borderId="0" xfId="0" applyFont="1" applyFill="1" applyAlignment="1">
      <alignment vertical="center" shrinkToFit="1"/>
    </xf>
    <xf numFmtId="0" fontId="13" fillId="2" borderId="0" xfId="0" applyFont="1" applyFill="1" applyAlignment="1">
      <alignment horizontal="distributed" vertical="center"/>
    </xf>
    <xf numFmtId="0" fontId="8" fillId="2" borderId="0" xfId="0" applyFont="1" applyFill="1" applyAlignment="1">
      <alignment horizontal="distributed" vertical="center"/>
    </xf>
    <xf numFmtId="0" fontId="4" fillId="2" borderId="0" xfId="0" applyFont="1" applyFill="1" applyAlignment="1">
      <alignment horizontal="distributed" vertical="center"/>
    </xf>
    <xf numFmtId="0" fontId="10" fillId="2" borderId="58" xfId="0" applyFont="1" applyFill="1" applyBorder="1">
      <alignment vertical="center"/>
    </xf>
    <xf numFmtId="0" fontId="10" fillId="2" borderId="18" xfId="0" applyFont="1" applyFill="1" applyBorder="1">
      <alignment vertical="center"/>
    </xf>
    <xf numFmtId="0" fontId="13" fillId="2" borderId="0" xfId="0" applyFont="1" applyFill="1" applyAlignment="1">
      <alignment horizontal="left" vertical="center" shrinkToFit="1"/>
    </xf>
    <xf numFmtId="0" fontId="7" fillId="2" borderId="0" xfId="0" applyFont="1" applyFill="1" applyAlignment="1">
      <alignment horizontal="left" vertical="center"/>
    </xf>
    <xf numFmtId="0" fontId="22" fillId="2" borderId="14" xfId="0" applyFont="1" applyFill="1" applyBorder="1">
      <alignment vertical="center"/>
    </xf>
    <xf numFmtId="0" fontId="22" fillId="2" borderId="0" xfId="0" applyFont="1" applyFill="1">
      <alignment vertical="center"/>
    </xf>
    <xf numFmtId="0" fontId="27" fillId="2" borderId="18" xfId="0" applyFont="1" applyFill="1" applyBorder="1" applyAlignment="1">
      <alignment horizontal="distributed" vertical="center"/>
    </xf>
    <xf numFmtId="0" fontId="27" fillId="2" borderId="15" xfId="0" applyFont="1" applyFill="1" applyBorder="1" applyAlignment="1">
      <alignment vertical="center" shrinkToFit="1"/>
    </xf>
    <xf numFmtId="0" fontId="27" fillId="2" borderId="50" xfId="0" applyFont="1" applyFill="1" applyBorder="1" applyAlignment="1">
      <alignment vertical="center" shrinkToFit="1"/>
    </xf>
    <xf numFmtId="0" fontId="27" fillId="2" borderId="0" xfId="0" applyFont="1" applyFill="1" applyAlignment="1">
      <alignment vertical="center" shrinkToFit="1"/>
    </xf>
    <xf numFmtId="0" fontId="22" fillId="2" borderId="18" xfId="0" applyFont="1" applyFill="1" applyBorder="1">
      <alignment vertical="center"/>
    </xf>
    <xf numFmtId="0" fontId="27" fillId="2" borderId="62" xfId="0" applyFont="1" applyFill="1" applyBorder="1" applyAlignment="1">
      <alignment vertical="top" textRotation="255" shrinkToFit="1"/>
    </xf>
    <xf numFmtId="0" fontId="27" fillId="2" borderId="63" xfId="0" applyFont="1" applyFill="1" applyBorder="1" applyAlignment="1">
      <alignment vertical="top" textRotation="255" shrinkToFit="1"/>
    </xf>
    <xf numFmtId="0" fontId="27" fillId="2" borderId="18" xfId="0" applyFont="1" applyFill="1" applyBorder="1" applyAlignment="1">
      <alignment vertical="top" textRotation="255" shrinkToFit="1"/>
    </xf>
    <xf numFmtId="179" fontId="27" fillId="2" borderId="54" xfId="0" applyNumberFormat="1" applyFont="1" applyFill="1" applyBorder="1" applyAlignment="1">
      <alignment horizontal="right" vertical="center" shrinkToFit="1"/>
    </xf>
    <xf numFmtId="179" fontId="27" fillId="2" borderId="57" xfId="0" applyNumberFormat="1" applyFont="1" applyFill="1" applyBorder="1" applyAlignment="1">
      <alignment horizontal="right" vertical="center" shrinkToFit="1"/>
    </xf>
    <xf numFmtId="179" fontId="27" fillId="2" borderId="58" xfId="0" applyNumberFormat="1" applyFont="1" applyFill="1" applyBorder="1" applyAlignment="1">
      <alignment horizontal="right" vertical="center" shrinkToFit="1"/>
    </xf>
    <xf numFmtId="179" fontId="27" fillId="2" borderId="61" xfId="0" applyNumberFormat="1" applyFont="1" applyFill="1" applyBorder="1" applyAlignment="1">
      <alignment horizontal="right" vertical="center" shrinkToFit="1"/>
    </xf>
    <xf numFmtId="179" fontId="27" fillId="2" borderId="62" xfId="0" applyNumberFormat="1" applyFont="1" applyFill="1" applyBorder="1" applyAlignment="1">
      <alignment horizontal="right" vertical="center" shrinkToFit="1"/>
    </xf>
    <xf numFmtId="179" fontId="27" fillId="2" borderId="63" xfId="0" applyNumberFormat="1" applyFont="1" applyFill="1" applyBorder="1" applyAlignment="1">
      <alignment horizontal="right" vertical="center" shrinkToFit="1"/>
    </xf>
    <xf numFmtId="179" fontId="27" fillId="2" borderId="18" xfId="0" applyNumberFormat="1" applyFont="1" applyFill="1" applyBorder="1" applyAlignment="1">
      <alignment horizontal="right" vertical="center" shrinkToFit="1"/>
    </xf>
    <xf numFmtId="179" fontId="27" fillId="2" borderId="53" xfId="0" applyNumberFormat="1" applyFont="1" applyFill="1" applyBorder="1" applyAlignment="1">
      <alignment horizontal="right" vertical="center" shrinkToFit="1"/>
    </xf>
    <xf numFmtId="38" fontId="22" fillId="2" borderId="67" xfId="1" applyFont="1" applyFill="1" applyBorder="1" applyAlignment="1">
      <alignment horizontal="right" vertical="center" indent="1"/>
    </xf>
    <xf numFmtId="0" fontId="22" fillId="2" borderId="70" xfId="0" applyFont="1" applyFill="1" applyBorder="1" applyAlignment="1">
      <alignment horizontal="distributed" vertical="center" indent="1"/>
    </xf>
    <xf numFmtId="38" fontId="22" fillId="2" borderId="71" xfId="1" applyFont="1" applyFill="1" applyBorder="1" applyAlignment="1">
      <alignment horizontal="right" vertical="center" indent="1"/>
    </xf>
    <xf numFmtId="176" fontId="22" fillId="2" borderId="72" xfId="0" applyNumberFormat="1" applyFont="1" applyFill="1" applyBorder="1" applyAlignment="1">
      <alignment horizontal="right" vertical="center" indent="1"/>
    </xf>
    <xf numFmtId="0" fontId="22" fillId="2" borderId="73" xfId="0" applyFont="1" applyFill="1" applyBorder="1" applyAlignment="1">
      <alignment horizontal="distributed" vertical="center" indent="1"/>
    </xf>
    <xf numFmtId="38" fontId="22" fillId="2" borderId="74" xfId="1" applyFont="1" applyFill="1" applyBorder="1" applyAlignment="1">
      <alignment horizontal="right" vertical="center" indent="1"/>
    </xf>
    <xf numFmtId="176" fontId="22" fillId="2" borderId="75" xfId="0" applyNumberFormat="1" applyFont="1" applyFill="1" applyBorder="1" applyAlignment="1">
      <alignment horizontal="right" vertical="center" indent="1"/>
    </xf>
    <xf numFmtId="0" fontId="22" fillId="2" borderId="76" xfId="0" applyFont="1" applyFill="1" applyBorder="1" applyAlignment="1">
      <alignment horizontal="distributed" vertical="center"/>
    </xf>
    <xf numFmtId="0" fontId="22" fillId="2" borderId="77" xfId="0" applyFont="1" applyFill="1" applyBorder="1" applyAlignment="1">
      <alignment horizontal="distributed" vertical="center" justifyLastLine="1"/>
    </xf>
    <xf numFmtId="38" fontId="22" fillId="2" borderId="76" xfId="1" applyFont="1" applyFill="1" applyBorder="1" applyAlignment="1">
      <alignment vertical="center" shrinkToFit="1"/>
    </xf>
    <xf numFmtId="38" fontId="22" fillId="2" borderId="74" xfId="1" applyFont="1" applyFill="1" applyBorder="1" applyAlignment="1">
      <alignment vertical="center" shrinkToFit="1"/>
    </xf>
    <xf numFmtId="0" fontId="11" fillId="2" borderId="78" xfId="0" applyFont="1" applyFill="1" applyBorder="1">
      <alignment vertical="center"/>
    </xf>
    <xf numFmtId="0" fontId="22" fillId="2" borderId="79" xfId="0" applyFont="1" applyFill="1" applyBorder="1" applyAlignment="1">
      <alignment horizontal="distributed" vertical="center"/>
    </xf>
    <xf numFmtId="0" fontId="11" fillId="2" borderId="81" xfId="0" applyFont="1" applyFill="1" applyBorder="1">
      <alignment vertical="center"/>
    </xf>
    <xf numFmtId="0" fontId="22" fillId="2" borderId="82" xfId="0" applyFont="1" applyFill="1" applyBorder="1" applyAlignment="1">
      <alignment horizontal="distributed" vertical="center"/>
    </xf>
    <xf numFmtId="0" fontId="22" fillId="2" borderId="83" xfId="0" applyFont="1" applyFill="1" applyBorder="1" applyAlignment="1">
      <alignment horizontal="distributed" vertical="center" justifyLastLine="1"/>
    </xf>
    <xf numFmtId="38" fontId="22" fillId="2" borderId="82" xfId="1" applyFont="1" applyFill="1" applyBorder="1" applyAlignment="1">
      <alignment vertical="center" shrinkToFit="1"/>
    </xf>
    <xf numFmtId="38" fontId="22" fillId="2" borderId="67" xfId="1" applyFont="1" applyFill="1" applyBorder="1" applyAlignment="1">
      <alignment vertical="center" shrinkToFit="1"/>
    </xf>
    <xf numFmtId="0" fontId="11" fillId="2" borderId="84" xfId="0" applyFont="1" applyFill="1" applyBorder="1">
      <alignment vertical="center"/>
    </xf>
    <xf numFmtId="0" fontId="22" fillId="2" borderId="58" xfId="0" applyFont="1" applyFill="1" applyBorder="1" applyAlignment="1">
      <alignment horizontal="distributed" vertical="center"/>
    </xf>
    <xf numFmtId="0" fontId="22" fillId="2" borderId="85" xfId="0" applyFont="1" applyFill="1" applyBorder="1" applyAlignment="1">
      <alignment horizontal="distributed" vertical="center" justifyLastLine="1"/>
    </xf>
    <xf numFmtId="38" fontId="22" fillId="2" borderId="86" xfId="1" applyFont="1" applyFill="1" applyBorder="1" applyAlignment="1">
      <alignment vertical="center" shrinkToFit="1"/>
    </xf>
    <xf numFmtId="38" fontId="22" fillId="2" borderId="23" xfId="1" applyFont="1" applyFill="1" applyBorder="1" applyAlignment="1">
      <alignment vertical="center" shrinkToFit="1"/>
    </xf>
    <xf numFmtId="0" fontId="28" fillId="2" borderId="87" xfId="0" applyFont="1" applyFill="1" applyBorder="1">
      <alignment vertical="center"/>
    </xf>
    <xf numFmtId="38" fontId="28" fillId="0" borderId="88" xfId="1" applyFont="1" applyBorder="1" applyAlignment="1">
      <alignment horizontal="center" vertical="center"/>
    </xf>
    <xf numFmtId="0" fontId="28" fillId="2" borderId="83" xfId="0" applyFont="1" applyFill="1" applyBorder="1">
      <alignment vertical="center"/>
    </xf>
    <xf numFmtId="38" fontId="28" fillId="0" borderId="90" xfId="1" applyFont="1" applyBorder="1" applyAlignment="1">
      <alignment horizontal="center" vertical="center"/>
    </xf>
    <xf numFmtId="0" fontId="28" fillId="2" borderId="77" xfId="0" applyFont="1" applyFill="1" applyBorder="1">
      <alignment vertical="center"/>
    </xf>
    <xf numFmtId="38" fontId="28" fillId="0" borderId="93" xfId="1" applyFont="1" applyBorder="1" applyAlignment="1">
      <alignment horizontal="center" vertical="center"/>
    </xf>
    <xf numFmtId="38" fontId="28" fillId="0" borderId="93" xfId="2" applyFont="1" applyBorder="1" applyAlignment="1">
      <alignment horizontal="center" vertical="center"/>
    </xf>
    <xf numFmtId="49" fontId="28" fillId="2" borderId="94" xfId="0" applyNumberFormat="1" applyFont="1" applyFill="1" applyBorder="1" applyAlignment="1">
      <alignment horizontal="center" vertical="center" shrinkToFit="1"/>
    </xf>
    <xf numFmtId="49" fontId="28" fillId="2" borderId="95" xfId="0" applyNumberFormat="1" applyFont="1" applyFill="1" applyBorder="1" applyAlignment="1">
      <alignment horizontal="center" vertical="center" shrinkToFit="1"/>
    </xf>
    <xf numFmtId="49" fontId="28" fillId="2" borderId="96" xfId="0" applyNumberFormat="1" applyFont="1" applyFill="1" applyBorder="1" applyAlignment="1">
      <alignment horizontal="center" vertical="center" shrinkToFit="1"/>
    </xf>
    <xf numFmtId="49" fontId="28" fillId="2" borderId="97" xfId="0" applyNumberFormat="1" applyFont="1" applyFill="1" applyBorder="1" applyAlignment="1">
      <alignment horizontal="center" vertical="center" shrinkToFit="1"/>
    </xf>
    <xf numFmtId="38" fontId="28" fillId="2" borderId="105" xfId="1" applyFont="1" applyFill="1" applyBorder="1" applyAlignment="1">
      <alignment horizontal="center" vertical="center"/>
    </xf>
    <xf numFmtId="178" fontId="28" fillId="2" borderId="89" xfId="1" applyNumberFormat="1" applyFont="1" applyFill="1" applyBorder="1" applyAlignment="1">
      <alignment horizontal="right" vertical="center" shrinkToFit="1"/>
    </xf>
    <xf numFmtId="178" fontId="28" fillId="2" borderId="105" xfId="1" applyNumberFormat="1" applyFont="1" applyFill="1" applyBorder="1" applyAlignment="1">
      <alignment horizontal="right" vertical="center" shrinkToFit="1"/>
    </xf>
    <xf numFmtId="178" fontId="28" fillId="2" borderId="104" xfId="1" applyNumberFormat="1" applyFont="1" applyFill="1" applyBorder="1" applyAlignment="1">
      <alignment horizontal="right" vertical="center" shrinkToFit="1"/>
    </xf>
    <xf numFmtId="38" fontId="28" fillId="2" borderId="74" xfId="1" applyFont="1" applyFill="1" applyBorder="1" applyAlignment="1">
      <alignment horizontal="center" vertical="center"/>
    </xf>
    <xf numFmtId="178" fontId="28" fillId="2" borderId="76" xfId="1" applyNumberFormat="1" applyFont="1" applyFill="1" applyBorder="1" applyAlignment="1">
      <alignment horizontal="right" vertical="center" shrinkToFit="1"/>
    </xf>
    <xf numFmtId="178" fontId="28" fillId="2" borderId="74" xfId="1" applyNumberFormat="1" applyFont="1" applyFill="1" applyBorder="1" applyAlignment="1">
      <alignment horizontal="right" vertical="center" shrinkToFit="1"/>
    </xf>
    <xf numFmtId="178" fontId="28" fillId="2" borderId="75" xfId="1" applyNumberFormat="1" applyFont="1" applyFill="1" applyBorder="1" applyAlignment="1">
      <alignment horizontal="right" vertical="center" shrinkToFit="1"/>
    </xf>
    <xf numFmtId="38" fontId="28" fillId="2" borderId="67" xfId="1" applyFont="1" applyFill="1" applyBorder="1" applyAlignment="1">
      <alignment horizontal="center" vertical="center"/>
    </xf>
    <xf numFmtId="178" fontId="28" fillId="2" borderId="82" xfId="1" applyNumberFormat="1" applyFont="1" applyFill="1" applyBorder="1" applyAlignment="1">
      <alignment horizontal="right" vertical="center" shrinkToFit="1"/>
    </xf>
    <xf numFmtId="178" fontId="28" fillId="2" borderId="67" xfId="1" applyNumberFormat="1" applyFont="1" applyFill="1" applyBorder="1" applyAlignment="1">
      <alignment horizontal="right" vertical="center" shrinkToFit="1"/>
    </xf>
    <xf numFmtId="178" fontId="28" fillId="2" borderId="69" xfId="1" applyNumberFormat="1" applyFont="1" applyFill="1" applyBorder="1" applyAlignment="1">
      <alignment horizontal="right" vertical="center" shrinkToFit="1"/>
    </xf>
    <xf numFmtId="0" fontId="11" fillId="2" borderId="73" xfId="0" applyFont="1" applyFill="1" applyBorder="1">
      <alignment vertical="center"/>
    </xf>
    <xf numFmtId="0" fontId="27" fillId="2" borderId="76" xfId="0" applyFont="1" applyFill="1" applyBorder="1" applyAlignment="1">
      <alignment horizontal="distributed" vertical="center"/>
    </xf>
    <xf numFmtId="0" fontId="22" fillId="2" borderId="109" xfId="0" applyFont="1" applyFill="1" applyBorder="1">
      <alignment vertical="center"/>
    </xf>
    <xf numFmtId="0" fontId="22" fillId="2" borderId="110" xfId="0" applyFont="1" applyFill="1" applyBorder="1">
      <alignment vertical="center"/>
    </xf>
    <xf numFmtId="0" fontId="22" fillId="2" borderId="111" xfId="0" applyFont="1" applyFill="1" applyBorder="1">
      <alignment vertical="center"/>
    </xf>
    <xf numFmtId="0" fontId="22" fillId="2" borderId="100" xfId="0" applyFont="1" applyFill="1" applyBorder="1">
      <alignment vertical="center"/>
    </xf>
    <xf numFmtId="0" fontId="22" fillId="2" borderId="73" xfId="0" applyFont="1" applyFill="1" applyBorder="1" applyAlignment="1">
      <alignment horizontal="center" vertical="center"/>
    </xf>
    <xf numFmtId="177" fontId="22" fillId="2" borderId="74" xfId="1" applyNumberFormat="1" applyFont="1" applyFill="1" applyBorder="1" applyAlignment="1">
      <alignment vertical="center" shrinkToFit="1"/>
    </xf>
    <xf numFmtId="0" fontId="22" fillId="3" borderId="73" xfId="0" quotePrefix="1" applyFont="1" applyFill="1" applyBorder="1" applyAlignment="1">
      <alignment horizontal="center" vertical="center"/>
    </xf>
    <xf numFmtId="0" fontId="22" fillId="2" borderId="65" xfId="0" quotePrefix="1" applyFont="1" applyFill="1" applyBorder="1" applyAlignment="1">
      <alignment horizontal="center" vertical="center"/>
    </xf>
    <xf numFmtId="0" fontId="22" fillId="2" borderId="66" xfId="0" applyFont="1" applyFill="1" applyBorder="1">
      <alignment vertical="center"/>
    </xf>
    <xf numFmtId="177" fontId="22" fillId="2" borderId="64" xfId="1" applyNumberFormat="1" applyFont="1" applyFill="1" applyBorder="1" applyAlignment="1">
      <alignment vertical="center" shrinkToFit="1"/>
    </xf>
    <xf numFmtId="176" fontId="22" fillId="2" borderId="64" xfId="4" applyNumberFormat="1" applyFont="1" applyFill="1" applyBorder="1">
      <alignment vertical="center"/>
    </xf>
    <xf numFmtId="0" fontId="22" fillId="2" borderId="75" xfId="0" applyFont="1" applyFill="1" applyBorder="1">
      <alignment vertical="center"/>
    </xf>
    <xf numFmtId="176" fontId="22" fillId="2" borderId="74" xfId="4" applyNumberFormat="1" applyFont="1" applyFill="1" applyBorder="1">
      <alignment vertical="center"/>
    </xf>
    <xf numFmtId="0" fontId="22" fillId="2" borderId="68" xfId="0" applyFont="1" applyFill="1" applyBorder="1" applyAlignment="1">
      <alignment horizontal="center" vertical="center"/>
    </xf>
    <xf numFmtId="0" fontId="22" fillId="2" borderId="69" xfId="0" applyFont="1" applyFill="1" applyBorder="1">
      <alignment vertical="center"/>
    </xf>
    <xf numFmtId="177" fontId="22" fillId="2" borderId="67" xfId="1" applyNumberFormat="1" applyFont="1" applyFill="1" applyBorder="1" applyAlignment="1">
      <alignment vertical="center" shrinkToFit="1"/>
    </xf>
    <xf numFmtId="176" fontId="22" fillId="2" borderId="67" xfId="4" applyNumberFormat="1" applyFont="1" applyFill="1" applyBorder="1">
      <alignment vertical="center"/>
    </xf>
    <xf numFmtId="0" fontId="22" fillId="3" borderId="73" xfId="0" applyFont="1" applyFill="1" applyBorder="1" applyAlignment="1">
      <alignment horizontal="center" vertical="center"/>
    </xf>
    <xf numFmtId="0" fontId="22" fillId="3" borderId="76" xfId="0" applyFont="1" applyFill="1" applyBorder="1">
      <alignment vertical="center"/>
    </xf>
    <xf numFmtId="0" fontId="22" fillId="3" borderId="76" xfId="0" applyFont="1" applyFill="1" applyBorder="1" applyAlignment="1">
      <alignment horizontal="center" vertical="center"/>
    </xf>
    <xf numFmtId="0" fontId="22" fillId="3" borderId="75" xfId="0" applyFont="1" applyFill="1" applyBorder="1">
      <alignment vertical="center"/>
    </xf>
    <xf numFmtId="177" fontId="22" fillId="3" borderId="74" xfId="1" applyNumberFormat="1" applyFont="1" applyFill="1" applyBorder="1" applyAlignment="1">
      <alignment vertical="center" shrinkToFit="1"/>
    </xf>
    <xf numFmtId="176" fontId="22" fillId="3" borderId="74" xfId="4" applyNumberFormat="1" applyFont="1" applyFill="1" applyBorder="1">
      <alignment vertical="center"/>
    </xf>
    <xf numFmtId="0" fontId="22" fillId="2" borderId="113" xfId="0" applyFont="1" applyFill="1" applyBorder="1">
      <alignment vertical="center"/>
    </xf>
    <xf numFmtId="0" fontId="22" fillId="2" borderId="99" xfId="0" applyFont="1" applyFill="1" applyBorder="1">
      <alignment vertical="center"/>
    </xf>
    <xf numFmtId="179" fontId="22" fillId="2" borderId="67" xfId="0" applyNumberFormat="1" applyFont="1" applyFill="1" applyBorder="1" applyAlignment="1">
      <alignment vertical="center" shrinkToFit="1"/>
    </xf>
    <xf numFmtId="179" fontId="22" fillId="3" borderId="74" xfId="0" applyNumberFormat="1" applyFont="1" applyFill="1" applyBorder="1" applyAlignment="1">
      <alignment vertical="center" shrinkToFit="1"/>
    </xf>
    <xf numFmtId="0" fontId="22" fillId="3" borderId="114" xfId="0" quotePrefix="1" applyFont="1" applyFill="1" applyBorder="1" applyAlignment="1">
      <alignment horizontal="center" vertical="center"/>
    </xf>
    <xf numFmtId="0" fontId="22" fillId="2" borderId="75" xfId="0" applyFont="1" applyFill="1" applyBorder="1" applyAlignment="1">
      <alignment vertical="center" shrinkToFit="1"/>
    </xf>
    <xf numFmtId="0" fontId="22" fillId="3" borderId="82" xfId="0" applyFont="1" applyFill="1" applyBorder="1" applyAlignment="1">
      <alignment horizontal="center" vertical="center"/>
    </xf>
    <xf numFmtId="0" fontId="22" fillId="3" borderId="69" xfId="0" applyFont="1" applyFill="1" applyBorder="1">
      <alignment vertical="center"/>
    </xf>
    <xf numFmtId="177" fontId="22" fillId="3" borderId="67" xfId="1" applyNumberFormat="1" applyFont="1" applyFill="1" applyBorder="1" applyAlignment="1">
      <alignment vertical="center" shrinkToFit="1"/>
    </xf>
    <xf numFmtId="176" fontId="22" fillId="3" borderId="67" xfId="4" applyNumberFormat="1" applyFont="1" applyFill="1" applyBorder="1">
      <alignment vertical="center"/>
    </xf>
    <xf numFmtId="0" fontId="22" fillId="3" borderId="76" xfId="0" quotePrefix="1" applyFont="1" applyFill="1" applyBorder="1" applyAlignment="1">
      <alignment horizontal="center" vertical="center"/>
    </xf>
    <xf numFmtId="0" fontId="22" fillId="2" borderId="73" xfId="0" quotePrefix="1" applyFont="1" applyFill="1" applyBorder="1" applyAlignment="1">
      <alignment horizontal="center" vertical="center"/>
    </xf>
    <xf numFmtId="0" fontId="22" fillId="3" borderId="107" xfId="0" applyFont="1" applyFill="1" applyBorder="1" applyAlignment="1">
      <alignment horizontal="center" vertical="center"/>
    </xf>
    <xf numFmtId="0" fontId="22" fillId="3" borderId="107" xfId="0" applyFont="1" applyFill="1" applyBorder="1">
      <alignment vertical="center"/>
    </xf>
    <xf numFmtId="177" fontId="22" fillId="3" borderId="106" xfId="0" applyNumberFormat="1" applyFont="1" applyFill="1" applyBorder="1" applyAlignment="1">
      <alignment vertical="center" shrinkToFit="1"/>
    </xf>
    <xf numFmtId="176" fontId="22" fillId="3" borderId="106" xfId="4" applyNumberFormat="1" applyFont="1" applyFill="1" applyBorder="1">
      <alignment vertical="center"/>
    </xf>
    <xf numFmtId="0" fontId="22" fillId="2" borderId="108" xfId="0" applyFont="1" applyFill="1" applyBorder="1" applyAlignment="1">
      <alignment horizontal="center" vertical="center"/>
    </xf>
    <xf numFmtId="177" fontId="22" fillId="2" borderId="105" xfId="1" applyNumberFormat="1" applyFont="1" applyFill="1" applyBorder="1" applyAlignment="1">
      <alignment vertical="center" shrinkToFit="1"/>
    </xf>
    <xf numFmtId="0" fontId="22" fillId="2" borderId="105" xfId="0" applyFont="1" applyFill="1" applyBorder="1" applyAlignment="1">
      <alignment horizontal="distributed" vertical="center" indent="1"/>
    </xf>
    <xf numFmtId="38" fontId="22" fillId="2" borderId="105" xfId="1" applyFont="1" applyFill="1" applyBorder="1" applyAlignment="1">
      <alignment horizontal="right" vertical="center" indent="1"/>
    </xf>
    <xf numFmtId="176" fontId="22" fillId="2" borderId="105" xfId="0" applyNumberFormat="1" applyFont="1" applyFill="1" applyBorder="1" applyAlignment="1">
      <alignment horizontal="right" vertical="center" indent="1"/>
    </xf>
    <xf numFmtId="0" fontId="22" fillId="2" borderId="74" xfId="0" applyFont="1" applyFill="1" applyBorder="1" applyAlignment="1">
      <alignment horizontal="distributed" vertical="center" indent="1"/>
    </xf>
    <xf numFmtId="176" fontId="22" fillId="2" borderId="74" xfId="0" applyNumberFormat="1" applyFont="1" applyFill="1" applyBorder="1" applyAlignment="1">
      <alignment horizontal="right" vertical="center" indent="1"/>
    </xf>
    <xf numFmtId="0" fontId="22" fillId="2" borderId="71" xfId="0" applyFont="1" applyFill="1" applyBorder="1" applyAlignment="1">
      <alignment horizontal="distributed" vertical="center" indent="1"/>
    </xf>
    <xf numFmtId="176" fontId="22" fillId="2" borderId="71" xfId="0" applyNumberFormat="1" applyFont="1" applyFill="1" applyBorder="1" applyAlignment="1">
      <alignment horizontal="right" vertical="center" indent="1"/>
    </xf>
    <xf numFmtId="0" fontId="22" fillId="2" borderId="67" xfId="0" applyFont="1" applyFill="1" applyBorder="1" applyAlignment="1">
      <alignment horizontal="distributed" vertical="center" indent="1"/>
    </xf>
    <xf numFmtId="176" fontId="22" fillId="2" borderId="67" xfId="0" applyNumberFormat="1" applyFont="1" applyFill="1" applyBorder="1" applyAlignment="1">
      <alignment horizontal="right" vertical="center" indent="1"/>
    </xf>
    <xf numFmtId="0" fontId="22" fillId="2" borderId="91" xfId="0" applyFont="1" applyFill="1" applyBorder="1" applyAlignment="1">
      <alignment horizontal="distributed" vertical="center" justifyLastLine="1"/>
    </xf>
    <xf numFmtId="177" fontId="22" fillId="2" borderId="91" xfId="1" applyNumberFormat="1" applyFont="1" applyFill="1" applyBorder="1" applyAlignment="1">
      <alignment vertical="center" shrinkToFit="1"/>
    </xf>
    <xf numFmtId="177" fontId="22" fillId="2" borderId="84" xfId="1" applyNumberFormat="1" applyFont="1" applyFill="1" applyBorder="1" applyAlignment="1">
      <alignment vertical="center" shrinkToFit="1"/>
    </xf>
    <xf numFmtId="177" fontId="22" fillId="2" borderId="93" xfId="1" applyNumberFormat="1" applyFont="1" applyFill="1" applyBorder="1" applyAlignment="1">
      <alignment vertical="center" shrinkToFit="1"/>
    </xf>
    <xf numFmtId="177" fontId="22" fillId="2" borderId="76" xfId="1" applyNumberFormat="1" applyFont="1" applyFill="1" applyBorder="1" applyAlignment="1">
      <alignment vertical="center" shrinkToFit="1"/>
    </xf>
    <xf numFmtId="177" fontId="22" fillId="2" borderId="77" xfId="1" applyNumberFormat="1" applyFont="1" applyFill="1" applyBorder="1" applyAlignment="1">
      <alignment vertical="center" shrinkToFit="1"/>
    </xf>
    <xf numFmtId="0" fontId="22" fillId="2" borderId="117" xfId="0" applyFont="1" applyFill="1" applyBorder="1" applyAlignment="1">
      <alignment horizontal="distributed" vertical="center" justifyLastLine="1"/>
    </xf>
    <xf numFmtId="177" fontId="22" fillId="2" borderId="54" xfId="1" applyNumberFormat="1" applyFont="1" applyFill="1" applyBorder="1" applyAlignment="1">
      <alignment vertical="center" shrinkToFit="1"/>
    </xf>
    <xf numFmtId="177" fontId="22" fillId="2" borderId="57" xfId="1" applyNumberFormat="1" applyFont="1" applyFill="1" applyBorder="1" applyAlignment="1">
      <alignment vertical="center" shrinkToFit="1"/>
    </xf>
    <xf numFmtId="177" fontId="22" fillId="2" borderId="58" xfId="1" applyNumberFormat="1" applyFont="1" applyFill="1" applyBorder="1" applyAlignment="1">
      <alignment vertical="center" shrinkToFit="1"/>
    </xf>
    <xf numFmtId="177" fontId="22" fillId="2" borderId="117" xfId="1" applyNumberFormat="1" applyFont="1" applyFill="1" applyBorder="1" applyAlignment="1">
      <alignment vertical="center" shrinkToFit="1"/>
    </xf>
    <xf numFmtId="177" fontId="22" fillId="2" borderId="81" xfId="1" applyNumberFormat="1" applyFont="1" applyFill="1" applyBorder="1" applyAlignment="1">
      <alignment vertical="center" shrinkToFit="1"/>
    </xf>
    <xf numFmtId="177" fontId="22" fillId="2" borderId="90" xfId="1" applyNumberFormat="1" applyFont="1" applyFill="1" applyBorder="1" applyAlignment="1">
      <alignment vertical="center" shrinkToFit="1"/>
    </xf>
    <xf numFmtId="177" fontId="22" fillId="2" borderId="82" xfId="1" applyNumberFormat="1" applyFont="1" applyFill="1" applyBorder="1" applyAlignment="1">
      <alignment vertical="center" shrinkToFit="1"/>
    </xf>
    <xf numFmtId="177" fontId="22" fillId="2" borderId="83" xfId="1" applyNumberFormat="1" applyFont="1" applyFill="1" applyBorder="1" applyAlignment="1">
      <alignment vertical="center" shrinkToFit="1"/>
    </xf>
    <xf numFmtId="0" fontId="11" fillId="2" borderId="108" xfId="0" applyFont="1" applyFill="1" applyBorder="1">
      <alignment vertical="center"/>
    </xf>
    <xf numFmtId="0" fontId="27" fillId="2" borderId="89" xfId="0" applyFont="1" applyFill="1" applyBorder="1" applyAlignment="1">
      <alignment horizontal="distributed" vertical="center"/>
    </xf>
    <xf numFmtId="0" fontId="10" fillId="2" borderId="89" xfId="0" applyFont="1" applyFill="1" applyBorder="1">
      <alignment vertical="center"/>
    </xf>
    <xf numFmtId="179" fontId="27" fillId="2" borderId="118" xfId="0" applyNumberFormat="1" applyFont="1" applyFill="1" applyBorder="1" applyAlignment="1">
      <alignment horizontal="right" vertical="center" shrinkToFit="1"/>
    </xf>
    <xf numFmtId="179" fontId="27" fillId="2" borderId="88" xfId="0" applyNumberFormat="1" applyFont="1" applyFill="1" applyBorder="1" applyAlignment="1">
      <alignment horizontal="right" vertical="center" shrinkToFit="1"/>
    </xf>
    <xf numFmtId="179" fontId="27" fillId="2" borderId="89" xfId="0" applyNumberFormat="1" applyFont="1" applyFill="1" applyBorder="1" applyAlignment="1">
      <alignment horizontal="right" vertical="center" shrinkToFit="1"/>
    </xf>
    <xf numFmtId="179" fontId="27" fillId="2" borderId="101" xfId="0" applyNumberFormat="1" applyFont="1" applyFill="1" applyBorder="1" applyAlignment="1">
      <alignment horizontal="right" vertical="center" shrinkToFit="1"/>
    </xf>
    <xf numFmtId="0" fontId="10" fillId="2" borderId="76" xfId="0" applyFont="1" applyFill="1" applyBorder="1">
      <alignment vertical="center"/>
    </xf>
    <xf numFmtId="179" fontId="27" fillId="2" borderId="84" xfId="0" applyNumberFormat="1" applyFont="1" applyFill="1" applyBorder="1" applyAlignment="1">
      <alignment horizontal="right" vertical="center" shrinkToFit="1"/>
    </xf>
    <xf numFmtId="179" fontId="27" fillId="2" borderId="93" xfId="0" applyNumberFormat="1" applyFont="1" applyFill="1" applyBorder="1" applyAlignment="1">
      <alignment horizontal="right" vertical="center" shrinkToFit="1"/>
    </xf>
    <xf numFmtId="179" fontId="27" fillId="2" borderId="76" xfId="0" applyNumberFormat="1" applyFont="1" applyFill="1" applyBorder="1" applyAlignment="1">
      <alignment horizontal="right" vertical="center" shrinkToFit="1"/>
    </xf>
    <xf numFmtId="179" fontId="27" fillId="2" borderId="98" xfId="0" applyNumberFormat="1" applyFont="1" applyFill="1" applyBorder="1" applyAlignment="1">
      <alignment horizontal="right" vertical="center" shrinkToFit="1"/>
    </xf>
    <xf numFmtId="0" fontId="11" fillId="2" borderId="68" xfId="0" applyFont="1" applyFill="1" applyBorder="1">
      <alignment vertical="center"/>
    </xf>
    <xf numFmtId="0" fontId="10" fillId="2" borderId="82" xfId="0" applyFont="1" applyFill="1" applyBorder="1">
      <alignment vertical="center"/>
    </xf>
    <xf numFmtId="179" fontId="27" fillId="2" borderId="81" xfId="0" applyNumberFormat="1" applyFont="1" applyFill="1" applyBorder="1" applyAlignment="1">
      <alignment horizontal="right" vertical="center" shrinkToFit="1"/>
    </xf>
    <xf numFmtId="179" fontId="27" fillId="2" borderId="90" xfId="0" applyNumberFormat="1" applyFont="1" applyFill="1" applyBorder="1" applyAlignment="1">
      <alignment horizontal="right" vertical="center" shrinkToFit="1"/>
    </xf>
    <xf numFmtId="179" fontId="27" fillId="2" borderId="82" xfId="0" applyNumberFormat="1" applyFont="1" applyFill="1" applyBorder="1" applyAlignment="1">
      <alignment horizontal="right" vertical="center" shrinkToFit="1"/>
    </xf>
    <xf numFmtId="179" fontId="27" fillId="2" borderId="80" xfId="0" applyNumberFormat="1" applyFont="1" applyFill="1" applyBorder="1" applyAlignment="1">
      <alignment horizontal="right" vertical="center" shrinkToFit="1"/>
    </xf>
    <xf numFmtId="0" fontId="27" fillId="2" borderId="76" xfId="0" applyFont="1" applyFill="1" applyBorder="1" applyAlignment="1">
      <alignment vertical="center" shrinkToFit="1"/>
    </xf>
    <xf numFmtId="178" fontId="22" fillId="2" borderId="92" xfId="1" applyNumberFormat="1" applyFont="1" applyFill="1" applyBorder="1" applyAlignment="1">
      <alignment vertical="center" shrinkToFit="1"/>
    </xf>
    <xf numFmtId="178" fontId="22" fillId="2" borderId="91" xfId="1" applyNumberFormat="1" applyFont="1" applyFill="1" applyBorder="1" applyAlignment="1">
      <alignment vertical="center" shrinkToFit="1"/>
    </xf>
    <xf numFmtId="178" fontId="22" fillId="2" borderId="77" xfId="1" applyNumberFormat="1" applyFont="1" applyFill="1" applyBorder="1" applyAlignment="1">
      <alignment vertical="center" shrinkToFit="1"/>
    </xf>
    <xf numFmtId="0" fontId="11" fillId="2" borderId="44" xfId="0" applyFont="1" applyFill="1" applyBorder="1">
      <alignment vertical="center"/>
    </xf>
    <xf numFmtId="178" fontId="22" fillId="2" borderId="117" xfId="1" applyNumberFormat="1" applyFont="1" applyFill="1" applyBorder="1" applyAlignment="1">
      <alignment vertical="center" shrinkToFit="1"/>
    </xf>
    <xf numFmtId="0" fontId="22" fillId="2" borderId="78" xfId="0" applyFont="1" applyFill="1" applyBorder="1" applyAlignment="1">
      <alignment horizontal="distributed" vertical="center"/>
    </xf>
    <xf numFmtId="178" fontId="22" fillId="2" borderId="64" xfId="1" applyNumberFormat="1" applyFont="1" applyFill="1" applyBorder="1" applyAlignment="1">
      <alignment vertical="center" shrinkToFit="1"/>
    </xf>
    <xf numFmtId="178" fontId="22" fillId="2" borderId="119" xfId="1" applyNumberFormat="1" applyFont="1" applyFill="1" applyBorder="1" applyAlignment="1">
      <alignment vertical="center" shrinkToFit="1"/>
    </xf>
    <xf numFmtId="0" fontId="22" fillId="2" borderId="84" xfId="0" applyFont="1" applyFill="1" applyBorder="1" applyAlignment="1">
      <alignment horizontal="distributed" vertical="center"/>
    </xf>
    <xf numFmtId="178" fontId="22" fillId="2" borderId="74" xfId="1" applyNumberFormat="1" applyFont="1" applyFill="1" applyBorder="1" applyAlignment="1">
      <alignment vertical="center" shrinkToFit="1"/>
    </xf>
    <xf numFmtId="178" fontId="22" fillId="2" borderId="112" xfId="1" applyNumberFormat="1" applyFont="1" applyFill="1" applyBorder="1" applyAlignment="1">
      <alignment vertical="center" shrinkToFit="1"/>
    </xf>
    <xf numFmtId="0" fontId="22" fillId="2" borderId="81" xfId="0" applyFont="1" applyFill="1" applyBorder="1" applyAlignment="1">
      <alignment horizontal="distributed" vertical="center"/>
    </xf>
    <xf numFmtId="178" fontId="22" fillId="2" borderId="67" xfId="1" applyNumberFormat="1" applyFont="1" applyFill="1" applyBorder="1" applyAlignment="1">
      <alignment vertical="center" shrinkToFit="1"/>
    </xf>
    <xf numFmtId="178" fontId="22" fillId="2" borderId="116" xfId="1" applyNumberFormat="1" applyFont="1" applyFill="1" applyBorder="1" applyAlignment="1">
      <alignment vertical="center" shrinkToFit="1"/>
    </xf>
    <xf numFmtId="0" fontId="22" fillId="3" borderId="82" xfId="0" applyFont="1" applyFill="1" applyBorder="1">
      <alignment vertical="center"/>
    </xf>
    <xf numFmtId="0" fontId="22" fillId="2" borderId="66" xfId="0" applyFont="1" applyFill="1" applyBorder="1" applyAlignment="1">
      <alignment horizontal="distributed" vertical="center"/>
    </xf>
    <xf numFmtId="0" fontId="22" fillId="2" borderId="75" xfId="0" applyFont="1" applyFill="1" applyBorder="1" applyAlignment="1">
      <alignment horizontal="distributed" vertical="center"/>
    </xf>
    <xf numFmtId="0" fontId="22" fillId="2" borderId="45" xfId="0" applyFont="1" applyFill="1" applyBorder="1" applyAlignment="1">
      <alignment horizontal="distributed" vertical="center" justifyLastLine="1"/>
    </xf>
    <xf numFmtId="0" fontId="22" fillId="2" borderId="38" xfId="0" applyFont="1" applyFill="1" applyBorder="1" applyAlignment="1">
      <alignment horizontal="distributed" vertical="center" justifyLastLine="1"/>
    </xf>
    <xf numFmtId="0" fontId="22" fillId="2" borderId="69" xfId="0" applyFont="1" applyFill="1" applyBorder="1" applyAlignment="1">
      <alignment horizontal="distributed" vertical="center"/>
    </xf>
    <xf numFmtId="0" fontId="22" fillId="2" borderId="120" xfId="0" applyFont="1" applyFill="1" applyBorder="1" applyAlignment="1">
      <alignment horizontal="distributed" vertical="center"/>
    </xf>
    <xf numFmtId="0" fontId="22" fillId="2" borderId="86" xfId="0" applyFont="1" applyFill="1" applyBorder="1" applyAlignment="1">
      <alignment horizontal="distributed" vertical="center"/>
    </xf>
    <xf numFmtId="0" fontId="22" fillId="2" borderId="104" xfId="0" applyFont="1" applyFill="1" applyBorder="1">
      <alignment vertical="center"/>
    </xf>
    <xf numFmtId="0" fontId="31" fillId="2" borderId="82" xfId="0" applyFont="1" applyFill="1" applyBorder="1" applyAlignment="1">
      <alignment horizontal="distributed" vertical="center"/>
    </xf>
    <xf numFmtId="0" fontId="31" fillId="2" borderId="76" xfId="0" applyFont="1" applyFill="1" applyBorder="1" applyAlignment="1">
      <alignment horizontal="distributed" vertical="center"/>
    </xf>
    <xf numFmtId="0" fontId="22" fillId="3" borderId="12" xfId="0" quotePrefix="1" applyFont="1" applyFill="1" applyBorder="1" applyAlignment="1">
      <alignment horizontal="center" vertical="center"/>
    </xf>
    <xf numFmtId="0" fontId="24" fillId="2" borderId="0" xfId="0" applyFont="1" applyFill="1">
      <alignment vertical="center"/>
    </xf>
    <xf numFmtId="0" fontId="33" fillId="2" borderId="0" xfId="0" applyFont="1" applyFill="1">
      <alignment vertical="center"/>
    </xf>
    <xf numFmtId="0" fontId="32" fillId="2" borderId="0" xfId="0" applyFont="1" applyFill="1" applyAlignment="1">
      <alignment horizontal="left" vertical="center"/>
    </xf>
    <xf numFmtId="38" fontId="28" fillId="2" borderId="37" xfId="1" applyFont="1" applyFill="1" applyBorder="1" applyAlignment="1">
      <alignment horizontal="center" vertical="center"/>
    </xf>
    <xf numFmtId="178" fontId="28" fillId="2" borderId="8" xfId="1" applyNumberFormat="1" applyFont="1" applyFill="1" applyBorder="1" applyAlignment="1">
      <alignment horizontal="right" vertical="center" shrinkToFit="1"/>
    </xf>
    <xf numFmtId="178" fontId="28" fillId="2" borderId="37" xfId="1" applyNumberFormat="1" applyFont="1" applyFill="1" applyBorder="1" applyAlignment="1">
      <alignment horizontal="right" vertical="center" shrinkToFit="1"/>
    </xf>
    <xf numFmtId="178" fontId="28" fillId="2" borderId="38" xfId="1" applyNumberFormat="1" applyFont="1" applyFill="1" applyBorder="1" applyAlignment="1">
      <alignment horizontal="right" vertical="center" shrinkToFit="1"/>
    </xf>
    <xf numFmtId="49" fontId="28" fillId="2" borderId="123" xfId="0" applyNumberFormat="1" applyFont="1" applyFill="1" applyBorder="1" applyAlignment="1">
      <alignment horizontal="center" vertical="center" shrinkToFit="1"/>
    </xf>
    <xf numFmtId="178" fontId="28" fillId="2" borderId="126" xfId="1" applyNumberFormat="1" applyFont="1" applyFill="1" applyBorder="1" applyAlignment="1">
      <alignment horizontal="right" vertical="center" shrinkToFit="1"/>
    </xf>
    <xf numFmtId="0" fontId="28" fillId="2" borderId="127" xfId="0" applyFont="1" applyFill="1" applyBorder="1">
      <alignment vertical="center"/>
    </xf>
    <xf numFmtId="38" fontId="28" fillId="0" borderId="128" xfId="1" applyFont="1" applyBorder="1" applyAlignment="1">
      <alignment horizontal="center" vertical="center"/>
    </xf>
    <xf numFmtId="0" fontId="22" fillId="2" borderId="130" xfId="0" applyFont="1" applyFill="1" applyBorder="1" applyAlignment="1">
      <alignment horizontal="distributed" vertical="center" indent="1"/>
    </xf>
    <xf numFmtId="38" fontId="22" fillId="2" borderId="122" xfId="1" applyFont="1" applyFill="1" applyBorder="1" applyAlignment="1">
      <alignment horizontal="right" vertical="center" indent="1"/>
    </xf>
    <xf numFmtId="176" fontId="22" fillId="2" borderId="121" xfId="0" applyNumberFormat="1" applyFont="1" applyFill="1" applyBorder="1" applyAlignment="1">
      <alignment horizontal="right" vertical="center" indent="1"/>
    </xf>
    <xf numFmtId="0" fontId="22" fillId="2" borderId="132" xfId="0" applyFont="1" applyFill="1" applyBorder="1" applyAlignment="1">
      <alignment horizontal="distributed" vertical="center" indent="1"/>
    </xf>
    <xf numFmtId="38" fontId="22" fillId="2" borderId="131" xfId="1" applyFont="1" applyFill="1" applyBorder="1" applyAlignment="1">
      <alignment horizontal="right" vertical="center" indent="1"/>
    </xf>
    <xf numFmtId="176" fontId="22" fillId="2" borderId="133" xfId="0" applyNumberFormat="1" applyFont="1" applyFill="1" applyBorder="1" applyAlignment="1">
      <alignment horizontal="right" vertical="center" indent="1"/>
    </xf>
    <xf numFmtId="0" fontId="22" fillId="2" borderId="134" xfId="0" applyFont="1" applyFill="1" applyBorder="1" applyAlignment="1">
      <alignment horizontal="distributed" vertical="center" indent="1"/>
    </xf>
    <xf numFmtId="38" fontId="22" fillId="2" borderId="135" xfId="1" applyFont="1" applyFill="1" applyBorder="1" applyAlignment="1">
      <alignment horizontal="right" vertical="center" indent="1"/>
    </xf>
    <xf numFmtId="176" fontId="22" fillId="2" borderId="136" xfId="0" applyNumberFormat="1" applyFont="1" applyFill="1" applyBorder="1" applyAlignment="1">
      <alignment horizontal="right" vertical="center" indent="1"/>
    </xf>
    <xf numFmtId="0" fontId="27" fillId="2" borderId="76" xfId="0" applyFont="1" applyFill="1" applyBorder="1" applyAlignment="1">
      <alignment horizontal="center" vertical="center" shrinkToFit="1"/>
    </xf>
    <xf numFmtId="0" fontId="27" fillId="2" borderId="86" xfId="0" applyFont="1" applyFill="1" applyBorder="1" applyAlignment="1">
      <alignment horizontal="center" vertical="center" shrinkToFit="1"/>
    </xf>
    <xf numFmtId="178" fontId="28" fillId="0" borderId="76" xfId="1" applyNumberFormat="1" applyFont="1" applyFill="1" applyBorder="1" applyAlignment="1">
      <alignment horizontal="right" vertical="center" shrinkToFit="1"/>
    </xf>
    <xf numFmtId="178" fontId="28" fillId="0" borderId="74" xfId="1" applyNumberFormat="1" applyFont="1" applyFill="1" applyBorder="1" applyAlignment="1">
      <alignment horizontal="right" vertical="center" shrinkToFit="1"/>
    </xf>
    <xf numFmtId="178" fontId="28" fillId="0" borderId="75" xfId="1" applyNumberFormat="1" applyFont="1" applyFill="1" applyBorder="1" applyAlignment="1">
      <alignment horizontal="right" vertical="center" shrinkToFit="1"/>
    </xf>
    <xf numFmtId="49" fontId="28" fillId="2" borderId="144" xfId="0" applyNumberFormat="1" applyFont="1" applyFill="1" applyBorder="1" applyAlignment="1">
      <alignment horizontal="center" vertical="center" shrinkToFit="1"/>
    </xf>
    <xf numFmtId="0" fontId="28" fillId="2" borderId="145" xfId="0" applyFont="1" applyFill="1" applyBorder="1">
      <alignment vertical="center"/>
    </xf>
    <xf numFmtId="38" fontId="28" fillId="0" borderId="146" xfId="1" applyFont="1" applyBorder="1" applyAlignment="1">
      <alignment horizontal="center" vertical="center"/>
    </xf>
    <xf numFmtId="176" fontId="22" fillId="2" borderId="74" xfId="4" applyNumberFormat="1" applyFont="1" applyFill="1" applyBorder="1" applyAlignment="1">
      <alignment horizontal="right" vertical="center"/>
    </xf>
    <xf numFmtId="178" fontId="28" fillId="2" borderId="125" xfId="1" applyNumberFormat="1" applyFont="1" applyFill="1" applyBorder="1" applyAlignment="1">
      <alignment vertical="center" shrinkToFit="1"/>
    </xf>
    <xf numFmtId="0" fontId="28" fillId="2" borderId="142" xfId="0" applyFont="1" applyFill="1" applyBorder="1" applyAlignment="1">
      <alignment horizontal="center" vertical="center"/>
    </xf>
    <xf numFmtId="0" fontId="28" fillId="2" borderId="74" xfId="0" applyFont="1" applyFill="1" applyBorder="1" applyAlignment="1">
      <alignment horizontal="center" vertical="center"/>
    </xf>
    <xf numFmtId="178" fontId="28" fillId="2" borderId="76" xfId="0" applyNumberFormat="1" applyFont="1" applyFill="1" applyBorder="1" applyAlignment="1">
      <alignment horizontal="right" vertical="center" shrinkToFit="1"/>
    </xf>
    <xf numFmtId="178" fontId="28" fillId="2" borderId="74" xfId="0" applyNumberFormat="1" applyFont="1" applyFill="1" applyBorder="1" applyAlignment="1">
      <alignment horizontal="right" vertical="center" shrinkToFit="1"/>
    </xf>
    <xf numFmtId="178" fontId="28" fillId="2" borderId="75" xfId="0" applyNumberFormat="1" applyFont="1" applyFill="1" applyBorder="1" applyAlignment="1">
      <alignment horizontal="right" vertical="center" shrinkToFit="1"/>
    </xf>
    <xf numFmtId="178" fontId="28" fillId="2" borderId="74" xfId="1" applyNumberFormat="1" applyFont="1" applyFill="1" applyBorder="1" applyAlignment="1">
      <alignment vertical="center" shrinkToFit="1"/>
    </xf>
    <xf numFmtId="0" fontId="28" fillId="2" borderId="112" xfId="0" applyFont="1" applyFill="1" applyBorder="1" applyAlignment="1">
      <alignment horizontal="center" vertical="center"/>
    </xf>
    <xf numFmtId="178" fontId="28" fillId="0" borderId="82" xfId="1" applyNumberFormat="1" applyFont="1" applyFill="1" applyBorder="1" applyAlignment="1">
      <alignment horizontal="right" vertical="center" shrinkToFit="1"/>
    </xf>
    <xf numFmtId="178" fontId="28" fillId="0" borderId="67" xfId="1" applyNumberFormat="1" applyFont="1" applyFill="1" applyBorder="1" applyAlignment="1">
      <alignment horizontal="right" vertical="center" shrinkToFit="1"/>
    </xf>
    <xf numFmtId="178" fontId="28" fillId="0" borderId="69" xfId="1" applyNumberFormat="1" applyFont="1" applyFill="1" applyBorder="1" applyAlignment="1">
      <alignment horizontal="right" vertical="center" shrinkToFit="1"/>
    </xf>
    <xf numFmtId="178" fontId="28" fillId="2" borderId="90" xfId="1" applyNumberFormat="1" applyFont="1" applyFill="1" applyBorder="1" applyAlignment="1">
      <alignment horizontal="right" vertical="center" shrinkToFit="1"/>
    </xf>
    <xf numFmtId="38" fontId="28" fillId="0" borderId="74" xfId="1" applyFont="1" applyFill="1" applyBorder="1" applyAlignment="1">
      <alignment horizontal="center" vertical="center"/>
    </xf>
    <xf numFmtId="0" fontId="22" fillId="0" borderId="73" xfId="0" applyFont="1" applyBorder="1" applyAlignment="1">
      <alignment horizontal="distributed" vertical="center" indent="1"/>
    </xf>
    <xf numFmtId="38" fontId="22" fillId="0" borderId="74" xfId="1" applyFont="1" applyFill="1" applyBorder="1" applyAlignment="1">
      <alignment horizontal="right" vertical="center" indent="1"/>
    </xf>
    <xf numFmtId="176" fontId="22" fillId="0" borderId="75" xfId="0" applyNumberFormat="1" applyFont="1" applyBorder="1" applyAlignment="1">
      <alignment horizontal="right" vertical="center" indent="1"/>
    </xf>
    <xf numFmtId="0" fontId="22" fillId="0" borderId="68" xfId="0" applyFont="1" applyBorder="1" applyAlignment="1">
      <alignment horizontal="distributed" vertical="center" indent="1"/>
    </xf>
    <xf numFmtId="38" fontId="22" fillId="0" borderId="67" xfId="1" applyFont="1" applyFill="1" applyBorder="1" applyAlignment="1">
      <alignment horizontal="right" vertical="center" indent="1"/>
    </xf>
    <xf numFmtId="176" fontId="22" fillId="0" borderId="69" xfId="0" applyNumberFormat="1" applyFont="1" applyBorder="1" applyAlignment="1">
      <alignment horizontal="right" vertical="center" indent="1"/>
    </xf>
    <xf numFmtId="38" fontId="28" fillId="2" borderId="116" xfId="1" applyFont="1" applyFill="1" applyBorder="1" applyAlignment="1">
      <alignment horizontal="center" vertical="center" shrinkToFit="1"/>
    </xf>
    <xf numFmtId="38" fontId="28" fillId="2" borderId="116" xfId="1" quotePrefix="1" applyFont="1" applyFill="1" applyBorder="1" applyAlignment="1">
      <alignment horizontal="center" vertical="center" shrinkToFit="1"/>
    </xf>
    <xf numFmtId="178" fontId="28" fillId="2" borderId="143" xfId="1" applyNumberFormat="1" applyFont="1" applyFill="1" applyBorder="1" applyAlignment="1">
      <alignment horizontal="right" vertical="center" shrinkToFit="1"/>
    </xf>
    <xf numFmtId="38" fontId="28" fillId="2" borderId="112" xfId="1" quotePrefix="1" applyFont="1" applyFill="1" applyBorder="1" applyAlignment="1">
      <alignment horizontal="center" vertical="center" shrinkToFit="1"/>
    </xf>
    <xf numFmtId="0" fontId="34" fillId="2" borderId="0" xfId="0" applyFont="1" applyFill="1" applyAlignment="1">
      <alignment horizontal="left" vertical="center" indent="1"/>
    </xf>
    <xf numFmtId="0" fontId="28" fillId="3" borderId="76" xfId="0" applyFont="1" applyFill="1" applyBorder="1" applyAlignment="1">
      <alignment horizontal="center" vertical="center" shrinkToFit="1"/>
    </xf>
    <xf numFmtId="0" fontId="28" fillId="3" borderId="74" xfId="0" applyFont="1" applyFill="1" applyBorder="1" applyAlignment="1">
      <alignment horizontal="center" vertical="center"/>
    </xf>
    <xf numFmtId="178" fontId="28" fillId="3" borderId="76" xfId="1" applyNumberFormat="1" applyFont="1" applyFill="1" applyBorder="1" applyAlignment="1">
      <alignment horizontal="right" vertical="center" shrinkToFit="1"/>
    </xf>
    <xf numFmtId="178" fontId="28" fillId="3" borderId="74" xfId="1" applyNumberFormat="1" applyFont="1" applyFill="1" applyBorder="1" applyAlignment="1">
      <alignment horizontal="right" vertical="center" shrinkToFit="1"/>
    </xf>
    <xf numFmtId="178" fontId="28" fillId="3" borderId="75" xfId="1" applyNumberFormat="1" applyFont="1" applyFill="1" applyBorder="1" applyAlignment="1">
      <alignment horizontal="right" vertical="center" shrinkToFit="1"/>
    </xf>
    <xf numFmtId="0" fontId="28" fillId="3" borderId="112" xfId="0" applyFont="1" applyFill="1" applyBorder="1" applyAlignment="1">
      <alignment horizontal="center" vertical="center"/>
    </xf>
    <xf numFmtId="38" fontId="28" fillId="2" borderId="112" xfId="1" applyFont="1" applyFill="1" applyBorder="1" applyAlignment="1">
      <alignment horizontal="center" vertical="center" shrinkToFit="1"/>
    </xf>
    <xf numFmtId="0" fontId="28" fillId="2" borderId="97" xfId="0" applyFont="1" applyFill="1" applyBorder="1" applyAlignment="1">
      <alignment horizontal="center" vertical="center" shrinkToFit="1"/>
    </xf>
    <xf numFmtId="38" fontId="28" fillId="2" borderId="40" xfId="1" applyFont="1" applyFill="1" applyBorder="1" applyAlignment="1">
      <alignment horizontal="center" vertical="center" shrinkToFit="1"/>
    </xf>
    <xf numFmtId="0" fontId="34" fillId="2" borderId="15" xfId="0" applyFont="1" applyFill="1" applyBorder="1">
      <alignment vertical="center"/>
    </xf>
    <xf numFmtId="0" fontId="28" fillId="2" borderId="0" xfId="0" applyFont="1" applyFill="1">
      <alignment vertical="center"/>
    </xf>
    <xf numFmtId="0" fontId="34" fillId="2" borderId="0" xfId="0" applyFont="1" applyFill="1">
      <alignment vertical="center"/>
    </xf>
    <xf numFmtId="0" fontId="34" fillId="2" borderId="0" xfId="0" applyFont="1" applyFill="1" applyAlignment="1">
      <alignment horizontal="center" vertical="center" shrinkToFit="1"/>
    </xf>
    <xf numFmtId="0" fontId="34" fillId="2" borderId="0" xfId="0" applyFont="1" applyFill="1" applyAlignment="1">
      <alignment horizontal="center" vertical="center"/>
    </xf>
    <xf numFmtId="178" fontId="35" fillId="2" borderId="0" xfId="1" applyNumberFormat="1" applyFont="1" applyFill="1">
      <alignment vertical="center"/>
    </xf>
    <xf numFmtId="0" fontId="21" fillId="2" borderId="0" xfId="0" applyFont="1" applyFill="1" applyAlignment="1">
      <alignment horizontal="center" vertical="center"/>
    </xf>
    <xf numFmtId="0" fontId="35" fillId="2" borderId="30" xfId="0" applyFont="1" applyFill="1" applyBorder="1">
      <alignment vertical="center"/>
    </xf>
    <xf numFmtId="0" fontId="36" fillId="2" borderId="45" xfId="0" applyFont="1" applyFill="1" applyBorder="1" applyAlignment="1">
      <alignment horizontal="center" vertical="center" justifyLastLine="1"/>
    </xf>
    <xf numFmtId="0" fontId="35" fillId="2" borderId="0" xfId="0" applyFont="1" applyFill="1" applyAlignment="1">
      <alignment horizontal="left" vertical="center" indent="1"/>
    </xf>
    <xf numFmtId="0" fontId="35" fillId="2" borderId="0" xfId="0" applyFont="1" applyFill="1">
      <alignment vertical="center"/>
    </xf>
    <xf numFmtId="0" fontId="35" fillId="2" borderId="62" xfId="0" applyFont="1" applyFill="1" applyBorder="1">
      <alignment vertical="center"/>
    </xf>
    <xf numFmtId="0" fontId="36" fillId="2" borderId="18" xfId="0" applyFont="1" applyFill="1" applyBorder="1" applyAlignment="1">
      <alignment horizontal="center" vertical="center" justifyLastLine="1"/>
    </xf>
    <xf numFmtId="0" fontId="36" fillId="2" borderId="52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6" fillId="2" borderId="6" xfId="0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/>
    </xf>
    <xf numFmtId="0" fontId="35" fillId="2" borderId="15" xfId="0" applyFont="1" applyFill="1" applyBorder="1">
      <alignment vertical="center"/>
    </xf>
    <xf numFmtId="0" fontId="28" fillId="2" borderId="0" xfId="0" applyFont="1" applyFill="1" applyAlignment="1">
      <alignment horizontal="distributed" vertical="center"/>
    </xf>
    <xf numFmtId="0" fontId="28" fillId="2" borderId="0" xfId="0" applyFont="1" applyFill="1" applyAlignment="1">
      <alignment horizontal="distributed" vertical="center" justifyLastLine="1"/>
    </xf>
    <xf numFmtId="38" fontId="28" fillId="2" borderId="115" xfId="1" applyFont="1" applyFill="1" applyBorder="1" applyAlignment="1">
      <alignment horizontal="center" vertical="center" shrinkToFit="1"/>
    </xf>
    <xf numFmtId="0" fontId="28" fillId="2" borderId="0" xfId="0" applyFont="1" applyFill="1" applyAlignment="1">
      <alignment vertical="center" justifyLastLine="1"/>
    </xf>
    <xf numFmtId="38" fontId="28" fillId="2" borderId="90" xfId="1" applyFont="1" applyFill="1" applyBorder="1" applyAlignment="1">
      <alignment horizontal="center" vertical="center" shrinkToFit="1"/>
    </xf>
    <xf numFmtId="0" fontId="34" fillId="2" borderId="20" xfId="0" applyFont="1" applyFill="1" applyBorder="1">
      <alignment vertical="center"/>
    </xf>
    <xf numFmtId="0" fontId="28" fillId="2" borderId="8" xfId="0" applyFont="1" applyFill="1" applyBorder="1">
      <alignment vertical="center"/>
    </xf>
    <xf numFmtId="0" fontId="34" fillId="2" borderId="84" xfId="0" applyFont="1" applyFill="1" applyBorder="1">
      <alignment vertical="center"/>
    </xf>
    <xf numFmtId="0" fontId="28" fillId="2" borderId="76" xfId="0" applyFont="1" applyFill="1" applyBorder="1">
      <alignment vertical="center"/>
    </xf>
    <xf numFmtId="0" fontId="35" fillId="2" borderId="84" xfId="0" applyFont="1" applyFill="1" applyBorder="1">
      <alignment vertical="center"/>
    </xf>
    <xf numFmtId="0" fontId="28" fillId="2" borderId="76" xfId="0" applyFont="1" applyFill="1" applyBorder="1" applyAlignment="1">
      <alignment vertical="center" justifyLastLine="1"/>
    </xf>
    <xf numFmtId="0" fontId="34" fillId="3" borderId="84" xfId="0" applyFont="1" applyFill="1" applyBorder="1">
      <alignment vertical="center"/>
    </xf>
    <xf numFmtId="0" fontId="28" fillId="3" borderId="76" xfId="0" applyFont="1" applyFill="1" applyBorder="1">
      <alignment vertical="center"/>
    </xf>
    <xf numFmtId="0" fontId="28" fillId="3" borderId="67" xfId="0" applyFont="1" applyFill="1" applyBorder="1" applyAlignment="1">
      <alignment horizontal="center" vertical="center"/>
    </xf>
    <xf numFmtId="178" fontId="28" fillId="3" borderId="82" xfId="1" applyNumberFormat="1" applyFont="1" applyFill="1" applyBorder="1" applyAlignment="1">
      <alignment vertical="center" shrinkToFit="1"/>
    </xf>
    <xf numFmtId="178" fontId="28" fillId="3" borderId="67" xfId="1" applyNumberFormat="1" applyFont="1" applyFill="1" applyBorder="1" applyAlignment="1">
      <alignment vertical="center" shrinkToFit="1"/>
    </xf>
    <xf numFmtId="0" fontId="28" fillId="3" borderId="116" xfId="0" applyFont="1" applyFill="1" applyBorder="1" applyAlignment="1">
      <alignment horizontal="center" vertical="center"/>
    </xf>
    <xf numFmtId="178" fontId="28" fillId="2" borderId="67" xfId="1" applyNumberFormat="1" applyFont="1" applyFill="1" applyBorder="1" applyAlignment="1">
      <alignment vertical="center" shrinkToFit="1"/>
    </xf>
    <xf numFmtId="0" fontId="37" fillId="2" borderId="0" xfId="0" applyFont="1" applyFill="1" applyAlignment="1">
      <alignment horizontal="center" vertical="center"/>
    </xf>
    <xf numFmtId="38" fontId="28" fillId="0" borderId="112" xfId="1" applyFont="1" applyFill="1" applyBorder="1" applyAlignment="1">
      <alignment horizontal="center" vertical="center" shrinkToFit="1"/>
    </xf>
    <xf numFmtId="0" fontId="34" fillId="3" borderId="81" xfId="0" applyFont="1" applyFill="1" applyBorder="1">
      <alignment vertical="center"/>
    </xf>
    <xf numFmtId="0" fontId="28" fillId="3" borderId="82" xfId="0" applyFont="1" applyFill="1" applyBorder="1">
      <alignment vertical="center"/>
    </xf>
    <xf numFmtId="0" fontId="28" fillId="3" borderId="82" xfId="0" applyFont="1" applyFill="1" applyBorder="1" applyAlignment="1">
      <alignment horizontal="center" vertical="center" shrinkToFit="1"/>
    </xf>
    <xf numFmtId="178" fontId="28" fillId="3" borderId="82" xfId="1" applyNumberFormat="1" applyFont="1" applyFill="1" applyBorder="1" applyAlignment="1">
      <alignment horizontal="right" vertical="center" shrinkToFit="1"/>
    </xf>
    <xf numFmtId="178" fontId="28" fillId="3" borderId="67" xfId="1" applyNumberFormat="1" applyFont="1" applyFill="1" applyBorder="1" applyAlignment="1">
      <alignment horizontal="right" vertical="center" shrinkToFit="1"/>
    </xf>
    <xf numFmtId="178" fontId="28" fillId="3" borderId="69" xfId="1" applyNumberFormat="1" applyFont="1" applyFill="1" applyBorder="1" applyAlignment="1">
      <alignment horizontal="right" vertical="center" shrinkToFit="1"/>
    </xf>
    <xf numFmtId="0" fontId="28" fillId="2" borderId="8" xfId="0" applyFont="1" applyFill="1" applyBorder="1" applyAlignment="1">
      <alignment vertical="center" justifyLastLine="1"/>
    </xf>
    <xf numFmtId="0" fontId="34" fillId="2" borderId="81" xfId="0" applyFont="1" applyFill="1" applyBorder="1">
      <alignment vertical="center"/>
    </xf>
    <xf numFmtId="0" fontId="28" fillId="2" borderId="82" xfId="0" applyFont="1" applyFill="1" applyBorder="1" applyAlignment="1">
      <alignment horizontal="distributed" vertical="center"/>
    </xf>
    <xf numFmtId="0" fontId="28" fillId="2" borderId="82" xfId="0" applyFont="1" applyFill="1" applyBorder="1" applyAlignment="1">
      <alignment horizontal="distributed" vertical="center" justifyLastLine="1"/>
    </xf>
    <xf numFmtId="178" fontId="28" fillId="3" borderId="74" xfId="1" applyNumberFormat="1" applyFont="1" applyFill="1" applyBorder="1" applyAlignment="1">
      <alignment vertical="center" shrinkToFit="1"/>
    </xf>
    <xf numFmtId="0" fontId="34" fillId="3" borderId="20" xfId="0" applyFont="1" applyFill="1" applyBorder="1">
      <alignment vertical="center"/>
    </xf>
    <xf numFmtId="0" fontId="28" fillId="3" borderId="8" xfId="0" applyFont="1" applyFill="1" applyBorder="1">
      <alignment vertical="center"/>
    </xf>
    <xf numFmtId="0" fontId="28" fillId="3" borderId="8" xfId="0" applyFont="1" applyFill="1" applyBorder="1" applyAlignment="1">
      <alignment horizontal="center" vertical="center" shrinkToFit="1"/>
    </xf>
    <xf numFmtId="0" fontId="28" fillId="3" borderId="37" xfId="0" applyFont="1" applyFill="1" applyBorder="1" applyAlignment="1">
      <alignment horizontal="center" vertical="center"/>
    </xf>
    <xf numFmtId="0" fontId="28" fillId="3" borderId="40" xfId="0" applyFont="1" applyFill="1" applyBorder="1" applyAlignment="1">
      <alignment horizontal="center" vertical="center"/>
    </xf>
    <xf numFmtId="0" fontId="38" fillId="2" borderId="0" xfId="0" applyFont="1" applyFill="1">
      <alignment vertical="center"/>
    </xf>
    <xf numFmtId="0" fontId="38" fillId="2" borderId="0" xfId="0" applyFont="1" applyFill="1" applyAlignment="1">
      <alignment horizontal="center" vertical="center" shrinkToFit="1"/>
    </xf>
    <xf numFmtId="0" fontId="39" fillId="2" borderId="0" xfId="0" applyFont="1" applyFill="1">
      <alignment vertical="center"/>
    </xf>
    <xf numFmtId="0" fontId="38" fillId="2" borderId="0" xfId="0" applyFont="1" applyFill="1" applyAlignment="1">
      <alignment horizontal="center" vertical="center"/>
    </xf>
    <xf numFmtId="178" fontId="38" fillId="2" borderId="0" xfId="1" applyNumberFormat="1" applyFont="1" applyFill="1" applyAlignment="1">
      <alignment vertical="center" shrinkToFit="1"/>
    </xf>
    <xf numFmtId="38" fontId="35" fillId="2" borderId="0" xfId="1" applyFont="1" applyFill="1">
      <alignment vertical="center"/>
    </xf>
    <xf numFmtId="0" fontId="9" fillId="2" borderId="0" xfId="0" applyFont="1" applyFill="1" applyAlignment="1">
      <alignment horizontal="left" vertical="center" indent="1"/>
    </xf>
    <xf numFmtId="0" fontId="37" fillId="2" borderId="0" xfId="0" applyFont="1" applyFill="1" applyAlignment="1">
      <alignment horizontal="left" vertical="center" inden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40" fillId="2" borderId="0" xfId="0" applyFont="1" applyFill="1" applyAlignment="1">
      <alignment horizontal="left" vertical="center" indent="1"/>
    </xf>
    <xf numFmtId="178" fontId="28" fillId="2" borderId="88" xfId="1" applyNumberFormat="1" applyFont="1" applyFill="1" applyBorder="1" applyAlignment="1">
      <alignment horizontal="right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indent="1"/>
    </xf>
    <xf numFmtId="179" fontId="9" fillId="2" borderId="1" xfId="0" applyNumberFormat="1" applyFont="1" applyFill="1" applyBorder="1" applyAlignment="1">
      <alignment horizontal="right" vertical="center"/>
    </xf>
    <xf numFmtId="176" fontId="28" fillId="2" borderId="82" xfId="1" applyNumberFormat="1" applyFont="1" applyFill="1" applyBorder="1" applyAlignment="1">
      <alignment horizontal="right" vertical="center" shrinkToFit="1"/>
    </xf>
    <xf numFmtId="0" fontId="9" fillId="2" borderId="2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center" vertical="center"/>
    </xf>
    <xf numFmtId="179" fontId="9" fillId="2" borderId="2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center" vertical="center"/>
    </xf>
    <xf numFmtId="179" fontId="9" fillId="2" borderId="3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177" fontId="9" fillId="2" borderId="1" xfId="1" applyNumberFormat="1" applyFont="1" applyFill="1" applyBorder="1" applyAlignment="1">
      <alignment horizontal="right" vertical="center"/>
    </xf>
    <xf numFmtId="177" fontId="9" fillId="2" borderId="2" xfId="1" applyNumberFormat="1" applyFont="1" applyFill="1" applyBorder="1" applyAlignment="1">
      <alignment horizontal="right" vertical="center"/>
    </xf>
    <xf numFmtId="178" fontId="28" fillId="2" borderId="146" xfId="1" applyNumberFormat="1" applyFont="1" applyFill="1" applyBorder="1" applyAlignment="1">
      <alignment horizontal="right" vertical="center" shrinkToFit="1"/>
    </xf>
    <xf numFmtId="178" fontId="28" fillId="2" borderId="93" xfId="1" applyNumberFormat="1" applyFont="1" applyFill="1" applyBorder="1" applyAlignment="1">
      <alignment horizontal="right" vertical="center" shrinkToFit="1"/>
    </xf>
    <xf numFmtId="178" fontId="9" fillId="2" borderId="1" xfId="0" applyNumberFormat="1" applyFont="1" applyFill="1" applyBorder="1" applyAlignment="1">
      <alignment horizontal="right" vertical="center"/>
    </xf>
    <xf numFmtId="178" fontId="28" fillId="2" borderId="76" xfId="1" applyNumberFormat="1" applyFont="1" applyFill="1" applyBorder="1">
      <alignment vertical="center"/>
    </xf>
    <xf numFmtId="178" fontId="28" fillId="2" borderId="93" xfId="1" applyNumberFormat="1" applyFont="1" applyFill="1" applyBorder="1">
      <alignment vertical="center"/>
    </xf>
    <xf numFmtId="0" fontId="28" fillId="2" borderId="93" xfId="0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>
      <alignment horizontal="right" vertical="center"/>
    </xf>
    <xf numFmtId="178" fontId="28" fillId="2" borderId="93" xfId="1" applyNumberFormat="1" applyFont="1" applyFill="1" applyBorder="1" applyAlignment="1">
      <alignment horizontal="right" vertical="center"/>
    </xf>
    <xf numFmtId="176" fontId="28" fillId="2" borderId="76" xfId="1" applyNumberFormat="1" applyFont="1" applyFill="1" applyBorder="1" applyAlignment="1">
      <alignment horizontal="right" vertical="center" shrinkToFit="1"/>
    </xf>
    <xf numFmtId="0" fontId="28" fillId="3" borderId="77" xfId="0" applyFont="1" applyFill="1" applyBorder="1">
      <alignment vertical="center"/>
    </xf>
    <xf numFmtId="0" fontId="28" fillId="3" borderId="93" xfId="0" applyFont="1" applyFill="1" applyBorder="1" applyAlignment="1">
      <alignment horizontal="center" vertical="center"/>
    </xf>
    <xf numFmtId="178" fontId="28" fillId="3" borderId="76" xfId="1" applyNumberFormat="1" applyFont="1" applyFill="1" applyBorder="1">
      <alignment vertical="center"/>
    </xf>
    <xf numFmtId="178" fontId="28" fillId="3" borderId="93" xfId="1" applyNumberFormat="1" applyFont="1" applyFill="1" applyBorder="1">
      <alignment vertical="center"/>
    </xf>
    <xf numFmtId="178" fontId="28" fillId="2" borderId="90" xfId="1" applyNumberFormat="1" applyFont="1" applyFill="1" applyBorder="1" applyAlignment="1">
      <alignment horizontal="right" vertical="center"/>
    </xf>
    <xf numFmtId="0" fontId="28" fillId="2" borderId="90" xfId="0" applyFont="1" applyFill="1" applyBorder="1" applyAlignment="1">
      <alignment horizontal="center" vertical="center"/>
    </xf>
    <xf numFmtId="178" fontId="28" fillId="2" borderId="82" xfId="1" applyNumberFormat="1" applyFont="1" applyFill="1" applyBorder="1">
      <alignment vertical="center"/>
    </xf>
    <xf numFmtId="178" fontId="28" fillId="2" borderId="90" xfId="1" applyNumberFormat="1" applyFont="1" applyFill="1" applyBorder="1">
      <alignment vertical="center"/>
    </xf>
    <xf numFmtId="0" fontId="28" fillId="3" borderId="83" xfId="0" applyFont="1" applyFill="1" applyBorder="1">
      <alignment vertical="center"/>
    </xf>
    <xf numFmtId="0" fontId="28" fillId="3" borderId="90" xfId="0" applyFont="1" applyFill="1" applyBorder="1" applyAlignment="1">
      <alignment horizontal="center" vertical="center"/>
    </xf>
    <xf numFmtId="178" fontId="28" fillId="3" borderId="82" xfId="1" applyNumberFormat="1" applyFont="1" applyFill="1" applyBorder="1">
      <alignment vertical="center"/>
    </xf>
    <xf numFmtId="178" fontId="28" fillId="3" borderId="90" xfId="1" applyNumberFormat="1" applyFont="1" applyFill="1" applyBorder="1">
      <alignment vertical="center"/>
    </xf>
    <xf numFmtId="0" fontId="28" fillId="2" borderId="95" xfId="0" applyFont="1" applyFill="1" applyBorder="1" applyAlignment="1">
      <alignment horizontal="center" vertical="center" shrinkToFit="1"/>
    </xf>
    <xf numFmtId="0" fontId="28" fillId="2" borderId="80" xfId="0" applyFont="1" applyFill="1" applyBorder="1" applyAlignment="1">
      <alignment horizontal="center" vertical="center"/>
    </xf>
    <xf numFmtId="178" fontId="28" fillId="2" borderId="128" xfId="1" applyNumberFormat="1" applyFont="1" applyFill="1" applyBorder="1" applyAlignment="1">
      <alignment horizontal="right" vertical="center" shrinkToFit="1"/>
    </xf>
    <xf numFmtId="176" fontId="28" fillId="2" borderId="126" xfId="1" applyNumberFormat="1" applyFont="1" applyFill="1" applyBorder="1" applyAlignment="1">
      <alignment horizontal="right" vertical="center" shrinkToFit="1"/>
    </xf>
    <xf numFmtId="0" fontId="28" fillId="2" borderId="102" xfId="0" applyFont="1" applyFill="1" applyBorder="1">
      <alignment vertical="center"/>
    </xf>
    <xf numFmtId="0" fontId="28" fillId="3" borderId="22" xfId="0" applyFont="1" applyFill="1" applyBorder="1">
      <alignment vertical="center"/>
    </xf>
    <xf numFmtId="0" fontId="28" fillId="3" borderId="19" xfId="0" applyFont="1" applyFill="1" applyBorder="1" applyAlignment="1">
      <alignment horizontal="center" vertical="center"/>
    </xf>
    <xf numFmtId="38" fontId="38" fillId="2" borderId="0" xfId="1" applyFont="1" applyFill="1">
      <alignment vertical="center"/>
    </xf>
    <xf numFmtId="38" fontId="11" fillId="2" borderId="0" xfId="0" applyNumberFormat="1" applyFont="1" applyFill="1">
      <alignment vertical="center"/>
    </xf>
    <xf numFmtId="38" fontId="36" fillId="2" borderId="74" xfId="1" applyFont="1" applyFill="1" applyBorder="1" applyAlignment="1">
      <alignment horizontal="right" vertical="center" indent="1"/>
    </xf>
    <xf numFmtId="176" fontId="28" fillId="2" borderId="143" xfId="1" applyNumberFormat="1" applyFont="1" applyFill="1" applyBorder="1" applyAlignment="1">
      <alignment horizontal="right" vertical="center" shrinkToFit="1"/>
    </xf>
    <xf numFmtId="178" fontId="28" fillId="3" borderId="8" xfId="1" applyNumberFormat="1" applyFont="1" applyFill="1" applyBorder="1">
      <alignment vertical="center"/>
    </xf>
    <xf numFmtId="178" fontId="28" fillId="3" borderId="19" xfId="1" applyNumberFormat="1" applyFont="1" applyFill="1" applyBorder="1">
      <alignment vertical="center"/>
    </xf>
    <xf numFmtId="176" fontId="28" fillId="2" borderId="89" xfId="1" applyNumberFormat="1" applyFont="1" applyFill="1" applyBorder="1" applyAlignment="1">
      <alignment horizontal="right" vertical="center" shrinkToFit="1"/>
    </xf>
    <xf numFmtId="176" fontId="28" fillId="3" borderId="76" xfId="1" applyNumberFormat="1" applyFont="1" applyFill="1" applyBorder="1" applyAlignment="1">
      <alignment horizontal="right" vertical="center" shrinkToFit="1"/>
    </xf>
    <xf numFmtId="176" fontId="28" fillId="3" borderId="82" xfId="1" applyNumberFormat="1" applyFont="1" applyFill="1" applyBorder="1" applyAlignment="1">
      <alignment horizontal="right" vertical="center" shrinkToFit="1"/>
    </xf>
    <xf numFmtId="176" fontId="28" fillId="3" borderId="8" xfId="1" applyNumberFormat="1" applyFont="1" applyFill="1" applyBorder="1" applyAlignment="1">
      <alignment horizontal="right" vertical="center" shrinkToFit="1"/>
    </xf>
    <xf numFmtId="0" fontId="38" fillId="2" borderId="0" xfId="0" applyFont="1" applyFill="1" applyAlignment="1">
      <alignment horizontal="right" vertical="center"/>
    </xf>
    <xf numFmtId="0" fontId="34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vertical="center" shrinkToFit="1"/>
    </xf>
    <xf numFmtId="0" fontId="28" fillId="2" borderId="104" xfId="0" applyFont="1" applyFill="1" applyBorder="1" applyAlignment="1">
      <alignment vertical="center" shrinkToFit="1"/>
    </xf>
    <xf numFmtId="0" fontId="28" fillId="2" borderId="75" xfId="0" applyFont="1" applyFill="1" applyBorder="1" applyAlignment="1">
      <alignment vertical="center" shrinkToFit="1"/>
    </xf>
    <xf numFmtId="0" fontId="28" fillId="2" borderId="69" xfId="0" applyFont="1" applyFill="1" applyBorder="1" applyAlignment="1">
      <alignment vertical="center" shrinkToFit="1"/>
    </xf>
    <xf numFmtId="0" fontId="28" fillId="3" borderId="69" xfId="0" applyFont="1" applyFill="1" applyBorder="1" applyAlignment="1">
      <alignment vertical="center" shrinkToFit="1"/>
    </xf>
    <xf numFmtId="0" fontId="28" fillId="2" borderId="38" xfId="0" applyFont="1" applyFill="1" applyBorder="1" applyAlignment="1">
      <alignment vertical="center" shrinkToFit="1"/>
    </xf>
    <xf numFmtId="0" fontId="28" fillId="3" borderId="75" xfId="0" applyFont="1" applyFill="1" applyBorder="1" applyAlignment="1">
      <alignment vertical="center" shrinkToFit="1"/>
    </xf>
    <xf numFmtId="0" fontId="28" fillId="3" borderId="38" xfId="0" applyFont="1" applyFill="1" applyBorder="1" applyAlignment="1">
      <alignment vertical="center" shrinkToFit="1"/>
    </xf>
    <xf numFmtId="0" fontId="39" fillId="2" borderId="0" xfId="0" applyFont="1" applyFill="1" applyAlignment="1">
      <alignment vertical="center" shrinkToFit="1"/>
    </xf>
    <xf numFmtId="0" fontId="41" fillId="2" borderId="0" xfId="0" applyFont="1" applyFill="1" applyAlignment="1">
      <alignment horizontal="left" vertical="center"/>
    </xf>
    <xf numFmtId="38" fontId="36" fillId="2" borderId="74" xfId="1" applyFont="1" applyFill="1" applyBorder="1" applyAlignment="1">
      <alignment vertical="center" shrinkToFit="1"/>
    </xf>
    <xf numFmtId="0" fontId="42" fillId="2" borderId="0" xfId="0" applyFont="1" applyFill="1" applyAlignment="1">
      <alignment horizontal="left" vertical="center"/>
    </xf>
    <xf numFmtId="0" fontId="28" fillId="2" borderId="97" xfId="0" quotePrefix="1" applyFont="1" applyFill="1" applyBorder="1" applyAlignment="1">
      <alignment horizontal="center" vertical="center" shrinkToFit="1"/>
    </xf>
    <xf numFmtId="38" fontId="28" fillId="2" borderId="88" xfId="1" applyFont="1" applyFill="1" applyBorder="1" applyAlignment="1">
      <alignment horizontal="center" vertical="center" shrinkToFit="1"/>
    </xf>
    <xf numFmtId="38" fontId="28" fillId="2" borderId="146" xfId="1" applyFont="1" applyFill="1" applyBorder="1" applyAlignment="1">
      <alignment horizontal="center" vertical="center" shrinkToFit="1"/>
    </xf>
    <xf numFmtId="38" fontId="28" fillId="2" borderId="93" xfId="1" applyFont="1" applyFill="1" applyBorder="1" applyAlignment="1">
      <alignment horizontal="center" vertical="center" shrinkToFit="1"/>
    </xf>
    <xf numFmtId="38" fontId="28" fillId="0" borderId="90" xfId="1" applyFont="1" applyFill="1" applyBorder="1" applyAlignment="1">
      <alignment horizontal="center" vertical="center" shrinkToFit="1"/>
    </xf>
    <xf numFmtId="38" fontId="28" fillId="2" borderId="90" xfId="1" quotePrefix="1" applyFont="1" applyFill="1" applyBorder="1" applyAlignment="1">
      <alignment horizontal="center" vertical="center" shrinkToFit="1"/>
    </xf>
    <xf numFmtId="0" fontId="28" fillId="2" borderId="90" xfId="0" quotePrefix="1" applyFont="1" applyFill="1" applyBorder="1" applyAlignment="1">
      <alignment horizontal="center" vertical="center"/>
    </xf>
    <xf numFmtId="0" fontId="28" fillId="3" borderId="80" xfId="0" applyFont="1" applyFill="1" applyBorder="1" applyAlignment="1">
      <alignment horizontal="center" vertical="center"/>
    </xf>
    <xf numFmtId="38" fontId="28" fillId="2" borderId="80" xfId="1" applyFont="1" applyFill="1" applyBorder="1" applyAlignment="1">
      <alignment horizontal="center" vertical="center" shrinkToFit="1"/>
    </xf>
    <xf numFmtId="38" fontId="28" fillId="2" borderId="98" xfId="1" applyFont="1" applyFill="1" applyBorder="1" applyAlignment="1">
      <alignment horizontal="center" vertical="center" shrinkToFit="1"/>
    </xf>
    <xf numFmtId="0" fontId="28" fillId="2" borderId="98" xfId="0" applyFont="1" applyFill="1" applyBorder="1" applyAlignment="1">
      <alignment horizontal="center" vertical="center"/>
    </xf>
    <xf numFmtId="38" fontId="28" fillId="0" borderId="98" xfId="1" applyFont="1" applyFill="1" applyBorder="1" applyAlignment="1">
      <alignment horizontal="center" vertical="center" shrinkToFit="1"/>
    </xf>
    <xf numFmtId="0" fontId="28" fillId="3" borderId="98" xfId="0" applyFont="1" applyFill="1" applyBorder="1" applyAlignment="1">
      <alignment horizontal="center" vertical="center"/>
    </xf>
    <xf numFmtId="38" fontId="28" fillId="2" borderId="74" xfId="1" quotePrefix="1" applyFont="1" applyFill="1" applyBorder="1" applyAlignment="1">
      <alignment horizontal="center" vertical="center" shrinkToFit="1"/>
    </xf>
    <xf numFmtId="38" fontId="28" fillId="2" borderId="129" xfId="1" applyFont="1" applyFill="1" applyBorder="1" applyAlignment="1">
      <alignment horizontal="center" vertical="center" shrinkToFit="1"/>
    </xf>
    <xf numFmtId="0" fontId="28" fillId="3" borderId="147" xfId="0" applyFont="1" applyFill="1" applyBorder="1" applyAlignment="1">
      <alignment horizontal="center" vertical="center"/>
    </xf>
    <xf numFmtId="176" fontId="22" fillId="2" borderId="115" xfId="4" applyNumberFormat="1" applyFont="1" applyFill="1" applyBorder="1" applyAlignment="1">
      <alignment horizontal="right" vertical="center"/>
    </xf>
    <xf numFmtId="176" fontId="22" fillId="2" borderId="116" xfId="4" applyNumberFormat="1" applyFont="1" applyFill="1" applyBorder="1" applyAlignment="1">
      <alignment horizontal="right" vertical="center"/>
    </xf>
    <xf numFmtId="176" fontId="22" fillId="2" borderId="112" xfId="4" applyNumberFormat="1" applyFont="1" applyFill="1" applyBorder="1" applyAlignment="1">
      <alignment horizontal="right" vertical="center"/>
    </xf>
    <xf numFmtId="176" fontId="22" fillId="2" borderId="67" xfId="4" applyNumberFormat="1" applyFont="1" applyFill="1" applyBorder="1" applyAlignment="1">
      <alignment horizontal="right" vertical="center"/>
    </xf>
    <xf numFmtId="0" fontId="43" fillId="2" borderId="0" xfId="0" applyFont="1" applyFill="1">
      <alignment vertical="center"/>
    </xf>
    <xf numFmtId="38" fontId="4" fillId="2" borderId="0" xfId="0" applyNumberFormat="1" applyFont="1" applyFill="1">
      <alignment vertical="center"/>
    </xf>
    <xf numFmtId="0" fontId="44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left" vertical="center" shrinkToFit="1"/>
    </xf>
    <xf numFmtId="0" fontId="35" fillId="2" borderId="0" xfId="0" applyFont="1" applyFill="1" applyAlignment="1">
      <alignment horizontal="left" vertical="top" textRotation="255" shrinkToFit="1"/>
    </xf>
    <xf numFmtId="0" fontId="34" fillId="2" borderId="0" xfId="0" applyFont="1" applyFill="1" applyAlignment="1">
      <alignment horizontal="left" vertical="center" shrinkToFit="1"/>
    </xf>
    <xf numFmtId="0" fontId="28" fillId="2" borderId="95" xfId="0" quotePrefix="1" applyFont="1" applyFill="1" applyBorder="1" applyAlignment="1">
      <alignment horizontal="center" vertical="center" shrinkToFit="1"/>
    </xf>
    <xf numFmtId="178" fontId="28" fillId="2" borderId="37" xfId="1" applyNumberFormat="1" applyFont="1" applyFill="1" applyBorder="1" applyAlignment="1">
      <alignment vertical="center" shrinkToFit="1"/>
    </xf>
    <xf numFmtId="0" fontId="28" fillId="2" borderId="40" xfId="0" applyFont="1" applyFill="1" applyBorder="1" applyAlignment="1">
      <alignment horizontal="center" vertical="center"/>
    </xf>
    <xf numFmtId="0" fontId="28" fillId="2" borderId="80" xfId="0" quotePrefix="1" applyFont="1" applyFill="1" applyBorder="1" applyAlignment="1">
      <alignment horizontal="center" vertical="center"/>
    </xf>
    <xf numFmtId="178" fontId="35" fillId="2" borderId="0" xfId="0" applyNumberFormat="1" applyFont="1" applyFill="1">
      <alignment vertical="center"/>
    </xf>
    <xf numFmtId="178" fontId="27" fillId="2" borderId="89" xfId="1" applyNumberFormat="1" applyFont="1" applyFill="1" applyBorder="1" applyAlignment="1">
      <alignment horizontal="right" vertical="center" shrinkToFit="1"/>
    </xf>
    <xf numFmtId="178" fontId="27" fillId="2" borderId="82" xfId="1" applyNumberFormat="1" applyFont="1" applyFill="1" applyBorder="1" applyAlignment="1">
      <alignment horizontal="right" vertical="center" shrinkToFit="1"/>
    </xf>
    <xf numFmtId="178" fontId="27" fillId="2" borderId="143" xfId="1" applyNumberFormat="1" applyFont="1" applyFill="1" applyBorder="1" applyAlignment="1">
      <alignment horizontal="right" vertical="center" shrinkToFit="1"/>
    </xf>
    <xf numFmtId="178" fontId="27" fillId="2" borderId="76" xfId="1" applyNumberFormat="1" applyFont="1" applyFill="1" applyBorder="1">
      <alignment vertical="center"/>
    </xf>
    <xf numFmtId="178" fontId="27" fillId="3" borderId="76" xfId="1" applyNumberFormat="1" applyFont="1" applyFill="1" applyBorder="1">
      <alignment vertical="center"/>
    </xf>
    <xf numFmtId="177" fontId="22" fillId="2" borderId="78" xfId="1" applyNumberFormat="1" applyFont="1" applyFill="1" applyBorder="1" applyAlignment="1">
      <alignment vertical="center" shrinkToFit="1"/>
    </xf>
    <xf numFmtId="177" fontId="22" fillId="2" borderId="92" xfId="1" applyNumberFormat="1" applyFont="1" applyFill="1" applyBorder="1" applyAlignment="1">
      <alignment vertical="center" shrinkToFit="1"/>
    </xf>
    <xf numFmtId="177" fontId="22" fillId="2" borderId="79" xfId="1" applyNumberFormat="1" applyFont="1" applyFill="1" applyBorder="1" applyAlignment="1">
      <alignment vertical="center" shrinkToFit="1"/>
    </xf>
    <xf numFmtId="0" fontId="28" fillId="0" borderId="83" xfId="0" applyFont="1" applyBorder="1">
      <alignment vertical="center"/>
    </xf>
    <xf numFmtId="38" fontId="28" fillId="0" borderId="90" xfId="1" applyFont="1" applyFill="1" applyBorder="1" applyAlignment="1">
      <alignment horizontal="center" vertical="center"/>
    </xf>
    <xf numFmtId="178" fontId="28" fillId="0" borderId="90" xfId="1" applyNumberFormat="1" applyFont="1" applyFill="1" applyBorder="1" applyAlignment="1">
      <alignment horizontal="right" vertical="center" shrinkToFit="1"/>
    </xf>
    <xf numFmtId="38" fontId="28" fillId="2" borderId="90" xfId="1" applyFont="1" applyFill="1" applyBorder="1" applyAlignment="1">
      <alignment horizontal="center" vertical="center"/>
    </xf>
    <xf numFmtId="38" fontId="28" fillId="2" borderId="146" xfId="1" applyFont="1" applyFill="1" applyBorder="1" applyAlignment="1">
      <alignment horizontal="center" vertical="center"/>
    </xf>
    <xf numFmtId="38" fontId="28" fillId="2" borderId="93" xfId="2" applyFont="1" applyFill="1" applyBorder="1" applyAlignment="1">
      <alignment horizontal="center" vertical="center"/>
    </xf>
    <xf numFmtId="38" fontId="28" fillId="0" borderId="90" xfId="1" quotePrefix="1" applyFont="1" applyFill="1" applyBorder="1" applyAlignment="1">
      <alignment horizontal="center" vertical="center" shrinkToFit="1"/>
    </xf>
    <xf numFmtId="176" fontId="28" fillId="0" borderId="82" xfId="1" applyNumberFormat="1" applyFont="1" applyFill="1" applyBorder="1" applyAlignment="1">
      <alignment horizontal="right" vertical="center" shrinkToFit="1"/>
    </xf>
    <xf numFmtId="0" fontId="28" fillId="2" borderId="82" xfId="0" applyFont="1" applyFill="1" applyBorder="1" applyAlignment="1">
      <alignment vertical="center" shrinkToFit="1"/>
    </xf>
    <xf numFmtId="38" fontId="28" fillId="2" borderId="93" xfId="1" applyFont="1" applyFill="1" applyBorder="1" applyAlignment="1">
      <alignment horizontal="center" vertical="center"/>
    </xf>
    <xf numFmtId="0" fontId="28" fillId="2" borderId="22" xfId="0" applyFont="1" applyFill="1" applyBorder="1">
      <alignment vertical="center"/>
    </xf>
    <xf numFmtId="176" fontId="28" fillId="2" borderId="8" xfId="1" applyNumberFormat="1" applyFont="1" applyFill="1" applyBorder="1" applyAlignment="1">
      <alignment horizontal="right" vertical="center" shrinkToFit="1"/>
    </xf>
    <xf numFmtId="0" fontId="28" fillId="2" borderId="96" xfId="0" applyFont="1" applyFill="1" applyBorder="1" applyAlignment="1">
      <alignment horizontal="center" vertical="center" shrinkToFit="1"/>
    </xf>
    <xf numFmtId="0" fontId="34" fillId="3" borderId="152" xfId="0" applyFont="1" applyFill="1" applyBorder="1">
      <alignment vertical="center"/>
    </xf>
    <xf numFmtId="0" fontId="28" fillId="3" borderId="153" xfId="0" applyFont="1" applyFill="1" applyBorder="1">
      <alignment vertical="center"/>
    </xf>
    <xf numFmtId="0" fontId="28" fillId="3" borderId="153" xfId="0" applyFont="1" applyFill="1" applyBorder="1" applyAlignment="1">
      <alignment horizontal="center" vertical="center" shrinkToFit="1"/>
    </xf>
    <xf numFmtId="0" fontId="28" fillId="3" borderId="133" xfId="0" applyFont="1" applyFill="1" applyBorder="1" applyAlignment="1">
      <alignment vertical="center" shrinkToFit="1"/>
    </xf>
    <xf numFmtId="0" fontId="28" fillId="3" borderId="131" xfId="0" applyFont="1" applyFill="1" applyBorder="1" applyAlignment="1">
      <alignment horizontal="center" vertical="center"/>
    </xf>
    <xf numFmtId="178" fontId="28" fillId="3" borderId="153" xfId="1" applyNumberFormat="1" applyFont="1" applyFill="1" applyBorder="1" applyAlignment="1">
      <alignment vertical="center" shrinkToFit="1"/>
    </xf>
    <xf numFmtId="178" fontId="28" fillId="3" borderId="131" xfId="1" applyNumberFormat="1" applyFont="1" applyFill="1" applyBorder="1" applyAlignment="1">
      <alignment vertical="center" shrinkToFit="1"/>
    </xf>
    <xf numFmtId="178" fontId="28" fillId="3" borderId="133" xfId="1" applyNumberFormat="1" applyFont="1" applyFill="1" applyBorder="1" applyAlignment="1">
      <alignment vertical="center" shrinkToFit="1"/>
    </xf>
    <xf numFmtId="0" fontId="28" fillId="3" borderId="154" xfId="0" applyFont="1" applyFill="1" applyBorder="1" applyAlignment="1">
      <alignment horizontal="center" vertical="center"/>
    </xf>
    <xf numFmtId="0" fontId="34" fillId="3" borderId="155" xfId="0" applyFont="1" applyFill="1" applyBorder="1">
      <alignment vertical="center"/>
    </xf>
    <xf numFmtId="0" fontId="28" fillId="3" borderId="126" xfId="0" applyFont="1" applyFill="1" applyBorder="1">
      <alignment vertical="center"/>
    </xf>
    <xf numFmtId="0" fontId="28" fillId="3" borderId="126" xfId="0" applyFont="1" applyFill="1" applyBorder="1" applyAlignment="1">
      <alignment horizontal="center" vertical="center" shrinkToFit="1"/>
    </xf>
    <xf numFmtId="0" fontId="28" fillId="3" borderId="124" xfId="0" applyFont="1" applyFill="1" applyBorder="1" applyAlignment="1">
      <alignment vertical="center" shrinkToFit="1"/>
    </xf>
    <xf numFmtId="0" fontId="28" fillId="3" borderId="125" xfId="0" applyFont="1" applyFill="1" applyBorder="1" applyAlignment="1">
      <alignment horizontal="center" vertical="center"/>
    </xf>
    <xf numFmtId="178" fontId="28" fillId="3" borderId="126" xfId="1" applyNumberFormat="1" applyFont="1" applyFill="1" applyBorder="1" applyAlignment="1">
      <alignment horizontal="right" vertical="center" shrinkToFit="1"/>
    </xf>
    <xf numFmtId="178" fontId="28" fillId="3" borderId="125" xfId="1" applyNumberFormat="1" applyFont="1" applyFill="1" applyBorder="1" applyAlignment="1">
      <alignment horizontal="right" vertical="center" shrinkToFit="1"/>
    </xf>
    <xf numFmtId="178" fontId="28" fillId="3" borderId="124" xfId="1" applyNumberFormat="1" applyFont="1" applyFill="1" applyBorder="1" applyAlignment="1">
      <alignment horizontal="right" vertical="center" shrinkToFit="1"/>
    </xf>
    <xf numFmtId="0" fontId="28" fillId="3" borderId="142" xfId="0" applyFont="1" applyFill="1" applyBorder="1" applyAlignment="1">
      <alignment horizontal="center" vertical="center"/>
    </xf>
    <xf numFmtId="38" fontId="28" fillId="3" borderId="37" xfId="1" applyFont="1" applyFill="1" applyBorder="1" applyAlignment="1">
      <alignment vertical="center" shrinkToFit="1"/>
    </xf>
    <xf numFmtId="38" fontId="28" fillId="3" borderId="8" xfId="1" applyFont="1" applyFill="1" applyBorder="1" applyAlignment="1">
      <alignment horizontal="right" vertical="center" shrinkToFit="1"/>
    </xf>
    <xf numFmtId="38" fontId="28" fillId="3" borderId="37" xfId="1" applyFont="1" applyFill="1" applyBorder="1" applyAlignment="1">
      <alignment horizontal="right" vertical="center" shrinkToFit="1"/>
    </xf>
    <xf numFmtId="38" fontId="28" fillId="3" borderId="38" xfId="1" applyFont="1" applyFill="1" applyBorder="1" applyAlignment="1">
      <alignment horizontal="right" vertical="center" shrinkToFit="1"/>
    </xf>
    <xf numFmtId="178" fontId="27" fillId="2" borderId="76" xfId="1" applyNumberFormat="1" applyFont="1" applyFill="1" applyBorder="1" applyAlignment="1">
      <alignment horizontal="right" vertical="center" shrinkToFit="1"/>
    </xf>
    <xf numFmtId="0" fontId="34" fillId="3" borderId="156" xfId="0" applyFont="1" applyFill="1" applyBorder="1">
      <alignment vertical="center"/>
    </xf>
    <xf numFmtId="0" fontId="28" fillId="3" borderId="143" xfId="0" applyFont="1" applyFill="1" applyBorder="1">
      <alignment vertical="center"/>
    </xf>
    <xf numFmtId="0" fontId="28" fillId="3" borderId="143" xfId="0" applyFont="1" applyFill="1" applyBorder="1" applyAlignment="1">
      <alignment horizontal="center" vertical="center" shrinkToFit="1"/>
    </xf>
    <xf numFmtId="0" fontId="28" fillId="3" borderId="145" xfId="0" applyFont="1" applyFill="1" applyBorder="1">
      <alignment vertical="center"/>
    </xf>
    <xf numFmtId="0" fontId="28" fillId="3" borderId="146" xfId="0" applyFont="1" applyFill="1" applyBorder="1" applyAlignment="1">
      <alignment horizontal="center" vertical="center"/>
    </xf>
    <xf numFmtId="178" fontId="28" fillId="3" borderId="143" xfId="1" applyNumberFormat="1" applyFont="1" applyFill="1" applyBorder="1">
      <alignment vertical="center"/>
    </xf>
    <xf numFmtId="178" fontId="28" fillId="3" borderId="146" xfId="1" applyNumberFormat="1" applyFont="1" applyFill="1" applyBorder="1">
      <alignment vertical="center"/>
    </xf>
    <xf numFmtId="0" fontId="28" fillId="3" borderId="151" xfId="0" applyFont="1" applyFill="1" applyBorder="1" applyAlignment="1">
      <alignment horizontal="center" vertical="center"/>
    </xf>
    <xf numFmtId="38" fontId="28" fillId="0" borderId="19" xfId="1" applyFont="1" applyBorder="1" applyAlignment="1">
      <alignment horizontal="center" vertical="center"/>
    </xf>
    <xf numFmtId="178" fontId="28" fillId="2" borderId="19" xfId="1" applyNumberFormat="1" applyFont="1" applyFill="1" applyBorder="1" applyAlignment="1">
      <alignment horizontal="right" vertical="center" shrinkToFit="1"/>
    </xf>
    <xf numFmtId="38" fontId="28" fillId="2" borderId="147" xfId="1" applyFont="1" applyFill="1" applyBorder="1" applyAlignment="1">
      <alignment horizontal="center" vertical="center" shrinkToFit="1"/>
    </xf>
    <xf numFmtId="49" fontId="28" fillId="2" borderId="158" xfId="0" applyNumberFormat="1" applyFont="1" applyFill="1" applyBorder="1" applyAlignment="1">
      <alignment horizontal="center" vertical="center" shrinkToFit="1"/>
    </xf>
    <xf numFmtId="0" fontId="28" fillId="2" borderId="157" xfId="0" applyFont="1" applyFill="1" applyBorder="1" applyAlignment="1">
      <alignment vertical="center" shrinkToFit="1"/>
    </xf>
    <xf numFmtId="38" fontId="28" fillId="2" borderId="159" xfId="1" applyFont="1" applyFill="1" applyBorder="1" applyAlignment="1">
      <alignment horizontal="center" vertical="center"/>
    </xf>
    <xf numFmtId="178" fontId="28" fillId="2" borderId="159" xfId="1" applyNumberFormat="1" applyFont="1" applyFill="1" applyBorder="1" applyAlignment="1">
      <alignment horizontal="right" vertical="center" shrinkToFit="1"/>
    </xf>
    <xf numFmtId="178" fontId="28" fillId="2" borderId="157" xfId="1" applyNumberFormat="1" applyFont="1" applyFill="1" applyBorder="1" applyAlignment="1">
      <alignment horizontal="right" vertical="center" shrinkToFit="1"/>
    </xf>
    <xf numFmtId="38" fontId="28" fillId="2" borderId="160" xfId="1" applyFont="1" applyFill="1" applyBorder="1" applyAlignment="1">
      <alignment horizontal="center" vertical="center" shrinkToFit="1"/>
    </xf>
    <xf numFmtId="0" fontId="28" fillId="3" borderId="157" xfId="0" applyFont="1" applyFill="1" applyBorder="1" applyAlignment="1">
      <alignment vertical="center" shrinkToFit="1"/>
    </xf>
    <xf numFmtId="0" fontId="28" fillId="3" borderId="159" xfId="0" applyFont="1" applyFill="1" applyBorder="1" applyAlignment="1">
      <alignment horizontal="center" vertical="center"/>
    </xf>
    <xf numFmtId="178" fontId="28" fillId="3" borderId="143" xfId="1" applyNumberFormat="1" applyFont="1" applyFill="1" applyBorder="1" applyAlignment="1">
      <alignment horizontal="right" vertical="center" shrinkToFit="1"/>
    </xf>
    <xf numFmtId="178" fontId="28" fillId="3" borderId="159" xfId="1" applyNumberFormat="1" applyFont="1" applyFill="1" applyBorder="1" applyAlignment="1">
      <alignment horizontal="right" vertical="center" shrinkToFit="1"/>
    </xf>
    <xf numFmtId="178" fontId="28" fillId="3" borderId="157" xfId="1" applyNumberFormat="1" applyFont="1" applyFill="1" applyBorder="1" applyAlignment="1">
      <alignment horizontal="right" vertical="center" shrinkToFit="1"/>
    </xf>
    <xf numFmtId="0" fontId="28" fillId="3" borderId="160" xfId="0" applyFont="1" applyFill="1" applyBorder="1" applyAlignment="1">
      <alignment horizontal="center" vertical="center"/>
    </xf>
    <xf numFmtId="38" fontId="28" fillId="2" borderId="83" xfId="1" applyFont="1" applyFill="1" applyBorder="1" applyAlignment="1">
      <alignment horizontal="center" vertical="center" shrinkToFit="1"/>
    </xf>
    <xf numFmtId="0" fontId="28" fillId="2" borderId="76" xfId="0" applyFont="1" applyFill="1" applyBorder="1" applyAlignment="1">
      <alignment vertical="center" shrinkToFit="1"/>
    </xf>
    <xf numFmtId="38" fontId="28" fillId="2" borderId="77" xfId="1" applyFont="1" applyFill="1" applyBorder="1" applyAlignment="1">
      <alignment horizontal="center" vertical="center" shrinkToFit="1"/>
    </xf>
    <xf numFmtId="177" fontId="4" fillId="2" borderId="0" xfId="0" applyNumberFormat="1" applyFont="1" applyFill="1">
      <alignment vertical="center"/>
    </xf>
    <xf numFmtId="179" fontId="35" fillId="2" borderId="0" xfId="0" applyNumberFormat="1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45" fillId="2" borderId="15" xfId="0" applyFont="1" applyFill="1" applyBorder="1">
      <alignment vertical="center"/>
    </xf>
    <xf numFmtId="0" fontId="46" fillId="2" borderId="0" xfId="0" applyFont="1" applyFill="1">
      <alignment vertical="center"/>
    </xf>
    <xf numFmtId="0" fontId="47" fillId="2" borderId="0" xfId="0" applyFont="1" applyFill="1" applyAlignment="1">
      <alignment horizontal="left" vertical="center" indent="1"/>
    </xf>
    <xf numFmtId="0" fontId="47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right" vertical="center"/>
    </xf>
    <xf numFmtId="0" fontId="45" fillId="2" borderId="0" xfId="0" applyFont="1" applyFill="1">
      <alignment vertical="center"/>
    </xf>
    <xf numFmtId="0" fontId="27" fillId="2" borderId="83" xfId="0" applyFont="1" applyFill="1" applyBorder="1">
      <alignment vertical="center"/>
    </xf>
    <xf numFmtId="0" fontId="27" fillId="2" borderId="90" xfId="0" applyFont="1" applyFill="1" applyBorder="1" applyAlignment="1">
      <alignment horizontal="center" vertical="center"/>
    </xf>
    <xf numFmtId="178" fontId="27" fillId="2" borderId="82" xfId="1" applyNumberFormat="1" applyFont="1" applyFill="1" applyBorder="1">
      <alignment vertical="center"/>
    </xf>
    <xf numFmtId="178" fontId="27" fillId="2" borderId="90" xfId="1" applyNumberFormat="1" applyFont="1" applyFill="1" applyBorder="1">
      <alignment vertical="center"/>
    </xf>
    <xf numFmtId="176" fontId="27" fillId="2" borderId="82" xfId="1" applyNumberFormat="1" applyFont="1" applyFill="1" applyBorder="1" applyAlignment="1">
      <alignment horizontal="right" vertical="center" shrinkToFit="1"/>
    </xf>
    <xf numFmtId="0" fontId="27" fillId="2" borderId="80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left" vertical="center" indent="1"/>
    </xf>
    <xf numFmtId="178" fontId="27" fillId="2" borderId="90" xfId="1" applyNumberFormat="1" applyFont="1" applyFill="1" applyBorder="1" applyAlignment="1">
      <alignment horizontal="right" vertical="center"/>
    </xf>
    <xf numFmtId="0" fontId="22" fillId="2" borderId="68" xfId="0" quotePrefix="1" applyFont="1" applyFill="1" applyBorder="1" applyAlignment="1">
      <alignment horizontal="center" vertical="center"/>
    </xf>
    <xf numFmtId="49" fontId="27" fillId="2" borderId="97" xfId="0" applyNumberFormat="1" applyFont="1" applyFill="1" applyBorder="1" applyAlignment="1">
      <alignment horizontal="center" vertical="center" shrinkToFit="1"/>
    </xf>
    <xf numFmtId="0" fontId="27" fillId="2" borderId="77" xfId="0" applyFont="1" applyFill="1" applyBorder="1">
      <alignment vertical="center"/>
    </xf>
    <xf numFmtId="38" fontId="27" fillId="2" borderId="93" xfId="1" applyFont="1" applyFill="1" applyBorder="1" applyAlignment="1">
      <alignment horizontal="center" vertical="center"/>
    </xf>
    <xf numFmtId="178" fontId="27" fillId="2" borderId="93" xfId="1" applyNumberFormat="1" applyFont="1" applyFill="1" applyBorder="1" applyAlignment="1">
      <alignment horizontal="right" vertical="center" shrinkToFit="1"/>
    </xf>
    <xf numFmtId="176" fontId="27" fillId="2" borderId="76" xfId="1" applyNumberFormat="1" applyFont="1" applyFill="1" applyBorder="1" applyAlignment="1">
      <alignment horizontal="right" vertical="center" shrinkToFit="1"/>
    </xf>
    <xf numFmtId="38" fontId="27" fillId="2" borderId="98" xfId="1" applyFont="1" applyFill="1" applyBorder="1" applyAlignment="1">
      <alignment horizontal="center" vertical="center" shrinkToFit="1"/>
    </xf>
    <xf numFmtId="0" fontId="27" fillId="2" borderId="93" xfId="0" applyFont="1" applyFill="1" applyBorder="1" applyAlignment="1">
      <alignment horizontal="center" vertical="center"/>
    </xf>
    <xf numFmtId="178" fontId="27" fillId="2" borderId="93" xfId="1" applyNumberFormat="1" applyFont="1" applyFill="1" applyBorder="1">
      <alignment vertical="center"/>
    </xf>
    <xf numFmtId="0" fontId="27" fillId="2" borderId="98" xfId="0" applyFont="1" applyFill="1" applyBorder="1" applyAlignment="1">
      <alignment horizontal="center" vertical="center"/>
    </xf>
    <xf numFmtId="178" fontId="27" fillId="2" borderId="93" xfId="1" applyNumberFormat="1" applyFont="1" applyFill="1" applyBorder="1" applyAlignment="1">
      <alignment horizontal="right" vertical="center"/>
    </xf>
    <xf numFmtId="49" fontId="46" fillId="2" borderId="97" xfId="0" applyNumberFormat="1" applyFont="1" applyFill="1" applyBorder="1" applyAlignment="1">
      <alignment horizontal="center" vertical="center" shrinkToFit="1"/>
    </xf>
    <xf numFmtId="38" fontId="46" fillId="2" borderId="93" xfId="1" applyFont="1" applyFill="1" applyBorder="1" applyAlignment="1">
      <alignment horizontal="center" vertical="center"/>
    </xf>
    <xf numFmtId="0" fontId="35" fillId="2" borderId="20" xfId="0" applyFont="1" applyFill="1" applyBorder="1">
      <alignment vertical="center"/>
    </xf>
    <xf numFmtId="38" fontId="28" fillId="2" borderId="93" xfId="1" quotePrefix="1" applyFont="1" applyFill="1" applyBorder="1" applyAlignment="1">
      <alignment horizontal="center" vertical="center" shrinkToFit="1"/>
    </xf>
    <xf numFmtId="38" fontId="28" fillId="2" borderId="151" xfId="1" applyFont="1" applyFill="1" applyBorder="1" applyAlignment="1">
      <alignment horizontal="center" vertical="center" shrinkToFit="1"/>
    </xf>
    <xf numFmtId="49" fontId="27" fillId="2" borderId="96" xfId="0" applyNumberFormat="1" applyFont="1" applyFill="1" applyBorder="1" applyAlignment="1">
      <alignment horizontal="center" vertical="center" shrinkToFit="1"/>
    </xf>
    <xf numFmtId="0" fontId="27" fillId="2" borderId="22" xfId="0" applyFont="1" applyFill="1" applyBorder="1">
      <alignment vertical="center"/>
    </xf>
    <xf numFmtId="38" fontId="27" fillId="2" borderId="19" xfId="1" applyFont="1" applyFill="1" applyBorder="1" applyAlignment="1">
      <alignment horizontal="center" vertical="center"/>
    </xf>
    <xf numFmtId="0" fontId="28" fillId="2" borderId="161" xfId="0" applyFont="1" applyFill="1" applyBorder="1">
      <alignment vertical="center"/>
    </xf>
    <xf numFmtId="38" fontId="28" fillId="0" borderId="162" xfId="1" applyFont="1" applyBorder="1" applyAlignment="1">
      <alignment horizontal="center" vertical="center"/>
    </xf>
    <xf numFmtId="178" fontId="28" fillId="2" borderId="163" xfId="1" applyNumberFormat="1" applyFont="1" applyFill="1" applyBorder="1" applyAlignment="1">
      <alignment horizontal="right" vertical="center" shrinkToFit="1"/>
    </xf>
    <xf numFmtId="178" fontId="28" fillId="2" borderId="162" xfId="1" applyNumberFormat="1" applyFont="1" applyFill="1" applyBorder="1" applyAlignment="1">
      <alignment horizontal="right" vertical="center" shrinkToFit="1"/>
    </xf>
    <xf numFmtId="176" fontId="28" fillId="2" borderId="163" xfId="1" applyNumberFormat="1" applyFont="1" applyFill="1" applyBorder="1" applyAlignment="1">
      <alignment horizontal="right" vertical="center" shrinkToFit="1"/>
    </xf>
    <xf numFmtId="38" fontId="28" fillId="2" borderId="164" xfId="1" applyFont="1" applyFill="1" applyBorder="1" applyAlignment="1">
      <alignment horizontal="center" vertical="center" shrinkToFit="1"/>
    </xf>
    <xf numFmtId="0" fontId="28" fillId="2" borderId="37" xfId="0" applyFont="1" applyFill="1" applyBorder="1" applyAlignment="1">
      <alignment horizontal="center" vertical="center"/>
    </xf>
    <xf numFmtId="178" fontId="28" fillId="2" borderId="8" xfId="0" applyNumberFormat="1" applyFont="1" applyFill="1" applyBorder="1" applyAlignment="1">
      <alignment horizontal="right" vertical="center" shrinkToFit="1"/>
    </xf>
    <xf numFmtId="178" fontId="28" fillId="2" borderId="37" xfId="0" applyNumberFormat="1" applyFont="1" applyFill="1" applyBorder="1" applyAlignment="1">
      <alignment horizontal="right" vertical="center" shrinkToFit="1"/>
    </xf>
    <xf numFmtId="178" fontId="28" fillId="2" borderId="38" xfId="0" applyNumberFormat="1" applyFont="1" applyFill="1" applyBorder="1" applyAlignment="1">
      <alignment horizontal="right" vertical="center" shrinkToFit="1"/>
    </xf>
    <xf numFmtId="0" fontId="34" fillId="3" borderId="165" xfId="0" applyFont="1" applyFill="1" applyBorder="1">
      <alignment vertical="center"/>
    </xf>
    <xf numFmtId="0" fontId="28" fillId="3" borderId="166" xfId="0" applyFont="1" applyFill="1" applyBorder="1">
      <alignment vertical="center"/>
    </xf>
    <xf numFmtId="0" fontId="28" fillId="3" borderId="166" xfId="0" applyFont="1" applyFill="1" applyBorder="1" applyAlignment="1">
      <alignment horizontal="center" vertical="center" shrinkToFit="1"/>
    </xf>
    <xf numFmtId="0" fontId="28" fillId="3" borderId="167" xfId="0" applyFont="1" applyFill="1" applyBorder="1" applyAlignment="1">
      <alignment vertical="center" shrinkToFit="1"/>
    </xf>
    <xf numFmtId="0" fontId="28" fillId="3" borderId="168" xfId="0" applyFont="1" applyFill="1" applyBorder="1" applyAlignment="1">
      <alignment horizontal="center" vertical="center"/>
    </xf>
    <xf numFmtId="178" fontId="28" fillId="3" borderId="166" xfId="1" applyNumberFormat="1" applyFont="1" applyFill="1" applyBorder="1" applyAlignment="1">
      <alignment horizontal="right" vertical="center" shrinkToFit="1"/>
    </xf>
    <xf numFmtId="178" fontId="28" fillId="3" borderId="168" xfId="1" applyNumberFormat="1" applyFont="1" applyFill="1" applyBorder="1" applyAlignment="1">
      <alignment horizontal="right" vertical="center" shrinkToFit="1"/>
    </xf>
    <xf numFmtId="178" fontId="28" fillId="3" borderId="167" xfId="1" applyNumberFormat="1" applyFont="1" applyFill="1" applyBorder="1" applyAlignment="1">
      <alignment horizontal="right" vertical="center" shrinkToFit="1"/>
    </xf>
    <xf numFmtId="178" fontId="28" fillId="3" borderId="168" xfId="1" applyNumberFormat="1" applyFont="1" applyFill="1" applyBorder="1" applyAlignment="1">
      <alignment vertical="center" shrinkToFit="1"/>
    </xf>
    <xf numFmtId="0" fontId="28" fillId="3" borderId="169" xfId="0" applyFont="1" applyFill="1" applyBorder="1" applyAlignment="1">
      <alignment horizontal="center" vertical="center"/>
    </xf>
    <xf numFmtId="0" fontId="34" fillId="2" borderId="170" xfId="0" applyFont="1" applyFill="1" applyBorder="1">
      <alignment vertical="center"/>
    </xf>
    <xf numFmtId="0" fontId="28" fillId="2" borderId="171" xfId="0" applyFont="1" applyFill="1" applyBorder="1" applyAlignment="1">
      <alignment horizontal="distributed" vertical="center"/>
    </xf>
    <xf numFmtId="0" fontId="28" fillId="2" borderId="171" xfId="0" applyFont="1" applyFill="1" applyBorder="1" applyAlignment="1">
      <alignment horizontal="distributed" vertical="center" justifyLastLine="1"/>
    </xf>
    <xf numFmtId="49" fontId="28" fillId="2" borderId="172" xfId="0" applyNumberFormat="1" applyFont="1" applyFill="1" applyBorder="1" applyAlignment="1">
      <alignment horizontal="center" vertical="center" shrinkToFit="1"/>
    </xf>
    <xf numFmtId="0" fontId="28" fillId="2" borderId="173" xfId="0" applyFont="1" applyFill="1" applyBorder="1" applyAlignment="1">
      <alignment vertical="center" shrinkToFit="1"/>
    </xf>
    <xf numFmtId="38" fontId="28" fillId="2" borderId="174" xfId="1" applyFont="1" applyFill="1" applyBorder="1" applyAlignment="1">
      <alignment horizontal="center" vertical="center"/>
    </xf>
    <xf numFmtId="178" fontId="28" fillId="2" borderId="175" xfId="1" applyNumberFormat="1" applyFont="1" applyFill="1" applyBorder="1" applyAlignment="1">
      <alignment horizontal="right" vertical="center" shrinkToFit="1"/>
    </xf>
    <xf numFmtId="178" fontId="28" fillId="2" borderId="174" xfId="1" applyNumberFormat="1" applyFont="1" applyFill="1" applyBorder="1" applyAlignment="1">
      <alignment horizontal="right" vertical="center" shrinkToFit="1"/>
    </xf>
    <xf numFmtId="178" fontId="28" fillId="2" borderId="173" xfId="1" applyNumberFormat="1" applyFont="1" applyFill="1" applyBorder="1" applyAlignment="1">
      <alignment horizontal="right" vertical="center" shrinkToFit="1"/>
    </xf>
    <xf numFmtId="38" fontId="28" fillId="2" borderId="176" xfId="1" applyFont="1" applyFill="1" applyBorder="1" applyAlignment="1">
      <alignment horizontal="center" vertical="center" shrinkToFit="1"/>
    </xf>
    <xf numFmtId="38" fontId="28" fillId="0" borderId="37" xfId="1" applyFont="1" applyFill="1" applyBorder="1" applyAlignment="1">
      <alignment horizontal="center" vertical="center"/>
    </xf>
    <xf numFmtId="178" fontId="28" fillId="0" borderId="8" xfId="1" applyNumberFormat="1" applyFont="1" applyFill="1" applyBorder="1" applyAlignment="1">
      <alignment horizontal="right" vertical="center" shrinkToFit="1"/>
    </xf>
    <xf numFmtId="178" fontId="28" fillId="0" borderId="37" xfId="1" applyNumberFormat="1" applyFont="1" applyFill="1" applyBorder="1" applyAlignment="1">
      <alignment horizontal="right" vertical="center" shrinkToFit="1"/>
    </xf>
    <xf numFmtId="178" fontId="28" fillId="0" borderId="38" xfId="1" applyNumberFormat="1" applyFont="1" applyFill="1" applyBorder="1" applyAlignment="1">
      <alignment horizontal="right" vertical="center" shrinkToFit="1"/>
    </xf>
    <xf numFmtId="38" fontId="28" fillId="0" borderId="40" xfId="1" applyFont="1" applyFill="1" applyBorder="1" applyAlignment="1">
      <alignment horizontal="center" vertical="center" shrinkToFit="1"/>
    </xf>
    <xf numFmtId="0" fontId="35" fillId="2" borderId="186" xfId="0" applyFont="1" applyFill="1" applyBorder="1">
      <alignment vertical="center"/>
    </xf>
    <xf numFmtId="0" fontId="28" fillId="2" borderId="163" xfId="0" applyFont="1" applyFill="1" applyBorder="1" applyAlignment="1">
      <alignment vertical="center" justifyLastLine="1"/>
    </xf>
    <xf numFmtId="0" fontId="28" fillId="2" borderId="158" xfId="0" quotePrefix="1" applyFont="1" applyFill="1" applyBorder="1" applyAlignment="1">
      <alignment horizontal="center" vertical="center" shrinkToFit="1"/>
    </xf>
    <xf numFmtId="0" fontId="28" fillId="2" borderId="162" xfId="0" applyFont="1" applyFill="1" applyBorder="1" applyAlignment="1">
      <alignment horizontal="center" vertical="center"/>
    </xf>
    <xf numFmtId="178" fontId="28" fillId="2" borderId="163" xfId="1" applyNumberFormat="1" applyFont="1" applyFill="1" applyBorder="1">
      <alignment vertical="center"/>
    </xf>
    <xf numFmtId="178" fontId="28" fillId="2" borderId="162" xfId="1" applyNumberFormat="1" applyFont="1" applyFill="1" applyBorder="1" applyAlignment="1">
      <alignment horizontal="right" vertical="center"/>
    </xf>
    <xf numFmtId="0" fontId="28" fillId="2" borderId="164" xfId="0" applyFont="1" applyFill="1" applyBorder="1" applyAlignment="1">
      <alignment horizontal="center" vertical="center"/>
    </xf>
    <xf numFmtId="176" fontId="28" fillId="3" borderId="145" xfId="1" applyNumberFormat="1" applyFont="1" applyFill="1" applyBorder="1" applyAlignment="1">
      <alignment horizontal="right" vertical="center" shrinkToFit="1"/>
    </xf>
    <xf numFmtId="0" fontId="22" fillId="2" borderId="6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22" fillId="2" borderId="52" xfId="0" applyFont="1" applyFill="1" applyBorder="1" applyAlignment="1">
      <alignment horizontal="distributed" vertical="center"/>
    </xf>
    <xf numFmtId="0" fontId="22" fillId="2" borderId="13" xfId="0" applyFont="1" applyFill="1" applyBorder="1" applyAlignment="1">
      <alignment horizontal="distributed" vertical="center"/>
    </xf>
    <xf numFmtId="0" fontId="36" fillId="2" borderId="50" xfId="0" applyFont="1" applyFill="1" applyBorder="1" applyAlignment="1">
      <alignment horizontal="center" vertical="center" textRotation="255"/>
    </xf>
    <xf numFmtId="0" fontId="36" fillId="2" borderId="63" xfId="0" applyFont="1" applyFill="1" applyBorder="1" applyAlignment="1">
      <alignment horizontal="center" vertical="center" textRotation="255"/>
    </xf>
    <xf numFmtId="0" fontId="36" fillId="2" borderId="148" xfId="0" applyFont="1" applyFill="1" applyBorder="1" applyAlignment="1">
      <alignment horizontal="center" vertical="center" wrapText="1"/>
    </xf>
    <xf numFmtId="0" fontId="36" fillId="2" borderId="48" xfId="0" applyFont="1" applyFill="1" applyBorder="1" applyAlignment="1">
      <alignment horizontal="center" vertical="center" wrapText="1"/>
    </xf>
    <xf numFmtId="0" fontId="36" fillId="2" borderId="149" xfId="0" applyFont="1" applyFill="1" applyBorder="1" applyAlignment="1">
      <alignment horizontal="center" vertical="center" wrapText="1"/>
    </xf>
    <xf numFmtId="0" fontId="36" fillId="2" borderId="150" xfId="0" applyFont="1" applyFill="1" applyBorder="1" applyAlignment="1">
      <alignment horizontal="center" vertical="center" wrapText="1"/>
    </xf>
    <xf numFmtId="0" fontId="36" fillId="2" borderId="45" xfId="0" applyFont="1" applyFill="1" applyBorder="1" applyAlignment="1">
      <alignment horizontal="center" vertical="center"/>
    </xf>
    <xf numFmtId="0" fontId="36" fillId="2" borderId="1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8" fontId="36" fillId="2" borderId="50" xfId="1" applyFont="1" applyFill="1" applyBorder="1" applyAlignment="1">
      <alignment horizontal="center" vertical="center" wrapText="1"/>
    </xf>
    <xf numFmtId="38" fontId="36" fillId="2" borderId="63" xfId="1" applyFont="1" applyFill="1" applyBorder="1" applyAlignment="1">
      <alignment horizontal="center" vertical="center" wrapText="1"/>
    </xf>
    <xf numFmtId="0" fontId="36" fillId="2" borderId="50" xfId="0" applyFont="1" applyFill="1" applyBorder="1" applyAlignment="1">
      <alignment horizontal="center" vertical="center" wrapText="1" justifyLastLine="1"/>
    </xf>
    <xf numFmtId="0" fontId="36" fillId="2" borderId="63" xfId="0" applyFont="1" applyFill="1" applyBorder="1" applyAlignment="1">
      <alignment horizontal="center" vertical="center" wrapText="1" justifyLastLine="1"/>
    </xf>
    <xf numFmtId="0" fontId="36" fillId="2" borderId="34" xfId="0" applyFont="1" applyFill="1" applyBorder="1" applyAlignment="1">
      <alignment horizontal="center" vertical="center" wrapText="1" justifyLastLine="1"/>
    </xf>
    <xf numFmtId="0" fontId="36" fillId="2" borderId="141" xfId="0" applyFont="1" applyFill="1" applyBorder="1" applyAlignment="1">
      <alignment horizontal="center" vertical="center" wrapText="1" justifyLastLine="1"/>
    </xf>
    <xf numFmtId="0" fontId="36" fillId="2" borderId="31" xfId="0" applyFont="1" applyFill="1" applyBorder="1" applyAlignment="1">
      <alignment horizontal="center" vertical="center" textRotation="255"/>
    </xf>
    <xf numFmtId="0" fontId="36" fillId="2" borderId="51" xfId="0" applyFont="1" applyFill="1" applyBorder="1" applyAlignment="1">
      <alignment horizontal="center" vertical="center" textRotation="255"/>
    </xf>
    <xf numFmtId="0" fontId="36" fillId="2" borderId="137" xfId="0" applyFont="1" applyFill="1" applyBorder="1" applyAlignment="1">
      <alignment horizontal="distributed" vertical="center"/>
    </xf>
    <xf numFmtId="0" fontId="36" fillId="2" borderId="52" xfId="0" applyFont="1" applyFill="1" applyBorder="1" applyAlignment="1">
      <alignment horizontal="distributed" vertical="center"/>
    </xf>
    <xf numFmtId="0" fontId="36" fillId="2" borderId="138" xfId="0" applyFont="1" applyFill="1" applyBorder="1" applyAlignment="1">
      <alignment horizontal="center" vertical="center" wrapText="1"/>
    </xf>
    <xf numFmtId="0" fontId="36" fillId="2" borderId="35" xfId="0" applyFont="1" applyFill="1" applyBorder="1" applyAlignment="1">
      <alignment horizontal="center" vertical="center"/>
    </xf>
    <xf numFmtId="0" fontId="36" fillId="2" borderId="103" xfId="0" applyFont="1" applyFill="1" applyBorder="1" applyAlignment="1">
      <alignment horizontal="center" vertical="center"/>
    </xf>
    <xf numFmtId="0" fontId="36" fillId="2" borderId="55" xfId="0" applyFont="1" applyFill="1" applyBorder="1" applyAlignment="1">
      <alignment horizontal="center" vertical="center"/>
    </xf>
    <xf numFmtId="0" fontId="36" fillId="2" borderId="21" xfId="0" applyFont="1" applyFill="1" applyBorder="1" applyAlignment="1">
      <alignment horizontal="center" vertical="center"/>
    </xf>
    <xf numFmtId="0" fontId="36" fillId="2" borderId="50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36" fillId="2" borderId="139" xfId="0" applyFont="1" applyFill="1" applyBorder="1" applyAlignment="1">
      <alignment horizontal="center" vertical="center"/>
    </xf>
    <xf numFmtId="0" fontId="36" fillId="2" borderId="140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/>
    </xf>
    <xf numFmtId="178" fontId="36" fillId="2" borderId="31" xfId="1" applyNumberFormat="1" applyFont="1" applyFill="1" applyBorder="1" applyAlignment="1">
      <alignment horizontal="center" vertical="center" wrapText="1"/>
    </xf>
    <xf numFmtId="178" fontId="36" fillId="2" borderId="51" xfId="1" applyNumberFormat="1" applyFont="1" applyFill="1" applyBorder="1" applyAlignment="1">
      <alignment horizontal="center" vertical="center" wrapText="1"/>
    </xf>
    <xf numFmtId="0" fontId="22" fillId="2" borderId="113" xfId="0" applyFont="1" applyFill="1" applyBorder="1" applyAlignment="1">
      <alignment horizontal="left" vertical="top" wrapText="1"/>
    </xf>
    <xf numFmtId="0" fontId="22" fillId="2" borderId="110" xfId="0" applyFont="1" applyFill="1" applyBorder="1" applyAlignment="1">
      <alignment horizontal="left" vertical="top" wrapText="1"/>
    </xf>
    <xf numFmtId="0" fontId="22" fillId="2" borderId="100" xfId="0" applyFont="1" applyFill="1" applyBorder="1" applyAlignment="1">
      <alignment horizontal="left" vertical="top" wrapText="1"/>
    </xf>
    <xf numFmtId="0" fontId="22" fillId="2" borderId="32" xfId="0" applyFont="1" applyFill="1" applyBorder="1" applyAlignment="1">
      <alignment horizontal="distributed" vertical="center" justifyLastLine="1"/>
    </xf>
    <xf numFmtId="0" fontId="22" fillId="2" borderId="41" xfId="0" applyFont="1" applyFill="1" applyBorder="1" applyAlignment="1">
      <alignment horizontal="distributed" vertical="center" justifyLastLine="1"/>
    </xf>
    <xf numFmtId="0" fontId="22" fillId="2" borderId="110" xfId="0" applyFont="1" applyFill="1" applyBorder="1" applyAlignment="1">
      <alignment horizontal="left" vertical="top"/>
    </xf>
    <xf numFmtId="0" fontId="22" fillId="2" borderId="100" xfId="0" applyFont="1" applyFill="1" applyBorder="1" applyAlignment="1">
      <alignment horizontal="left" vertical="top"/>
    </xf>
    <xf numFmtId="0" fontId="22" fillId="2" borderId="27" xfId="0" applyFont="1" applyFill="1" applyBorder="1" applyAlignment="1">
      <alignment horizontal="distributed" vertical="center"/>
    </xf>
    <xf numFmtId="0" fontId="22" fillId="2" borderId="28" xfId="0" applyFont="1" applyFill="1" applyBorder="1" applyAlignment="1">
      <alignment horizontal="distributed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36" xfId="0" applyFont="1" applyFill="1" applyBorder="1" applyAlignment="1">
      <alignment horizontal="center" vertical="center"/>
    </xf>
    <xf numFmtId="0" fontId="28" fillId="2" borderId="59" xfId="6" applyFont="1" applyFill="1" applyBorder="1" applyAlignment="1">
      <alignment horizontal="center" vertical="center" shrinkToFit="1"/>
    </xf>
    <xf numFmtId="0" fontId="28" fillId="2" borderId="13" xfId="6" applyFont="1" applyFill="1" applyBorder="1" applyAlignment="1">
      <alignment horizontal="center" vertical="center" shrinkToFit="1"/>
    </xf>
    <xf numFmtId="0" fontId="27" fillId="2" borderId="42" xfId="0" applyFont="1" applyFill="1" applyBorder="1" applyAlignment="1">
      <alignment horizontal="center" vertical="center" textRotation="255" shrinkToFit="1"/>
    </xf>
    <xf numFmtId="0" fontId="27" fillId="2" borderId="56" xfId="0" applyFont="1" applyFill="1" applyBorder="1" applyAlignment="1">
      <alignment horizontal="center" vertical="center" textRotation="255" shrinkToFit="1"/>
    </xf>
    <xf numFmtId="0" fontId="27" fillId="2" borderId="63" xfId="0" applyFont="1" applyFill="1" applyBorder="1" applyAlignment="1">
      <alignment horizontal="center" vertical="center" textRotation="255" shrinkToFit="1"/>
    </xf>
    <xf numFmtId="0" fontId="27" fillId="2" borderId="43" xfId="0" applyFont="1" applyFill="1" applyBorder="1" applyAlignment="1">
      <alignment horizontal="center" vertical="center" textRotation="255" shrinkToFit="1"/>
    </xf>
    <xf numFmtId="0" fontId="27" fillId="2" borderId="60" xfId="0" applyFont="1" applyFill="1" applyBorder="1" applyAlignment="1">
      <alignment horizontal="center" vertical="center" textRotation="255" shrinkToFit="1"/>
    </xf>
    <xf numFmtId="0" fontId="27" fillId="2" borderId="53" xfId="0" applyFont="1" applyFill="1" applyBorder="1" applyAlignment="1">
      <alignment horizontal="center" vertical="center" textRotation="255" shrinkToFit="1"/>
    </xf>
    <xf numFmtId="0" fontId="27" fillId="2" borderId="14" xfId="0" applyFont="1" applyFill="1" applyBorder="1" applyAlignment="1">
      <alignment horizontal="distributed" vertical="center"/>
    </xf>
    <xf numFmtId="0" fontId="27" fillId="2" borderId="0" xfId="0" applyFont="1" applyFill="1" applyAlignment="1">
      <alignment horizontal="distributed" vertical="center"/>
    </xf>
    <xf numFmtId="0" fontId="27" fillId="2" borderId="18" xfId="0" applyFont="1" applyFill="1" applyBorder="1" applyAlignment="1">
      <alignment horizontal="distributed" vertical="center"/>
    </xf>
    <xf numFmtId="0" fontId="22" fillId="2" borderId="21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distributed" vertical="center" justifyLastLine="1"/>
    </xf>
    <xf numFmtId="0" fontId="10" fillId="2" borderId="20" xfId="0" applyFont="1" applyFill="1" applyBorder="1" applyAlignment="1">
      <alignment horizontal="distributed" vertical="center" justifyLastLine="1"/>
    </xf>
    <xf numFmtId="0" fontId="22" fillId="2" borderId="47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distributed" vertical="center"/>
    </xf>
    <xf numFmtId="0" fontId="22" fillId="2" borderId="8" xfId="0" applyFont="1" applyFill="1" applyBorder="1" applyAlignment="1">
      <alignment horizontal="distributed" vertical="center"/>
    </xf>
    <xf numFmtId="0" fontId="34" fillId="2" borderId="30" xfId="0" applyFont="1" applyFill="1" applyBorder="1">
      <alignment vertical="center"/>
    </xf>
    <xf numFmtId="0" fontId="28" fillId="2" borderId="45" xfId="0" applyFont="1" applyFill="1" applyBorder="1">
      <alignment vertical="center"/>
    </xf>
    <xf numFmtId="49" fontId="28" fillId="2" borderId="187" xfId="0" applyNumberFormat="1" applyFont="1" applyFill="1" applyBorder="1" applyAlignment="1">
      <alignment horizontal="center" vertical="center" shrinkToFit="1"/>
    </xf>
    <xf numFmtId="0" fontId="28" fillId="2" borderId="91" xfId="0" applyFont="1" applyFill="1" applyBorder="1">
      <alignment vertical="center"/>
    </xf>
    <xf numFmtId="38" fontId="28" fillId="2" borderId="92" xfId="1" applyFont="1" applyFill="1" applyBorder="1" applyAlignment="1">
      <alignment horizontal="center" vertical="center"/>
    </xf>
    <xf numFmtId="178" fontId="28" fillId="2" borderId="79" xfId="1" applyNumberFormat="1" applyFont="1" applyFill="1" applyBorder="1" applyAlignment="1">
      <alignment horizontal="right" vertical="center" shrinkToFit="1"/>
    </xf>
    <xf numFmtId="178" fontId="28" fillId="2" borderId="92" xfId="1" applyNumberFormat="1" applyFont="1" applyFill="1" applyBorder="1" applyAlignment="1">
      <alignment horizontal="right" vertical="center" shrinkToFit="1"/>
    </xf>
    <xf numFmtId="176" fontId="28" fillId="2" borderId="79" xfId="1" applyNumberFormat="1" applyFont="1" applyFill="1" applyBorder="1" applyAlignment="1">
      <alignment horizontal="right" vertical="center" shrinkToFit="1"/>
    </xf>
    <xf numFmtId="38" fontId="28" fillId="2" borderId="92" xfId="1" applyFont="1" applyFill="1" applyBorder="1" applyAlignment="1">
      <alignment horizontal="center" vertical="center" shrinkToFit="1"/>
    </xf>
    <xf numFmtId="0" fontId="28" fillId="2" borderId="0" xfId="0" applyFont="1" applyFill="1" applyBorder="1">
      <alignment vertical="center"/>
    </xf>
  </cellXfs>
  <cellStyles count="50">
    <cellStyle name="20% - アクセント 1 2" xfId="8" xr:uid="{DE3E5AFA-CB5F-41F3-A0B5-FB655285054C}"/>
    <cellStyle name="20% - アクセント 2 2" xfId="9" xr:uid="{2B5A42E0-88B4-4C55-A0B0-2620FA3EE768}"/>
    <cellStyle name="20% - アクセント 3 2" xfId="10" xr:uid="{DF3C5EDE-1692-4B94-A380-2A3E74609596}"/>
    <cellStyle name="20% - アクセント 4 2" xfId="11" xr:uid="{196BCD75-6817-455C-8A41-8DE0B7947993}"/>
    <cellStyle name="20% - アクセント 5 2" xfId="12" xr:uid="{94AAA035-58DF-478E-AF3F-8F96867E98C4}"/>
    <cellStyle name="20% - アクセント 6 2" xfId="13" xr:uid="{C55508AB-F350-41D6-B99B-86A8D5DF0AFC}"/>
    <cellStyle name="40% - アクセント 1 2" xfId="14" xr:uid="{5E54D331-39F7-465D-8468-07F3F67CDC24}"/>
    <cellStyle name="40% - アクセント 2 2" xfId="15" xr:uid="{A2BEF26E-FC9A-430C-889F-BB23FC8B6840}"/>
    <cellStyle name="40% - アクセント 3 2" xfId="16" xr:uid="{AFF1A643-6A61-44B7-B64B-8838E8F54DD1}"/>
    <cellStyle name="40% - アクセント 4 2" xfId="17" xr:uid="{7F5AC92E-CA81-4C52-AA2B-F56B820A5C73}"/>
    <cellStyle name="40% - アクセント 5 2" xfId="18" xr:uid="{D2703BD4-4174-4EC6-AE70-FFC5AFA91C99}"/>
    <cellStyle name="40% - アクセント 6 2" xfId="19" xr:uid="{BE267758-D84C-483F-87B0-A858479B0905}"/>
    <cellStyle name="60% - アクセント 1 2" xfId="20" xr:uid="{A38A5504-4182-4584-BF86-9355E72A898C}"/>
    <cellStyle name="60% - アクセント 2 2" xfId="21" xr:uid="{39C795CD-5D19-488A-9B84-85CE4D363E4F}"/>
    <cellStyle name="60% - アクセント 3 2" xfId="22" xr:uid="{6FE3DA08-4A86-4C28-A3F8-3ECF85CD6A38}"/>
    <cellStyle name="60% - アクセント 4 2" xfId="23" xr:uid="{F33195E9-4FCD-454E-9B03-2B688A227B33}"/>
    <cellStyle name="60% - アクセント 5 2" xfId="24" xr:uid="{CD1806CF-8EB5-4198-A818-5BD708577E55}"/>
    <cellStyle name="60% - アクセント 6 2" xfId="25" xr:uid="{40606DA3-EFBE-4581-A31A-E7E226D9316A}"/>
    <cellStyle name="アクセント 1 2" xfId="26" xr:uid="{EDADC92B-EF2D-4DF0-A10B-16EB6673CBF8}"/>
    <cellStyle name="アクセント 2 2" xfId="27" xr:uid="{C233EB86-C9EC-4A0B-9575-F3B8DBE9ABDD}"/>
    <cellStyle name="アクセント 3 2" xfId="28" xr:uid="{1F0752B6-606D-4D8D-8679-7D0A01DCD856}"/>
    <cellStyle name="アクセント 4 2" xfId="29" xr:uid="{58C376C2-FB45-4FE8-9786-FB955D4DF2ED}"/>
    <cellStyle name="アクセント 5 2" xfId="30" xr:uid="{7F60D35F-A0F1-4D67-A2B3-62399A99AAA6}"/>
    <cellStyle name="アクセント 6 2" xfId="31" xr:uid="{611A1A36-ED21-41EA-976F-EB5045080505}"/>
    <cellStyle name="タイトル 2" xfId="32" xr:uid="{D2FD3663-2402-46F5-A04C-1BEC779958E8}"/>
    <cellStyle name="チェック セル 2" xfId="33" xr:uid="{F957D66D-74F9-4EC1-B2AC-964A8D844130}"/>
    <cellStyle name="どちらでもない 2" xfId="34" xr:uid="{2DC0332D-CC4C-443E-A748-F86F54E79BA9}"/>
    <cellStyle name="パーセント" xfId="4" builtinId="5"/>
    <cellStyle name="パーセント 2" xfId="5" xr:uid="{00000000-0005-0000-0000-000001000000}"/>
    <cellStyle name="メモ 2" xfId="35" xr:uid="{143F7276-6E6B-4CBF-9207-099E23B6EBC4}"/>
    <cellStyle name="リンク セル 2" xfId="36" xr:uid="{2A0646AC-9563-4B1D-9D14-01F53B66A7D1}"/>
    <cellStyle name="悪い 2" xfId="37" xr:uid="{76361B71-2A83-4AAA-88CE-2E74562E0FD6}"/>
    <cellStyle name="計算 2" xfId="38" xr:uid="{E1E7052D-48AD-42F2-B26F-B681263C5B8C}"/>
    <cellStyle name="警告文 2" xfId="39" xr:uid="{EA6D313D-3E49-4999-8701-DE3E510F654B}"/>
    <cellStyle name="桁区切り" xfId="1" builtinId="6"/>
    <cellStyle name="桁区切り 2" xfId="40" xr:uid="{871C0B0E-F5BC-461A-B730-DA46955AD9ED}"/>
    <cellStyle name="桁区切り 3" xfId="3" xr:uid="{00000000-0005-0000-0000-000003000000}"/>
    <cellStyle name="桁区切り 4" xfId="2" xr:uid="{00000000-0005-0000-0000-000004000000}"/>
    <cellStyle name="見出し 1 2" xfId="41" xr:uid="{685AAC87-B27A-437F-9651-36ADB50B71A1}"/>
    <cellStyle name="見出し 2 2" xfId="42" xr:uid="{32C70626-FFAA-4A23-BB49-43519917B68E}"/>
    <cellStyle name="見出し 3 2" xfId="43" xr:uid="{52FE1EEA-A93C-4E1B-9D06-0376FD4DB9D9}"/>
    <cellStyle name="見出し 4 2" xfId="44" xr:uid="{549A2538-94CD-4E58-A0DF-66773B5BAA75}"/>
    <cellStyle name="集計 2" xfId="45" xr:uid="{9CAE9CE6-5448-4426-B644-D360C9D6B2C4}"/>
    <cellStyle name="出力 2" xfId="46" xr:uid="{E1608889-AD76-42E9-AD82-8948B47DC112}"/>
    <cellStyle name="説明文 2" xfId="47" xr:uid="{79F6554A-6718-4458-90AF-A771216B3F4B}"/>
    <cellStyle name="入力 2" xfId="48" xr:uid="{5587E6B4-A2C9-4F70-9689-5A1A396FF23E}"/>
    <cellStyle name="標準" xfId="0" builtinId="0"/>
    <cellStyle name="標準 2" xfId="6" xr:uid="{00000000-0005-0000-0000-000006000000}"/>
    <cellStyle name="標準 3" xfId="7" xr:uid="{40FCECB7-6112-42AF-B831-5CBE93A3A0C1}"/>
    <cellStyle name="良い 2" xfId="49" xr:uid="{87ED9616-4BF4-4053-AB62-F74DA6153B08}"/>
  </cellStyles>
  <dxfs count="0"/>
  <tableStyles count="0" defaultTableStyle="TableStyleMedium2" defaultPivotStyle="PivotStyleLight16"/>
  <colors>
    <mruColors>
      <color rgb="FF75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opLeftCell="A19" workbookViewId="0">
      <selection activeCell="E7" sqref="E7"/>
    </sheetView>
  </sheetViews>
  <sheetFormatPr defaultColWidth="19.625" defaultRowHeight="12"/>
  <cols>
    <col min="1" max="4" width="21.25" style="1" customWidth="1"/>
    <col min="5" max="5" width="21.125" style="505" bestFit="1" customWidth="1"/>
    <col min="6" max="16384" width="19.625" style="1"/>
  </cols>
  <sheetData>
    <row r="1" spans="1:5" ht="17.25">
      <c r="A1" s="2" t="s">
        <v>962</v>
      </c>
    </row>
    <row r="3" spans="1:5" s="6" customFormat="1" ht="21.75" customHeight="1">
      <c r="A3" s="6" t="s">
        <v>0</v>
      </c>
      <c r="E3" s="506"/>
    </row>
    <row r="4" spans="1:5" s="7" customFormat="1" ht="21.75" customHeight="1">
      <c r="A4" s="7" t="s">
        <v>1</v>
      </c>
      <c r="E4" s="506"/>
    </row>
    <row r="5" spans="1:5" s="7" customFormat="1" ht="21.75" customHeight="1">
      <c r="A5" s="7" t="s">
        <v>2</v>
      </c>
      <c r="E5" s="506"/>
    </row>
    <row r="6" spans="1:5" s="3" customFormat="1" ht="20.25" customHeight="1">
      <c r="B6" s="4"/>
      <c r="C6" s="4"/>
      <c r="D6" s="41" t="s">
        <v>3</v>
      </c>
      <c r="E6" s="506"/>
    </row>
    <row r="7" spans="1:5" s="5" customFormat="1" ht="39.950000000000003" customHeight="1">
      <c r="A7" s="47" t="s">
        <v>612</v>
      </c>
      <c r="B7" s="40" t="s">
        <v>919</v>
      </c>
      <c r="C7" s="40" t="s">
        <v>882</v>
      </c>
      <c r="D7" s="48" t="s">
        <v>4</v>
      </c>
      <c r="E7" s="507"/>
    </row>
    <row r="8" spans="1:5" s="5" customFormat="1" ht="30" customHeight="1">
      <c r="A8" s="301" t="s">
        <v>7</v>
      </c>
      <c r="B8" s="302">
        <v>8569856</v>
      </c>
      <c r="C8" s="302">
        <v>7163646</v>
      </c>
      <c r="D8" s="303">
        <f>B8/C8-1</f>
        <v>0.19629808619800593</v>
      </c>
      <c r="E8" s="507"/>
    </row>
    <row r="9" spans="1:5" s="5" customFormat="1" ht="30" customHeight="1">
      <c r="A9" s="304" t="s">
        <v>8</v>
      </c>
      <c r="B9" s="305">
        <v>1134337</v>
      </c>
      <c r="C9" s="305">
        <v>935339</v>
      </c>
      <c r="D9" s="306">
        <f t="shared" ref="D9:D27" si="0">B9/C9-1</f>
        <v>0.21275494767137904</v>
      </c>
      <c r="E9" s="507"/>
    </row>
    <row r="10" spans="1:5" s="5" customFormat="1" ht="30" customHeight="1">
      <c r="A10" s="307" t="s">
        <v>9</v>
      </c>
      <c r="B10" s="308">
        <v>1072561</v>
      </c>
      <c r="C10" s="308">
        <v>999468</v>
      </c>
      <c r="D10" s="309">
        <f t="shared" si="0"/>
        <v>7.3131906174084715E-2</v>
      </c>
      <c r="E10" s="507"/>
    </row>
    <row r="11" spans="1:5" s="5" customFormat="1" ht="30" customHeight="1">
      <c r="A11" s="307" t="s">
        <v>10</v>
      </c>
      <c r="B11" s="308">
        <v>927698</v>
      </c>
      <c r="C11" s="308">
        <v>788732</v>
      </c>
      <c r="D11" s="309">
        <f>B11/C11-1</f>
        <v>0.17618912380884755</v>
      </c>
      <c r="E11" s="507"/>
    </row>
    <row r="12" spans="1:5" s="5" customFormat="1" ht="30" customHeight="1">
      <c r="A12" s="307" t="s">
        <v>11</v>
      </c>
      <c r="B12" s="308">
        <v>377234</v>
      </c>
      <c r="C12" s="308">
        <v>374140</v>
      </c>
      <c r="D12" s="309">
        <f>B12/C12-1</f>
        <v>8.269631688672785E-3</v>
      </c>
      <c r="E12" s="507"/>
    </row>
    <row r="13" spans="1:5" s="5" customFormat="1" ht="30" customHeight="1">
      <c r="A13" s="307" t="s">
        <v>12</v>
      </c>
      <c r="B13" s="308">
        <v>12087648</v>
      </c>
      <c r="C13" s="308">
        <v>10500522</v>
      </c>
      <c r="D13" s="309">
        <f t="shared" si="0"/>
        <v>0.15114734296066423</v>
      </c>
      <c r="E13" s="507"/>
    </row>
    <row r="14" spans="1:5" s="5" customFormat="1" ht="30" customHeight="1">
      <c r="A14" s="307" t="s">
        <v>13</v>
      </c>
      <c r="B14" s="308">
        <v>1347060</v>
      </c>
      <c r="C14" s="308">
        <v>1126232</v>
      </c>
      <c r="D14" s="309">
        <f t="shared" si="0"/>
        <v>0.19607682964078443</v>
      </c>
      <c r="E14" s="507"/>
    </row>
    <row r="15" spans="1:5" s="5" customFormat="1" ht="30" customHeight="1">
      <c r="A15" s="332" t="s">
        <v>14</v>
      </c>
      <c r="B15" s="333">
        <v>170538</v>
      </c>
      <c r="C15" s="333">
        <v>160365</v>
      </c>
      <c r="D15" s="334">
        <f t="shared" si="0"/>
        <v>6.3436535403610605E-2</v>
      </c>
      <c r="E15" s="507"/>
    </row>
    <row r="16" spans="1:5" s="5" customFormat="1" ht="30" customHeight="1">
      <c r="A16" s="332" t="s">
        <v>15</v>
      </c>
      <c r="B16" s="333">
        <v>84318</v>
      </c>
      <c r="C16" s="333">
        <v>71651</v>
      </c>
      <c r="D16" s="334">
        <f t="shared" si="0"/>
        <v>0.176787483775523</v>
      </c>
      <c r="E16" s="507"/>
    </row>
    <row r="17" spans="1:6" s="5" customFormat="1" ht="30" customHeight="1">
      <c r="A17" s="335" t="s">
        <v>16</v>
      </c>
      <c r="B17" s="336">
        <v>190093</v>
      </c>
      <c r="C17" s="336">
        <v>179388</v>
      </c>
      <c r="D17" s="337">
        <f t="shared" si="0"/>
        <v>5.9675117622137508E-2</v>
      </c>
      <c r="E17" s="507"/>
    </row>
    <row r="18" spans="1:6" s="5" customFormat="1" ht="30" customHeight="1">
      <c r="A18" s="332" t="s">
        <v>17</v>
      </c>
      <c r="B18" s="333">
        <v>1542242</v>
      </c>
      <c r="C18" s="333">
        <v>1340757</v>
      </c>
      <c r="D18" s="334">
        <f t="shared" si="0"/>
        <v>0.15027704498279704</v>
      </c>
      <c r="E18" s="507"/>
    </row>
    <row r="19" spans="1:6" s="5" customFormat="1" ht="30" customHeight="1">
      <c r="A19" s="332" t="s">
        <v>18</v>
      </c>
      <c r="B19" s="333">
        <v>325746</v>
      </c>
      <c r="C19" s="333">
        <v>282523</v>
      </c>
      <c r="D19" s="334">
        <f t="shared" si="0"/>
        <v>0.15298931414433525</v>
      </c>
      <c r="E19" s="507"/>
    </row>
    <row r="20" spans="1:6" s="5" customFormat="1" ht="30" customHeight="1">
      <c r="A20" s="332" t="s">
        <v>19</v>
      </c>
      <c r="B20" s="333">
        <v>838401</v>
      </c>
      <c r="C20" s="333">
        <v>621436</v>
      </c>
      <c r="D20" s="334">
        <f t="shared" si="0"/>
        <v>0.34913490689306692</v>
      </c>
      <c r="E20" s="507"/>
    </row>
    <row r="21" spans="1:6" s="5" customFormat="1" ht="30" customHeight="1">
      <c r="A21" s="332" t="s">
        <v>20</v>
      </c>
      <c r="B21" s="333">
        <v>1088438</v>
      </c>
      <c r="C21" s="333">
        <v>1009634</v>
      </c>
      <c r="D21" s="334">
        <f t="shared" si="0"/>
        <v>7.8052046583217294E-2</v>
      </c>
      <c r="E21" s="507"/>
    </row>
    <row r="22" spans="1:6" s="5" customFormat="1" ht="30" customHeight="1">
      <c r="A22" s="332" t="s">
        <v>21</v>
      </c>
      <c r="B22" s="333">
        <v>236668</v>
      </c>
      <c r="C22" s="333">
        <v>210848</v>
      </c>
      <c r="D22" s="334">
        <f t="shared" si="0"/>
        <v>0.1224578843527091</v>
      </c>
      <c r="E22" s="507"/>
    </row>
    <row r="23" spans="1:6" s="5" customFormat="1" ht="30" customHeight="1">
      <c r="A23" s="136" t="s">
        <v>22</v>
      </c>
      <c r="B23" s="137">
        <v>24891</v>
      </c>
      <c r="C23" s="137">
        <v>22256</v>
      </c>
      <c r="D23" s="138">
        <f t="shared" si="0"/>
        <v>0.11839503953989938</v>
      </c>
      <c r="E23" s="507"/>
    </row>
    <row r="24" spans="1:6" s="5" customFormat="1" ht="30" customHeight="1">
      <c r="A24" s="136" t="s">
        <v>23</v>
      </c>
      <c r="B24" s="137">
        <v>21316</v>
      </c>
      <c r="C24" s="137">
        <v>20079</v>
      </c>
      <c r="D24" s="138">
        <f t="shared" si="0"/>
        <v>6.1606653717814597E-2</v>
      </c>
      <c r="E24" s="507"/>
      <c r="F24" s="460"/>
    </row>
    <row r="25" spans="1:6" s="5" customFormat="1" ht="30" customHeight="1">
      <c r="A25" s="136" t="s">
        <v>24</v>
      </c>
      <c r="B25" s="137">
        <v>3867</v>
      </c>
      <c r="C25" s="137">
        <v>2466</v>
      </c>
      <c r="D25" s="138">
        <f t="shared" si="0"/>
        <v>0.56812652068126512</v>
      </c>
      <c r="E25" s="507"/>
    </row>
    <row r="26" spans="1:6" s="5" customFormat="1" ht="30" customHeight="1" thickBot="1">
      <c r="A26" s="133" t="s">
        <v>25</v>
      </c>
      <c r="B26" s="134">
        <v>150679</v>
      </c>
      <c r="C26" s="134">
        <v>140985</v>
      </c>
      <c r="D26" s="135">
        <f t="shared" si="0"/>
        <v>6.8759087846224753E-2</v>
      </c>
      <c r="E26" s="507"/>
    </row>
    <row r="27" spans="1:6" s="5" customFormat="1" ht="30" customHeight="1" thickTop="1">
      <c r="A27" s="49" t="s">
        <v>26</v>
      </c>
      <c r="B27" s="46">
        <f>SUM(B8:B26)</f>
        <v>30193591</v>
      </c>
      <c r="C27" s="76">
        <f>SUM(C8:C26)</f>
        <v>25950467</v>
      </c>
      <c r="D27" s="50">
        <f t="shared" si="0"/>
        <v>0.16350857963365351</v>
      </c>
      <c r="E27" s="507"/>
    </row>
    <row r="28" spans="1:6" s="5" customFormat="1" ht="30" customHeight="1">
      <c r="A28" s="11"/>
      <c r="E28" s="507"/>
    </row>
    <row r="29" spans="1:6" s="5" customFormat="1" ht="30" customHeight="1">
      <c r="E29" s="507"/>
    </row>
  </sheetData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firstPageNumber="24" orientation="portrait" useFirstPageNumber="1" r:id="rId1"/>
  <headerFooter>
    <oddFooter>&amp;C&amp;"ＭＳ 明朝,標準"&amp;P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32"/>
  <sheetViews>
    <sheetView workbookViewId="0"/>
  </sheetViews>
  <sheetFormatPr defaultColWidth="19.625" defaultRowHeight="12"/>
  <cols>
    <col min="1" max="1" width="0.875" style="1" customWidth="1"/>
    <col min="2" max="2" width="13.625" style="1" customWidth="1"/>
    <col min="3" max="3" width="0.875" style="1" customWidth="1"/>
    <col min="4" max="15" width="6.125" style="1" customWidth="1"/>
    <col min="16" max="16" width="8.625" style="1" customWidth="1"/>
    <col min="17" max="17" width="19.625" style="16" customWidth="1"/>
    <col min="18" max="18" width="9.125" style="1" bestFit="1" customWidth="1"/>
    <col min="19" max="22" width="19.625" style="1" customWidth="1"/>
    <col min="23" max="16384" width="19.625" style="1"/>
  </cols>
  <sheetData>
    <row r="1" spans="1:18" ht="21.75" customHeight="1"/>
    <row r="2" spans="1:18" s="7" customFormat="1" ht="21.75" customHeight="1">
      <c r="A2" s="7" t="s">
        <v>564</v>
      </c>
      <c r="Q2" s="14"/>
    </row>
    <row r="3" spans="1:18" s="3" customFormat="1" ht="20.25" customHeight="1">
      <c r="D3" s="4"/>
      <c r="P3" s="41" t="s">
        <v>509</v>
      </c>
      <c r="Q3" s="15"/>
    </row>
    <row r="4" spans="1:18" s="5" customFormat="1" ht="20.100000000000001" customHeight="1">
      <c r="A4" s="727"/>
      <c r="B4" s="731" t="s">
        <v>567</v>
      </c>
      <c r="C4" s="281"/>
      <c r="D4" s="712" t="s">
        <v>28</v>
      </c>
      <c r="E4" s="712"/>
      <c r="F4" s="712"/>
      <c r="G4" s="712"/>
      <c r="H4" s="712"/>
      <c r="I4" s="712"/>
      <c r="J4" s="712"/>
      <c r="K4" s="712"/>
      <c r="L4" s="712"/>
      <c r="M4" s="712"/>
      <c r="N4" s="712"/>
      <c r="O4" s="712"/>
      <c r="P4" s="729" t="s">
        <v>26</v>
      </c>
      <c r="Q4" s="19"/>
    </row>
    <row r="5" spans="1:18" s="5" customFormat="1" ht="20.100000000000001" customHeight="1">
      <c r="A5" s="728"/>
      <c r="B5" s="732"/>
      <c r="C5" s="282"/>
      <c r="D5" s="88" t="s">
        <v>29</v>
      </c>
      <c r="E5" s="88" t="s">
        <v>30</v>
      </c>
      <c r="F5" s="88" t="s">
        <v>31</v>
      </c>
      <c r="G5" s="88" t="s">
        <v>32</v>
      </c>
      <c r="H5" s="88" t="s">
        <v>33</v>
      </c>
      <c r="I5" s="88" t="s">
        <v>34</v>
      </c>
      <c r="J5" s="88" t="s">
        <v>35</v>
      </c>
      <c r="K5" s="88" t="s">
        <v>36</v>
      </c>
      <c r="L5" s="88" t="s">
        <v>37</v>
      </c>
      <c r="M5" s="88" t="s">
        <v>38</v>
      </c>
      <c r="N5" s="88" t="s">
        <v>39</v>
      </c>
      <c r="O5" s="88" t="s">
        <v>40</v>
      </c>
      <c r="P5" s="730"/>
      <c r="Q5" s="19"/>
    </row>
    <row r="6" spans="1:18" s="5" customFormat="1" ht="27.95" customHeight="1">
      <c r="A6" s="269"/>
      <c r="B6" s="144" t="s">
        <v>514</v>
      </c>
      <c r="C6" s="279"/>
      <c r="D6" s="270">
        <v>143</v>
      </c>
      <c r="E6" s="270">
        <v>193</v>
      </c>
      <c r="F6" s="270">
        <v>93</v>
      </c>
      <c r="G6" s="270">
        <v>1401</v>
      </c>
      <c r="H6" s="270">
        <v>149</v>
      </c>
      <c r="I6" s="270">
        <v>187</v>
      </c>
      <c r="J6" s="270">
        <v>187</v>
      </c>
      <c r="K6" s="270">
        <v>148</v>
      </c>
      <c r="L6" s="270">
        <v>428</v>
      </c>
      <c r="M6" s="270">
        <v>511</v>
      </c>
      <c r="N6" s="270">
        <v>943</v>
      </c>
      <c r="O6" s="270">
        <v>1330</v>
      </c>
      <c r="P6" s="271">
        <f t="shared" ref="P6:P28" si="0">SUM(D6:O6)</f>
        <v>5713</v>
      </c>
      <c r="Q6" s="38" t="str">
        <f>IF(P6='（3）ア_国籍別外国人宿泊客延べ数'!$D$26,"OK","NG")</f>
        <v>OK</v>
      </c>
      <c r="R6" s="75"/>
    </row>
    <row r="7" spans="1:18" s="5" customFormat="1" ht="27.95" customHeight="1">
      <c r="A7" s="272"/>
      <c r="B7" s="139" t="s">
        <v>516</v>
      </c>
      <c r="C7" s="280"/>
      <c r="D7" s="273">
        <v>263</v>
      </c>
      <c r="E7" s="273">
        <v>120</v>
      </c>
      <c r="F7" s="273">
        <v>294</v>
      </c>
      <c r="G7" s="273">
        <v>472</v>
      </c>
      <c r="H7" s="273">
        <v>427</v>
      </c>
      <c r="I7" s="273">
        <v>661</v>
      </c>
      <c r="J7" s="273">
        <v>851</v>
      </c>
      <c r="K7" s="273">
        <v>907</v>
      </c>
      <c r="L7" s="273">
        <v>1013</v>
      </c>
      <c r="M7" s="273">
        <v>1068</v>
      </c>
      <c r="N7" s="273">
        <v>871</v>
      </c>
      <c r="O7" s="273">
        <v>761</v>
      </c>
      <c r="P7" s="274">
        <f t="shared" si="0"/>
        <v>7708</v>
      </c>
      <c r="Q7" s="38" t="str">
        <f>IF(P7='（3）ア_国籍別外国人宿泊客延べ数'!$E$26,"OK","NG")</f>
        <v>OK</v>
      </c>
      <c r="R7" s="75"/>
    </row>
    <row r="8" spans="1:18" s="5" customFormat="1" ht="27.95" customHeight="1">
      <c r="A8" s="272"/>
      <c r="B8" s="139" t="s">
        <v>518</v>
      </c>
      <c r="C8" s="280"/>
      <c r="D8" s="273">
        <v>181</v>
      </c>
      <c r="E8" s="273">
        <v>257</v>
      </c>
      <c r="F8" s="273">
        <v>487</v>
      </c>
      <c r="G8" s="273">
        <v>235</v>
      </c>
      <c r="H8" s="273">
        <v>234</v>
      </c>
      <c r="I8" s="273">
        <v>322</v>
      </c>
      <c r="J8" s="273">
        <v>724</v>
      </c>
      <c r="K8" s="273">
        <v>949</v>
      </c>
      <c r="L8" s="273">
        <v>360</v>
      </c>
      <c r="M8" s="273">
        <v>188</v>
      </c>
      <c r="N8" s="273">
        <v>530</v>
      </c>
      <c r="O8" s="273">
        <v>418</v>
      </c>
      <c r="P8" s="274">
        <f t="shared" si="0"/>
        <v>4885</v>
      </c>
      <c r="Q8" s="38" t="str">
        <f>IF(P8='（3）ア_国籍別外国人宿泊客延べ数'!$F$26,"OK","NG")</f>
        <v>OK</v>
      </c>
      <c r="R8" s="75"/>
    </row>
    <row r="9" spans="1:18" s="5" customFormat="1" ht="27.95" customHeight="1">
      <c r="A9" s="272"/>
      <c r="B9" s="139" t="s">
        <v>520</v>
      </c>
      <c r="C9" s="280"/>
      <c r="D9" s="273">
        <v>627</v>
      </c>
      <c r="E9" s="273">
        <v>412</v>
      </c>
      <c r="F9" s="273">
        <v>926</v>
      </c>
      <c r="G9" s="273">
        <v>1724</v>
      </c>
      <c r="H9" s="273">
        <v>777</v>
      </c>
      <c r="I9" s="273">
        <v>804</v>
      </c>
      <c r="J9" s="273">
        <v>1038</v>
      </c>
      <c r="K9" s="273">
        <v>902</v>
      </c>
      <c r="L9" s="273">
        <v>861</v>
      </c>
      <c r="M9" s="273">
        <v>2115</v>
      </c>
      <c r="N9" s="273">
        <v>2236</v>
      </c>
      <c r="O9" s="273">
        <v>1012</v>
      </c>
      <c r="P9" s="274">
        <f t="shared" si="0"/>
        <v>13434</v>
      </c>
      <c r="Q9" s="38" t="str">
        <f>IF(P9='（3）ア_国籍別外国人宿泊客延べ数'!$G$26,"OK","NG")</f>
        <v>OK</v>
      </c>
      <c r="R9" s="75"/>
    </row>
    <row r="10" spans="1:18" s="5" customFormat="1" ht="27.95" customHeight="1">
      <c r="A10" s="272"/>
      <c r="B10" s="139" t="s">
        <v>531</v>
      </c>
      <c r="C10" s="280"/>
      <c r="D10" s="273">
        <v>163</v>
      </c>
      <c r="E10" s="273">
        <v>78</v>
      </c>
      <c r="F10" s="273">
        <v>496</v>
      </c>
      <c r="G10" s="273">
        <v>653</v>
      </c>
      <c r="H10" s="273">
        <v>632</v>
      </c>
      <c r="I10" s="273">
        <v>931</v>
      </c>
      <c r="J10" s="273">
        <v>313</v>
      </c>
      <c r="K10" s="273">
        <v>232</v>
      </c>
      <c r="L10" s="273">
        <v>309</v>
      </c>
      <c r="M10" s="273">
        <v>648</v>
      </c>
      <c r="N10" s="273">
        <v>722</v>
      </c>
      <c r="O10" s="273">
        <v>389</v>
      </c>
      <c r="P10" s="274">
        <f t="shared" si="0"/>
        <v>5566</v>
      </c>
      <c r="Q10" s="38" t="str">
        <f>IF(P10='（3）ア_国籍別外国人宿泊客延べ数'!$H$26,"OK","NG")</f>
        <v>OK</v>
      </c>
      <c r="R10" s="75"/>
    </row>
    <row r="11" spans="1:18" s="5" customFormat="1" ht="27.95" customHeight="1">
      <c r="A11" s="272"/>
      <c r="B11" s="139" t="s">
        <v>522</v>
      </c>
      <c r="C11" s="280"/>
      <c r="D11" s="273">
        <v>5</v>
      </c>
      <c r="E11" s="273">
        <v>14</v>
      </c>
      <c r="F11" s="273">
        <v>51</v>
      </c>
      <c r="G11" s="273">
        <v>97</v>
      </c>
      <c r="H11" s="273">
        <v>106</v>
      </c>
      <c r="I11" s="273">
        <v>50</v>
      </c>
      <c r="J11" s="273">
        <v>15</v>
      </c>
      <c r="K11" s="273">
        <v>31</v>
      </c>
      <c r="L11" s="273">
        <v>66</v>
      </c>
      <c r="M11" s="273">
        <v>117</v>
      </c>
      <c r="N11" s="273">
        <v>140</v>
      </c>
      <c r="O11" s="273">
        <v>27</v>
      </c>
      <c r="P11" s="274">
        <f t="shared" si="0"/>
        <v>719</v>
      </c>
      <c r="Q11" s="38" t="str">
        <f>IF(P11='（3）ア_国籍別外国人宿泊客延べ数'!$I$26,"OK","NG")</f>
        <v>OK</v>
      </c>
      <c r="R11" s="75"/>
    </row>
    <row r="12" spans="1:18" s="5" customFormat="1" ht="27.95" customHeight="1">
      <c r="A12" s="272"/>
      <c r="B12" s="139" t="s">
        <v>532</v>
      </c>
      <c r="C12" s="280"/>
      <c r="D12" s="273">
        <v>50</v>
      </c>
      <c r="E12" s="273">
        <v>18</v>
      </c>
      <c r="F12" s="273">
        <v>104</v>
      </c>
      <c r="G12" s="273">
        <v>147</v>
      </c>
      <c r="H12" s="273">
        <v>133</v>
      </c>
      <c r="I12" s="273">
        <v>89</v>
      </c>
      <c r="J12" s="273">
        <v>62</v>
      </c>
      <c r="K12" s="273">
        <v>55</v>
      </c>
      <c r="L12" s="273">
        <v>58</v>
      </c>
      <c r="M12" s="273">
        <v>223</v>
      </c>
      <c r="N12" s="273">
        <v>302</v>
      </c>
      <c r="O12" s="273">
        <v>100</v>
      </c>
      <c r="P12" s="274">
        <f t="shared" si="0"/>
        <v>1341</v>
      </c>
      <c r="Q12" s="38" t="str">
        <f>IF(P12='（3）ア_国籍別外国人宿泊客延べ数'!$J$26,"OK","NG")</f>
        <v>OK</v>
      </c>
    </row>
    <row r="13" spans="1:18" s="5" customFormat="1" ht="27.95" customHeight="1">
      <c r="A13" s="272"/>
      <c r="B13" s="146" t="s">
        <v>533</v>
      </c>
      <c r="C13" s="280"/>
      <c r="D13" s="273">
        <v>44</v>
      </c>
      <c r="E13" s="273">
        <v>4</v>
      </c>
      <c r="F13" s="273">
        <v>57</v>
      </c>
      <c r="G13" s="273">
        <v>141</v>
      </c>
      <c r="H13" s="273">
        <v>123</v>
      </c>
      <c r="I13" s="273">
        <v>70</v>
      </c>
      <c r="J13" s="273">
        <v>30</v>
      </c>
      <c r="K13" s="273">
        <v>80</v>
      </c>
      <c r="L13" s="273">
        <v>106</v>
      </c>
      <c r="M13" s="273">
        <v>120</v>
      </c>
      <c r="N13" s="273">
        <v>104</v>
      </c>
      <c r="O13" s="273">
        <v>50</v>
      </c>
      <c r="P13" s="274">
        <f t="shared" si="0"/>
        <v>929</v>
      </c>
      <c r="Q13" s="38" t="str">
        <f>IF(P13='（3）ア_国籍別外国人宿泊客延べ数'!$K$26,"OK","NG")</f>
        <v>OK</v>
      </c>
      <c r="R13" s="75"/>
    </row>
    <row r="14" spans="1:18" s="5" customFormat="1" ht="27.95" customHeight="1">
      <c r="A14" s="272"/>
      <c r="B14" s="139" t="s">
        <v>534</v>
      </c>
      <c r="C14" s="280"/>
      <c r="D14" s="273">
        <v>26</v>
      </c>
      <c r="E14" s="273">
        <v>125</v>
      </c>
      <c r="F14" s="273">
        <v>327</v>
      </c>
      <c r="G14" s="273">
        <v>813</v>
      </c>
      <c r="H14" s="273">
        <v>434</v>
      </c>
      <c r="I14" s="273">
        <v>266</v>
      </c>
      <c r="J14" s="273">
        <v>213</v>
      </c>
      <c r="K14" s="273">
        <v>396</v>
      </c>
      <c r="L14" s="273">
        <v>345</v>
      </c>
      <c r="M14" s="273">
        <v>840</v>
      </c>
      <c r="N14" s="273">
        <v>500</v>
      </c>
      <c r="O14" s="273">
        <v>88</v>
      </c>
      <c r="P14" s="274">
        <f t="shared" si="0"/>
        <v>4373</v>
      </c>
      <c r="Q14" s="38" t="str">
        <f>IF(P14='（3）ア_国籍別外国人宿泊客延べ数'!$L$26,"OK","NG")</f>
        <v>OK</v>
      </c>
      <c r="R14" s="75"/>
    </row>
    <row r="15" spans="1:18" s="5" customFormat="1" ht="27.95" customHeight="1">
      <c r="A15" s="272"/>
      <c r="B15" s="139" t="s">
        <v>535</v>
      </c>
      <c r="C15" s="280"/>
      <c r="D15" s="273">
        <v>1</v>
      </c>
      <c r="E15" s="273">
        <v>4</v>
      </c>
      <c r="F15" s="273">
        <v>0</v>
      </c>
      <c r="G15" s="273">
        <v>16</v>
      </c>
      <c r="H15" s="273">
        <v>38</v>
      </c>
      <c r="I15" s="273">
        <v>0</v>
      </c>
      <c r="J15" s="273">
        <v>5</v>
      </c>
      <c r="K15" s="273">
        <v>5</v>
      </c>
      <c r="L15" s="273">
        <v>2</v>
      </c>
      <c r="M15" s="273">
        <v>0</v>
      </c>
      <c r="N15" s="273">
        <v>24</v>
      </c>
      <c r="O15" s="273">
        <v>4</v>
      </c>
      <c r="P15" s="274">
        <f>SUM(D15:O15)</f>
        <v>99</v>
      </c>
      <c r="Q15" s="38" t="str">
        <f>IF(P15='（3）ア_国籍別外国人宿泊客延べ数'!$M$26,"OK","NG")</f>
        <v>OK</v>
      </c>
    </row>
    <row r="16" spans="1:18" s="5" customFormat="1" ht="27.95" customHeight="1">
      <c r="A16" s="275"/>
      <c r="B16" s="146" t="s">
        <v>536</v>
      </c>
      <c r="C16" s="280"/>
      <c r="D16" s="273">
        <v>48</v>
      </c>
      <c r="E16" s="273">
        <v>28</v>
      </c>
      <c r="F16" s="273">
        <v>68</v>
      </c>
      <c r="G16" s="273">
        <v>55</v>
      </c>
      <c r="H16" s="273">
        <v>43</v>
      </c>
      <c r="I16" s="273">
        <v>126</v>
      </c>
      <c r="J16" s="273">
        <v>100</v>
      </c>
      <c r="K16" s="273">
        <v>30</v>
      </c>
      <c r="L16" s="273">
        <v>369</v>
      </c>
      <c r="M16" s="273">
        <v>83</v>
      </c>
      <c r="N16" s="273">
        <v>223</v>
      </c>
      <c r="O16" s="273">
        <v>162</v>
      </c>
      <c r="P16" s="274">
        <f t="shared" si="0"/>
        <v>1335</v>
      </c>
      <c r="Q16" s="38" t="str">
        <f>IF(P16='（3）ア_国籍別外国人宿泊客延べ数'!$N$26,"OK","NG")</f>
        <v>OK</v>
      </c>
      <c r="R16" s="75"/>
    </row>
    <row r="17" spans="1:18" s="5" customFormat="1" ht="27.95" customHeight="1">
      <c r="A17" s="272"/>
      <c r="B17" s="146" t="s">
        <v>537</v>
      </c>
      <c r="C17" s="280"/>
      <c r="D17" s="273">
        <v>40</v>
      </c>
      <c r="E17" s="273">
        <v>50</v>
      </c>
      <c r="F17" s="273">
        <v>72</v>
      </c>
      <c r="G17" s="273">
        <v>123</v>
      </c>
      <c r="H17" s="273">
        <v>119</v>
      </c>
      <c r="I17" s="273">
        <v>32</v>
      </c>
      <c r="J17" s="273">
        <v>61</v>
      </c>
      <c r="K17" s="273">
        <v>20</v>
      </c>
      <c r="L17" s="273">
        <v>57</v>
      </c>
      <c r="M17" s="273">
        <v>89</v>
      </c>
      <c r="N17" s="273">
        <v>117</v>
      </c>
      <c r="O17" s="273">
        <v>125</v>
      </c>
      <c r="P17" s="274">
        <f t="shared" si="0"/>
        <v>905</v>
      </c>
      <c r="Q17" s="38" t="str">
        <f>IF(P17='（3）ア_国籍別外国人宿泊客延べ数'!$O$26,"OK","NG")</f>
        <v>OK</v>
      </c>
    </row>
    <row r="18" spans="1:18" s="5" customFormat="1" ht="27.95" customHeight="1">
      <c r="A18" s="272"/>
      <c r="B18" s="139" t="s">
        <v>544</v>
      </c>
      <c r="C18" s="280"/>
      <c r="D18" s="273">
        <v>7</v>
      </c>
      <c r="E18" s="273">
        <v>15</v>
      </c>
      <c r="F18" s="273">
        <v>5</v>
      </c>
      <c r="G18" s="273">
        <v>44</v>
      </c>
      <c r="H18" s="273">
        <v>27</v>
      </c>
      <c r="I18" s="273">
        <v>18</v>
      </c>
      <c r="J18" s="273">
        <v>19</v>
      </c>
      <c r="K18" s="273">
        <v>28</v>
      </c>
      <c r="L18" s="273">
        <v>67</v>
      </c>
      <c r="M18" s="273">
        <v>18</v>
      </c>
      <c r="N18" s="273">
        <v>32</v>
      </c>
      <c r="O18" s="273">
        <v>111</v>
      </c>
      <c r="P18" s="274">
        <f t="shared" si="0"/>
        <v>391</v>
      </c>
      <c r="Q18" s="38" t="str">
        <f>IF(P18='（3）ア_国籍別外国人宿泊客延べ数'!$P$26,"OK","NG")</f>
        <v>OK</v>
      </c>
    </row>
    <row r="19" spans="1:18" s="5" customFormat="1" ht="27.95" customHeight="1">
      <c r="A19" s="272"/>
      <c r="B19" s="139" t="s">
        <v>538</v>
      </c>
      <c r="C19" s="280"/>
      <c r="D19" s="273">
        <v>3</v>
      </c>
      <c r="E19" s="273">
        <v>70</v>
      </c>
      <c r="F19" s="273">
        <v>24</v>
      </c>
      <c r="G19" s="273">
        <v>35</v>
      </c>
      <c r="H19" s="273">
        <v>22</v>
      </c>
      <c r="I19" s="273">
        <v>139</v>
      </c>
      <c r="J19" s="273">
        <v>266</v>
      </c>
      <c r="K19" s="273">
        <v>167</v>
      </c>
      <c r="L19" s="273">
        <v>223</v>
      </c>
      <c r="M19" s="273">
        <v>237</v>
      </c>
      <c r="N19" s="273">
        <v>22</v>
      </c>
      <c r="O19" s="273">
        <v>120</v>
      </c>
      <c r="P19" s="274">
        <f t="shared" si="0"/>
        <v>1328</v>
      </c>
      <c r="Q19" s="38" t="str">
        <f>IF(P19='（3）ア_国籍別外国人宿泊客延べ数'!$Q$26,"OK","NG")</f>
        <v>OK</v>
      </c>
    </row>
    <row r="20" spans="1:18" s="5" customFormat="1" ht="27.95" customHeight="1">
      <c r="A20" s="272"/>
      <c r="B20" s="139" t="s">
        <v>539</v>
      </c>
      <c r="C20" s="280"/>
      <c r="D20" s="273">
        <v>47</v>
      </c>
      <c r="E20" s="273">
        <v>72</v>
      </c>
      <c r="F20" s="273">
        <v>82</v>
      </c>
      <c r="G20" s="273">
        <v>350</v>
      </c>
      <c r="H20" s="273">
        <v>136</v>
      </c>
      <c r="I20" s="273">
        <v>68</v>
      </c>
      <c r="J20" s="273">
        <v>71</v>
      </c>
      <c r="K20" s="273">
        <v>60</v>
      </c>
      <c r="L20" s="273">
        <v>81</v>
      </c>
      <c r="M20" s="273">
        <v>237</v>
      </c>
      <c r="N20" s="273">
        <v>279</v>
      </c>
      <c r="O20" s="273">
        <v>90</v>
      </c>
      <c r="P20" s="274">
        <f t="shared" si="0"/>
        <v>1573</v>
      </c>
      <c r="Q20" s="38" t="str">
        <f>IF(P20='（3）ア_国籍別外国人宿泊客延べ数'!$R$26,"OK","NG")</f>
        <v>OK</v>
      </c>
      <c r="R20" s="75"/>
    </row>
    <row r="21" spans="1:18" s="5" customFormat="1" ht="27.95" customHeight="1">
      <c r="A21" s="272"/>
      <c r="B21" s="146" t="s">
        <v>540</v>
      </c>
      <c r="C21" s="280"/>
      <c r="D21" s="273">
        <v>26</v>
      </c>
      <c r="E21" s="273">
        <v>19</v>
      </c>
      <c r="F21" s="273">
        <v>50</v>
      </c>
      <c r="G21" s="273">
        <v>2</v>
      </c>
      <c r="H21" s="273">
        <v>14</v>
      </c>
      <c r="I21" s="273">
        <v>7</v>
      </c>
      <c r="J21" s="273">
        <v>93</v>
      </c>
      <c r="K21" s="273">
        <v>127</v>
      </c>
      <c r="L21" s="273">
        <v>165</v>
      </c>
      <c r="M21" s="273">
        <v>172</v>
      </c>
      <c r="N21" s="273">
        <v>30</v>
      </c>
      <c r="O21" s="273">
        <v>63</v>
      </c>
      <c r="P21" s="274">
        <f t="shared" si="0"/>
        <v>768</v>
      </c>
      <c r="Q21" s="38" t="str">
        <f>IF(P21='（3）ア_国籍別外国人宿泊客延べ数'!$S$26,"OK","NG")</f>
        <v>OK</v>
      </c>
    </row>
    <row r="22" spans="1:18" s="5" customFormat="1" ht="27.95" customHeight="1">
      <c r="A22" s="272"/>
      <c r="B22" s="139" t="s">
        <v>541</v>
      </c>
      <c r="C22" s="280"/>
      <c r="D22" s="273">
        <v>41</v>
      </c>
      <c r="E22" s="273">
        <v>75</v>
      </c>
      <c r="F22" s="273">
        <v>120</v>
      </c>
      <c r="G22" s="273">
        <v>147</v>
      </c>
      <c r="H22" s="273">
        <v>267</v>
      </c>
      <c r="I22" s="273">
        <v>51</v>
      </c>
      <c r="J22" s="273">
        <v>83</v>
      </c>
      <c r="K22" s="273">
        <v>171</v>
      </c>
      <c r="L22" s="273">
        <v>161</v>
      </c>
      <c r="M22" s="273">
        <v>222</v>
      </c>
      <c r="N22" s="273">
        <v>120</v>
      </c>
      <c r="O22" s="273">
        <v>76</v>
      </c>
      <c r="P22" s="274">
        <f t="shared" si="0"/>
        <v>1534</v>
      </c>
      <c r="Q22" s="38" t="str">
        <f>IF(P22='（3）ア_国籍別外国人宿泊客延べ数'!$T$26,"OK","NG")</f>
        <v>OK</v>
      </c>
    </row>
    <row r="23" spans="1:18" s="5" customFormat="1" ht="27.95" customHeight="1">
      <c r="A23" s="272"/>
      <c r="B23" s="139" t="s">
        <v>542</v>
      </c>
      <c r="C23" s="280"/>
      <c r="D23" s="273">
        <v>9</v>
      </c>
      <c r="E23" s="273">
        <v>7</v>
      </c>
      <c r="F23" s="273">
        <v>14</v>
      </c>
      <c r="G23" s="273">
        <v>53</v>
      </c>
      <c r="H23" s="273">
        <v>29</v>
      </c>
      <c r="I23" s="273">
        <v>64</v>
      </c>
      <c r="J23" s="273">
        <v>15</v>
      </c>
      <c r="K23" s="273">
        <v>32</v>
      </c>
      <c r="L23" s="273">
        <v>41</v>
      </c>
      <c r="M23" s="273">
        <v>60</v>
      </c>
      <c r="N23" s="273">
        <v>81</v>
      </c>
      <c r="O23" s="273">
        <v>112</v>
      </c>
      <c r="P23" s="274">
        <f t="shared" si="0"/>
        <v>517</v>
      </c>
      <c r="Q23" s="38" t="str">
        <f>IF(P23='（3）ア_国籍別外国人宿泊客延べ数'!$U$26,"OK","NG")</f>
        <v>OK</v>
      </c>
    </row>
    <row r="24" spans="1:18" s="5" customFormat="1" ht="27.95" customHeight="1">
      <c r="A24" s="272"/>
      <c r="B24" s="139" t="s">
        <v>523</v>
      </c>
      <c r="C24" s="280"/>
      <c r="D24" s="273">
        <v>153</v>
      </c>
      <c r="E24" s="273">
        <v>57</v>
      </c>
      <c r="F24" s="273">
        <v>51</v>
      </c>
      <c r="G24" s="273">
        <v>58</v>
      </c>
      <c r="H24" s="273">
        <v>37</v>
      </c>
      <c r="I24" s="273">
        <v>14</v>
      </c>
      <c r="J24" s="273">
        <v>41</v>
      </c>
      <c r="K24" s="273">
        <v>76</v>
      </c>
      <c r="L24" s="273">
        <v>25</v>
      </c>
      <c r="M24" s="273">
        <v>74</v>
      </c>
      <c r="N24" s="273">
        <v>183</v>
      </c>
      <c r="O24" s="273">
        <v>80</v>
      </c>
      <c r="P24" s="274">
        <f t="shared" si="0"/>
        <v>849</v>
      </c>
      <c r="Q24" s="38" t="str">
        <f>IF(P24='（3）ア_国籍別外国人宿泊客延べ数'!$V$26,"OK","NG")</f>
        <v>OK</v>
      </c>
    </row>
    <row r="25" spans="1:18" s="5" customFormat="1" ht="27.95" customHeight="1">
      <c r="A25" s="275"/>
      <c r="B25" s="287" t="s">
        <v>525</v>
      </c>
      <c r="C25" s="283"/>
      <c r="D25" s="276">
        <v>47</v>
      </c>
      <c r="E25" s="276">
        <v>29</v>
      </c>
      <c r="F25" s="276">
        <v>304</v>
      </c>
      <c r="G25" s="276">
        <v>364</v>
      </c>
      <c r="H25" s="276">
        <v>189</v>
      </c>
      <c r="I25" s="276">
        <v>183</v>
      </c>
      <c r="J25" s="276">
        <v>189</v>
      </c>
      <c r="K25" s="276">
        <v>254</v>
      </c>
      <c r="L25" s="276">
        <v>214</v>
      </c>
      <c r="M25" s="276">
        <v>274</v>
      </c>
      <c r="N25" s="276">
        <v>272</v>
      </c>
      <c r="O25" s="276">
        <v>62</v>
      </c>
      <c r="P25" s="277">
        <f t="shared" si="0"/>
        <v>2381</v>
      </c>
      <c r="Q25" s="38" t="str">
        <f>IF(P25='（3）ア_国籍別外国人宿泊客延べ数'!$W$26,"OK","NG")</f>
        <v>OK</v>
      </c>
      <c r="R25" s="75"/>
    </row>
    <row r="26" spans="1:18" s="5" customFormat="1" ht="27.95" customHeight="1">
      <c r="A26" s="275"/>
      <c r="B26" s="288" t="s">
        <v>527</v>
      </c>
      <c r="C26" s="280"/>
      <c r="D26" s="273">
        <v>2</v>
      </c>
      <c r="E26" s="273">
        <v>0</v>
      </c>
      <c r="F26" s="273">
        <v>22</v>
      </c>
      <c r="G26" s="273">
        <v>32</v>
      </c>
      <c r="H26" s="273">
        <v>46</v>
      </c>
      <c r="I26" s="273">
        <v>5</v>
      </c>
      <c r="J26" s="273">
        <v>8</v>
      </c>
      <c r="K26" s="273">
        <v>3</v>
      </c>
      <c r="L26" s="273">
        <v>44</v>
      </c>
      <c r="M26" s="273">
        <v>27</v>
      </c>
      <c r="N26" s="273">
        <v>39</v>
      </c>
      <c r="O26" s="273">
        <v>7</v>
      </c>
      <c r="P26" s="274">
        <f t="shared" si="0"/>
        <v>235</v>
      </c>
      <c r="Q26" s="38" t="str">
        <f>IF(P26='（3）ア_国籍別外国人宿泊客延べ数'!$X$26,"OK","NG")</f>
        <v>OK</v>
      </c>
      <c r="R26" s="75"/>
    </row>
    <row r="27" spans="1:18" s="5" customFormat="1" ht="27.95" customHeight="1">
      <c r="A27" s="272"/>
      <c r="B27" s="139" t="s">
        <v>565</v>
      </c>
      <c r="C27" s="280"/>
      <c r="D27" s="273">
        <v>38</v>
      </c>
      <c r="E27" s="273">
        <v>25</v>
      </c>
      <c r="F27" s="273">
        <v>4</v>
      </c>
      <c r="G27" s="273">
        <v>7</v>
      </c>
      <c r="H27" s="273">
        <v>21</v>
      </c>
      <c r="I27" s="273">
        <v>24</v>
      </c>
      <c r="J27" s="273">
        <v>38</v>
      </c>
      <c r="K27" s="273">
        <v>27</v>
      </c>
      <c r="L27" s="273">
        <v>16</v>
      </c>
      <c r="M27" s="273">
        <v>38</v>
      </c>
      <c r="N27" s="273">
        <v>12</v>
      </c>
      <c r="O27" s="273">
        <v>28</v>
      </c>
      <c r="P27" s="274">
        <f t="shared" si="0"/>
        <v>278</v>
      </c>
      <c r="Q27" s="38" t="str">
        <f>IF(P27='（3）ア_国籍別外国人宿泊客延べ数'!$Y$26,"OK","NG")</f>
        <v>OK</v>
      </c>
    </row>
    <row r="28" spans="1:18" s="5" customFormat="1" ht="27.95" customHeight="1">
      <c r="A28" s="272"/>
      <c r="B28" s="139" t="s">
        <v>543</v>
      </c>
      <c r="C28" s="280"/>
      <c r="D28" s="273">
        <v>5</v>
      </c>
      <c r="E28" s="273">
        <v>2</v>
      </c>
      <c r="F28" s="273">
        <v>3</v>
      </c>
      <c r="G28" s="273">
        <v>6</v>
      </c>
      <c r="H28" s="273">
        <v>0</v>
      </c>
      <c r="I28" s="273">
        <v>0</v>
      </c>
      <c r="J28" s="273">
        <v>10</v>
      </c>
      <c r="K28" s="273">
        <v>10</v>
      </c>
      <c r="L28" s="273">
        <v>4</v>
      </c>
      <c r="M28" s="273">
        <v>5</v>
      </c>
      <c r="N28" s="273">
        <v>10</v>
      </c>
      <c r="O28" s="273">
        <v>0</v>
      </c>
      <c r="P28" s="274">
        <f t="shared" si="0"/>
        <v>55</v>
      </c>
      <c r="Q28" s="38" t="str">
        <f>IF(P28='（3）ア_国籍別外国人宿泊客延べ数'!$Z$26,"OK","NG")</f>
        <v>OK</v>
      </c>
      <c r="R28" s="75"/>
    </row>
    <row r="29" spans="1:18" s="5" customFormat="1" ht="27.95" customHeight="1" thickBot="1">
      <c r="A29" s="74"/>
      <c r="B29" s="285" t="s">
        <v>530</v>
      </c>
      <c r="C29" s="284"/>
      <c r="D29" s="83">
        <v>179</v>
      </c>
      <c r="E29" s="83">
        <v>68</v>
      </c>
      <c r="F29" s="83">
        <v>141</v>
      </c>
      <c r="G29" s="83">
        <v>230</v>
      </c>
      <c r="H29" s="83">
        <v>316</v>
      </c>
      <c r="I29" s="83">
        <v>219</v>
      </c>
      <c r="J29" s="83">
        <v>211</v>
      </c>
      <c r="K29" s="83">
        <v>107</v>
      </c>
      <c r="L29" s="83">
        <v>243</v>
      </c>
      <c r="M29" s="83">
        <v>266</v>
      </c>
      <c r="N29" s="83">
        <v>247</v>
      </c>
      <c r="O29" s="83">
        <v>178</v>
      </c>
      <c r="P29" s="84">
        <f>SUM(D29:O29)</f>
        <v>2405</v>
      </c>
      <c r="Q29" s="38" t="str">
        <f>IF(P29='（3）ア_国籍別外国人宿泊客延べ数'!$AA$26,"OK","NG")</f>
        <v>OK</v>
      </c>
      <c r="R29" s="75"/>
    </row>
    <row r="30" spans="1:18" s="5" customFormat="1" ht="27.95" customHeight="1" thickTop="1">
      <c r="A30" s="72"/>
      <c r="B30" s="93" t="s">
        <v>26</v>
      </c>
      <c r="C30" s="73"/>
      <c r="D30" s="85">
        <f>SUM(D6:D29)</f>
        <v>2148</v>
      </c>
      <c r="E30" s="85">
        <f t="shared" ref="E30:O30" si="1">SUM(E6:E29)</f>
        <v>1742</v>
      </c>
      <c r="F30" s="85">
        <f t="shared" si="1"/>
        <v>3795</v>
      </c>
      <c r="G30" s="86">
        <f t="shared" si="1"/>
        <v>7205</v>
      </c>
      <c r="H30" s="86">
        <f t="shared" si="1"/>
        <v>4319</v>
      </c>
      <c r="I30" s="86">
        <f t="shared" si="1"/>
        <v>4330</v>
      </c>
      <c r="J30" s="86">
        <f t="shared" si="1"/>
        <v>4643</v>
      </c>
      <c r="K30" s="86">
        <f t="shared" si="1"/>
        <v>4817</v>
      </c>
      <c r="L30" s="86">
        <f t="shared" si="1"/>
        <v>5258</v>
      </c>
      <c r="M30" s="86">
        <f t="shared" si="1"/>
        <v>7632</v>
      </c>
      <c r="N30" s="86">
        <f t="shared" si="1"/>
        <v>8039</v>
      </c>
      <c r="O30" s="86">
        <f t="shared" si="1"/>
        <v>5393</v>
      </c>
      <c r="P30" s="87">
        <f>SUM(P6:P29)</f>
        <v>59321</v>
      </c>
      <c r="Q30" s="38" t="str">
        <f>IF(P30='（3）ア_国籍別外国人宿泊客延べ数'!$AB$26,"OK","NG")</f>
        <v>OK</v>
      </c>
    </row>
    <row r="31" spans="1:18" s="5" customFormat="1" ht="30" customHeight="1">
      <c r="Q31" s="19"/>
    </row>
    <row r="32" spans="1:18" s="5" customFormat="1" ht="30" customHeight="1">
      <c r="Q32" s="19"/>
    </row>
  </sheetData>
  <mergeCells count="4">
    <mergeCell ref="A4:A5"/>
    <mergeCell ref="D4:O4"/>
    <mergeCell ref="P4:P5"/>
    <mergeCell ref="B4:B5"/>
  </mergeCells>
  <phoneticPr fontId="15"/>
  <printOptions horizontalCentered="1"/>
  <pageMargins left="0.47244094488188981" right="0.47244094488188981" top="0.78740157480314965" bottom="0.78740157480314965" header="0.31496062992125984" footer="0.39370078740157483"/>
  <pageSetup paperSize="9" scale="96" firstPageNumber="61" fitToHeight="0" orientation="portrait" useFirstPageNumber="1" r:id="rId1"/>
  <headerFooter>
    <oddFooter>&amp;C&amp;"ＭＳ 明朝,標準"&amp;P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workbookViewId="0">
      <selection activeCell="D6" sqref="D6:O6"/>
    </sheetView>
  </sheetViews>
  <sheetFormatPr defaultColWidth="19.625" defaultRowHeight="12"/>
  <cols>
    <col min="1" max="1" width="0.875" style="1" customWidth="1"/>
    <col min="2" max="2" width="9.625" style="1" customWidth="1"/>
    <col min="3" max="3" width="0.875" style="1" customWidth="1"/>
    <col min="4" max="15" width="6.25" style="1" customWidth="1"/>
    <col min="16" max="16" width="8.125" style="1" customWidth="1"/>
    <col min="17" max="17" width="9" style="290" bestFit="1" customWidth="1"/>
    <col min="18" max="18" width="9.125" style="1" bestFit="1" customWidth="1"/>
    <col min="19" max="22" width="19.625" style="1" customWidth="1"/>
    <col min="23" max="16384" width="19.625" style="1"/>
  </cols>
  <sheetData>
    <row r="1" spans="1:18" ht="21.75" customHeight="1"/>
    <row r="2" spans="1:18" s="7" customFormat="1" ht="21.75" customHeight="1">
      <c r="A2" s="7" t="s">
        <v>27</v>
      </c>
      <c r="Q2" s="6"/>
    </row>
    <row r="3" spans="1:18" s="3" customFormat="1" ht="20.25" customHeight="1">
      <c r="D3" s="4"/>
      <c r="P3" s="41" t="s">
        <v>3</v>
      </c>
      <c r="Q3" s="291"/>
    </row>
    <row r="4" spans="1:18" s="5" customFormat="1" ht="20.100000000000001" customHeight="1">
      <c r="A4" s="90"/>
      <c r="B4" s="670" t="s">
        <v>612</v>
      </c>
      <c r="C4" s="91"/>
      <c r="D4" s="667" t="s">
        <v>28</v>
      </c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9"/>
      <c r="P4" s="665" t="s">
        <v>26</v>
      </c>
      <c r="Q4" s="290"/>
    </row>
    <row r="5" spans="1:18" s="5" customFormat="1" ht="20.100000000000001" customHeight="1">
      <c r="A5" s="92"/>
      <c r="B5" s="671"/>
      <c r="C5" s="89"/>
      <c r="D5" s="98" t="s">
        <v>29</v>
      </c>
      <c r="E5" s="99" t="s">
        <v>30</v>
      </c>
      <c r="F5" s="100" t="s">
        <v>31</v>
      </c>
      <c r="G5" s="99" t="s">
        <v>32</v>
      </c>
      <c r="H5" s="100" t="s">
        <v>33</v>
      </c>
      <c r="I5" s="99" t="s">
        <v>34</v>
      </c>
      <c r="J5" s="100" t="s">
        <v>35</v>
      </c>
      <c r="K5" s="99" t="s">
        <v>36</v>
      </c>
      <c r="L5" s="100" t="s">
        <v>37</v>
      </c>
      <c r="M5" s="99" t="s">
        <v>38</v>
      </c>
      <c r="N5" s="100" t="s">
        <v>39</v>
      </c>
      <c r="O5" s="99" t="s">
        <v>40</v>
      </c>
      <c r="P5" s="666"/>
      <c r="Q5" s="290"/>
    </row>
    <row r="6" spans="1:18" s="5" customFormat="1" ht="30" customHeight="1">
      <c r="A6" s="143"/>
      <c r="B6" s="144" t="s">
        <v>7</v>
      </c>
      <c r="C6" s="140"/>
      <c r="D6" s="141">
        <v>975670</v>
      </c>
      <c r="E6" s="142">
        <v>417886</v>
      </c>
      <c r="F6" s="141">
        <v>727663</v>
      </c>
      <c r="G6" s="142">
        <v>751219</v>
      </c>
      <c r="H6" s="141">
        <v>707242</v>
      </c>
      <c r="I6" s="142">
        <v>482272</v>
      </c>
      <c r="J6" s="141">
        <v>615671</v>
      </c>
      <c r="K6" s="142">
        <v>1333279</v>
      </c>
      <c r="L6" s="141">
        <v>538045</v>
      </c>
      <c r="M6" s="142">
        <v>799353</v>
      </c>
      <c r="N6" s="141">
        <v>758003</v>
      </c>
      <c r="O6" s="142">
        <v>463553</v>
      </c>
      <c r="P6" s="142">
        <f>SUM(D6:O6)</f>
        <v>8569856</v>
      </c>
      <c r="Q6" s="290" t="str">
        <f>IF(P6='(1)ア_市町村別'!B8,"OK","NG")</f>
        <v>OK</v>
      </c>
      <c r="R6" s="292"/>
    </row>
    <row r="7" spans="1:18" s="5" customFormat="1" ht="30" customHeight="1">
      <c r="A7" s="145"/>
      <c r="B7" s="146" t="s">
        <v>8</v>
      </c>
      <c r="C7" s="147"/>
      <c r="D7" s="148">
        <v>79662</v>
      </c>
      <c r="E7" s="149">
        <v>63695</v>
      </c>
      <c r="F7" s="148">
        <v>99292</v>
      </c>
      <c r="G7" s="149">
        <v>106215</v>
      </c>
      <c r="H7" s="148">
        <v>117453</v>
      </c>
      <c r="I7" s="149">
        <v>89138</v>
      </c>
      <c r="J7" s="148">
        <v>69591</v>
      </c>
      <c r="K7" s="149">
        <v>85058</v>
      </c>
      <c r="L7" s="148">
        <v>90552</v>
      </c>
      <c r="M7" s="149">
        <v>127195</v>
      </c>
      <c r="N7" s="148">
        <v>129368</v>
      </c>
      <c r="O7" s="149">
        <v>77118</v>
      </c>
      <c r="P7" s="149">
        <f>SUM(D7:O7)</f>
        <v>1134337</v>
      </c>
      <c r="Q7" s="290" t="str">
        <f>IF(P7='(1)ア_市町村別'!B9,"OK","NG")</f>
        <v>OK</v>
      </c>
      <c r="R7" s="292"/>
    </row>
    <row r="8" spans="1:18" s="5" customFormat="1" ht="30" customHeight="1">
      <c r="A8" s="150"/>
      <c r="B8" s="139" t="s">
        <v>9</v>
      </c>
      <c r="C8" s="140"/>
      <c r="D8" s="141">
        <v>50566</v>
      </c>
      <c r="E8" s="142">
        <v>53421</v>
      </c>
      <c r="F8" s="141">
        <v>89570</v>
      </c>
      <c r="G8" s="142">
        <v>175314</v>
      </c>
      <c r="H8" s="141">
        <v>102656</v>
      </c>
      <c r="I8" s="142">
        <v>75460</v>
      </c>
      <c r="J8" s="141">
        <v>83155</v>
      </c>
      <c r="K8" s="142">
        <v>109645</v>
      </c>
      <c r="L8" s="141">
        <v>79819</v>
      </c>
      <c r="M8" s="142">
        <v>93676</v>
      </c>
      <c r="N8" s="141">
        <v>94384</v>
      </c>
      <c r="O8" s="142">
        <v>64895</v>
      </c>
      <c r="P8" s="142">
        <f>SUM(D8:O8)</f>
        <v>1072561</v>
      </c>
      <c r="Q8" s="290" t="str">
        <f>IF(P8='(1)ア_市町村別'!B10,"OK","NG")</f>
        <v>OK</v>
      </c>
      <c r="R8" s="292"/>
    </row>
    <row r="9" spans="1:18" s="5" customFormat="1" ht="30" customHeight="1">
      <c r="A9" s="150"/>
      <c r="B9" s="139" t="s">
        <v>10</v>
      </c>
      <c r="C9" s="140"/>
      <c r="D9" s="141">
        <v>26028</v>
      </c>
      <c r="E9" s="142">
        <v>28260</v>
      </c>
      <c r="F9" s="141">
        <v>42014</v>
      </c>
      <c r="G9" s="142">
        <v>72123</v>
      </c>
      <c r="H9" s="141">
        <v>100611</v>
      </c>
      <c r="I9" s="142">
        <v>67874</v>
      </c>
      <c r="J9" s="141">
        <v>71868</v>
      </c>
      <c r="K9" s="142">
        <v>98485</v>
      </c>
      <c r="L9" s="141">
        <v>98871</v>
      </c>
      <c r="M9" s="142">
        <v>133530</v>
      </c>
      <c r="N9" s="141">
        <v>153632</v>
      </c>
      <c r="O9" s="142">
        <v>34402</v>
      </c>
      <c r="P9" s="142">
        <f t="shared" ref="P9:P24" si="0">SUM(D9:O9)</f>
        <v>927698</v>
      </c>
      <c r="Q9" s="290" t="str">
        <f>IF(P9='(1)ア_市町村別'!B11,"OK","NG")</f>
        <v>OK</v>
      </c>
      <c r="R9" s="292"/>
    </row>
    <row r="10" spans="1:18" s="5" customFormat="1" ht="30" customHeight="1">
      <c r="A10" s="150"/>
      <c r="B10" s="139" t="s">
        <v>11</v>
      </c>
      <c r="C10" s="140"/>
      <c r="D10" s="141">
        <v>27482</v>
      </c>
      <c r="E10" s="142">
        <v>25988</v>
      </c>
      <c r="F10" s="141">
        <v>24141</v>
      </c>
      <c r="G10" s="142">
        <v>29099</v>
      </c>
      <c r="H10" s="141">
        <v>49009</v>
      </c>
      <c r="I10" s="142">
        <v>28092</v>
      </c>
      <c r="J10" s="141">
        <v>22119</v>
      </c>
      <c r="K10" s="142">
        <v>33811</v>
      </c>
      <c r="L10" s="141">
        <v>32265</v>
      </c>
      <c r="M10" s="142">
        <v>47111</v>
      </c>
      <c r="N10" s="141">
        <v>32911</v>
      </c>
      <c r="O10" s="142">
        <v>25206</v>
      </c>
      <c r="P10" s="142">
        <f>SUM(D10:O10)</f>
        <v>377234</v>
      </c>
      <c r="Q10" s="290" t="str">
        <f>IF(P10='(1)ア_市町村別'!B12,"OK","NG")</f>
        <v>OK</v>
      </c>
      <c r="R10" s="292"/>
    </row>
    <row r="11" spans="1:18" s="5" customFormat="1" ht="30" customHeight="1">
      <c r="A11" s="150"/>
      <c r="B11" s="139" t="s">
        <v>12</v>
      </c>
      <c r="C11" s="140"/>
      <c r="D11" s="141">
        <v>1242322</v>
      </c>
      <c r="E11" s="142">
        <v>739350</v>
      </c>
      <c r="F11" s="141">
        <v>1029619</v>
      </c>
      <c r="G11" s="142">
        <v>905016</v>
      </c>
      <c r="H11" s="141">
        <v>1345779</v>
      </c>
      <c r="I11" s="142">
        <v>823263</v>
      </c>
      <c r="J11" s="141">
        <v>834576</v>
      </c>
      <c r="K11" s="142">
        <v>1215135</v>
      </c>
      <c r="L11" s="141">
        <v>904430</v>
      </c>
      <c r="M11" s="142">
        <v>1122890</v>
      </c>
      <c r="N11" s="141">
        <v>1239495</v>
      </c>
      <c r="O11" s="142">
        <v>685773</v>
      </c>
      <c r="P11" s="142">
        <f t="shared" si="0"/>
        <v>12087648</v>
      </c>
      <c r="Q11" s="290" t="str">
        <f>IF(P11='(1)ア_市町村別'!B13,"OK","NG")</f>
        <v>OK</v>
      </c>
      <c r="R11" s="480"/>
    </row>
    <row r="12" spans="1:18" s="5" customFormat="1" ht="30" customHeight="1">
      <c r="A12" s="150"/>
      <c r="B12" s="139" t="s">
        <v>13</v>
      </c>
      <c r="C12" s="140"/>
      <c r="D12" s="141">
        <v>42428</v>
      </c>
      <c r="E12" s="142">
        <v>41163</v>
      </c>
      <c r="F12" s="141">
        <v>152080</v>
      </c>
      <c r="G12" s="142">
        <v>107947</v>
      </c>
      <c r="H12" s="141">
        <v>163617</v>
      </c>
      <c r="I12" s="142">
        <v>89962</v>
      </c>
      <c r="J12" s="141">
        <v>93844</v>
      </c>
      <c r="K12" s="142">
        <v>183898</v>
      </c>
      <c r="L12" s="141">
        <v>160282</v>
      </c>
      <c r="M12" s="142">
        <v>143476</v>
      </c>
      <c r="N12" s="141">
        <v>118669</v>
      </c>
      <c r="O12" s="481">
        <v>49694</v>
      </c>
      <c r="P12" s="142">
        <f>SUM(D12:O12)</f>
        <v>1347060</v>
      </c>
      <c r="Q12" s="290" t="str">
        <f>IF(P12='(1)ア_市町村別'!B14,"OK","NG")</f>
        <v>OK</v>
      </c>
    </row>
    <row r="13" spans="1:18" s="5" customFormat="1" ht="30" customHeight="1">
      <c r="A13" s="150"/>
      <c r="B13" s="139" t="s">
        <v>14</v>
      </c>
      <c r="C13" s="140"/>
      <c r="D13" s="141">
        <v>10364</v>
      </c>
      <c r="E13" s="142">
        <v>11773</v>
      </c>
      <c r="F13" s="141">
        <v>15029</v>
      </c>
      <c r="G13" s="142">
        <v>15133</v>
      </c>
      <c r="H13" s="141">
        <v>17209</v>
      </c>
      <c r="I13" s="142">
        <v>14030</v>
      </c>
      <c r="J13" s="141">
        <v>14573</v>
      </c>
      <c r="K13" s="142">
        <v>17587</v>
      </c>
      <c r="L13" s="141">
        <v>14315</v>
      </c>
      <c r="M13" s="142">
        <v>14441</v>
      </c>
      <c r="N13" s="141">
        <v>13595</v>
      </c>
      <c r="O13" s="142">
        <v>12489</v>
      </c>
      <c r="P13" s="142">
        <f>SUM(D13:O13)</f>
        <v>170538</v>
      </c>
      <c r="Q13" s="290" t="str">
        <f>IF(P13='(1)ア_市町村別'!B15,"OK","NG")</f>
        <v>OK</v>
      </c>
      <c r="R13" s="292"/>
    </row>
    <row r="14" spans="1:18" s="5" customFormat="1" ht="30" customHeight="1">
      <c r="A14" s="150"/>
      <c r="B14" s="139" t="s">
        <v>15</v>
      </c>
      <c r="C14" s="140"/>
      <c r="D14" s="141">
        <v>2993</v>
      </c>
      <c r="E14" s="142">
        <v>3341</v>
      </c>
      <c r="F14" s="141">
        <v>4741</v>
      </c>
      <c r="G14" s="142">
        <v>5664</v>
      </c>
      <c r="H14" s="141">
        <v>8876</v>
      </c>
      <c r="I14" s="142">
        <v>6360</v>
      </c>
      <c r="J14" s="141">
        <v>8282</v>
      </c>
      <c r="K14" s="142">
        <v>12440</v>
      </c>
      <c r="L14" s="141">
        <v>8539</v>
      </c>
      <c r="M14" s="142">
        <v>8933</v>
      </c>
      <c r="N14" s="141">
        <v>7832</v>
      </c>
      <c r="O14" s="142">
        <v>6317</v>
      </c>
      <c r="P14" s="142">
        <f>SUM(D14:O14)</f>
        <v>84318</v>
      </c>
      <c r="Q14" s="290" t="str">
        <f>IF(P14='(1)ア_市町村別'!B16,"OK","NG")</f>
        <v>OK</v>
      </c>
      <c r="R14" s="292"/>
    </row>
    <row r="15" spans="1:18" s="5" customFormat="1" ht="30" customHeight="1">
      <c r="A15" s="150"/>
      <c r="B15" s="139" t="s">
        <v>16</v>
      </c>
      <c r="C15" s="140"/>
      <c r="D15" s="141">
        <v>17783</v>
      </c>
      <c r="E15" s="142">
        <v>17264</v>
      </c>
      <c r="F15" s="141">
        <v>14765</v>
      </c>
      <c r="G15" s="142">
        <v>12199</v>
      </c>
      <c r="H15" s="141">
        <v>21591</v>
      </c>
      <c r="I15" s="142">
        <v>12903</v>
      </c>
      <c r="J15" s="141">
        <v>20942</v>
      </c>
      <c r="K15" s="142">
        <v>24950</v>
      </c>
      <c r="L15" s="141">
        <v>10964</v>
      </c>
      <c r="M15" s="142">
        <v>15345</v>
      </c>
      <c r="N15" s="141">
        <v>11197</v>
      </c>
      <c r="O15" s="142">
        <v>10190</v>
      </c>
      <c r="P15" s="142">
        <f t="shared" si="0"/>
        <v>190093</v>
      </c>
      <c r="Q15" s="290" t="str">
        <f>IF(P15='(1)ア_市町村別'!B17,"OK","NG")</f>
        <v>OK</v>
      </c>
      <c r="R15" s="292"/>
    </row>
    <row r="16" spans="1:18" s="5" customFormat="1" ht="30" customHeight="1">
      <c r="A16" s="150"/>
      <c r="B16" s="139" t="s">
        <v>17</v>
      </c>
      <c r="C16" s="140"/>
      <c r="D16" s="141">
        <v>77715</v>
      </c>
      <c r="E16" s="142">
        <v>73957</v>
      </c>
      <c r="F16" s="141">
        <v>112117</v>
      </c>
      <c r="G16" s="142">
        <v>131595</v>
      </c>
      <c r="H16" s="141">
        <v>201543</v>
      </c>
      <c r="I16" s="142">
        <v>96139</v>
      </c>
      <c r="J16" s="141">
        <v>143675</v>
      </c>
      <c r="K16" s="142">
        <v>246213</v>
      </c>
      <c r="L16" s="141">
        <v>124169</v>
      </c>
      <c r="M16" s="142">
        <v>128877</v>
      </c>
      <c r="N16" s="141">
        <v>124558</v>
      </c>
      <c r="O16" s="142">
        <v>81684</v>
      </c>
      <c r="P16" s="142">
        <f t="shared" si="0"/>
        <v>1542242</v>
      </c>
      <c r="Q16" s="290" t="str">
        <f>IF(P16='(1)ア_市町村別'!B18,"OK","NG")</f>
        <v>OK</v>
      </c>
      <c r="R16" s="292"/>
    </row>
    <row r="17" spans="1:18" s="5" customFormat="1" ht="30" customHeight="1">
      <c r="A17" s="150"/>
      <c r="B17" s="139" t="s">
        <v>18</v>
      </c>
      <c r="C17" s="140"/>
      <c r="D17" s="141">
        <v>16944</v>
      </c>
      <c r="E17" s="142">
        <v>16787</v>
      </c>
      <c r="F17" s="141">
        <v>24179</v>
      </c>
      <c r="G17" s="142">
        <v>22959</v>
      </c>
      <c r="H17" s="141">
        <v>27742</v>
      </c>
      <c r="I17" s="142">
        <v>20343</v>
      </c>
      <c r="J17" s="141">
        <v>25920</v>
      </c>
      <c r="K17" s="142">
        <v>73025</v>
      </c>
      <c r="L17" s="141">
        <v>23777</v>
      </c>
      <c r="M17" s="142">
        <v>25295</v>
      </c>
      <c r="N17" s="141">
        <v>27747</v>
      </c>
      <c r="O17" s="142">
        <v>21028</v>
      </c>
      <c r="P17" s="142">
        <f t="shared" si="0"/>
        <v>325746</v>
      </c>
      <c r="Q17" s="290" t="str">
        <f>IF(P17='(1)ア_市町村別'!B19,"OK","NG")</f>
        <v>OK</v>
      </c>
      <c r="R17" s="292"/>
    </row>
    <row r="18" spans="1:18" s="5" customFormat="1" ht="30" customHeight="1">
      <c r="A18" s="150"/>
      <c r="B18" s="139" t="s">
        <v>19</v>
      </c>
      <c r="C18" s="140"/>
      <c r="D18" s="141">
        <v>43022</v>
      </c>
      <c r="E18" s="142">
        <v>49565</v>
      </c>
      <c r="F18" s="141">
        <v>58383</v>
      </c>
      <c r="G18" s="142">
        <v>65917</v>
      </c>
      <c r="H18" s="141">
        <v>80287</v>
      </c>
      <c r="I18" s="142">
        <v>64183</v>
      </c>
      <c r="J18" s="141">
        <v>87396</v>
      </c>
      <c r="K18" s="142">
        <v>99103</v>
      </c>
      <c r="L18" s="141">
        <v>71974</v>
      </c>
      <c r="M18" s="142">
        <v>78969</v>
      </c>
      <c r="N18" s="141">
        <v>79659</v>
      </c>
      <c r="O18" s="142">
        <v>59943</v>
      </c>
      <c r="P18" s="142">
        <f t="shared" si="0"/>
        <v>838401</v>
      </c>
      <c r="Q18" s="290" t="str">
        <f>IF(P18='(1)ア_市町村別'!B20,"OK","NG")</f>
        <v>OK</v>
      </c>
      <c r="R18" s="292"/>
    </row>
    <row r="19" spans="1:18" s="5" customFormat="1" ht="30" customHeight="1">
      <c r="A19" s="150"/>
      <c r="B19" s="139" t="s">
        <v>20</v>
      </c>
      <c r="C19" s="140"/>
      <c r="D19" s="141">
        <v>254286</v>
      </c>
      <c r="E19" s="142">
        <v>55751</v>
      </c>
      <c r="F19" s="141">
        <v>77371</v>
      </c>
      <c r="G19" s="142">
        <v>72092</v>
      </c>
      <c r="H19" s="141">
        <v>101109</v>
      </c>
      <c r="I19" s="142">
        <v>61292</v>
      </c>
      <c r="J19" s="141">
        <v>58978</v>
      </c>
      <c r="K19" s="142">
        <v>79106</v>
      </c>
      <c r="L19" s="141">
        <v>72012</v>
      </c>
      <c r="M19" s="142">
        <v>87106</v>
      </c>
      <c r="N19" s="141">
        <v>94110</v>
      </c>
      <c r="O19" s="142">
        <v>75225</v>
      </c>
      <c r="P19" s="142">
        <f t="shared" si="0"/>
        <v>1088438</v>
      </c>
      <c r="Q19" s="290" t="str">
        <f>IF(P19='(1)ア_市町村別'!B21,"OK","NG")</f>
        <v>OK</v>
      </c>
      <c r="R19" s="480"/>
    </row>
    <row r="20" spans="1:18" s="5" customFormat="1" ht="30" customHeight="1">
      <c r="A20" s="150"/>
      <c r="B20" s="139" t="s">
        <v>21</v>
      </c>
      <c r="C20" s="140"/>
      <c r="D20" s="141">
        <v>16379</v>
      </c>
      <c r="E20" s="142">
        <v>16444</v>
      </c>
      <c r="F20" s="141">
        <v>20042</v>
      </c>
      <c r="G20" s="142">
        <v>20226</v>
      </c>
      <c r="H20" s="141">
        <v>23034</v>
      </c>
      <c r="I20" s="142">
        <v>18039</v>
      </c>
      <c r="J20" s="141">
        <v>17897</v>
      </c>
      <c r="K20" s="142">
        <v>22948</v>
      </c>
      <c r="L20" s="141">
        <v>19859</v>
      </c>
      <c r="M20" s="142">
        <v>21237</v>
      </c>
      <c r="N20" s="141">
        <v>21881</v>
      </c>
      <c r="O20" s="142">
        <v>18682</v>
      </c>
      <c r="P20" s="142">
        <f t="shared" si="0"/>
        <v>236668</v>
      </c>
      <c r="Q20" s="290" t="str">
        <f>IF(P20='(1)ア_市町村別'!B22,"OK","NG")</f>
        <v>OK</v>
      </c>
      <c r="R20" s="292"/>
    </row>
    <row r="21" spans="1:18" s="5" customFormat="1" ht="30" customHeight="1">
      <c r="A21" s="150"/>
      <c r="B21" s="139" t="s">
        <v>22</v>
      </c>
      <c r="C21" s="140"/>
      <c r="D21" s="141">
        <v>1409</v>
      </c>
      <c r="E21" s="142">
        <v>253</v>
      </c>
      <c r="F21" s="141">
        <v>919</v>
      </c>
      <c r="G21" s="142">
        <v>1514</v>
      </c>
      <c r="H21" s="141">
        <v>3711</v>
      </c>
      <c r="I21" s="142">
        <v>1971</v>
      </c>
      <c r="J21" s="141">
        <v>4019</v>
      </c>
      <c r="K21" s="142">
        <v>4751</v>
      </c>
      <c r="L21" s="141">
        <v>1872</v>
      </c>
      <c r="M21" s="142">
        <v>2491</v>
      </c>
      <c r="N21" s="141">
        <v>1776</v>
      </c>
      <c r="O21" s="142">
        <v>205</v>
      </c>
      <c r="P21" s="142">
        <f t="shared" si="0"/>
        <v>24891</v>
      </c>
      <c r="Q21" s="290" t="str">
        <f>IF(P21='(1)ア_市町村別'!B23,"OK","NG")</f>
        <v>OK</v>
      </c>
      <c r="R21" s="292"/>
    </row>
    <row r="22" spans="1:18" s="5" customFormat="1" ht="30" customHeight="1">
      <c r="A22" s="150"/>
      <c r="B22" s="139" t="s">
        <v>23</v>
      </c>
      <c r="C22" s="140"/>
      <c r="D22" s="141">
        <v>1</v>
      </c>
      <c r="E22" s="142">
        <v>10</v>
      </c>
      <c r="F22" s="141">
        <v>502</v>
      </c>
      <c r="G22" s="142">
        <v>1218</v>
      </c>
      <c r="H22" s="141">
        <v>3704</v>
      </c>
      <c r="I22" s="142">
        <v>2280</v>
      </c>
      <c r="J22" s="141">
        <v>2734</v>
      </c>
      <c r="K22" s="142">
        <v>4039</v>
      </c>
      <c r="L22" s="141">
        <v>2566</v>
      </c>
      <c r="M22" s="142">
        <v>3565</v>
      </c>
      <c r="N22" s="141">
        <v>697</v>
      </c>
      <c r="O22" s="142">
        <v>0</v>
      </c>
      <c r="P22" s="142">
        <f t="shared" si="0"/>
        <v>21316</v>
      </c>
      <c r="Q22" s="290" t="str">
        <f>IF(P22='(1)ア_市町村別'!B24,"OK","NG")</f>
        <v>OK</v>
      </c>
      <c r="R22" s="292"/>
    </row>
    <row r="23" spans="1:18" s="5" customFormat="1" ht="30" customHeight="1">
      <c r="A23" s="150"/>
      <c r="B23" s="139" t="s">
        <v>24</v>
      </c>
      <c r="C23" s="140"/>
      <c r="D23" s="141">
        <v>31</v>
      </c>
      <c r="E23" s="142">
        <v>74</v>
      </c>
      <c r="F23" s="141">
        <v>279</v>
      </c>
      <c r="G23" s="142">
        <v>518</v>
      </c>
      <c r="H23" s="141">
        <v>602</v>
      </c>
      <c r="I23" s="142">
        <v>364</v>
      </c>
      <c r="J23" s="141">
        <v>366</v>
      </c>
      <c r="K23" s="142">
        <v>490</v>
      </c>
      <c r="L23" s="141">
        <v>324</v>
      </c>
      <c r="M23" s="142">
        <v>419</v>
      </c>
      <c r="N23" s="141">
        <v>306</v>
      </c>
      <c r="O23" s="142">
        <v>94</v>
      </c>
      <c r="P23" s="142">
        <f t="shared" si="0"/>
        <v>3867</v>
      </c>
      <c r="Q23" s="290" t="str">
        <f>IF(P23='(1)ア_市町村別'!B25,"OK","NG")</f>
        <v>OK</v>
      </c>
      <c r="R23" s="482"/>
    </row>
    <row r="24" spans="1:18" s="5" customFormat="1" ht="30" customHeight="1" thickBot="1">
      <c r="A24" s="101"/>
      <c r="B24" s="151" t="s">
        <v>25</v>
      </c>
      <c r="C24" s="152"/>
      <c r="D24" s="153">
        <v>7188</v>
      </c>
      <c r="E24" s="154">
        <v>5166</v>
      </c>
      <c r="F24" s="153">
        <v>8178</v>
      </c>
      <c r="G24" s="154">
        <v>9370</v>
      </c>
      <c r="H24" s="153">
        <v>16978</v>
      </c>
      <c r="I24" s="154">
        <v>17289</v>
      </c>
      <c r="J24" s="153">
        <v>16771</v>
      </c>
      <c r="K24" s="154">
        <v>22829</v>
      </c>
      <c r="L24" s="153">
        <v>12970</v>
      </c>
      <c r="M24" s="154">
        <v>17134</v>
      </c>
      <c r="N24" s="153">
        <v>12348</v>
      </c>
      <c r="O24" s="154">
        <v>4458</v>
      </c>
      <c r="P24" s="154">
        <f t="shared" si="0"/>
        <v>150679</v>
      </c>
      <c r="Q24" s="290" t="str">
        <f>IF(P24='(1)ア_市町村別'!B26,"OK","NG")</f>
        <v>OK</v>
      </c>
      <c r="R24" s="292"/>
    </row>
    <row r="25" spans="1:18" s="5" customFormat="1" ht="30" customHeight="1" thickTop="1">
      <c r="A25" s="92"/>
      <c r="B25" s="93" t="s">
        <v>26</v>
      </c>
      <c r="C25" s="89"/>
      <c r="D25" s="51">
        <f>SUM(D6:D24)</f>
        <v>2892273</v>
      </c>
      <c r="E25" s="52">
        <f t="shared" ref="E25:O25" si="1">SUM(E6:E24)</f>
        <v>1620148</v>
      </c>
      <c r="F25" s="51">
        <f t="shared" si="1"/>
        <v>2500884</v>
      </c>
      <c r="G25" s="37">
        <f t="shared" si="1"/>
        <v>2505338</v>
      </c>
      <c r="H25" s="53">
        <f t="shared" si="1"/>
        <v>3092753</v>
      </c>
      <c r="I25" s="37">
        <f t="shared" si="1"/>
        <v>1971254</v>
      </c>
      <c r="J25" s="53">
        <f t="shared" si="1"/>
        <v>2192377</v>
      </c>
      <c r="K25" s="37">
        <f>SUM(K6:K24)</f>
        <v>3666792</v>
      </c>
      <c r="L25" s="53">
        <f>SUM(L6:L24)</f>
        <v>2267605</v>
      </c>
      <c r="M25" s="37">
        <f t="shared" si="1"/>
        <v>2871043</v>
      </c>
      <c r="N25" s="53">
        <f t="shared" si="1"/>
        <v>2922168</v>
      </c>
      <c r="O25" s="37">
        <f t="shared" si="1"/>
        <v>1690956</v>
      </c>
      <c r="P25" s="37">
        <f>SUM(P6:P24)</f>
        <v>30193591</v>
      </c>
      <c r="Q25" s="290" t="str">
        <f>IF(P25='(1)ア_市町村別'!B27,"OK","NG")</f>
        <v>OK</v>
      </c>
    </row>
    <row r="26" spans="1:18" s="5" customFormat="1" ht="30" customHeight="1">
      <c r="Q26" s="290"/>
    </row>
    <row r="27" spans="1:18" s="5" customFormat="1" ht="30" customHeight="1">
      <c r="D27" s="503"/>
      <c r="E27" s="503"/>
      <c r="F27" s="503"/>
      <c r="G27" s="503"/>
      <c r="H27" s="503"/>
      <c r="I27" s="503"/>
      <c r="J27" s="503"/>
      <c r="K27" s="503"/>
      <c r="L27" s="503"/>
      <c r="M27" s="503"/>
      <c r="N27" s="503"/>
      <c r="O27" s="503"/>
      <c r="Q27" s="290"/>
    </row>
    <row r="29" spans="1:18">
      <c r="J29" s="504"/>
      <c r="K29" s="504"/>
      <c r="L29" s="504"/>
    </row>
  </sheetData>
  <mergeCells count="3">
    <mergeCell ref="P4:P5"/>
    <mergeCell ref="D4:O4"/>
    <mergeCell ref="B4:B5"/>
  </mergeCells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firstPageNumber="25" fitToHeight="0" orientation="portrait" useFirstPageNumber="1" r:id="rId1"/>
  <headerFooter>
    <oddFooter>&amp;C&amp;"ＭＳ 明朝,標準"&amp;P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17"/>
  <sheetViews>
    <sheetView tabSelected="1" view="pageBreakPreview" topLeftCell="A258" zoomScale="130" zoomScaleNormal="100" zoomScaleSheetLayoutView="130" workbookViewId="0">
      <selection activeCell="M274" sqref="M274"/>
    </sheetView>
  </sheetViews>
  <sheetFormatPr defaultColWidth="19.625" defaultRowHeight="12"/>
  <cols>
    <col min="1" max="1" width="0.875" style="354" customWidth="1"/>
    <col min="2" max="2" width="10.625" style="354" customWidth="1"/>
    <col min="3" max="3" width="0.875" style="354" customWidth="1"/>
    <col min="4" max="4" width="3.625" style="355" customWidth="1"/>
    <col min="5" max="5" width="30.875" style="17" customWidth="1"/>
    <col min="6" max="6" width="4.625" style="356" customWidth="1"/>
    <col min="7" max="8" width="12.625" style="411" customWidth="1"/>
    <col min="9" max="9" width="8.625" style="470" customWidth="1"/>
    <col min="10" max="10" width="8.625" style="358" customWidth="1"/>
    <col min="11" max="12" width="5.625" style="412" customWidth="1"/>
    <col min="13" max="13" width="9" style="413" bestFit="1" customWidth="1"/>
    <col min="14" max="14" width="32.5" style="412" bestFit="1" customWidth="1"/>
    <col min="15" max="15" width="7.875" style="414" bestFit="1" customWidth="1"/>
    <col min="16" max="17" width="10.625" style="415" customWidth="1"/>
    <col min="18" max="16384" width="19.625" style="354"/>
  </cols>
  <sheetData>
    <row r="1" spans="1:19" ht="21.75" customHeight="1">
      <c r="I1" s="354"/>
    </row>
    <row r="2" spans="1:19" s="7" customFormat="1" ht="21.75" customHeight="1">
      <c r="A2" s="7" t="s">
        <v>41</v>
      </c>
      <c r="D2" s="26"/>
      <c r="E2" s="17"/>
      <c r="F2" s="14"/>
      <c r="G2" s="9"/>
      <c r="H2" s="9"/>
      <c r="J2" s="20"/>
      <c r="K2" s="12"/>
      <c r="L2" s="12"/>
      <c r="M2" s="416"/>
      <c r="N2" s="12"/>
      <c r="O2" s="14"/>
      <c r="P2" s="31"/>
      <c r="Q2" s="31"/>
    </row>
    <row r="3" spans="1:19" s="3" customFormat="1" ht="20.25" customHeight="1">
      <c r="D3" s="27"/>
      <c r="E3" s="17"/>
      <c r="F3" s="15"/>
      <c r="G3" s="10"/>
      <c r="H3" s="10"/>
      <c r="I3" s="8"/>
      <c r="J3" s="41" t="s">
        <v>3</v>
      </c>
      <c r="K3" s="13"/>
      <c r="L3" s="13"/>
      <c r="M3" s="13"/>
      <c r="N3" s="13"/>
      <c r="O3" s="15"/>
      <c r="P3" s="32"/>
      <c r="Q3" s="32"/>
    </row>
    <row r="4" spans="1:19" s="362" customFormat="1" ht="20.100000000000001" customHeight="1">
      <c r="A4" s="359"/>
      <c r="B4" s="678" t="s">
        <v>612</v>
      </c>
      <c r="C4" s="360"/>
      <c r="D4" s="674" t="s">
        <v>588</v>
      </c>
      <c r="E4" s="675"/>
      <c r="F4" s="672" t="s">
        <v>42</v>
      </c>
      <c r="G4" s="681" t="s">
        <v>923</v>
      </c>
      <c r="H4" s="681" t="s">
        <v>862</v>
      </c>
      <c r="I4" s="683" t="s">
        <v>43</v>
      </c>
      <c r="J4" s="683" t="s">
        <v>44</v>
      </c>
      <c r="K4" s="412"/>
      <c r="L4" s="412"/>
      <c r="M4" s="413"/>
      <c r="N4" s="412"/>
      <c r="O4" s="414"/>
      <c r="P4" s="415"/>
      <c r="Q4" s="415"/>
    </row>
    <row r="5" spans="1:19" s="362" customFormat="1" ht="20.100000000000001" customHeight="1">
      <c r="A5" s="363"/>
      <c r="B5" s="679"/>
      <c r="C5" s="364"/>
      <c r="D5" s="676"/>
      <c r="E5" s="677"/>
      <c r="F5" s="673"/>
      <c r="G5" s="682"/>
      <c r="H5" s="682"/>
      <c r="I5" s="684"/>
      <c r="J5" s="684"/>
      <c r="K5" s="412"/>
      <c r="L5" s="412"/>
      <c r="M5" s="413"/>
      <c r="N5" s="412"/>
      <c r="O5" s="414"/>
      <c r="P5" s="415"/>
      <c r="Q5" s="415"/>
    </row>
    <row r="6" spans="1:19" s="362" customFormat="1" ht="15" customHeight="1">
      <c r="A6" s="369"/>
      <c r="B6" s="370" t="s">
        <v>7</v>
      </c>
      <c r="C6" s="371"/>
      <c r="D6" s="162" t="s">
        <v>45</v>
      </c>
      <c r="E6" s="155" t="s">
        <v>46</v>
      </c>
      <c r="F6" s="156"/>
      <c r="G6" s="516">
        <v>12982</v>
      </c>
      <c r="H6" s="417">
        <v>9706</v>
      </c>
      <c r="I6" s="465">
        <f>IFERROR(G6/H6-1,"－")</f>
        <v>0.33752318153719352</v>
      </c>
      <c r="J6" s="484" t="s">
        <v>165</v>
      </c>
      <c r="K6" s="412">
        <v>1</v>
      </c>
      <c r="L6" s="414" t="str">
        <f>IF(G6='（1）エ_月別観光地点別'!S6,"OK","NG")</f>
        <v>OK</v>
      </c>
      <c r="M6" s="414"/>
      <c r="N6" s="680" t="s">
        <v>505</v>
      </c>
      <c r="O6" s="680"/>
      <c r="P6" s="418" t="s">
        <v>932</v>
      </c>
      <c r="Q6" s="418" t="s">
        <v>933</v>
      </c>
    </row>
    <row r="7" spans="1:19" s="362" customFormat="1" ht="15" customHeight="1">
      <c r="A7" s="369"/>
      <c r="B7" s="373"/>
      <c r="C7" s="373"/>
      <c r="D7" s="163" t="s">
        <v>742</v>
      </c>
      <c r="E7" s="157" t="s">
        <v>48</v>
      </c>
      <c r="F7" s="158"/>
      <c r="G7" s="517">
        <v>373237</v>
      </c>
      <c r="H7" s="330">
        <v>275198</v>
      </c>
      <c r="I7" s="421">
        <f t="shared" ref="I7:I66" si="0">IFERROR(G7/H7-1,"－")</f>
        <v>0.35624895529764022</v>
      </c>
      <c r="J7" s="374" t="s">
        <v>166</v>
      </c>
      <c r="K7" s="412">
        <v>1</v>
      </c>
      <c r="L7" s="414" t="str">
        <f>IF(G7='（1）エ_月別観光地点別'!S7,"OK","NG")</f>
        <v>OK</v>
      </c>
      <c r="M7" s="414"/>
      <c r="N7" s="419" t="s">
        <v>441</v>
      </c>
      <c r="O7" s="418" t="s">
        <v>181</v>
      </c>
      <c r="P7" s="420">
        <f t="shared" ref="P7:Q13" si="1">SUMIFS(G:G,$J:$J,$O7)</f>
        <v>519526</v>
      </c>
      <c r="Q7" s="420">
        <f t="shared" si="1"/>
        <v>430249</v>
      </c>
      <c r="S7" s="587"/>
    </row>
    <row r="8" spans="1:19" s="362" customFormat="1" ht="15" customHeight="1">
      <c r="A8" s="369"/>
      <c r="B8" s="373"/>
      <c r="C8" s="373"/>
      <c r="D8" s="163" t="s">
        <v>49</v>
      </c>
      <c r="E8" s="157" t="s">
        <v>50</v>
      </c>
      <c r="F8" s="158"/>
      <c r="G8" s="517">
        <v>419893</v>
      </c>
      <c r="H8" s="330">
        <v>309598</v>
      </c>
      <c r="I8" s="421">
        <f t="shared" si="0"/>
        <v>0.3562523013714558</v>
      </c>
      <c r="J8" s="374" t="s">
        <v>166</v>
      </c>
      <c r="K8" s="412">
        <v>1</v>
      </c>
      <c r="L8" s="414" t="str">
        <f>IF(G8='（1）エ_月別観光地点別'!S8,"OK","NG")</f>
        <v>OK</v>
      </c>
      <c r="M8" s="414"/>
      <c r="N8" s="419" t="s">
        <v>444</v>
      </c>
      <c r="O8" s="418" t="s">
        <v>341</v>
      </c>
      <c r="P8" s="420">
        <f t="shared" si="1"/>
        <v>16329</v>
      </c>
      <c r="Q8" s="420">
        <f t="shared" si="1"/>
        <v>15907</v>
      </c>
      <c r="S8" s="587"/>
    </row>
    <row r="9" spans="1:19" s="362" customFormat="1" ht="15" customHeight="1">
      <c r="A9" s="369"/>
      <c r="B9" s="373"/>
      <c r="C9" s="373"/>
      <c r="D9" s="163" t="s">
        <v>51</v>
      </c>
      <c r="E9" s="157" t="s">
        <v>52</v>
      </c>
      <c r="F9" s="158"/>
      <c r="G9" s="517">
        <v>99624</v>
      </c>
      <c r="H9" s="330">
        <v>82592</v>
      </c>
      <c r="I9" s="421">
        <f t="shared" si="0"/>
        <v>0.20621851995350649</v>
      </c>
      <c r="J9" s="374" t="s">
        <v>167</v>
      </c>
      <c r="K9" s="412">
        <v>1</v>
      </c>
      <c r="L9" s="414" t="str">
        <f>IF(G9='（1）エ_月別観光地点別'!S9,"OK","NG")</f>
        <v>OK</v>
      </c>
      <c r="M9" s="414"/>
      <c r="N9" s="419" t="s">
        <v>446</v>
      </c>
      <c r="O9" s="418" t="s">
        <v>165</v>
      </c>
      <c r="P9" s="420">
        <f t="shared" si="1"/>
        <v>12982</v>
      </c>
      <c r="Q9" s="420">
        <f t="shared" si="1"/>
        <v>9706</v>
      </c>
      <c r="S9" s="587"/>
    </row>
    <row r="10" spans="1:19" s="362" customFormat="1" ht="15" customHeight="1">
      <c r="A10" s="369"/>
      <c r="B10" s="373"/>
      <c r="C10" s="373"/>
      <c r="D10" s="163" t="s">
        <v>53</v>
      </c>
      <c r="E10" s="157" t="s">
        <v>54</v>
      </c>
      <c r="F10" s="158"/>
      <c r="G10" s="517">
        <v>64340</v>
      </c>
      <c r="H10" s="330">
        <v>45967</v>
      </c>
      <c r="I10" s="421">
        <f t="shared" si="0"/>
        <v>0.39969978462810274</v>
      </c>
      <c r="J10" s="374" t="s">
        <v>167</v>
      </c>
      <c r="K10" s="412">
        <v>1</v>
      </c>
      <c r="L10" s="414" t="str">
        <f>IF(G10='（1）エ_月別観光地点別'!S10,"OK","NG")</f>
        <v>OK</v>
      </c>
      <c r="M10" s="414"/>
      <c r="N10" s="419" t="s">
        <v>448</v>
      </c>
      <c r="O10" s="418" t="s">
        <v>170</v>
      </c>
      <c r="P10" s="420">
        <f t="shared" si="1"/>
        <v>467313</v>
      </c>
      <c r="Q10" s="420">
        <f t="shared" si="1"/>
        <v>424777</v>
      </c>
      <c r="S10" s="587"/>
    </row>
    <row r="11" spans="1:19" s="362" customFormat="1" ht="15" customHeight="1">
      <c r="A11" s="369"/>
      <c r="B11" s="373"/>
      <c r="C11" s="373"/>
      <c r="D11" s="163" t="s">
        <v>629</v>
      </c>
      <c r="E11" s="157" t="s">
        <v>776</v>
      </c>
      <c r="F11" s="158"/>
      <c r="G11" s="517">
        <v>59322</v>
      </c>
      <c r="H11" s="330">
        <v>41853</v>
      </c>
      <c r="I11" s="421">
        <f t="shared" si="0"/>
        <v>0.41738943444914334</v>
      </c>
      <c r="J11" s="374" t="s">
        <v>167</v>
      </c>
      <c r="K11" s="412">
        <v>1</v>
      </c>
      <c r="L11" s="414" t="str">
        <f>IF(G11='（1）エ_月別観光地点別'!S11,"OK","NG")</f>
        <v>OK</v>
      </c>
      <c r="M11" s="414"/>
      <c r="N11" s="419" t="s">
        <v>450</v>
      </c>
      <c r="O11" s="418" t="s">
        <v>183</v>
      </c>
      <c r="P11" s="420">
        <f t="shared" si="1"/>
        <v>1545223</v>
      </c>
      <c r="Q11" s="420">
        <f t="shared" si="1"/>
        <v>1484245</v>
      </c>
      <c r="S11" s="587"/>
    </row>
    <row r="12" spans="1:19" s="362" customFormat="1" ht="15" customHeight="1">
      <c r="A12" s="369"/>
      <c r="B12" s="373"/>
      <c r="C12" s="373"/>
      <c r="D12" s="163" t="s">
        <v>630</v>
      </c>
      <c r="E12" s="157" t="s">
        <v>58</v>
      </c>
      <c r="F12" s="158"/>
      <c r="G12" s="517">
        <v>14361</v>
      </c>
      <c r="H12" s="330">
        <v>15112</v>
      </c>
      <c r="I12" s="421">
        <f t="shared" si="0"/>
        <v>-4.9695606140815252E-2</v>
      </c>
      <c r="J12" s="374" t="s">
        <v>167</v>
      </c>
      <c r="K12" s="412">
        <v>1</v>
      </c>
      <c r="L12" s="414" t="str">
        <f>IF(G12='（1）エ_月別観光地点別'!S12,"OK","NG")</f>
        <v>OK</v>
      </c>
      <c r="M12" s="414"/>
      <c r="N12" s="419" t="s">
        <v>452</v>
      </c>
      <c r="O12" s="418" t="s">
        <v>410</v>
      </c>
      <c r="P12" s="420">
        <f t="shared" si="1"/>
        <v>2310</v>
      </c>
      <c r="Q12" s="420">
        <f t="shared" si="1"/>
        <v>0</v>
      </c>
      <c r="S12" s="587"/>
    </row>
    <row r="13" spans="1:19" s="362" customFormat="1" ht="15" customHeight="1" thickBot="1">
      <c r="A13" s="369"/>
      <c r="B13" s="373"/>
      <c r="C13" s="373"/>
      <c r="D13" s="163" t="s">
        <v>631</v>
      </c>
      <c r="E13" s="157" t="s">
        <v>60</v>
      </c>
      <c r="F13" s="158"/>
      <c r="G13" s="517">
        <v>7366</v>
      </c>
      <c r="H13" s="330">
        <v>6896</v>
      </c>
      <c r="I13" s="421">
        <f t="shared" si="0"/>
        <v>6.8155452436194919E-2</v>
      </c>
      <c r="J13" s="374" t="s">
        <v>167</v>
      </c>
      <c r="K13" s="412">
        <v>1</v>
      </c>
      <c r="L13" s="414" t="str">
        <f>IF(G13='（1）エ_月別観光地点別'!S13,"OK","NG")</f>
        <v>OK</v>
      </c>
      <c r="M13" s="414"/>
      <c r="N13" s="422" t="s">
        <v>454</v>
      </c>
      <c r="O13" s="423" t="s">
        <v>184</v>
      </c>
      <c r="P13" s="424">
        <f t="shared" si="1"/>
        <v>107975</v>
      </c>
      <c r="Q13" s="424">
        <f t="shared" si="1"/>
        <v>79900</v>
      </c>
      <c r="S13" s="587"/>
    </row>
    <row r="14" spans="1:19" s="362" customFormat="1" ht="15" customHeight="1" thickTop="1">
      <c r="A14" s="369"/>
      <c r="B14" s="373"/>
      <c r="C14" s="373"/>
      <c r="D14" s="163" t="s">
        <v>632</v>
      </c>
      <c r="E14" s="157" t="s">
        <v>62</v>
      </c>
      <c r="F14" s="158"/>
      <c r="G14" s="517">
        <v>52544</v>
      </c>
      <c r="H14" s="330">
        <v>56704</v>
      </c>
      <c r="I14" s="421">
        <f t="shared" si="0"/>
        <v>-7.3363431151241554E-2</v>
      </c>
      <c r="J14" s="374" t="s">
        <v>167</v>
      </c>
      <c r="K14" s="412">
        <v>1</v>
      </c>
      <c r="L14" s="414" t="str">
        <f>IF(G14='（1）エ_月別観光地点別'!S14,"OK","NG")</f>
        <v>OK</v>
      </c>
      <c r="M14" s="414"/>
      <c r="N14" s="425" t="s">
        <v>26</v>
      </c>
      <c r="O14" s="426"/>
      <c r="P14" s="427">
        <f>SUM(P7:P13)</f>
        <v>2671658</v>
      </c>
      <c r="Q14" s="427">
        <f>SUM(Q7:Q13)</f>
        <v>2444784</v>
      </c>
      <c r="S14" s="587"/>
    </row>
    <row r="15" spans="1:19" s="362" customFormat="1" ht="15" customHeight="1">
      <c r="A15" s="369"/>
      <c r="B15" s="373"/>
      <c r="C15" s="373"/>
      <c r="D15" s="163" t="s">
        <v>633</v>
      </c>
      <c r="E15" s="157" t="s">
        <v>64</v>
      </c>
      <c r="F15" s="158"/>
      <c r="G15" s="517">
        <v>297761</v>
      </c>
      <c r="H15" s="330">
        <v>240798</v>
      </c>
      <c r="I15" s="421">
        <f t="shared" si="0"/>
        <v>0.2365592737481208</v>
      </c>
      <c r="J15" s="374" t="s">
        <v>168</v>
      </c>
      <c r="K15" s="412">
        <v>1</v>
      </c>
      <c r="L15" s="414" t="str">
        <f>IF(G15='（1）エ_月別観光地点別'!S15,"OK","NG")</f>
        <v>OK</v>
      </c>
      <c r="M15" s="414"/>
      <c r="N15" s="412"/>
      <c r="O15" s="414"/>
      <c r="P15" s="415"/>
      <c r="Q15" s="415"/>
      <c r="S15" s="587"/>
    </row>
    <row r="16" spans="1:19" s="362" customFormat="1" ht="15" customHeight="1">
      <c r="A16" s="369"/>
      <c r="B16" s="373"/>
      <c r="C16" s="373"/>
      <c r="D16" s="163" t="s">
        <v>634</v>
      </c>
      <c r="E16" s="157" t="s">
        <v>66</v>
      </c>
      <c r="F16" s="158"/>
      <c r="G16" s="517">
        <v>100491</v>
      </c>
      <c r="H16" s="330">
        <v>94428</v>
      </c>
      <c r="I16" s="421">
        <f t="shared" si="0"/>
        <v>6.4207650273224059E-2</v>
      </c>
      <c r="J16" s="374" t="s">
        <v>169</v>
      </c>
      <c r="K16" s="412">
        <v>1</v>
      </c>
      <c r="L16" s="414" t="str">
        <f>IF(G16='（1）エ_月別観光地点別'!S16,"OK","NG")</f>
        <v>OK</v>
      </c>
      <c r="M16" s="414"/>
      <c r="N16" s="419" t="s">
        <v>456</v>
      </c>
      <c r="O16" s="418" t="s">
        <v>191</v>
      </c>
      <c r="P16" s="420">
        <f t="shared" ref="P16:P28" si="2">SUMIFS(G:G,$J:$J,$O16)</f>
        <v>134837</v>
      </c>
      <c r="Q16" s="420">
        <f t="shared" ref="Q16:Q28" si="3">SUMIFS(H:H,$J:$J,$O16)</f>
        <v>121681</v>
      </c>
      <c r="S16" s="587"/>
    </row>
    <row r="17" spans="1:19" s="362" customFormat="1" ht="15" customHeight="1">
      <c r="A17" s="369"/>
      <c r="B17" s="373"/>
      <c r="C17" s="373"/>
      <c r="D17" s="163" t="s">
        <v>635</v>
      </c>
      <c r="E17" s="157" t="s">
        <v>68</v>
      </c>
      <c r="F17" s="158"/>
      <c r="G17" s="517">
        <v>200920</v>
      </c>
      <c r="H17" s="330">
        <v>153295</v>
      </c>
      <c r="I17" s="421">
        <f t="shared" si="0"/>
        <v>0.31067549496069669</v>
      </c>
      <c r="J17" s="374" t="s">
        <v>170</v>
      </c>
      <c r="K17" s="412">
        <v>1</v>
      </c>
      <c r="L17" s="414" t="str">
        <f>IF(G17='（1）エ_月別観光地点別'!S17,"OK","NG")</f>
        <v>OK</v>
      </c>
      <c r="M17" s="414"/>
      <c r="N17" s="419" t="s">
        <v>457</v>
      </c>
      <c r="O17" s="418" t="s">
        <v>166</v>
      </c>
      <c r="P17" s="420">
        <f t="shared" si="2"/>
        <v>793130</v>
      </c>
      <c r="Q17" s="420">
        <f t="shared" si="3"/>
        <v>584796</v>
      </c>
      <c r="S17" s="587"/>
    </row>
    <row r="18" spans="1:19" s="362" customFormat="1" ht="15" customHeight="1">
      <c r="A18" s="369"/>
      <c r="B18" s="373"/>
      <c r="C18" s="373"/>
      <c r="D18" s="163" t="s">
        <v>636</v>
      </c>
      <c r="E18" s="157" t="s">
        <v>70</v>
      </c>
      <c r="F18" s="158"/>
      <c r="G18" s="517">
        <v>64694</v>
      </c>
      <c r="H18" s="330">
        <v>43090</v>
      </c>
      <c r="I18" s="421">
        <f t="shared" si="0"/>
        <v>0.5013692271988861</v>
      </c>
      <c r="J18" s="374" t="s">
        <v>171</v>
      </c>
      <c r="K18" s="412">
        <v>1</v>
      </c>
      <c r="L18" s="414" t="str">
        <f>IF(G18='（1）エ_月別観光地点別'!S18,"OK","NG")</f>
        <v>OK</v>
      </c>
      <c r="M18" s="414"/>
      <c r="N18" s="419" t="s">
        <v>458</v>
      </c>
      <c r="O18" s="418" t="s">
        <v>177</v>
      </c>
      <c r="P18" s="420">
        <f t="shared" si="2"/>
        <v>10816893</v>
      </c>
      <c r="Q18" s="420">
        <f t="shared" si="3"/>
        <v>9506007</v>
      </c>
      <c r="S18" s="587"/>
    </row>
    <row r="19" spans="1:19" s="362" customFormat="1" ht="15" customHeight="1">
      <c r="A19" s="369"/>
      <c r="B19" s="373"/>
      <c r="C19" s="373"/>
      <c r="D19" s="163" t="s">
        <v>637</v>
      </c>
      <c r="E19" s="157" t="s">
        <v>72</v>
      </c>
      <c r="F19" s="158"/>
      <c r="G19" s="517">
        <v>8332</v>
      </c>
      <c r="H19" s="330">
        <v>8579</v>
      </c>
      <c r="I19" s="421">
        <f t="shared" si="0"/>
        <v>-2.8791234409604849E-2</v>
      </c>
      <c r="J19" s="374" t="s">
        <v>172</v>
      </c>
      <c r="K19" s="412">
        <v>1</v>
      </c>
      <c r="L19" s="414" t="str">
        <f>IF(G19='（1）エ_月別観光地点別'!S19,"OK","NG")</f>
        <v>OK</v>
      </c>
      <c r="M19" s="414"/>
      <c r="N19" s="419" t="s">
        <v>459</v>
      </c>
      <c r="O19" s="418" t="s">
        <v>175</v>
      </c>
      <c r="P19" s="420">
        <f t="shared" si="2"/>
        <v>264569</v>
      </c>
      <c r="Q19" s="420">
        <f t="shared" si="3"/>
        <v>205543</v>
      </c>
      <c r="S19" s="587"/>
    </row>
    <row r="20" spans="1:19" s="362" customFormat="1" ht="15" customHeight="1">
      <c r="A20" s="369"/>
      <c r="B20" s="373"/>
      <c r="C20" s="373"/>
      <c r="D20" s="163" t="s">
        <v>638</v>
      </c>
      <c r="E20" s="157" t="s">
        <v>74</v>
      </c>
      <c r="F20" s="158"/>
      <c r="G20" s="517">
        <v>290738</v>
      </c>
      <c r="H20" s="330">
        <v>261299</v>
      </c>
      <c r="I20" s="421">
        <f t="shared" si="0"/>
        <v>0.11266403621904408</v>
      </c>
      <c r="J20" s="374" t="s">
        <v>173</v>
      </c>
      <c r="K20" s="412">
        <v>1</v>
      </c>
      <c r="L20" s="414" t="str">
        <f>IF(G20='（1）エ_月別観光地点別'!S20,"OK","NG")</f>
        <v>OK</v>
      </c>
      <c r="M20" s="414"/>
      <c r="N20" s="419" t="s">
        <v>460</v>
      </c>
      <c r="O20" s="418" t="s">
        <v>308</v>
      </c>
      <c r="P20" s="420">
        <f t="shared" si="2"/>
        <v>75838</v>
      </c>
      <c r="Q20" s="420">
        <f t="shared" si="3"/>
        <v>70281</v>
      </c>
      <c r="S20" s="587"/>
    </row>
    <row r="21" spans="1:19" s="362" customFormat="1" ht="15" customHeight="1">
      <c r="A21" s="369"/>
      <c r="B21" s="373"/>
      <c r="C21" s="373"/>
      <c r="D21" s="163" t="s">
        <v>639</v>
      </c>
      <c r="E21" s="157" t="s">
        <v>76</v>
      </c>
      <c r="F21" s="158"/>
      <c r="G21" s="517">
        <v>53077</v>
      </c>
      <c r="H21" s="330">
        <v>200547</v>
      </c>
      <c r="I21" s="421">
        <f t="shared" si="0"/>
        <v>-0.73533884825003615</v>
      </c>
      <c r="J21" s="374" t="s">
        <v>174</v>
      </c>
      <c r="K21" s="412">
        <v>1</v>
      </c>
      <c r="L21" s="414" t="str">
        <f>IF(G21='（1）エ_月別観光地点別'!S21,"OK","NG")</f>
        <v>OK</v>
      </c>
      <c r="M21" s="414"/>
      <c r="N21" s="419" t="s">
        <v>461</v>
      </c>
      <c r="O21" s="418" t="s">
        <v>167</v>
      </c>
      <c r="P21" s="420">
        <f t="shared" si="2"/>
        <v>1344712</v>
      </c>
      <c r="Q21" s="420">
        <f t="shared" si="3"/>
        <v>1177094</v>
      </c>
      <c r="S21" s="587"/>
    </row>
    <row r="22" spans="1:19" s="362" customFormat="1" ht="15" customHeight="1">
      <c r="A22" s="369"/>
      <c r="B22" s="373"/>
      <c r="C22" s="373"/>
      <c r="D22" s="163" t="s">
        <v>77</v>
      </c>
      <c r="E22" s="157" t="s">
        <v>79</v>
      </c>
      <c r="F22" s="158"/>
      <c r="G22" s="517">
        <v>200094</v>
      </c>
      <c r="H22" s="330">
        <v>166994</v>
      </c>
      <c r="I22" s="421">
        <f t="shared" si="0"/>
        <v>0.19821071415739477</v>
      </c>
      <c r="J22" s="374" t="s">
        <v>176</v>
      </c>
      <c r="K22" s="412">
        <v>1</v>
      </c>
      <c r="L22" s="414" t="str">
        <f>IF(G22='（1）エ_月別観光地点別'!S22,"OK","NG")</f>
        <v>OK</v>
      </c>
      <c r="M22" s="414"/>
      <c r="N22" s="419" t="s">
        <v>463</v>
      </c>
      <c r="O22" s="418" t="s">
        <v>173</v>
      </c>
      <c r="P22" s="420">
        <f t="shared" si="2"/>
        <v>883985</v>
      </c>
      <c r="Q22" s="420">
        <f t="shared" si="3"/>
        <v>649089</v>
      </c>
      <c r="S22" s="587"/>
    </row>
    <row r="23" spans="1:19" s="362" customFormat="1" ht="15" customHeight="1">
      <c r="A23" s="369"/>
      <c r="B23" s="373"/>
      <c r="C23" s="373"/>
      <c r="D23" s="163" t="s">
        <v>78</v>
      </c>
      <c r="E23" s="157" t="s">
        <v>81</v>
      </c>
      <c r="F23" s="158"/>
      <c r="G23" s="517">
        <v>7883</v>
      </c>
      <c r="H23" s="330">
        <v>5689</v>
      </c>
      <c r="I23" s="421">
        <f t="shared" si="0"/>
        <v>0.38565653014589563</v>
      </c>
      <c r="J23" s="374" t="s">
        <v>610</v>
      </c>
      <c r="K23" s="412">
        <v>1</v>
      </c>
      <c r="L23" s="414" t="str">
        <f>IF(G23='（1）エ_月別観光地点別'!S23,"OK","NG")</f>
        <v>OK</v>
      </c>
      <c r="M23" s="414"/>
      <c r="N23" s="419" t="s">
        <v>465</v>
      </c>
      <c r="O23" s="418" t="s">
        <v>192</v>
      </c>
      <c r="P23" s="420">
        <f t="shared" si="2"/>
        <v>134452</v>
      </c>
      <c r="Q23" s="420">
        <f t="shared" si="3"/>
        <v>103163</v>
      </c>
      <c r="S23" s="587"/>
    </row>
    <row r="24" spans="1:19" s="362" customFormat="1" ht="15" customHeight="1">
      <c r="A24" s="369"/>
      <c r="B24" s="373"/>
      <c r="C24" s="373"/>
      <c r="D24" s="163" t="s">
        <v>80</v>
      </c>
      <c r="E24" s="157" t="s">
        <v>775</v>
      </c>
      <c r="F24" s="158"/>
      <c r="G24" s="517">
        <v>989</v>
      </c>
      <c r="H24" s="330">
        <v>878</v>
      </c>
      <c r="I24" s="421">
        <f t="shared" si="0"/>
        <v>0.12642369020501132</v>
      </c>
      <c r="J24" s="374" t="s">
        <v>177</v>
      </c>
      <c r="K24" s="412">
        <v>1</v>
      </c>
      <c r="L24" s="414" t="str">
        <f>IF(G24='（1）エ_月別観光地点別'!S24,"OK","NG")</f>
        <v>OK</v>
      </c>
      <c r="M24" s="414"/>
      <c r="N24" s="419" t="s">
        <v>467</v>
      </c>
      <c r="O24" s="418" t="s">
        <v>176</v>
      </c>
      <c r="P24" s="420">
        <f t="shared" si="2"/>
        <v>386268</v>
      </c>
      <c r="Q24" s="420">
        <f t="shared" si="3"/>
        <v>361261</v>
      </c>
      <c r="S24" s="587"/>
    </row>
    <row r="25" spans="1:19" s="362" customFormat="1" ht="15" customHeight="1">
      <c r="A25" s="352"/>
      <c r="B25" s="373"/>
      <c r="C25" s="373"/>
      <c r="D25" s="163" t="s">
        <v>82</v>
      </c>
      <c r="E25" s="157" t="s">
        <v>84</v>
      </c>
      <c r="F25" s="158"/>
      <c r="G25" s="517">
        <v>14921</v>
      </c>
      <c r="H25" s="330">
        <v>12276</v>
      </c>
      <c r="I25" s="421">
        <f t="shared" si="0"/>
        <v>0.21546106223525574</v>
      </c>
      <c r="J25" s="374" t="s">
        <v>177</v>
      </c>
      <c r="K25" s="412">
        <v>1</v>
      </c>
      <c r="L25" s="414" t="str">
        <f>IF(G25='（1）エ_月別観光地点別'!S25,"OK","NG")</f>
        <v>OK</v>
      </c>
      <c r="M25" s="414"/>
      <c r="N25" s="419" t="s">
        <v>469</v>
      </c>
      <c r="O25" s="418" t="s">
        <v>352</v>
      </c>
      <c r="P25" s="420">
        <f t="shared" si="2"/>
        <v>343468</v>
      </c>
      <c r="Q25" s="420">
        <f t="shared" si="3"/>
        <v>330079</v>
      </c>
      <c r="S25" s="587"/>
    </row>
    <row r="26" spans="1:19" ht="15" customHeight="1">
      <c r="A26" s="352"/>
      <c r="B26" s="373"/>
      <c r="C26" s="373"/>
      <c r="D26" s="163" t="s">
        <v>83</v>
      </c>
      <c r="E26" s="157" t="s">
        <v>86</v>
      </c>
      <c r="F26" s="158"/>
      <c r="G26" s="517">
        <v>4064</v>
      </c>
      <c r="H26" s="330">
        <v>3092</v>
      </c>
      <c r="I26" s="421">
        <f t="shared" si="0"/>
        <v>0.31435963777490294</v>
      </c>
      <c r="J26" s="374" t="s">
        <v>173</v>
      </c>
      <c r="K26" s="412">
        <v>1</v>
      </c>
      <c r="L26" s="414" t="str">
        <f>IF(G26='（1）エ_月別観光地点別'!S26,"OK","NG")</f>
        <v>OK</v>
      </c>
      <c r="M26" s="414"/>
      <c r="N26" s="419" t="s">
        <v>471</v>
      </c>
      <c r="O26" s="418" t="s">
        <v>180</v>
      </c>
      <c r="P26" s="420">
        <f t="shared" si="2"/>
        <v>11639</v>
      </c>
      <c r="Q26" s="420">
        <f t="shared" si="3"/>
        <v>10687</v>
      </c>
      <c r="S26" s="587"/>
    </row>
    <row r="27" spans="1:19" ht="15" customHeight="1">
      <c r="A27" s="352"/>
      <c r="B27" s="373"/>
      <c r="C27" s="373"/>
      <c r="D27" s="163" t="s">
        <v>85</v>
      </c>
      <c r="E27" s="157" t="s">
        <v>88</v>
      </c>
      <c r="F27" s="158"/>
      <c r="G27" s="517">
        <v>180057</v>
      </c>
      <c r="H27" s="330">
        <v>158228</v>
      </c>
      <c r="I27" s="421">
        <f t="shared" si="0"/>
        <v>0.13795914755921834</v>
      </c>
      <c r="J27" s="374" t="s">
        <v>174</v>
      </c>
      <c r="K27" s="412">
        <v>1</v>
      </c>
      <c r="L27" s="414" t="str">
        <f>IF(G27='（1）エ_月別観光地点別'!S27,"OK","NG")</f>
        <v>OK</v>
      </c>
      <c r="M27" s="414"/>
      <c r="N27" s="419" t="s">
        <v>473</v>
      </c>
      <c r="O27" s="418" t="s">
        <v>193</v>
      </c>
      <c r="P27" s="420">
        <f t="shared" si="2"/>
        <v>246518</v>
      </c>
      <c r="Q27" s="420">
        <f t="shared" si="3"/>
        <v>184218</v>
      </c>
      <c r="S27" s="587"/>
    </row>
    <row r="28" spans="1:19" ht="15" customHeight="1" thickBot="1">
      <c r="A28" s="352"/>
      <c r="B28" s="373"/>
      <c r="C28" s="373"/>
      <c r="D28" s="163" t="s">
        <v>87</v>
      </c>
      <c r="E28" s="157" t="s">
        <v>90</v>
      </c>
      <c r="F28" s="158"/>
      <c r="G28" s="517">
        <v>54285</v>
      </c>
      <c r="H28" s="330">
        <v>57220</v>
      </c>
      <c r="I28" s="421">
        <f t="shared" si="0"/>
        <v>-5.1293254106955621E-2</v>
      </c>
      <c r="J28" s="374" t="s">
        <v>178</v>
      </c>
      <c r="K28" s="412">
        <v>1</v>
      </c>
      <c r="L28" s="414" t="str">
        <f>IF(G28='（1）エ_月別観光地点別'!S28,"OK","NG")</f>
        <v>OK</v>
      </c>
      <c r="M28" s="414"/>
      <c r="N28" s="422" t="s">
        <v>474</v>
      </c>
      <c r="O28" s="423" t="s">
        <v>307</v>
      </c>
      <c r="P28" s="424">
        <f t="shared" si="2"/>
        <v>15515</v>
      </c>
      <c r="Q28" s="424">
        <f t="shared" si="3"/>
        <v>14410</v>
      </c>
      <c r="S28" s="587"/>
    </row>
    <row r="29" spans="1:19" ht="15" customHeight="1" thickTop="1">
      <c r="A29" s="352"/>
      <c r="B29" s="373"/>
      <c r="C29" s="373"/>
      <c r="D29" s="163" t="s">
        <v>89</v>
      </c>
      <c r="E29" s="157" t="s">
        <v>92</v>
      </c>
      <c r="F29" s="158"/>
      <c r="G29" s="517">
        <v>1864</v>
      </c>
      <c r="H29" s="330">
        <v>2017</v>
      </c>
      <c r="I29" s="421">
        <f t="shared" si="0"/>
        <v>-7.5855230540406549E-2</v>
      </c>
      <c r="J29" s="374" t="s">
        <v>179</v>
      </c>
      <c r="K29" s="412">
        <v>1</v>
      </c>
      <c r="L29" s="414" t="str">
        <f>IF(G29='（1）エ_月別観光地点別'!S29,"OK","NG")</f>
        <v>OK</v>
      </c>
      <c r="M29" s="414"/>
      <c r="N29" s="425" t="s">
        <v>26</v>
      </c>
      <c r="O29" s="426"/>
      <c r="P29" s="427">
        <f>SUM(P16:P28)</f>
        <v>15451824</v>
      </c>
      <c r="Q29" s="427">
        <f>SUM(Q16:Q28)</f>
        <v>13318309</v>
      </c>
      <c r="S29" s="587"/>
    </row>
    <row r="30" spans="1:19" ht="15" customHeight="1">
      <c r="A30" s="352"/>
      <c r="B30" s="373"/>
      <c r="C30" s="373"/>
      <c r="D30" s="163" t="s">
        <v>91</v>
      </c>
      <c r="E30" s="157" t="s">
        <v>94</v>
      </c>
      <c r="F30" s="158"/>
      <c r="G30" s="517">
        <v>2026</v>
      </c>
      <c r="H30" s="330">
        <v>2012</v>
      </c>
      <c r="I30" s="421">
        <f t="shared" si="0"/>
        <v>6.958250497017815E-3</v>
      </c>
      <c r="J30" s="374" t="s">
        <v>180</v>
      </c>
      <c r="K30" s="412">
        <v>1</v>
      </c>
      <c r="L30" s="414" t="str">
        <f>IF(G30='（1）エ_月別観光地点別'!S30,"OK","NG")</f>
        <v>OK</v>
      </c>
      <c r="M30" s="414"/>
      <c r="S30" s="587"/>
    </row>
    <row r="31" spans="1:19" ht="15" customHeight="1" thickBot="1">
      <c r="A31" s="352"/>
      <c r="B31" s="373"/>
      <c r="C31" s="373"/>
      <c r="D31" s="163" t="s">
        <v>93</v>
      </c>
      <c r="E31" s="157" t="s">
        <v>96</v>
      </c>
      <c r="F31" s="158"/>
      <c r="G31" s="517">
        <v>219836</v>
      </c>
      <c r="H31" s="330">
        <v>194373</v>
      </c>
      <c r="I31" s="421">
        <f t="shared" si="0"/>
        <v>0.13100070483040338</v>
      </c>
      <c r="J31" s="374" t="s">
        <v>177</v>
      </c>
      <c r="K31" s="412">
        <v>1</v>
      </c>
      <c r="L31" s="414" t="str">
        <f>IF(G31='（1）エ_月別観光地点別'!S31,"OK","NG")</f>
        <v>OK</v>
      </c>
      <c r="M31" s="414"/>
      <c r="N31" s="422" t="s">
        <v>478</v>
      </c>
      <c r="O31" s="423" t="s">
        <v>168</v>
      </c>
      <c r="P31" s="424">
        <f>SUMIFS(G:G,$J:$J,$O31)</f>
        <v>3005783</v>
      </c>
      <c r="Q31" s="424">
        <f>SUMIFS(H:H,$J:$J,$O31)</f>
        <v>2645485</v>
      </c>
      <c r="S31" s="587"/>
    </row>
    <row r="32" spans="1:19" ht="15" customHeight="1" thickTop="1">
      <c r="A32" s="352"/>
      <c r="B32" s="373"/>
      <c r="C32" s="373"/>
      <c r="D32" s="163" t="s">
        <v>95</v>
      </c>
      <c r="E32" s="157" t="s">
        <v>98</v>
      </c>
      <c r="F32" s="158"/>
      <c r="G32" s="517">
        <v>62016</v>
      </c>
      <c r="H32" s="330">
        <v>62016</v>
      </c>
      <c r="I32" s="421">
        <f t="shared" ref="I32:I48" si="4">IFERROR(G32/H32-1,"－")</f>
        <v>0</v>
      </c>
      <c r="J32" s="374" t="s">
        <v>181</v>
      </c>
      <c r="K32" s="412">
        <v>1</v>
      </c>
      <c r="L32" s="414" t="str">
        <f>IF(G32='（1）エ_月別観光地点別'!S32,"OK","NG")</f>
        <v>OK</v>
      </c>
      <c r="M32" s="414"/>
      <c r="N32" s="425" t="s">
        <v>26</v>
      </c>
      <c r="O32" s="426"/>
      <c r="P32" s="427">
        <f>SUM(P31)</f>
        <v>3005783</v>
      </c>
      <c r="Q32" s="427">
        <f>SUM(Q31)</f>
        <v>2645485</v>
      </c>
      <c r="S32" s="587"/>
    </row>
    <row r="33" spans="1:19" ht="15" customHeight="1">
      <c r="A33" s="352"/>
      <c r="B33" s="373"/>
      <c r="C33" s="373"/>
      <c r="D33" s="163" t="s">
        <v>97</v>
      </c>
      <c r="E33" s="157" t="s">
        <v>100</v>
      </c>
      <c r="F33" s="158"/>
      <c r="G33" s="517">
        <v>14700</v>
      </c>
      <c r="H33" s="330">
        <v>14700</v>
      </c>
      <c r="I33" s="421">
        <f t="shared" si="4"/>
        <v>0</v>
      </c>
      <c r="J33" s="374" t="s">
        <v>181</v>
      </c>
      <c r="K33" s="412">
        <v>1</v>
      </c>
      <c r="L33" s="414" t="str">
        <f>IF(G33='（1）エ_月別観光地点別'!S33,"OK","NG")</f>
        <v>OK</v>
      </c>
      <c r="M33" s="414"/>
      <c r="S33" s="587"/>
    </row>
    <row r="34" spans="1:19" ht="15" customHeight="1">
      <c r="A34" s="352"/>
      <c r="B34" s="373"/>
      <c r="C34" s="373"/>
      <c r="D34" s="163" t="s">
        <v>99</v>
      </c>
      <c r="E34" s="157" t="s">
        <v>102</v>
      </c>
      <c r="F34" s="158"/>
      <c r="G34" s="517">
        <v>11025</v>
      </c>
      <c r="H34" s="330">
        <v>11025</v>
      </c>
      <c r="I34" s="421">
        <f t="shared" si="4"/>
        <v>0</v>
      </c>
      <c r="J34" s="374" t="s">
        <v>181</v>
      </c>
      <c r="K34" s="412">
        <v>1</v>
      </c>
      <c r="L34" s="414" t="str">
        <f>IF(G34='（1）エ_月別観光地点別'!S34,"OK","NG")</f>
        <v>OK</v>
      </c>
      <c r="M34" s="414"/>
      <c r="N34" s="419" t="s">
        <v>442</v>
      </c>
      <c r="O34" s="418" t="s">
        <v>186</v>
      </c>
      <c r="P34" s="420">
        <f t="shared" ref="P34:P42" si="5">SUMIFS(G:G,$J:$J,$O34)</f>
        <v>337168</v>
      </c>
      <c r="Q34" s="428">
        <f t="shared" ref="Q34:Q42" si="6">SUMIFS(H:H,$J:$J,$O34)</f>
        <v>348185</v>
      </c>
      <c r="S34" s="587"/>
    </row>
    <row r="35" spans="1:19" ht="15" customHeight="1">
      <c r="A35" s="352"/>
      <c r="B35" s="373"/>
      <c r="C35" s="373"/>
      <c r="D35" s="163" t="s">
        <v>101</v>
      </c>
      <c r="E35" s="157" t="s">
        <v>104</v>
      </c>
      <c r="F35" s="158"/>
      <c r="G35" s="517">
        <v>704514</v>
      </c>
      <c r="H35" s="330">
        <v>672510</v>
      </c>
      <c r="I35" s="421">
        <f t="shared" si="4"/>
        <v>4.7588883436677554E-2</v>
      </c>
      <c r="J35" s="374" t="s">
        <v>177</v>
      </c>
      <c r="K35" s="412">
        <v>1</v>
      </c>
      <c r="L35" s="414" t="str">
        <f>IF(G35='（1）エ_月別観光地点別'!S35,"OK","NG")</f>
        <v>OK</v>
      </c>
      <c r="M35" s="414"/>
      <c r="N35" s="419" t="s">
        <v>479</v>
      </c>
      <c r="O35" s="418" t="s">
        <v>242</v>
      </c>
      <c r="P35" s="429">
        <f t="shared" si="5"/>
        <v>63187</v>
      </c>
      <c r="Q35" s="429">
        <f t="shared" si="6"/>
        <v>58481</v>
      </c>
      <c r="S35" s="587"/>
    </row>
    <row r="36" spans="1:19" ht="15" customHeight="1">
      <c r="A36" s="352"/>
      <c r="B36" s="353"/>
      <c r="C36" s="353"/>
      <c r="D36" s="163" t="s">
        <v>103</v>
      </c>
      <c r="E36" s="157" t="s">
        <v>106</v>
      </c>
      <c r="F36" s="158"/>
      <c r="G36" s="517">
        <v>192500</v>
      </c>
      <c r="H36" s="330">
        <v>154100</v>
      </c>
      <c r="I36" s="421">
        <f t="shared" si="4"/>
        <v>0.24918883841661255</v>
      </c>
      <c r="J36" s="374" t="s">
        <v>177</v>
      </c>
      <c r="K36" s="412">
        <v>1</v>
      </c>
      <c r="L36" s="414" t="str">
        <f>IF(G36='（1）エ_月別観光地点別'!S36,"OK","NG")</f>
        <v>OK</v>
      </c>
      <c r="M36" s="414"/>
      <c r="N36" s="419" t="s">
        <v>480</v>
      </c>
      <c r="O36" s="418" t="s">
        <v>179</v>
      </c>
      <c r="P36" s="429">
        <f t="shared" si="5"/>
        <v>164686</v>
      </c>
      <c r="Q36" s="429">
        <f t="shared" si="6"/>
        <v>192189</v>
      </c>
      <c r="S36" s="587"/>
    </row>
    <row r="37" spans="1:19" ht="15" customHeight="1">
      <c r="A37" s="352"/>
      <c r="B37" s="353"/>
      <c r="C37" s="353"/>
      <c r="D37" s="163" t="s">
        <v>105</v>
      </c>
      <c r="E37" s="157" t="s">
        <v>108</v>
      </c>
      <c r="F37" s="158"/>
      <c r="G37" s="517">
        <v>38145</v>
      </c>
      <c r="H37" s="330">
        <v>30125</v>
      </c>
      <c r="I37" s="421">
        <f t="shared" si="4"/>
        <v>0.26622406639004148</v>
      </c>
      <c r="J37" s="374" t="s">
        <v>167</v>
      </c>
      <c r="K37" s="412">
        <v>1</v>
      </c>
      <c r="L37" s="414" t="str">
        <f>IF(G37='（1）エ_月別観光地点別'!S37,"OK","NG")</f>
        <v>OK</v>
      </c>
      <c r="M37" s="414"/>
      <c r="N37" s="419" t="s">
        <v>481</v>
      </c>
      <c r="O37" s="418" t="s">
        <v>185</v>
      </c>
      <c r="P37" s="429">
        <f t="shared" si="5"/>
        <v>333712</v>
      </c>
      <c r="Q37" s="429">
        <f t="shared" si="6"/>
        <v>333113</v>
      </c>
      <c r="S37" s="587"/>
    </row>
    <row r="38" spans="1:19" ht="15" customHeight="1">
      <c r="A38" s="352"/>
      <c r="B38" s="353"/>
      <c r="C38" s="353"/>
      <c r="D38" s="163" t="s">
        <v>107</v>
      </c>
      <c r="E38" s="157" t="s">
        <v>110</v>
      </c>
      <c r="F38" s="158"/>
      <c r="G38" s="517">
        <v>28800</v>
      </c>
      <c r="H38" s="330">
        <v>28300</v>
      </c>
      <c r="I38" s="421">
        <f t="shared" si="4"/>
        <v>1.7667844522968101E-2</v>
      </c>
      <c r="J38" s="374" t="s">
        <v>506</v>
      </c>
      <c r="K38" s="412">
        <v>1</v>
      </c>
      <c r="L38" s="414" t="str">
        <f>IF(G38='（1）エ_月別観光地点別'!S38,"OK","NG")</f>
        <v>OK</v>
      </c>
      <c r="M38" s="414"/>
      <c r="N38" s="419" t="s">
        <v>482</v>
      </c>
      <c r="O38" s="418" t="s">
        <v>182</v>
      </c>
      <c r="P38" s="429">
        <f t="shared" si="5"/>
        <v>237168</v>
      </c>
      <c r="Q38" s="429">
        <f t="shared" si="6"/>
        <v>218938</v>
      </c>
      <c r="S38" s="587"/>
    </row>
    <row r="39" spans="1:19" ht="15" customHeight="1">
      <c r="A39" s="352"/>
      <c r="B39" s="353"/>
      <c r="C39" s="353"/>
      <c r="D39" s="163" t="s">
        <v>109</v>
      </c>
      <c r="E39" s="157" t="s">
        <v>112</v>
      </c>
      <c r="F39" s="158"/>
      <c r="G39" s="517">
        <v>20000</v>
      </c>
      <c r="H39" s="330">
        <v>7400</v>
      </c>
      <c r="I39" s="421">
        <f t="shared" si="4"/>
        <v>1.7027027027027026</v>
      </c>
      <c r="J39" s="374" t="s">
        <v>182</v>
      </c>
      <c r="K39" s="412">
        <v>1</v>
      </c>
      <c r="L39" s="414" t="str">
        <f>IF(G39='（1）エ_月別観光地点別'!S39,"OK","NG")</f>
        <v>OK</v>
      </c>
      <c r="M39" s="414"/>
      <c r="N39" s="419" t="s">
        <v>483</v>
      </c>
      <c r="O39" s="418" t="s">
        <v>172</v>
      </c>
      <c r="P39" s="429">
        <f t="shared" si="5"/>
        <v>458041</v>
      </c>
      <c r="Q39" s="429">
        <f t="shared" si="6"/>
        <v>429821</v>
      </c>
      <c r="S39" s="587"/>
    </row>
    <row r="40" spans="1:19" ht="15" customHeight="1">
      <c r="A40" s="352"/>
      <c r="B40" s="353"/>
      <c r="C40" s="353"/>
      <c r="D40" s="163" t="s">
        <v>111</v>
      </c>
      <c r="E40" s="157" t="s">
        <v>114</v>
      </c>
      <c r="F40" s="158"/>
      <c r="G40" s="517">
        <v>138781</v>
      </c>
      <c r="H40" s="330">
        <v>116093</v>
      </c>
      <c r="I40" s="421">
        <f t="shared" si="4"/>
        <v>0.19542952632803012</v>
      </c>
      <c r="J40" s="374" t="s">
        <v>168</v>
      </c>
      <c r="K40" s="412">
        <v>1</v>
      </c>
      <c r="L40" s="414" t="str">
        <f>IF(G40='（1）エ_月別観光地点別'!S40,"OK","NG")</f>
        <v>OK</v>
      </c>
      <c r="M40" s="414"/>
      <c r="N40" s="419" t="s">
        <v>730</v>
      </c>
      <c r="O40" s="418" t="s">
        <v>729</v>
      </c>
      <c r="P40" s="429">
        <f t="shared" si="5"/>
        <v>37395</v>
      </c>
      <c r="Q40" s="429">
        <f t="shared" si="6"/>
        <v>0</v>
      </c>
      <c r="S40" s="587"/>
    </row>
    <row r="41" spans="1:19" ht="15" customHeight="1">
      <c r="A41" s="352"/>
      <c r="B41" s="353"/>
      <c r="C41" s="353"/>
      <c r="D41" s="163" t="s">
        <v>113</v>
      </c>
      <c r="E41" s="157" t="s">
        <v>116</v>
      </c>
      <c r="F41" s="158"/>
      <c r="G41" s="517">
        <v>2290</v>
      </c>
      <c r="H41" s="330">
        <v>130</v>
      </c>
      <c r="I41" s="421">
        <f t="shared" si="4"/>
        <v>16.615384615384617</v>
      </c>
      <c r="J41" s="374" t="s">
        <v>183</v>
      </c>
      <c r="K41" s="412">
        <v>1</v>
      </c>
      <c r="L41" s="414" t="str">
        <f>IF(G41='（1）エ_月別観光地点別'!S41,"OK","NG")</f>
        <v>OK</v>
      </c>
      <c r="M41" s="414"/>
      <c r="N41" s="419" t="s">
        <v>731</v>
      </c>
      <c r="O41" s="418" t="s">
        <v>728</v>
      </c>
      <c r="P41" s="429">
        <f t="shared" si="5"/>
        <v>0</v>
      </c>
      <c r="Q41" s="429">
        <f t="shared" si="6"/>
        <v>0</v>
      </c>
      <c r="S41" s="587"/>
    </row>
    <row r="42" spans="1:19" ht="15" customHeight="1" thickBot="1">
      <c r="A42" s="352"/>
      <c r="B42" s="353"/>
      <c r="C42" s="353"/>
      <c r="D42" s="163" t="s">
        <v>115</v>
      </c>
      <c r="E42" s="157" t="s">
        <v>118</v>
      </c>
      <c r="F42" s="527"/>
      <c r="G42" s="517">
        <v>4298</v>
      </c>
      <c r="H42" s="330">
        <v>2992</v>
      </c>
      <c r="I42" s="421">
        <f t="shared" si="4"/>
        <v>0.43649732620320858</v>
      </c>
      <c r="J42" s="374" t="s">
        <v>184</v>
      </c>
      <c r="K42" s="412">
        <v>1</v>
      </c>
      <c r="L42" s="414" t="str">
        <f>IF(G42='（1）エ_月別観光地点別'!S42,"OK","NG")</f>
        <v>OK</v>
      </c>
      <c r="M42" s="414"/>
      <c r="N42" s="422" t="s">
        <v>484</v>
      </c>
      <c r="O42" s="423" t="s">
        <v>178</v>
      </c>
      <c r="P42" s="430">
        <f t="shared" si="5"/>
        <v>605383</v>
      </c>
      <c r="Q42" s="430">
        <f t="shared" si="6"/>
        <v>590474</v>
      </c>
      <c r="S42" s="587"/>
    </row>
    <row r="43" spans="1:19" ht="15" customHeight="1" thickTop="1">
      <c r="A43" s="352"/>
      <c r="B43" s="353"/>
      <c r="C43" s="353"/>
      <c r="D43" s="163" t="s">
        <v>117</v>
      </c>
      <c r="E43" s="157" t="s">
        <v>120</v>
      </c>
      <c r="F43" s="527"/>
      <c r="G43" s="517">
        <v>12000</v>
      </c>
      <c r="H43" s="330">
        <v>0</v>
      </c>
      <c r="I43" s="421" t="str">
        <f t="shared" si="4"/>
        <v>－</v>
      </c>
      <c r="J43" s="374" t="s">
        <v>182</v>
      </c>
      <c r="K43" s="412">
        <v>1</v>
      </c>
      <c r="L43" s="414" t="str">
        <f>IF(G43='（1）エ_月別観光地点別'!S43,"OK","NG")</f>
        <v>OK</v>
      </c>
      <c r="M43" s="414"/>
      <c r="N43" s="425" t="s">
        <v>26</v>
      </c>
      <c r="O43" s="426"/>
      <c r="P43" s="427">
        <f>SUM(P34:P42)</f>
        <v>2236740</v>
      </c>
      <c r="Q43" s="427">
        <f>SUM(Q34:Q42)</f>
        <v>2171201</v>
      </c>
      <c r="S43" s="587"/>
    </row>
    <row r="44" spans="1:19" ht="15" customHeight="1">
      <c r="A44" s="352"/>
      <c r="B44" s="353"/>
      <c r="C44" s="353"/>
      <c r="D44" s="163" t="s">
        <v>119</v>
      </c>
      <c r="E44" s="157" t="s">
        <v>122</v>
      </c>
      <c r="F44" s="527"/>
      <c r="G44" s="517">
        <v>7000</v>
      </c>
      <c r="H44" s="330">
        <v>7300</v>
      </c>
      <c r="I44" s="421">
        <f t="shared" si="4"/>
        <v>-4.1095890410958957E-2</v>
      </c>
      <c r="J44" s="374" t="s">
        <v>182</v>
      </c>
      <c r="K44" s="412">
        <v>1</v>
      </c>
      <c r="L44" s="414" t="str">
        <f>IF(G44='（1）エ_月別観光地点別'!S44,"OK","NG")</f>
        <v>OK</v>
      </c>
      <c r="M44" s="414"/>
      <c r="S44" s="587"/>
    </row>
    <row r="45" spans="1:19" ht="15" customHeight="1">
      <c r="A45" s="352"/>
      <c r="B45" s="353"/>
      <c r="C45" s="353"/>
      <c r="D45" s="163" t="s">
        <v>121</v>
      </c>
      <c r="E45" s="157" t="s">
        <v>124</v>
      </c>
      <c r="F45" s="527"/>
      <c r="G45" s="517">
        <v>15700</v>
      </c>
      <c r="H45" s="330">
        <v>15500</v>
      </c>
      <c r="I45" s="421">
        <f t="shared" si="4"/>
        <v>1.2903225806451646E-2</v>
      </c>
      <c r="J45" s="374" t="s">
        <v>182</v>
      </c>
      <c r="K45" s="412">
        <v>1</v>
      </c>
      <c r="L45" s="414" t="str">
        <f>IF(G45='（1）エ_月別観光地点別'!S45,"OK","NG")</f>
        <v>OK</v>
      </c>
      <c r="M45" s="414"/>
      <c r="N45" s="419" t="s">
        <v>486</v>
      </c>
      <c r="O45" s="418" t="s">
        <v>174</v>
      </c>
      <c r="P45" s="420">
        <f t="shared" ref="P45:Q47" si="7">SUMIFS(G:G,$J:$J,$O45)</f>
        <v>413374</v>
      </c>
      <c r="Q45" s="428">
        <f t="shared" si="7"/>
        <v>522437</v>
      </c>
      <c r="S45" s="587"/>
    </row>
    <row r="46" spans="1:19" ht="15" customHeight="1">
      <c r="A46" s="352"/>
      <c r="B46" s="353"/>
      <c r="C46" s="353"/>
      <c r="D46" s="163" t="s">
        <v>123</v>
      </c>
      <c r="E46" s="157" t="s">
        <v>921</v>
      </c>
      <c r="F46" s="527"/>
      <c r="G46" s="517">
        <v>943</v>
      </c>
      <c r="H46" s="330">
        <v>0</v>
      </c>
      <c r="I46" s="421" t="str">
        <f t="shared" si="4"/>
        <v>－</v>
      </c>
      <c r="J46" s="374" t="s">
        <v>179</v>
      </c>
      <c r="K46" s="412">
        <v>1</v>
      </c>
      <c r="L46" s="414" t="str">
        <f>IF(G46='（1）エ_月別観光地点別'!S46,"OK","NG")</f>
        <v>OK</v>
      </c>
      <c r="M46" s="414"/>
      <c r="N46" s="419" t="s">
        <v>487</v>
      </c>
      <c r="O46" s="418" t="s">
        <v>171</v>
      </c>
      <c r="P46" s="428">
        <f t="shared" si="7"/>
        <v>635076</v>
      </c>
      <c r="Q46" s="428">
        <f t="shared" si="7"/>
        <v>480222</v>
      </c>
      <c r="S46" s="587"/>
    </row>
    <row r="47" spans="1:19" ht="15" customHeight="1">
      <c r="A47" s="352"/>
      <c r="B47" s="353"/>
      <c r="C47" s="353"/>
      <c r="D47" s="163" t="s">
        <v>125</v>
      </c>
      <c r="E47" s="157" t="s">
        <v>837</v>
      </c>
      <c r="F47" s="527"/>
      <c r="G47" s="517">
        <v>1500</v>
      </c>
      <c r="H47" s="330">
        <v>1000</v>
      </c>
      <c r="I47" s="421">
        <f t="shared" si="4"/>
        <v>0.5</v>
      </c>
      <c r="J47" s="374" t="s">
        <v>179</v>
      </c>
      <c r="K47" s="412">
        <v>1</v>
      </c>
      <c r="L47" s="414" t="str">
        <f>IF(G47='（1）エ_月別観光地点別'!S47,"OK","NG")</f>
        <v>OK</v>
      </c>
      <c r="M47" s="414"/>
      <c r="N47" s="419" t="s">
        <v>488</v>
      </c>
      <c r="O47" s="418" t="s">
        <v>243</v>
      </c>
      <c r="P47" s="420">
        <f t="shared" si="7"/>
        <v>111017</v>
      </c>
      <c r="Q47" s="428">
        <f t="shared" si="7"/>
        <v>108143</v>
      </c>
      <c r="S47" s="587"/>
    </row>
    <row r="48" spans="1:19" ht="15" customHeight="1">
      <c r="A48" s="352"/>
      <c r="B48" s="353"/>
      <c r="C48" s="353"/>
      <c r="D48" s="163" t="s">
        <v>126</v>
      </c>
      <c r="E48" s="157" t="s">
        <v>128</v>
      </c>
      <c r="F48" s="527"/>
      <c r="G48" s="517">
        <v>62270</v>
      </c>
      <c r="H48" s="330">
        <v>63420</v>
      </c>
      <c r="I48" s="421">
        <f t="shared" si="4"/>
        <v>-1.8133081046988297E-2</v>
      </c>
      <c r="J48" s="374" t="s">
        <v>185</v>
      </c>
      <c r="K48" s="412">
        <v>1</v>
      </c>
      <c r="L48" s="414" t="str">
        <f>IF(G48='（1）エ_月別観光地点別'!S48,"OK","NG")</f>
        <v>OK</v>
      </c>
      <c r="M48" s="414"/>
      <c r="N48" s="419" t="s">
        <v>513</v>
      </c>
      <c r="O48" s="418"/>
      <c r="P48" s="428">
        <f>SUM(P45:P47)</f>
        <v>1159467</v>
      </c>
      <c r="Q48" s="428">
        <f>SUM(Q45:Q47)</f>
        <v>1110802</v>
      </c>
      <c r="S48" s="587"/>
    </row>
    <row r="49" spans="1:19" ht="15" customHeight="1">
      <c r="A49" s="375"/>
      <c r="B49" s="376"/>
      <c r="C49" s="376"/>
      <c r="D49" s="315" t="s">
        <v>127</v>
      </c>
      <c r="E49" s="316" t="s">
        <v>747</v>
      </c>
      <c r="F49" s="528"/>
      <c r="G49" s="518">
        <v>4444</v>
      </c>
      <c r="H49" s="431">
        <v>4404</v>
      </c>
      <c r="I49" s="462">
        <f t="shared" si="0"/>
        <v>9.0826521344231637E-3</v>
      </c>
      <c r="J49" s="485" t="s">
        <v>178</v>
      </c>
      <c r="K49" s="412">
        <v>1</v>
      </c>
      <c r="L49" s="414" t="str">
        <f>IF(G49='（1）エ_月別観光地点別'!S49,"OK","NG")</f>
        <v>OK</v>
      </c>
      <c r="M49" s="414"/>
      <c r="S49" s="587"/>
    </row>
    <row r="50" spans="1:19" ht="15" customHeight="1" thickBot="1">
      <c r="A50" s="352"/>
      <c r="B50" s="353"/>
      <c r="C50" s="353"/>
      <c r="D50" s="165" t="s">
        <v>941</v>
      </c>
      <c r="E50" s="159" t="s">
        <v>946</v>
      </c>
      <c r="F50" s="533"/>
      <c r="G50" s="559">
        <v>7240</v>
      </c>
      <c r="H50" s="432">
        <v>6965</v>
      </c>
      <c r="I50" s="439">
        <f t="shared" si="0"/>
        <v>3.948312993539127E-2</v>
      </c>
      <c r="J50" s="486"/>
      <c r="L50" s="414" t="str">
        <f>IF(G50='（1）エ_月別観光地点別'!S50,"OK","NG")</f>
        <v>OK</v>
      </c>
      <c r="M50" s="414"/>
      <c r="N50" s="422" t="s">
        <v>492</v>
      </c>
      <c r="O50" s="423" t="s">
        <v>169</v>
      </c>
      <c r="P50" s="424">
        <f>SUMIFS(G:G,$J:$J,$O50)</f>
        <v>3796961</v>
      </c>
      <c r="Q50" s="424">
        <f>SUMIFS(H:H,$J:$J,$O50)</f>
        <v>3304565</v>
      </c>
      <c r="S50" s="587"/>
    </row>
    <row r="51" spans="1:19" ht="15" customHeight="1" thickTop="1">
      <c r="A51" s="352"/>
      <c r="B51" s="353"/>
      <c r="C51" s="353"/>
      <c r="D51" s="163"/>
      <c r="E51" s="157" t="s">
        <v>159</v>
      </c>
      <c r="F51" s="527"/>
      <c r="G51" s="517">
        <v>4842</v>
      </c>
      <c r="H51" s="330">
        <v>4503</v>
      </c>
      <c r="I51" s="421">
        <f t="shared" si="0"/>
        <v>7.5283144570286398E-2</v>
      </c>
      <c r="J51" s="374" t="s">
        <v>179</v>
      </c>
      <c r="K51" s="412">
        <v>1</v>
      </c>
      <c r="L51" s="414" t="str">
        <f>IF(G51='（1）エ_月別観光地点別'!S51,"OK","NG")</f>
        <v>OK</v>
      </c>
      <c r="M51" s="414"/>
      <c r="N51" s="425" t="s">
        <v>26</v>
      </c>
      <c r="O51" s="426"/>
      <c r="P51" s="427">
        <f>SUM(P50)</f>
        <v>3796961</v>
      </c>
      <c r="Q51" s="427">
        <f>SUM(Q50)</f>
        <v>3304565</v>
      </c>
      <c r="S51" s="587"/>
    </row>
    <row r="52" spans="1:19" ht="15" customHeight="1">
      <c r="A52" s="352"/>
      <c r="B52" s="353"/>
      <c r="C52" s="353"/>
      <c r="D52" s="165"/>
      <c r="E52" s="159" t="s">
        <v>160</v>
      </c>
      <c r="F52" s="160"/>
      <c r="G52" s="519">
        <v>2398</v>
      </c>
      <c r="H52" s="435">
        <v>2462</v>
      </c>
      <c r="I52" s="439">
        <f t="shared" si="0"/>
        <v>-2.5995125913891193E-2</v>
      </c>
      <c r="J52" s="436" t="s">
        <v>178</v>
      </c>
      <c r="K52" s="412">
        <v>1</v>
      </c>
      <c r="L52" s="414" t="str">
        <f>IF(G52='（1）エ_月別観光地点別'!S52,"OK","NG")</f>
        <v>OK</v>
      </c>
      <c r="M52" s="414"/>
      <c r="S52" s="587"/>
    </row>
    <row r="53" spans="1:19" ht="15" customHeight="1">
      <c r="A53" s="352"/>
      <c r="B53" s="353"/>
      <c r="C53" s="353"/>
      <c r="D53" s="165" t="s">
        <v>984</v>
      </c>
      <c r="E53" s="159" t="s">
        <v>986</v>
      </c>
      <c r="F53" s="160"/>
      <c r="G53" s="519">
        <v>1073030</v>
      </c>
      <c r="H53" s="435">
        <v>976094</v>
      </c>
      <c r="I53" s="439">
        <f t="shared" si="0"/>
        <v>9.9310107428177918E-2</v>
      </c>
      <c r="J53" s="436"/>
      <c r="L53" s="414" t="str">
        <f>IF(G53='（1）エ_月別観光地点別'!S53,"OK","NG")</f>
        <v>OK</v>
      </c>
      <c r="M53" s="414"/>
      <c r="N53" s="419" t="s">
        <v>985</v>
      </c>
      <c r="O53" s="418" t="s">
        <v>846</v>
      </c>
      <c r="P53" s="433">
        <f t="shared" ref="P53:Q59" si="8">SUMIFS(G:G,$J:$J,$O53)</f>
        <v>670902</v>
      </c>
      <c r="Q53" s="433">
        <f t="shared" si="8"/>
        <v>195629</v>
      </c>
      <c r="S53" s="587"/>
    </row>
    <row r="54" spans="1:19" ht="15" customHeight="1">
      <c r="A54" s="352"/>
      <c r="B54" s="353"/>
      <c r="C54" s="353"/>
      <c r="D54" s="165"/>
      <c r="E54" s="159" t="s">
        <v>161</v>
      </c>
      <c r="F54" s="160"/>
      <c r="G54" s="519">
        <v>720900</v>
      </c>
      <c r="H54" s="435">
        <v>612200</v>
      </c>
      <c r="I54" s="439">
        <f t="shared" si="0"/>
        <v>0.17755635413263637</v>
      </c>
      <c r="J54" s="436" t="s">
        <v>177</v>
      </c>
      <c r="K54" s="412">
        <v>1</v>
      </c>
      <c r="L54" s="414" t="str">
        <f>IF(G54='（1）エ_月別観光地点別'!S54,"OK","NG")</f>
        <v>OK</v>
      </c>
      <c r="M54" s="414"/>
      <c r="N54" s="419" t="s">
        <v>936</v>
      </c>
      <c r="O54" s="418" t="s">
        <v>917</v>
      </c>
      <c r="P54" s="433">
        <f t="shared" si="8"/>
        <v>4109</v>
      </c>
      <c r="Q54" s="433">
        <f t="shared" si="8"/>
        <v>0</v>
      </c>
      <c r="S54" s="587"/>
    </row>
    <row r="55" spans="1:19" ht="15" customHeight="1">
      <c r="A55" s="352"/>
      <c r="B55" s="353"/>
      <c r="C55" s="353"/>
      <c r="D55" s="165"/>
      <c r="E55" s="159" t="s">
        <v>162</v>
      </c>
      <c r="F55" s="160"/>
      <c r="G55" s="519">
        <v>352130</v>
      </c>
      <c r="H55" s="435">
        <v>363894</v>
      </c>
      <c r="I55" s="439">
        <f t="shared" si="0"/>
        <v>-3.2328095544306823E-2</v>
      </c>
      <c r="J55" s="436" t="s">
        <v>183</v>
      </c>
      <c r="K55" s="412">
        <v>1</v>
      </c>
      <c r="L55" s="414" t="str">
        <f>IF(G55='（1）エ_月別観光地点別'!S55,"OK","NG")</f>
        <v>OK</v>
      </c>
      <c r="M55" s="414"/>
      <c r="N55" s="419" t="s">
        <v>499</v>
      </c>
      <c r="O55" s="418" t="s">
        <v>189</v>
      </c>
      <c r="P55" s="433">
        <f t="shared" si="8"/>
        <v>725000</v>
      </c>
      <c r="Q55" s="433">
        <f t="shared" si="8"/>
        <v>434000</v>
      </c>
      <c r="S55" s="587"/>
    </row>
    <row r="56" spans="1:19" ht="15" customHeight="1">
      <c r="A56" s="352"/>
      <c r="B56" s="353"/>
      <c r="C56" s="353"/>
      <c r="D56" s="165" t="s">
        <v>130</v>
      </c>
      <c r="E56" s="159" t="s">
        <v>132</v>
      </c>
      <c r="F56" s="160"/>
      <c r="G56" s="519">
        <v>20978</v>
      </c>
      <c r="H56" s="435">
        <v>29038</v>
      </c>
      <c r="I56" s="439">
        <f t="shared" si="0"/>
        <v>-0.27756732557338659</v>
      </c>
      <c r="J56" s="436" t="s">
        <v>182</v>
      </c>
      <c r="K56" s="412">
        <v>1</v>
      </c>
      <c r="L56" s="414" t="str">
        <f>IF(G56='（1）エ_月別観光地点別'!S56,"OK","NG")</f>
        <v>OK</v>
      </c>
      <c r="M56" s="414"/>
      <c r="N56" s="419" t="s">
        <v>500</v>
      </c>
      <c r="O56" s="418" t="s">
        <v>190</v>
      </c>
      <c r="P56" s="433">
        <f t="shared" si="8"/>
        <v>101066</v>
      </c>
      <c r="Q56" s="433">
        <f t="shared" si="8"/>
        <v>96039</v>
      </c>
      <c r="S56" s="587"/>
    </row>
    <row r="57" spans="1:19" ht="15" customHeight="1">
      <c r="A57" s="352"/>
      <c r="B57" s="353"/>
      <c r="C57" s="353"/>
      <c r="D57" s="165" t="s">
        <v>283</v>
      </c>
      <c r="E57" s="159" t="s">
        <v>134</v>
      </c>
      <c r="F57" s="160"/>
      <c r="G57" s="519">
        <v>23175</v>
      </c>
      <c r="H57" s="435">
        <v>22025</v>
      </c>
      <c r="I57" s="439">
        <f t="shared" si="0"/>
        <v>5.2213393870601532E-2</v>
      </c>
      <c r="J57" s="436" t="s">
        <v>178</v>
      </c>
      <c r="K57" s="412">
        <v>1</v>
      </c>
      <c r="L57" s="414" t="str">
        <f>IF(G57='（1）エ_月別観光地点別'!S57,"OK","NG")</f>
        <v>OK</v>
      </c>
      <c r="M57" s="414"/>
      <c r="N57" s="419" t="s">
        <v>501</v>
      </c>
      <c r="O57" s="418" t="s">
        <v>188</v>
      </c>
      <c r="P57" s="433">
        <f t="shared" si="8"/>
        <v>0</v>
      </c>
      <c r="Q57" s="433">
        <f t="shared" si="8"/>
        <v>0</v>
      </c>
      <c r="S57" s="587"/>
    </row>
    <row r="58" spans="1:19" ht="15" customHeight="1">
      <c r="A58" s="352"/>
      <c r="B58" s="353"/>
      <c r="C58" s="353"/>
      <c r="D58" s="165" t="s">
        <v>285</v>
      </c>
      <c r="E58" s="159" t="s">
        <v>836</v>
      </c>
      <c r="F58" s="160"/>
      <c r="G58" s="519">
        <v>89540</v>
      </c>
      <c r="H58" s="435">
        <v>88830</v>
      </c>
      <c r="I58" s="439">
        <f t="shared" si="0"/>
        <v>7.9927952268377123E-3</v>
      </c>
      <c r="J58" s="436" t="s">
        <v>185</v>
      </c>
      <c r="K58" s="412">
        <v>1</v>
      </c>
      <c r="L58" s="414" t="str">
        <f>IF(G58='（1）エ_月別観光地点別'!S58,"OK","NG")</f>
        <v>OK</v>
      </c>
      <c r="M58" s="414"/>
      <c r="N58" s="419" t="s">
        <v>502</v>
      </c>
      <c r="O58" s="418" t="s">
        <v>228</v>
      </c>
      <c r="P58" s="433">
        <f t="shared" si="8"/>
        <v>83332</v>
      </c>
      <c r="Q58" s="433">
        <f t="shared" si="8"/>
        <v>21986</v>
      </c>
      <c r="S58" s="587"/>
    </row>
    <row r="59" spans="1:19" ht="15" customHeight="1" thickBot="1">
      <c r="A59" s="352"/>
      <c r="B59" s="353"/>
      <c r="C59" s="353"/>
      <c r="D59" s="165" t="s">
        <v>133</v>
      </c>
      <c r="E59" s="159" t="s">
        <v>137</v>
      </c>
      <c r="F59" s="160"/>
      <c r="G59" s="519">
        <v>270000</v>
      </c>
      <c r="H59" s="435">
        <v>242000</v>
      </c>
      <c r="I59" s="439">
        <f t="shared" si="0"/>
        <v>0.11570247933884303</v>
      </c>
      <c r="J59" s="436" t="s">
        <v>177</v>
      </c>
      <c r="K59" s="412">
        <v>1</v>
      </c>
      <c r="L59" s="414" t="str">
        <f>IF(G59='（1）エ_月別観光地点別'!S59,"OK","NG")</f>
        <v>OK</v>
      </c>
      <c r="M59" s="414"/>
      <c r="N59" s="422" t="s">
        <v>503</v>
      </c>
      <c r="O59" s="423" t="s">
        <v>194</v>
      </c>
      <c r="P59" s="437">
        <f t="shared" si="8"/>
        <v>286749</v>
      </c>
      <c r="Q59" s="437">
        <f t="shared" si="8"/>
        <v>207667</v>
      </c>
      <c r="S59" s="587"/>
    </row>
    <row r="60" spans="1:19" ht="15" customHeight="1" thickTop="1">
      <c r="A60" s="352"/>
      <c r="B60" s="353"/>
      <c r="C60" s="353"/>
      <c r="D60" s="165" t="s">
        <v>135</v>
      </c>
      <c r="E60" s="159" t="s">
        <v>139</v>
      </c>
      <c r="F60" s="160"/>
      <c r="G60" s="519">
        <v>2245</v>
      </c>
      <c r="H60" s="435">
        <v>1616</v>
      </c>
      <c r="I60" s="439">
        <f t="shared" si="0"/>
        <v>0.3892326732673268</v>
      </c>
      <c r="J60" s="436" t="s">
        <v>167</v>
      </c>
      <c r="K60" s="412">
        <v>1</v>
      </c>
      <c r="L60" s="414" t="str">
        <f>IF(G60='（1）エ_月別観光地点別'!S60,"OK","NG")</f>
        <v>OK</v>
      </c>
      <c r="M60" s="414"/>
      <c r="N60" s="425" t="s">
        <v>26</v>
      </c>
      <c r="O60" s="426"/>
      <c r="P60" s="427">
        <f>SUM(P53:P59)</f>
        <v>1871158</v>
      </c>
      <c r="Q60" s="427">
        <f>SUM(Q53:Q59)</f>
        <v>955321</v>
      </c>
      <c r="S60" s="587"/>
    </row>
    <row r="61" spans="1:19" ht="15" customHeight="1">
      <c r="A61" s="352"/>
      <c r="B61" s="353"/>
      <c r="C61" s="353"/>
      <c r="D61" s="165" t="s">
        <v>136</v>
      </c>
      <c r="E61" s="159" t="s">
        <v>142</v>
      </c>
      <c r="F61" s="160"/>
      <c r="G61" s="519">
        <v>129429</v>
      </c>
      <c r="H61" s="435">
        <v>112866</v>
      </c>
      <c r="I61" s="439">
        <f t="shared" si="0"/>
        <v>0.14674924246451537</v>
      </c>
      <c r="J61" s="436" t="s">
        <v>168</v>
      </c>
      <c r="K61" s="412">
        <v>1</v>
      </c>
      <c r="L61" s="414" t="str">
        <f>IF(G61='（1）エ_月別観光地点別'!S61,"OK","NG")</f>
        <v>OK</v>
      </c>
      <c r="M61" s="414"/>
      <c r="S61" s="587"/>
    </row>
    <row r="62" spans="1:19" ht="15" customHeight="1">
      <c r="A62" s="352"/>
      <c r="B62" s="353"/>
      <c r="C62" s="353"/>
      <c r="D62" s="165" t="s">
        <v>138</v>
      </c>
      <c r="E62" s="159" t="s">
        <v>144</v>
      </c>
      <c r="F62" s="160"/>
      <c r="G62" s="519">
        <v>32946</v>
      </c>
      <c r="H62" s="435">
        <v>33990</v>
      </c>
      <c r="I62" s="439">
        <f t="shared" si="0"/>
        <v>-3.0714916151809324E-2</v>
      </c>
      <c r="J62" s="436" t="s">
        <v>178</v>
      </c>
      <c r="K62" s="412">
        <v>1</v>
      </c>
      <c r="L62" s="414" t="str">
        <f>IF(G62='（1）エ_月別観光地点別'!S62,"OK","NG")</f>
        <v>OK</v>
      </c>
      <c r="M62" s="414"/>
      <c r="N62" s="419" t="s">
        <v>26</v>
      </c>
      <c r="O62" s="418"/>
      <c r="P62" s="420">
        <f>SUM(P60,P51,P48,P43,P32,P29,P14)</f>
        <v>30193591</v>
      </c>
      <c r="Q62" s="420">
        <f>SUM(Q60,Q51,Q48,Q43,Q32,Q29,Q14)</f>
        <v>25950467</v>
      </c>
    </row>
    <row r="63" spans="1:19" ht="15" customHeight="1">
      <c r="A63" s="352"/>
      <c r="B63" s="353"/>
      <c r="C63" s="353"/>
      <c r="D63" s="165" t="s">
        <v>140</v>
      </c>
      <c r="E63" s="159" t="s">
        <v>145</v>
      </c>
      <c r="F63" s="161"/>
      <c r="G63" s="519">
        <v>494495</v>
      </c>
      <c r="H63" s="435">
        <v>413668</v>
      </c>
      <c r="I63" s="439">
        <f t="shared" si="0"/>
        <v>0.19539098987593917</v>
      </c>
      <c r="J63" s="436" t="s">
        <v>168</v>
      </c>
      <c r="K63" s="412">
        <v>1</v>
      </c>
      <c r="L63" s="414" t="str">
        <f>IF(G63='（1）エ_月別観光地点別'!S63,"OK","NG")</f>
        <v>OK</v>
      </c>
      <c r="M63" s="414"/>
      <c r="P63" s="415" t="str">
        <f>IF(P62=G441,"OK","NG")</f>
        <v>OK</v>
      </c>
      <c r="Q63" s="415" t="str">
        <f>IF(Q62=H441,"OK","NG")</f>
        <v>OK</v>
      </c>
    </row>
    <row r="64" spans="1:19" ht="15" customHeight="1">
      <c r="A64" s="352"/>
      <c r="B64" s="353"/>
      <c r="C64" s="353"/>
      <c r="D64" s="165" t="s">
        <v>141</v>
      </c>
      <c r="E64" s="159" t="s">
        <v>147</v>
      </c>
      <c r="F64" s="161"/>
      <c r="G64" s="519">
        <v>164358</v>
      </c>
      <c r="H64" s="435">
        <v>125231</v>
      </c>
      <c r="I64" s="439">
        <f t="shared" si="0"/>
        <v>0.31243861344235846</v>
      </c>
      <c r="J64" s="436" t="s">
        <v>168</v>
      </c>
      <c r="K64" s="412">
        <v>1</v>
      </c>
      <c r="L64" s="414" t="str">
        <f>IF(G64='（1）エ_月別観光地点別'!S64,"OK","NG")</f>
        <v>OK</v>
      </c>
      <c r="M64" s="414"/>
      <c r="N64" s="354"/>
      <c r="O64" s="354"/>
      <c r="P64" s="354" t="b">
        <f>P62='(1)ア_市町村別'!B27</f>
        <v>1</v>
      </c>
      <c r="Q64" s="354"/>
    </row>
    <row r="65" spans="1:17" ht="15" customHeight="1">
      <c r="A65" s="352"/>
      <c r="B65" s="353"/>
      <c r="C65" s="353"/>
      <c r="D65" s="165" t="s">
        <v>143</v>
      </c>
      <c r="E65" s="159" t="s">
        <v>149</v>
      </c>
      <c r="F65" s="161"/>
      <c r="G65" s="519">
        <v>7410</v>
      </c>
      <c r="H65" s="435">
        <v>4385</v>
      </c>
      <c r="I65" s="439">
        <f t="shared" si="0"/>
        <v>0.68985176738882559</v>
      </c>
      <c r="J65" s="436" t="s">
        <v>167</v>
      </c>
      <c r="K65" s="412">
        <v>1</v>
      </c>
      <c r="L65" s="414" t="str">
        <f>IF(G65='（1）エ_月別観光地点別'!S65,"OK","NG")</f>
        <v>OK</v>
      </c>
      <c r="M65" s="414"/>
      <c r="N65" s="354"/>
      <c r="O65" s="354"/>
      <c r="P65" s="354" t="b">
        <f>P62='(1)イ_月別'!P25</f>
        <v>1</v>
      </c>
      <c r="Q65" s="354"/>
    </row>
    <row r="66" spans="1:17" ht="15" customHeight="1">
      <c r="A66" s="352"/>
      <c r="B66" s="353"/>
      <c r="C66" s="353"/>
      <c r="D66" s="165" t="s">
        <v>861</v>
      </c>
      <c r="E66" s="159" t="s">
        <v>151</v>
      </c>
      <c r="F66" s="161"/>
      <c r="G66" s="519">
        <v>77061</v>
      </c>
      <c r="H66" s="435">
        <v>72459</v>
      </c>
      <c r="I66" s="439">
        <f t="shared" si="0"/>
        <v>6.3511779075063224E-2</v>
      </c>
      <c r="J66" s="436" t="s">
        <v>177</v>
      </c>
      <c r="K66" s="412">
        <v>1</v>
      </c>
      <c r="L66" s="414" t="str">
        <f>IF(G66='（1）エ_月別観光地点別'!S66,"OK","NG")</f>
        <v>OK</v>
      </c>
      <c r="M66" s="414"/>
      <c r="N66" s="354"/>
      <c r="O66" s="354"/>
      <c r="P66" s="354"/>
      <c r="Q66" s="354"/>
    </row>
    <row r="67" spans="1:17" ht="15" customHeight="1">
      <c r="A67" s="352"/>
      <c r="B67" s="353"/>
      <c r="C67" s="353"/>
      <c r="D67" s="165" t="s">
        <v>146</v>
      </c>
      <c r="E67" s="159" t="s">
        <v>152</v>
      </c>
      <c r="F67" s="161"/>
      <c r="G67" s="519">
        <v>48161</v>
      </c>
      <c r="H67" s="435">
        <v>48775</v>
      </c>
      <c r="I67" s="439">
        <f>IFERROR(G67/H67-1,"－")</f>
        <v>-1.2588416196822161E-2</v>
      </c>
      <c r="J67" s="436"/>
      <c r="L67" s="414" t="str">
        <f>IF(G67='（1）エ_月別観光地点別'!S67,"OK","NG")</f>
        <v>OK</v>
      </c>
      <c r="M67" s="414"/>
    </row>
    <row r="68" spans="1:17" ht="15" customHeight="1">
      <c r="A68" s="352"/>
      <c r="B68" s="353"/>
      <c r="C68" s="353"/>
      <c r="D68" s="165"/>
      <c r="E68" s="159" t="s">
        <v>980</v>
      </c>
      <c r="F68" s="161"/>
      <c r="G68" s="519">
        <v>6409</v>
      </c>
      <c r="H68" s="435">
        <v>7055</v>
      </c>
      <c r="I68" s="439">
        <f>IFERROR(G68/H68-1,"－")</f>
        <v>-9.1566265060241014E-2</v>
      </c>
      <c r="J68" s="436" t="s">
        <v>179</v>
      </c>
      <c r="K68" s="412">
        <v>1</v>
      </c>
      <c r="L68" s="414" t="str">
        <f>IF(G68='（1）エ_月別観光地点別'!S68,"OK","NG")</f>
        <v>OK</v>
      </c>
      <c r="M68" s="414"/>
      <c r="N68" s="354"/>
      <c r="O68" s="354"/>
      <c r="P68" s="354"/>
      <c r="Q68" s="354"/>
    </row>
    <row r="69" spans="1:17" ht="15" customHeight="1">
      <c r="A69" s="352"/>
      <c r="B69" s="353"/>
      <c r="C69" s="353"/>
      <c r="D69" s="165"/>
      <c r="E69" s="159" t="s">
        <v>981</v>
      </c>
      <c r="F69" s="161"/>
      <c r="G69" s="519">
        <v>14245</v>
      </c>
      <c r="H69" s="435">
        <v>16426</v>
      </c>
      <c r="I69" s="439">
        <f t="shared" ref="I69:I129" si="9">IFERROR(G69/H69-1,"－")</f>
        <v>-0.13277730427371237</v>
      </c>
      <c r="J69" s="436" t="s">
        <v>179</v>
      </c>
      <c r="K69" s="412">
        <v>1</v>
      </c>
      <c r="L69" s="414" t="str">
        <f>IF(G69='（1）エ_月別観光地点別'!S69,"OK","NG")</f>
        <v>OK</v>
      </c>
      <c r="M69" s="414"/>
    </row>
    <row r="70" spans="1:17" ht="15" customHeight="1">
      <c r="A70" s="352"/>
      <c r="B70" s="353"/>
      <c r="C70" s="353"/>
      <c r="D70" s="165"/>
      <c r="E70" s="159" t="s">
        <v>784</v>
      </c>
      <c r="F70" s="161"/>
      <c r="G70" s="519">
        <v>12256</v>
      </c>
      <c r="H70" s="435">
        <v>12858</v>
      </c>
      <c r="I70" s="439">
        <f t="shared" si="9"/>
        <v>-4.6819100948825687E-2</v>
      </c>
      <c r="J70" s="436" t="s">
        <v>179</v>
      </c>
      <c r="K70" s="412">
        <v>1</v>
      </c>
      <c r="L70" s="414" t="str">
        <f>IF(G70='（1）エ_月別観光地点別'!S70,"OK","NG")</f>
        <v>OK</v>
      </c>
      <c r="M70" s="414"/>
    </row>
    <row r="71" spans="1:17" ht="15" customHeight="1">
      <c r="A71" s="352"/>
      <c r="B71" s="353"/>
      <c r="C71" s="353"/>
      <c r="D71" s="165"/>
      <c r="E71" s="159" t="s">
        <v>786</v>
      </c>
      <c r="F71" s="161"/>
      <c r="G71" s="519">
        <v>15251</v>
      </c>
      <c r="H71" s="435">
        <v>12436</v>
      </c>
      <c r="I71" s="439">
        <f t="shared" si="9"/>
        <v>0.22635895786426508</v>
      </c>
      <c r="J71" s="436" t="s">
        <v>172</v>
      </c>
      <c r="K71" s="412">
        <v>1</v>
      </c>
      <c r="L71" s="414" t="str">
        <f>IF(G71='（1）エ_月別観光地点別'!S71,"OK","NG")</f>
        <v>OK</v>
      </c>
      <c r="M71" s="414"/>
    </row>
    <row r="72" spans="1:17" ht="15" customHeight="1">
      <c r="A72" s="352"/>
      <c r="B72" s="353"/>
      <c r="C72" s="353"/>
      <c r="D72" s="165" t="s">
        <v>943</v>
      </c>
      <c r="E72" s="159" t="s">
        <v>641</v>
      </c>
      <c r="F72" s="161"/>
      <c r="G72" s="519">
        <v>35038</v>
      </c>
      <c r="H72" s="435">
        <v>35236</v>
      </c>
      <c r="I72" s="439">
        <f t="shared" si="9"/>
        <v>-5.6192530366669935E-3</v>
      </c>
      <c r="J72" s="436" t="s">
        <v>186</v>
      </c>
      <c r="K72" s="412">
        <v>1</v>
      </c>
      <c r="L72" s="414" t="str">
        <f>IF(G72='（1）エ_月別観光地点別'!S72,"OK","NG")</f>
        <v>OK</v>
      </c>
      <c r="M72" s="414"/>
    </row>
    <row r="73" spans="1:17" ht="15" customHeight="1">
      <c r="A73" s="352"/>
      <c r="B73" s="353"/>
      <c r="C73" s="353"/>
      <c r="D73" s="165" t="s">
        <v>150</v>
      </c>
      <c r="E73" s="159" t="s">
        <v>642</v>
      </c>
      <c r="F73" s="161"/>
      <c r="G73" s="519">
        <v>17584</v>
      </c>
      <c r="H73" s="435">
        <v>14177</v>
      </c>
      <c r="I73" s="439">
        <f t="shared" si="9"/>
        <v>0.2403188262678988</v>
      </c>
      <c r="J73" s="436" t="s">
        <v>167</v>
      </c>
      <c r="K73" s="412">
        <v>1</v>
      </c>
      <c r="L73" s="414" t="str">
        <f>IF(G73='（1）エ_月別観光地点別'!S73,"OK","NG")</f>
        <v>OK</v>
      </c>
      <c r="M73" s="414"/>
    </row>
    <row r="74" spans="1:17" ht="15" customHeight="1">
      <c r="A74" s="352"/>
      <c r="B74" s="353"/>
      <c r="C74" s="353"/>
      <c r="D74" s="165" t="s">
        <v>934</v>
      </c>
      <c r="E74" s="159" t="s">
        <v>153</v>
      </c>
      <c r="F74" s="161"/>
      <c r="G74" s="519">
        <v>254328</v>
      </c>
      <c r="H74" s="435">
        <v>192234</v>
      </c>
      <c r="I74" s="439">
        <f t="shared" si="9"/>
        <v>0.3230125784200506</v>
      </c>
      <c r="J74" s="436"/>
      <c r="L74" s="414" t="str">
        <f>IF(G74='（1）エ_月別観光地点別'!S74,"OK","NG")</f>
        <v>OK</v>
      </c>
      <c r="M74" s="414"/>
    </row>
    <row r="75" spans="1:17" ht="15" customHeight="1">
      <c r="A75" s="352"/>
      <c r="B75" s="353"/>
      <c r="C75" s="353"/>
      <c r="D75" s="165"/>
      <c r="E75" s="159" t="s">
        <v>163</v>
      </c>
      <c r="F75" s="161"/>
      <c r="G75" s="519">
        <v>253587</v>
      </c>
      <c r="H75" s="435">
        <v>191793</v>
      </c>
      <c r="I75" s="439">
        <f t="shared" si="9"/>
        <v>0.32219111229294084</v>
      </c>
      <c r="J75" s="436" t="s">
        <v>175</v>
      </c>
      <c r="K75" s="412">
        <v>1</v>
      </c>
      <c r="L75" s="414" t="str">
        <f>IF(G75='（1）エ_月別観光地点別'!S75,"OK","NG")</f>
        <v>OK</v>
      </c>
      <c r="M75" s="414"/>
    </row>
    <row r="76" spans="1:17" ht="15" customHeight="1">
      <c r="A76" s="352"/>
      <c r="B76" s="353"/>
      <c r="C76" s="353"/>
      <c r="D76" s="165"/>
      <c r="E76" s="159" t="s">
        <v>164</v>
      </c>
      <c r="F76" s="161"/>
      <c r="G76" s="519">
        <v>741</v>
      </c>
      <c r="H76" s="435">
        <v>441</v>
      </c>
      <c r="I76" s="439">
        <f t="shared" si="9"/>
        <v>0.6802721088435375</v>
      </c>
      <c r="J76" s="436" t="s">
        <v>184</v>
      </c>
      <c r="K76" s="412">
        <v>1</v>
      </c>
      <c r="L76" s="414" t="str">
        <f>IF(G76='（1）エ_月別観光地点別'!S76,"OK","NG")</f>
        <v>OK</v>
      </c>
      <c r="M76" s="414"/>
    </row>
    <row r="77" spans="1:17" ht="15" customHeight="1">
      <c r="A77" s="352"/>
      <c r="B77" s="353"/>
      <c r="C77" s="353"/>
      <c r="D77" s="165" t="s">
        <v>944</v>
      </c>
      <c r="E77" s="159" t="s">
        <v>643</v>
      </c>
      <c r="F77" s="529"/>
      <c r="G77" s="519">
        <v>177000</v>
      </c>
      <c r="H77" s="435">
        <v>16356</v>
      </c>
      <c r="I77" s="439">
        <f t="shared" si="9"/>
        <v>9.8217168011738814</v>
      </c>
      <c r="J77" s="436" t="s">
        <v>187</v>
      </c>
      <c r="K77" s="412">
        <v>1</v>
      </c>
      <c r="L77" s="414" t="str">
        <f>IF(G77='（1）エ_月別観光地点別'!S77,"OK","NG")</f>
        <v>OK</v>
      </c>
      <c r="M77" s="414"/>
    </row>
    <row r="78" spans="1:17" ht="15" customHeight="1">
      <c r="A78" s="352"/>
      <c r="B78" s="353"/>
      <c r="C78" s="353"/>
      <c r="D78" s="165" t="s">
        <v>782</v>
      </c>
      <c r="E78" s="159" t="s">
        <v>922</v>
      </c>
      <c r="F78" s="529"/>
      <c r="G78" s="519">
        <v>140000</v>
      </c>
      <c r="H78" s="435">
        <v>0</v>
      </c>
      <c r="I78" s="439" t="str">
        <f t="shared" si="9"/>
        <v>－</v>
      </c>
      <c r="J78" s="436" t="s">
        <v>187</v>
      </c>
      <c r="K78" s="412">
        <v>1</v>
      </c>
      <c r="L78" s="414" t="str">
        <f>IF(G78='（1）エ_月別観光地点別'!S78,"OK","NG")</f>
        <v>OK</v>
      </c>
      <c r="M78" s="414"/>
    </row>
    <row r="79" spans="1:17" ht="15" customHeight="1">
      <c r="A79" s="352"/>
      <c r="B79" s="353"/>
      <c r="C79" s="353"/>
      <c r="D79" s="165" t="s">
        <v>823</v>
      </c>
      <c r="E79" s="159" t="s">
        <v>863</v>
      </c>
      <c r="F79" s="529"/>
      <c r="G79" s="519">
        <v>48260</v>
      </c>
      <c r="H79" s="435">
        <v>44299</v>
      </c>
      <c r="I79" s="439">
        <f t="shared" si="9"/>
        <v>8.9415110950585852E-2</v>
      </c>
      <c r="J79" s="436" t="s">
        <v>187</v>
      </c>
      <c r="K79" s="412">
        <v>1</v>
      </c>
      <c r="L79" s="414" t="str">
        <f>IF(G79='（1）エ_月別観光地点別'!S79,"OK","NG")</f>
        <v>OK</v>
      </c>
      <c r="M79" s="414"/>
    </row>
    <row r="80" spans="1:17" ht="15" customHeight="1">
      <c r="A80" s="352"/>
      <c r="B80" s="353"/>
      <c r="C80" s="353"/>
      <c r="D80" s="165" t="s">
        <v>783</v>
      </c>
      <c r="E80" s="159" t="s">
        <v>838</v>
      </c>
      <c r="F80" s="529"/>
      <c r="G80" s="519">
        <v>650000</v>
      </c>
      <c r="H80" s="435">
        <v>400000</v>
      </c>
      <c r="I80" s="439">
        <f t="shared" si="9"/>
        <v>0.625</v>
      </c>
      <c r="J80" s="436" t="s">
        <v>189</v>
      </c>
      <c r="K80" s="412">
        <v>1</v>
      </c>
      <c r="L80" s="414" t="str">
        <f>IF(G80='（1）エ_月別観光地点別'!S80,"OK","NG")</f>
        <v>OK</v>
      </c>
      <c r="M80" s="414"/>
    </row>
    <row r="81" spans="1:17" ht="15" customHeight="1">
      <c r="A81" s="352"/>
      <c r="B81" s="353"/>
      <c r="C81" s="353"/>
      <c r="D81" s="165" t="s">
        <v>743</v>
      </c>
      <c r="E81" s="159" t="s">
        <v>839</v>
      </c>
      <c r="F81" s="529"/>
      <c r="G81" s="519">
        <v>87000</v>
      </c>
      <c r="H81" s="435">
        <v>105000</v>
      </c>
      <c r="I81" s="439">
        <f t="shared" si="9"/>
        <v>-0.17142857142857137</v>
      </c>
      <c r="J81" s="436" t="s">
        <v>187</v>
      </c>
      <c r="K81" s="412">
        <v>1</v>
      </c>
      <c r="L81" s="414" t="str">
        <f>IF(G81='（1）エ_月別観光地点別'!S81,"OK","NG")</f>
        <v>OK</v>
      </c>
      <c r="M81" s="414"/>
    </row>
    <row r="82" spans="1:17" ht="15" customHeight="1">
      <c r="A82" s="352"/>
      <c r="B82" s="353"/>
      <c r="C82" s="353"/>
      <c r="D82" s="165" t="s">
        <v>154</v>
      </c>
      <c r="E82" s="159" t="s">
        <v>840</v>
      </c>
      <c r="F82" s="529"/>
      <c r="G82" s="519">
        <v>92000</v>
      </c>
      <c r="H82" s="435">
        <v>90000</v>
      </c>
      <c r="I82" s="439">
        <f t="shared" si="9"/>
        <v>2.2222222222222143E-2</v>
      </c>
      <c r="J82" s="436" t="s">
        <v>190</v>
      </c>
      <c r="K82" s="412">
        <v>1</v>
      </c>
      <c r="L82" s="414" t="str">
        <f>IF(G82='（1）エ_月別観光地点別'!S82,"OK","NG")</f>
        <v>OK</v>
      </c>
      <c r="M82" s="414"/>
    </row>
    <row r="83" spans="1:17" ht="15" customHeight="1">
      <c r="A83" s="352"/>
      <c r="B83" s="353"/>
      <c r="C83" s="353"/>
      <c r="D83" s="165" t="s">
        <v>155</v>
      </c>
      <c r="E83" s="159" t="s">
        <v>157</v>
      </c>
      <c r="F83" s="529"/>
      <c r="G83" s="519">
        <v>6005</v>
      </c>
      <c r="H83" s="435">
        <v>5734</v>
      </c>
      <c r="I83" s="439">
        <f t="shared" si="9"/>
        <v>4.7261946285315659E-2</v>
      </c>
      <c r="J83" s="436" t="s">
        <v>167</v>
      </c>
      <c r="K83" s="412">
        <v>1</v>
      </c>
      <c r="L83" s="414" t="str">
        <f>IF(G83='（1）エ_月別観光地点別'!S83,"OK","NG")</f>
        <v>OK</v>
      </c>
      <c r="M83" s="414"/>
    </row>
    <row r="84" spans="1:17" ht="15" customHeight="1">
      <c r="A84" s="352"/>
      <c r="B84" s="353"/>
      <c r="C84" s="353"/>
      <c r="D84" s="165" t="s">
        <v>156</v>
      </c>
      <c r="E84" s="159" t="s">
        <v>644</v>
      </c>
      <c r="F84" s="529"/>
      <c r="G84" s="519">
        <v>7110</v>
      </c>
      <c r="H84" s="435">
        <v>1000</v>
      </c>
      <c r="I84" s="439">
        <f t="shared" si="9"/>
        <v>6.11</v>
      </c>
      <c r="J84" s="436" t="s">
        <v>191</v>
      </c>
      <c r="K84" s="412">
        <v>1</v>
      </c>
      <c r="L84" s="414" t="str">
        <f>IF(G84='（1）エ_月別観光地点別'!S84,"OK","NG")</f>
        <v>OK</v>
      </c>
      <c r="M84" s="414"/>
    </row>
    <row r="85" spans="1:17" ht="15" customHeight="1">
      <c r="A85" s="352"/>
      <c r="B85" s="353"/>
      <c r="C85" s="353"/>
      <c r="D85" s="165" t="s">
        <v>858</v>
      </c>
      <c r="E85" s="159" t="s">
        <v>645</v>
      </c>
      <c r="F85" s="529"/>
      <c r="G85" s="519">
        <v>5302</v>
      </c>
      <c r="H85" s="435">
        <v>4629</v>
      </c>
      <c r="I85" s="439">
        <f t="shared" si="9"/>
        <v>0.14538777273709225</v>
      </c>
      <c r="J85" s="436" t="s">
        <v>192</v>
      </c>
      <c r="K85" s="412">
        <v>1</v>
      </c>
      <c r="L85" s="414" t="str">
        <f>IF(G85='（1）エ_月別観光地点別'!S85,"OK","NG")</f>
        <v>OK</v>
      </c>
      <c r="M85" s="414"/>
    </row>
    <row r="86" spans="1:17" ht="15" customHeight="1">
      <c r="A86" s="352"/>
      <c r="B86" s="353"/>
      <c r="C86" s="353"/>
      <c r="D86" s="165" t="s">
        <v>859</v>
      </c>
      <c r="E86" s="159" t="s">
        <v>646</v>
      </c>
      <c r="F86" s="529"/>
      <c r="G86" s="519">
        <v>226626</v>
      </c>
      <c r="H86" s="435">
        <v>168211</v>
      </c>
      <c r="I86" s="439">
        <f t="shared" si="9"/>
        <v>0.34727217601702631</v>
      </c>
      <c r="J86" s="436" t="s">
        <v>193</v>
      </c>
      <c r="K86" s="412">
        <v>1</v>
      </c>
      <c r="L86" s="414" t="str">
        <f>IF(G86='（1）エ_月別観光地点別'!S86,"OK","NG")</f>
        <v>OK</v>
      </c>
      <c r="M86" s="414"/>
    </row>
    <row r="87" spans="1:17" ht="15" customHeight="1">
      <c r="A87" s="352"/>
      <c r="B87" s="353"/>
      <c r="C87" s="353"/>
      <c r="D87" s="165" t="s">
        <v>860</v>
      </c>
      <c r="E87" s="159" t="s">
        <v>647</v>
      </c>
      <c r="F87" s="161"/>
      <c r="G87" s="519">
        <v>168190</v>
      </c>
      <c r="H87" s="435">
        <v>184800</v>
      </c>
      <c r="I87" s="439">
        <f t="shared" si="9"/>
        <v>-8.9880952380952395E-2</v>
      </c>
      <c r="J87" s="436" t="s">
        <v>177</v>
      </c>
      <c r="K87" s="412">
        <v>1</v>
      </c>
      <c r="L87" s="414" t="str">
        <f>IF(G87='（1）エ_月別観光地点別'!S87,"OK","NG")</f>
        <v>OK</v>
      </c>
      <c r="M87" s="414"/>
    </row>
    <row r="88" spans="1:17" s="362" customFormat="1" ht="15" customHeight="1">
      <c r="A88" s="352"/>
      <c r="B88" s="353"/>
      <c r="C88" s="353"/>
      <c r="D88" s="165" t="s">
        <v>945</v>
      </c>
      <c r="E88" s="159" t="s">
        <v>648</v>
      </c>
      <c r="F88" s="161"/>
      <c r="G88" s="519">
        <v>78718</v>
      </c>
      <c r="H88" s="438">
        <v>82391</v>
      </c>
      <c r="I88" s="439">
        <f t="shared" si="9"/>
        <v>-4.4580111905426545E-2</v>
      </c>
      <c r="J88" s="436" t="s">
        <v>169</v>
      </c>
      <c r="K88" s="412">
        <v>1</v>
      </c>
      <c r="L88" s="414" t="str">
        <f>IF(G88='（1）エ_月別観光地点別'!S88,"OK","NG")</f>
        <v>OK</v>
      </c>
      <c r="M88" s="414"/>
      <c r="N88" s="412"/>
      <c r="O88" s="414"/>
      <c r="P88" s="415"/>
      <c r="Q88" s="415"/>
    </row>
    <row r="89" spans="1:17" s="362" customFormat="1" ht="15" customHeight="1">
      <c r="A89" s="379"/>
      <c r="B89" s="380"/>
      <c r="C89" s="380"/>
      <c r="D89" s="165" t="s">
        <v>947</v>
      </c>
      <c r="E89" s="157" t="s">
        <v>827</v>
      </c>
      <c r="F89" s="158"/>
      <c r="G89" s="517">
        <v>10000</v>
      </c>
      <c r="H89" s="330">
        <v>2181</v>
      </c>
      <c r="I89" s="421">
        <f t="shared" si="9"/>
        <v>3.5850527281063735</v>
      </c>
      <c r="J89" s="487" t="s">
        <v>194</v>
      </c>
      <c r="K89" s="412">
        <v>1</v>
      </c>
      <c r="L89" s="414" t="str">
        <f>IF(G89='（1）エ_月別観光地点別'!S89,"OK","NG")</f>
        <v>OK</v>
      </c>
      <c r="M89" s="414"/>
      <c r="O89" s="414"/>
      <c r="P89" s="415"/>
      <c r="Q89" s="415"/>
    </row>
    <row r="90" spans="1:17" s="362" customFormat="1" ht="15" customHeight="1">
      <c r="A90" s="381"/>
      <c r="B90" s="382"/>
      <c r="C90" s="382"/>
      <c r="D90" s="343"/>
      <c r="E90" s="440" t="s">
        <v>568</v>
      </c>
      <c r="F90" s="441"/>
      <c r="G90" s="520">
        <f>SUMIFS(G6:G89,$K$6:$K$89,1)</f>
        <v>8569856</v>
      </c>
      <c r="H90" s="443">
        <f>SUMIFS(H6:H89,$K$6:$K$89,1)</f>
        <v>7163646</v>
      </c>
      <c r="I90" s="466">
        <f t="shared" si="9"/>
        <v>0.19629808619800593</v>
      </c>
      <c r="J90" s="441"/>
      <c r="K90" s="412">
        <v>2</v>
      </c>
      <c r="L90" s="414" t="str">
        <f>IF(G90='（1）エ_月別観光地点別'!S90,"OK","NG")</f>
        <v>OK</v>
      </c>
      <c r="M90" s="414"/>
      <c r="N90" s="412"/>
      <c r="O90" s="414"/>
      <c r="P90" s="415"/>
      <c r="Q90" s="415"/>
    </row>
    <row r="91" spans="1:17" ht="15" customHeight="1">
      <c r="A91" s="352"/>
      <c r="B91" s="370" t="s">
        <v>5</v>
      </c>
      <c r="C91" s="371"/>
      <c r="D91" s="163" t="s">
        <v>45</v>
      </c>
      <c r="E91" s="157" t="s">
        <v>763</v>
      </c>
      <c r="F91" s="158"/>
      <c r="G91" s="175">
        <v>464873</v>
      </c>
      <c r="H91" s="330">
        <v>294149</v>
      </c>
      <c r="I91" s="421">
        <f t="shared" si="9"/>
        <v>0.58039972938884721</v>
      </c>
      <c r="J91" s="374" t="s">
        <v>173</v>
      </c>
      <c r="K91" s="412">
        <v>1</v>
      </c>
      <c r="L91" s="414" t="str">
        <f>IF(G91='（1）エ_月別観光地点別'!S91,"OK","NG")</f>
        <v>OK</v>
      </c>
      <c r="M91" s="414"/>
    </row>
    <row r="92" spans="1:17" s="362" customFormat="1" ht="15.75" customHeight="1">
      <c r="A92" s="369"/>
      <c r="B92" s="373"/>
      <c r="C92" s="373"/>
      <c r="D92" s="163" t="s">
        <v>47</v>
      </c>
      <c r="E92" s="157" t="s">
        <v>195</v>
      </c>
      <c r="F92" s="158"/>
      <c r="G92" s="175">
        <v>9581</v>
      </c>
      <c r="H92" s="330">
        <v>6617</v>
      </c>
      <c r="I92" s="421">
        <f t="shared" si="9"/>
        <v>0.44793713163064841</v>
      </c>
      <c r="J92" s="374" t="s">
        <v>167</v>
      </c>
      <c r="K92" s="412">
        <v>1</v>
      </c>
      <c r="L92" s="414" t="str">
        <f>IF(G92='（1）エ_月別観光地点別'!S92,"OK","NG")</f>
        <v>OK</v>
      </c>
      <c r="M92" s="414"/>
      <c r="N92" s="412"/>
      <c r="O92" s="414"/>
      <c r="P92" s="415"/>
      <c r="Q92" s="415"/>
    </row>
    <row r="93" spans="1:17" s="362" customFormat="1" ht="15" customHeight="1">
      <c r="A93" s="616"/>
      <c r="B93" s="396"/>
      <c r="C93" s="396"/>
      <c r="D93" s="315" t="s">
        <v>49</v>
      </c>
      <c r="E93" s="316" t="s">
        <v>196</v>
      </c>
      <c r="F93" s="317"/>
      <c r="G93" s="340">
        <v>101900</v>
      </c>
      <c r="H93" s="431">
        <v>106000</v>
      </c>
      <c r="I93" s="462">
        <f t="shared" si="9"/>
        <v>-3.8679245283018915E-2</v>
      </c>
      <c r="J93" s="485" t="s">
        <v>177</v>
      </c>
      <c r="K93" s="412">
        <v>1</v>
      </c>
      <c r="L93" s="414" t="str">
        <f>IF(G93='（1）エ_月別観光地点別'!S93,"OK","NG")</f>
        <v>OK</v>
      </c>
      <c r="M93" s="414"/>
      <c r="N93" s="412"/>
      <c r="O93" s="414"/>
      <c r="P93" s="415"/>
      <c r="Q93" s="415"/>
    </row>
    <row r="94" spans="1:17" s="362" customFormat="1" ht="15" customHeight="1">
      <c r="A94" s="369"/>
      <c r="B94" s="373"/>
      <c r="C94" s="373"/>
      <c r="D94" s="165" t="s">
        <v>51</v>
      </c>
      <c r="E94" s="159" t="s">
        <v>197</v>
      </c>
      <c r="F94" s="160"/>
      <c r="G94" s="171">
        <v>90772</v>
      </c>
      <c r="H94" s="432">
        <v>81585</v>
      </c>
      <c r="I94" s="439">
        <f t="shared" si="9"/>
        <v>0.11260648403505535</v>
      </c>
      <c r="J94" s="486" t="s">
        <v>168</v>
      </c>
      <c r="K94" s="412">
        <v>1</v>
      </c>
      <c r="L94" s="414" t="str">
        <f>IF(G94='（1）エ_月別観光地点別'!S94,"OK","NG")</f>
        <v>OK</v>
      </c>
      <c r="M94" s="414"/>
      <c r="N94" s="412"/>
      <c r="O94" s="414"/>
      <c r="P94" s="415"/>
      <c r="Q94" s="415"/>
    </row>
    <row r="95" spans="1:17" s="362" customFormat="1" ht="15" customHeight="1">
      <c r="A95" s="369"/>
      <c r="B95" s="373"/>
      <c r="C95" s="373"/>
      <c r="D95" s="163" t="s">
        <v>198</v>
      </c>
      <c r="E95" s="157" t="s">
        <v>199</v>
      </c>
      <c r="F95" s="158"/>
      <c r="G95" s="175">
        <v>75408</v>
      </c>
      <c r="H95" s="330">
        <v>66385</v>
      </c>
      <c r="I95" s="421">
        <f t="shared" si="9"/>
        <v>0.13591925886872036</v>
      </c>
      <c r="J95" s="374" t="s">
        <v>168</v>
      </c>
      <c r="K95" s="412">
        <v>1</v>
      </c>
      <c r="L95" s="414" t="str">
        <f>IF(G95='（1）エ_月別観光地点別'!S95,"OK","NG")</f>
        <v>OK</v>
      </c>
      <c r="M95" s="414"/>
      <c r="N95" s="412"/>
      <c r="O95" s="414"/>
      <c r="P95" s="415"/>
      <c r="Q95" s="415"/>
    </row>
    <row r="96" spans="1:17" s="362" customFormat="1" ht="15" customHeight="1">
      <c r="A96" s="369"/>
      <c r="B96" s="373"/>
      <c r="C96" s="373"/>
      <c r="D96" s="163" t="s">
        <v>55</v>
      </c>
      <c r="E96" s="157" t="s">
        <v>948</v>
      </c>
      <c r="F96" s="158"/>
      <c r="G96" s="175">
        <v>3572</v>
      </c>
      <c r="H96" s="330">
        <v>32521</v>
      </c>
      <c r="I96" s="421">
        <f t="shared" si="9"/>
        <v>-0.89016327911195847</v>
      </c>
      <c r="J96" s="374" t="s">
        <v>167</v>
      </c>
      <c r="K96" s="412">
        <v>1</v>
      </c>
      <c r="L96" s="414" t="str">
        <f>IF(G96='（1）エ_月別観光地点別'!S96,"OK","NG")</f>
        <v>OK</v>
      </c>
      <c r="M96" s="414"/>
      <c r="N96" s="412"/>
      <c r="O96" s="414"/>
      <c r="P96" s="415"/>
      <c r="Q96" s="415"/>
    </row>
    <row r="97" spans="1:17" s="362" customFormat="1" ht="15" customHeight="1">
      <c r="A97" s="369"/>
      <c r="B97" s="373"/>
      <c r="C97" s="373"/>
      <c r="D97" s="163" t="s">
        <v>57</v>
      </c>
      <c r="E97" s="157" t="s">
        <v>865</v>
      </c>
      <c r="F97" s="158"/>
      <c r="G97" s="175">
        <v>33314</v>
      </c>
      <c r="H97" s="330">
        <v>31778</v>
      </c>
      <c r="I97" s="421">
        <f t="shared" si="9"/>
        <v>4.8335326326389261E-2</v>
      </c>
      <c r="J97" s="374" t="s">
        <v>167</v>
      </c>
      <c r="K97" s="412">
        <v>1</v>
      </c>
      <c r="L97" s="414" t="str">
        <f>IF(G97='（1）エ_月別観光地点別'!S97,"OK","NG")</f>
        <v>OK</v>
      </c>
      <c r="M97" s="414"/>
      <c r="N97" s="412"/>
      <c r="O97" s="414"/>
      <c r="P97" s="415"/>
      <c r="Q97" s="415"/>
    </row>
    <row r="98" spans="1:17" s="362" customFormat="1" ht="15" customHeight="1">
      <c r="A98" s="369"/>
      <c r="B98" s="373"/>
      <c r="C98" s="373"/>
      <c r="D98" s="163" t="s">
        <v>59</v>
      </c>
      <c r="E98" s="157" t="s">
        <v>200</v>
      </c>
      <c r="F98" s="158"/>
      <c r="G98" s="175">
        <v>3056</v>
      </c>
      <c r="H98" s="330">
        <v>3422</v>
      </c>
      <c r="I98" s="421">
        <f t="shared" si="9"/>
        <v>-0.10695499707773237</v>
      </c>
      <c r="J98" s="374" t="s">
        <v>167</v>
      </c>
      <c r="K98" s="412">
        <v>1</v>
      </c>
      <c r="L98" s="414" t="str">
        <f>IF(G98='（1）エ_月別観光地点別'!S98,"OK","NG")</f>
        <v>OK</v>
      </c>
      <c r="M98" s="414"/>
      <c r="N98" s="412"/>
      <c r="O98" s="414"/>
      <c r="P98" s="415"/>
      <c r="Q98" s="415"/>
    </row>
    <row r="99" spans="1:17" s="362" customFormat="1" ht="15" customHeight="1">
      <c r="A99" s="369"/>
      <c r="B99" s="373"/>
      <c r="C99" s="373"/>
      <c r="D99" s="163" t="s">
        <v>61</v>
      </c>
      <c r="E99" s="157" t="s">
        <v>201</v>
      </c>
      <c r="F99" s="158"/>
      <c r="G99" s="175">
        <v>12652</v>
      </c>
      <c r="H99" s="330">
        <v>13463</v>
      </c>
      <c r="I99" s="421">
        <f t="shared" si="9"/>
        <v>-6.0239174032533649E-2</v>
      </c>
      <c r="J99" s="374" t="s">
        <v>168</v>
      </c>
      <c r="K99" s="412">
        <v>1</v>
      </c>
      <c r="L99" s="414" t="str">
        <f>IF(G99='（1）エ_月別観光地点別'!S99,"OK","NG")</f>
        <v>OK</v>
      </c>
      <c r="M99" s="414"/>
      <c r="N99" s="412"/>
      <c r="O99" s="414"/>
      <c r="P99" s="415"/>
      <c r="Q99" s="415"/>
    </row>
    <row r="100" spans="1:17" s="362" customFormat="1" ht="15" customHeight="1">
      <c r="A100" s="369"/>
      <c r="B100" s="373"/>
      <c r="C100" s="373"/>
      <c r="D100" s="163" t="s">
        <v>63</v>
      </c>
      <c r="E100" s="157" t="s">
        <v>202</v>
      </c>
      <c r="F100" s="158"/>
      <c r="G100" s="175">
        <v>8217</v>
      </c>
      <c r="H100" s="330">
        <v>7945</v>
      </c>
      <c r="I100" s="421">
        <f t="shared" si="9"/>
        <v>3.4235368156072976E-2</v>
      </c>
      <c r="J100" s="374" t="s">
        <v>184</v>
      </c>
      <c r="K100" s="412">
        <v>1</v>
      </c>
      <c r="L100" s="414" t="str">
        <f>IF(G100='（1）エ_月別観光地点別'!S100,"OK","NG")</f>
        <v>OK</v>
      </c>
      <c r="M100" s="414"/>
      <c r="N100" s="412"/>
      <c r="O100" s="414"/>
      <c r="P100" s="415"/>
      <c r="Q100" s="415"/>
    </row>
    <row r="101" spans="1:17" s="362" customFormat="1" ht="15" customHeight="1">
      <c r="A101" s="369"/>
      <c r="B101" s="373"/>
      <c r="C101" s="373"/>
      <c r="D101" s="163" t="s">
        <v>65</v>
      </c>
      <c r="E101" s="157" t="s">
        <v>203</v>
      </c>
      <c r="F101" s="158"/>
      <c r="G101" s="175">
        <v>9847</v>
      </c>
      <c r="H101" s="330">
        <v>20678</v>
      </c>
      <c r="I101" s="421">
        <f t="shared" si="9"/>
        <v>-0.52379340361737114</v>
      </c>
      <c r="J101" s="374" t="s">
        <v>168</v>
      </c>
      <c r="K101" s="412">
        <v>1</v>
      </c>
      <c r="L101" s="414" t="str">
        <f>IF(G101='（1）エ_月別観光地点別'!S101,"OK","NG")</f>
        <v>OK</v>
      </c>
      <c r="M101" s="414"/>
      <c r="N101" s="412"/>
      <c r="O101" s="414"/>
      <c r="P101" s="415"/>
      <c r="Q101" s="415"/>
    </row>
    <row r="102" spans="1:17" s="362" customFormat="1" ht="15" customHeight="1">
      <c r="A102" s="369"/>
      <c r="B102" s="373"/>
      <c r="C102" s="373"/>
      <c r="D102" s="163" t="s">
        <v>67</v>
      </c>
      <c r="E102" s="524" t="s">
        <v>204</v>
      </c>
      <c r="F102" s="158"/>
      <c r="G102" s="175">
        <v>0</v>
      </c>
      <c r="H102" s="330">
        <v>1309</v>
      </c>
      <c r="I102" s="421">
        <f t="shared" si="9"/>
        <v>-1</v>
      </c>
      <c r="J102" s="374" t="s">
        <v>167</v>
      </c>
      <c r="K102" s="412">
        <v>1</v>
      </c>
      <c r="L102" s="414" t="str">
        <f>IF(G102='（1）エ_月別観光地点別'!S102,"OK","NG")</f>
        <v>OK</v>
      </c>
      <c r="M102" s="414"/>
      <c r="N102" s="412"/>
      <c r="O102" s="414"/>
      <c r="P102" s="415"/>
      <c r="Q102" s="415"/>
    </row>
    <row r="103" spans="1:17" s="362" customFormat="1" ht="15" customHeight="1">
      <c r="A103" s="369"/>
      <c r="B103" s="373"/>
      <c r="C103" s="373"/>
      <c r="D103" s="163" t="s">
        <v>69</v>
      </c>
      <c r="E103" s="157" t="s">
        <v>884</v>
      </c>
      <c r="F103" s="158"/>
      <c r="G103" s="175">
        <v>10000</v>
      </c>
      <c r="H103" s="330">
        <v>0</v>
      </c>
      <c r="I103" s="421" t="str">
        <f t="shared" si="9"/>
        <v>－</v>
      </c>
      <c r="J103" s="374" t="s">
        <v>194</v>
      </c>
      <c r="K103" s="412">
        <v>1</v>
      </c>
      <c r="L103" s="414" t="str">
        <f>IF(G103='（1）エ_月別観光地点別'!S103,"OK","NG")</f>
        <v>OK</v>
      </c>
      <c r="M103" s="414"/>
      <c r="N103" s="412"/>
      <c r="O103" s="414"/>
      <c r="P103" s="415"/>
      <c r="Q103" s="415"/>
    </row>
    <row r="104" spans="1:17" s="362" customFormat="1" ht="15" customHeight="1">
      <c r="A104" s="369"/>
      <c r="B104" s="373"/>
      <c r="C104" s="373"/>
      <c r="D104" s="163" t="s">
        <v>71</v>
      </c>
      <c r="E104" s="157" t="s">
        <v>205</v>
      </c>
      <c r="F104" s="158"/>
      <c r="G104" s="175">
        <v>10582</v>
      </c>
      <c r="H104" s="330">
        <v>12818</v>
      </c>
      <c r="I104" s="421">
        <f t="shared" si="9"/>
        <v>-0.17444219066937117</v>
      </c>
      <c r="J104" s="374"/>
      <c r="K104" s="412"/>
      <c r="L104" s="414"/>
      <c r="M104" s="414"/>
      <c r="N104" s="412"/>
      <c r="O104" s="414"/>
      <c r="P104" s="415"/>
      <c r="Q104" s="415"/>
    </row>
    <row r="105" spans="1:17" s="362" customFormat="1" ht="15" customHeight="1">
      <c r="A105" s="369"/>
      <c r="B105" s="373"/>
      <c r="C105" s="373"/>
      <c r="D105" s="163"/>
      <c r="E105" s="157" t="s">
        <v>206</v>
      </c>
      <c r="F105" s="158"/>
      <c r="G105" s="175">
        <v>0</v>
      </c>
      <c r="H105" s="330">
        <v>0</v>
      </c>
      <c r="I105" s="421" t="str">
        <f t="shared" si="9"/>
        <v>－</v>
      </c>
      <c r="J105" s="374" t="s">
        <v>179</v>
      </c>
      <c r="K105" s="412">
        <v>1</v>
      </c>
      <c r="L105" s="414" t="str">
        <f>IF(G105='（1）エ_月別観光地点別'!S105,"OK","NG")</f>
        <v>OK</v>
      </c>
      <c r="M105" s="414"/>
      <c r="N105" s="412"/>
      <c r="O105" s="414"/>
      <c r="P105" s="415"/>
      <c r="Q105" s="415"/>
    </row>
    <row r="106" spans="1:17" s="362" customFormat="1" ht="15" customHeight="1">
      <c r="A106" s="369"/>
      <c r="B106" s="373"/>
      <c r="C106" s="373"/>
      <c r="D106" s="163"/>
      <c r="E106" s="157" t="s">
        <v>207</v>
      </c>
      <c r="F106" s="527"/>
      <c r="G106" s="175">
        <v>10582</v>
      </c>
      <c r="H106" s="330">
        <v>12818</v>
      </c>
      <c r="I106" s="421">
        <f t="shared" si="9"/>
        <v>-0.17444219066937117</v>
      </c>
      <c r="J106" s="374" t="s">
        <v>172</v>
      </c>
      <c r="K106" s="412">
        <v>1</v>
      </c>
      <c r="L106" s="414" t="str">
        <f>IF(G106='（1）エ_月別観光地点別'!S106,"OK","NG")</f>
        <v>OK</v>
      </c>
      <c r="M106" s="414"/>
      <c r="N106" s="412"/>
      <c r="O106" s="414"/>
      <c r="P106" s="415"/>
      <c r="Q106" s="415"/>
    </row>
    <row r="107" spans="1:17" s="362" customFormat="1" ht="15" customHeight="1">
      <c r="A107" s="369"/>
      <c r="B107" s="373"/>
      <c r="C107" s="373"/>
      <c r="D107" s="163" t="s">
        <v>638</v>
      </c>
      <c r="E107" s="157" t="s">
        <v>841</v>
      </c>
      <c r="F107" s="527"/>
      <c r="G107" s="175">
        <v>0</v>
      </c>
      <c r="H107" s="330">
        <v>3000</v>
      </c>
      <c r="I107" s="421">
        <f>IFERROR(G107/H107-1,"－")</f>
        <v>-1</v>
      </c>
      <c r="J107" s="374" t="s">
        <v>187</v>
      </c>
      <c r="K107" s="412">
        <v>1</v>
      </c>
      <c r="L107" s="414" t="str">
        <f>IF(G107='（1）エ_月別観光地点別'!S107,"OK","NG")</f>
        <v>OK</v>
      </c>
      <c r="M107" s="414"/>
      <c r="N107" s="412"/>
      <c r="O107" s="414"/>
      <c r="P107" s="415"/>
      <c r="Q107" s="415"/>
    </row>
    <row r="108" spans="1:17" s="362" customFormat="1" ht="15" customHeight="1">
      <c r="A108" s="369"/>
      <c r="B108" s="373"/>
      <c r="C108" s="373"/>
      <c r="D108" s="163" t="s">
        <v>75</v>
      </c>
      <c r="E108" s="157" t="s">
        <v>885</v>
      </c>
      <c r="F108" s="527"/>
      <c r="G108" s="175">
        <v>20000</v>
      </c>
      <c r="H108" s="330">
        <v>0</v>
      </c>
      <c r="I108" s="421" t="str">
        <f>IFERROR(G108/H108-1,"－")</f>
        <v>－</v>
      </c>
      <c r="J108" s="374" t="s">
        <v>187</v>
      </c>
      <c r="K108" s="412">
        <v>1</v>
      </c>
      <c r="L108" s="414" t="str">
        <f>IF(G108='（1）エ_月別観光地点別'!S108,"OK","NG")</f>
        <v>OK</v>
      </c>
      <c r="M108" s="414"/>
      <c r="N108" s="412"/>
      <c r="O108" s="414"/>
      <c r="P108" s="415"/>
      <c r="Q108" s="415"/>
    </row>
    <row r="109" spans="1:17" s="362" customFormat="1" ht="15" customHeight="1">
      <c r="A109" s="369"/>
      <c r="B109" s="373"/>
      <c r="C109" s="373"/>
      <c r="D109" s="163" t="s">
        <v>77</v>
      </c>
      <c r="E109" s="157" t="s">
        <v>765</v>
      </c>
      <c r="F109" s="527"/>
      <c r="G109" s="175">
        <v>6282</v>
      </c>
      <c r="H109" s="330">
        <v>6626</v>
      </c>
      <c r="I109" s="421">
        <f t="shared" si="9"/>
        <v>-5.1916691820102612E-2</v>
      </c>
      <c r="J109" s="374" t="s">
        <v>173</v>
      </c>
      <c r="K109" s="412">
        <v>1</v>
      </c>
      <c r="L109" s="414" t="str">
        <f>IF(G109='（1）エ_月別観光地点別'!S109,"OK","NG")</f>
        <v>OK</v>
      </c>
      <c r="M109" s="414"/>
      <c r="N109" s="412"/>
      <c r="O109" s="414"/>
      <c r="P109" s="415"/>
      <c r="Q109" s="415"/>
    </row>
    <row r="110" spans="1:17" s="362" customFormat="1" ht="15" customHeight="1">
      <c r="A110" s="369"/>
      <c r="B110" s="373"/>
      <c r="C110" s="373"/>
      <c r="D110" s="163" t="s">
        <v>78</v>
      </c>
      <c r="E110" s="157" t="s">
        <v>766</v>
      </c>
      <c r="F110" s="158"/>
      <c r="G110" s="175">
        <v>18521</v>
      </c>
      <c r="H110" s="330">
        <v>17868</v>
      </c>
      <c r="I110" s="421">
        <f t="shared" si="9"/>
        <v>3.6545780165659236E-2</v>
      </c>
      <c r="J110" s="487" t="s">
        <v>191</v>
      </c>
      <c r="K110" s="412">
        <v>1</v>
      </c>
      <c r="L110" s="414" t="str">
        <f>IF(G110='（1）エ_月別観光地点別'!S110,"OK","NG")</f>
        <v>OK</v>
      </c>
      <c r="M110" s="414"/>
      <c r="N110" s="412"/>
      <c r="O110" s="414"/>
      <c r="P110" s="415"/>
      <c r="Q110" s="415"/>
    </row>
    <row r="111" spans="1:17" s="362" customFormat="1" ht="15" customHeight="1">
      <c r="A111" s="369"/>
      <c r="B111" s="373"/>
      <c r="C111" s="373"/>
      <c r="D111" s="163" t="s">
        <v>80</v>
      </c>
      <c r="E111" s="157" t="s">
        <v>767</v>
      </c>
      <c r="F111" s="158"/>
      <c r="G111" s="175">
        <v>26872</v>
      </c>
      <c r="H111" s="330">
        <v>21303</v>
      </c>
      <c r="I111" s="421">
        <f t="shared" si="9"/>
        <v>0.26141857954278747</v>
      </c>
      <c r="J111" s="487" t="s">
        <v>169</v>
      </c>
      <c r="K111" s="412">
        <v>1</v>
      </c>
      <c r="L111" s="414" t="str">
        <f>IF(G111='（1）エ_月別観光地点別'!S111,"OK","NG")</f>
        <v>OK</v>
      </c>
      <c r="M111" s="414"/>
      <c r="N111" s="412"/>
      <c r="O111" s="414"/>
      <c r="P111" s="415"/>
      <c r="Q111" s="415"/>
    </row>
    <row r="112" spans="1:17" s="362" customFormat="1" ht="15" customHeight="1">
      <c r="A112" s="379"/>
      <c r="B112" s="380"/>
      <c r="C112" s="380"/>
      <c r="D112" s="163" t="s">
        <v>82</v>
      </c>
      <c r="E112" s="157" t="s">
        <v>768</v>
      </c>
      <c r="F112" s="158"/>
      <c r="G112" s="175">
        <v>228888</v>
      </c>
      <c r="H112" s="330">
        <v>207872</v>
      </c>
      <c r="I112" s="421">
        <f t="shared" si="9"/>
        <v>0.10110067733990147</v>
      </c>
      <c r="J112" s="487" t="s">
        <v>169</v>
      </c>
      <c r="K112" s="412">
        <v>1</v>
      </c>
      <c r="L112" s="414" t="str">
        <f>IF(G112='（1）エ_月別観光地点別'!S112,"OK","NG")</f>
        <v>OK</v>
      </c>
      <c r="M112" s="414"/>
      <c r="N112" s="412"/>
      <c r="O112" s="414"/>
      <c r="P112" s="415"/>
      <c r="Q112" s="415"/>
    </row>
    <row r="113" spans="1:17" s="362" customFormat="1" ht="15" customHeight="1">
      <c r="A113" s="381"/>
      <c r="B113" s="382"/>
      <c r="C113" s="382"/>
      <c r="D113" s="343"/>
      <c r="E113" s="440" t="s">
        <v>569</v>
      </c>
      <c r="F113" s="441"/>
      <c r="G113" s="442">
        <f>SUMIFS(G91:G112,K91:K112,1)</f>
        <v>1134337</v>
      </c>
      <c r="H113" s="443">
        <v>935339</v>
      </c>
      <c r="I113" s="466">
        <f t="shared" si="9"/>
        <v>0.21275494767137904</v>
      </c>
      <c r="J113" s="441"/>
      <c r="K113" s="412">
        <v>2</v>
      </c>
      <c r="L113" s="414" t="str">
        <f>IF(G113='（1）エ_月別観光地点別'!S113,"OK","NG")</f>
        <v>OK</v>
      </c>
      <c r="M113" s="414"/>
      <c r="N113" s="412"/>
      <c r="O113" s="414"/>
      <c r="P113" s="415"/>
      <c r="Q113" s="415"/>
    </row>
    <row r="114" spans="1:17" s="362" customFormat="1" ht="15" customHeight="1">
      <c r="A114" s="352"/>
      <c r="B114" s="370" t="s">
        <v>208</v>
      </c>
      <c r="C114" s="371"/>
      <c r="D114" s="163" t="s">
        <v>45</v>
      </c>
      <c r="E114" s="157" t="s">
        <v>209</v>
      </c>
      <c r="F114" s="158"/>
      <c r="G114" s="175">
        <v>11854</v>
      </c>
      <c r="H114" s="330">
        <v>12607</v>
      </c>
      <c r="I114" s="421">
        <f t="shared" si="9"/>
        <v>-5.972872213849445E-2</v>
      </c>
      <c r="J114" s="374"/>
      <c r="K114" s="412"/>
      <c r="L114" s="414" t="str">
        <f>IF(G114='（1）エ_月別観光地点別'!S114,"OK","NG")</f>
        <v>OK</v>
      </c>
      <c r="M114" s="414"/>
      <c r="N114" s="412"/>
      <c r="O114" s="414"/>
      <c r="P114" s="415"/>
      <c r="Q114" s="415"/>
    </row>
    <row r="115" spans="1:17" ht="15" customHeight="1">
      <c r="A115" s="352"/>
      <c r="B115" s="373"/>
      <c r="C115" s="373"/>
      <c r="D115" s="163"/>
      <c r="E115" s="157" t="s">
        <v>231</v>
      </c>
      <c r="F115" s="158"/>
      <c r="G115" s="175">
        <v>4044</v>
      </c>
      <c r="H115" s="330">
        <v>12607</v>
      </c>
      <c r="I115" s="421">
        <f t="shared" si="9"/>
        <v>-0.67922582692155153</v>
      </c>
      <c r="J115" s="374" t="s">
        <v>179</v>
      </c>
      <c r="K115" s="412">
        <v>1</v>
      </c>
      <c r="L115" s="414" t="str">
        <f>IF(G115='（1）エ_月別観光地点別'!S115,"OK","NG")</f>
        <v>OK</v>
      </c>
      <c r="M115" s="414"/>
    </row>
    <row r="116" spans="1:17" ht="15" customHeight="1">
      <c r="A116" s="352"/>
      <c r="B116" s="373"/>
      <c r="C116" s="373"/>
      <c r="D116" s="163"/>
      <c r="E116" s="157" t="s">
        <v>207</v>
      </c>
      <c r="F116" s="158"/>
      <c r="G116" s="175">
        <v>7810</v>
      </c>
      <c r="H116" s="330">
        <v>0</v>
      </c>
      <c r="I116" s="421" t="str">
        <f t="shared" si="9"/>
        <v>－</v>
      </c>
      <c r="J116" s="374" t="s">
        <v>172</v>
      </c>
      <c r="K116" s="412">
        <v>1</v>
      </c>
      <c r="L116" s="414" t="str">
        <f>IF(G116='（1）エ_月別観光地点別'!S116,"OK","NG")</f>
        <v>OK</v>
      </c>
      <c r="M116" s="414"/>
    </row>
    <row r="117" spans="1:17" ht="15" customHeight="1">
      <c r="A117" s="352"/>
      <c r="B117" s="373"/>
      <c r="C117" s="373"/>
      <c r="D117" s="163" t="s">
        <v>47</v>
      </c>
      <c r="E117" s="157" t="s">
        <v>210</v>
      </c>
      <c r="F117" s="158"/>
      <c r="G117" s="175">
        <v>256550</v>
      </c>
      <c r="H117" s="330">
        <v>233552</v>
      </c>
      <c r="I117" s="421">
        <f t="shared" si="9"/>
        <v>9.8470576145783362E-2</v>
      </c>
      <c r="J117" s="374"/>
      <c r="L117" s="414" t="str">
        <f>IF(G117='（1）エ_月別観光地点別'!S117,"OK","NG")</f>
        <v>OK</v>
      </c>
      <c r="M117" s="414"/>
    </row>
    <row r="118" spans="1:17" ht="15" customHeight="1">
      <c r="A118" s="352"/>
      <c r="B118" s="373"/>
      <c r="C118" s="373"/>
      <c r="D118" s="163"/>
      <c r="E118" s="157" t="s">
        <v>232</v>
      </c>
      <c r="F118" s="158"/>
      <c r="G118" s="175">
        <v>76108</v>
      </c>
      <c r="H118" s="330">
        <v>65560</v>
      </c>
      <c r="I118" s="421">
        <f t="shared" si="9"/>
        <v>0.16089078706528381</v>
      </c>
      <c r="J118" s="374" t="s">
        <v>168</v>
      </c>
      <c r="K118" s="412">
        <v>1</v>
      </c>
      <c r="L118" s="414" t="str">
        <f>IF(G118='（1）エ_月別観光地点別'!S118,"OK","NG")</f>
        <v>OK</v>
      </c>
      <c r="M118" s="414"/>
    </row>
    <row r="119" spans="1:17" ht="15" customHeight="1">
      <c r="A119" s="352"/>
      <c r="B119" s="373"/>
      <c r="C119" s="373"/>
      <c r="D119" s="163"/>
      <c r="E119" s="157" t="s">
        <v>233</v>
      </c>
      <c r="F119" s="158"/>
      <c r="G119" s="175">
        <v>92615</v>
      </c>
      <c r="H119" s="330">
        <v>80860</v>
      </c>
      <c r="I119" s="421">
        <f t="shared" si="9"/>
        <v>0.1453747217412813</v>
      </c>
      <c r="J119" s="374" t="s">
        <v>168</v>
      </c>
      <c r="K119" s="412">
        <v>1</v>
      </c>
      <c r="L119" s="414" t="str">
        <f>IF(G119='（1）エ_月別観光地点別'!S119,"OK","NG")</f>
        <v>OK</v>
      </c>
      <c r="M119" s="414"/>
    </row>
    <row r="120" spans="1:17" ht="15" customHeight="1">
      <c r="A120" s="352"/>
      <c r="B120" s="373"/>
      <c r="C120" s="373"/>
      <c r="D120" s="163"/>
      <c r="E120" s="157" t="s">
        <v>234</v>
      </c>
      <c r="F120" s="158"/>
      <c r="G120" s="175">
        <v>5830</v>
      </c>
      <c r="H120" s="330">
        <v>4680</v>
      </c>
      <c r="I120" s="421">
        <f t="shared" si="9"/>
        <v>0.24572649572649574</v>
      </c>
      <c r="J120" s="374" t="s">
        <v>168</v>
      </c>
      <c r="K120" s="412">
        <v>1</v>
      </c>
      <c r="L120" s="414" t="str">
        <f>IF(G120='（1）エ_月別観光地点別'!S120,"OK","NG")</f>
        <v>OK</v>
      </c>
      <c r="M120" s="414"/>
    </row>
    <row r="121" spans="1:17" ht="15" customHeight="1">
      <c r="A121" s="352"/>
      <c r="B121" s="373"/>
      <c r="C121" s="373"/>
      <c r="D121" s="163"/>
      <c r="E121" s="157" t="s">
        <v>746</v>
      </c>
      <c r="F121" s="158"/>
      <c r="G121" s="175">
        <v>58365</v>
      </c>
      <c r="H121" s="330">
        <v>61899</v>
      </c>
      <c r="I121" s="421">
        <f t="shared" si="9"/>
        <v>-5.7093006349052455E-2</v>
      </c>
      <c r="J121" s="374" t="s">
        <v>168</v>
      </c>
      <c r="K121" s="412">
        <v>1</v>
      </c>
      <c r="L121" s="414" t="str">
        <f>IF(G121='（1）エ_月別観光地点別'!S121,"OK","NG")</f>
        <v>OK</v>
      </c>
      <c r="M121" s="414"/>
    </row>
    <row r="122" spans="1:17" ht="15" customHeight="1">
      <c r="A122" s="352"/>
      <c r="B122" s="373"/>
      <c r="C122" s="373"/>
      <c r="D122" s="163"/>
      <c r="E122" s="157" t="s">
        <v>235</v>
      </c>
      <c r="F122" s="158"/>
      <c r="G122" s="327">
        <v>23632</v>
      </c>
      <c r="H122" s="526">
        <v>20553</v>
      </c>
      <c r="I122" s="421">
        <f t="shared" si="9"/>
        <v>0.14980781394443632</v>
      </c>
      <c r="J122" s="374" t="s">
        <v>168</v>
      </c>
      <c r="K122" s="412">
        <v>1</v>
      </c>
      <c r="L122" s="414" t="str">
        <f>IF(G122='（1）エ_月別観光地点別'!S122,"OK","NG")</f>
        <v>OK</v>
      </c>
      <c r="M122" s="414"/>
    </row>
    <row r="123" spans="1:17" ht="15" customHeight="1">
      <c r="A123" s="352"/>
      <c r="B123" s="373"/>
      <c r="C123" s="373"/>
      <c r="D123" s="163" t="s">
        <v>49</v>
      </c>
      <c r="E123" s="157" t="s">
        <v>211</v>
      </c>
      <c r="F123" s="158"/>
      <c r="G123" s="327">
        <v>4947</v>
      </c>
      <c r="H123" s="526">
        <v>2961</v>
      </c>
      <c r="I123" s="421">
        <f t="shared" si="9"/>
        <v>0.67071935157041529</v>
      </c>
      <c r="J123" s="374" t="s">
        <v>167</v>
      </c>
      <c r="K123" s="412">
        <v>1</v>
      </c>
      <c r="L123" s="414" t="str">
        <f>IF(G123='（1）エ_月別観光地点別'!S123,"OK","NG")</f>
        <v>OK</v>
      </c>
      <c r="M123" s="414"/>
    </row>
    <row r="124" spans="1:17" ht="15" customHeight="1">
      <c r="A124" s="352"/>
      <c r="B124" s="373"/>
      <c r="C124" s="373"/>
      <c r="D124" s="163" t="s">
        <v>51</v>
      </c>
      <c r="E124" s="157" t="s">
        <v>212</v>
      </c>
      <c r="F124" s="158"/>
      <c r="G124" s="327">
        <v>0</v>
      </c>
      <c r="H124" s="526">
        <v>68218</v>
      </c>
      <c r="I124" s="421">
        <f t="shared" si="9"/>
        <v>-1</v>
      </c>
      <c r="J124" s="374" t="s">
        <v>178</v>
      </c>
      <c r="K124" s="412">
        <v>1</v>
      </c>
      <c r="L124" s="414" t="str">
        <f>IF(G124='（1）エ_月別観光地点別'!S124,"OK","NG")</f>
        <v>OK</v>
      </c>
      <c r="M124" s="414"/>
    </row>
    <row r="125" spans="1:17" ht="15" customHeight="1">
      <c r="A125" s="352"/>
      <c r="B125" s="373"/>
      <c r="C125" s="373"/>
      <c r="D125" s="163" t="s">
        <v>198</v>
      </c>
      <c r="E125" s="157" t="s">
        <v>213</v>
      </c>
      <c r="F125" s="158"/>
      <c r="G125" s="327">
        <v>2573</v>
      </c>
      <c r="H125" s="526">
        <v>2652</v>
      </c>
      <c r="I125" s="421">
        <f t="shared" si="9"/>
        <v>-2.9788838612368029E-2</v>
      </c>
      <c r="J125" s="374" t="s">
        <v>191</v>
      </c>
      <c r="K125" s="412">
        <v>1</v>
      </c>
      <c r="L125" s="414" t="str">
        <f>IF(G125='（1）エ_月別観光地点別'!S125,"OK","NG")</f>
        <v>OK</v>
      </c>
      <c r="M125" s="414"/>
    </row>
    <row r="126" spans="1:17" ht="15" customHeight="1">
      <c r="A126" s="352"/>
      <c r="B126" s="373"/>
      <c r="C126" s="373"/>
      <c r="D126" s="163" t="s">
        <v>55</v>
      </c>
      <c r="E126" s="157" t="s">
        <v>788</v>
      </c>
      <c r="F126" s="158"/>
      <c r="G126" s="327">
        <v>81000</v>
      </c>
      <c r="H126" s="526">
        <v>63000</v>
      </c>
      <c r="I126" s="421">
        <f t="shared" si="9"/>
        <v>0.28571428571428581</v>
      </c>
      <c r="J126" s="374" t="s">
        <v>184</v>
      </c>
      <c r="K126" s="412">
        <v>1</v>
      </c>
      <c r="L126" s="414" t="str">
        <f>IF(G126='（1）エ_月別観光地点別'!S126,"OK","NG")</f>
        <v>OK</v>
      </c>
      <c r="M126" s="414"/>
    </row>
    <row r="127" spans="1:17" ht="15" customHeight="1">
      <c r="A127" s="352"/>
      <c r="B127" s="373"/>
      <c r="C127" s="373"/>
      <c r="D127" s="163" t="s">
        <v>57</v>
      </c>
      <c r="E127" s="157" t="s">
        <v>214</v>
      </c>
      <c r="F127" s="158"/>
      <c r="G127" s="327">
        <v>24186</v>
      </c>
      <c r="H127" s="526">
        <v>24207</v>
      </c>
      <c r="I127" s="421">
        <f t="shared" si="9"/>
        <v>-8.6751766018089427E-4</v>
      </c>
      <c r="J127" s="374"/>
      <c r="L127" s="414" t="str">
        <f>IF(G127='（1）エ_月別観光地点別'!S127,"OK","NG")</f>
        <v>OK</v>
      </c>
      <c r="M127" s="414"/>
    </row>
    <row r="128" spans="1:17" ht="15" customHeight="1">
      <c r="A128" s="352"/>
      <c r="B128" s="373"/>
      <c r="C128" s="373"/>
      <c r="D128" s="163"/>
      <c r="E128" s="157" t="s">
        <v>229</v>
      </c>
      <c r="F128" s="158"/>
      <c r="G128" s="327">
        <v>8450</v>
      </c>
      <c r="H128" s="526">
        <v>24207</v>
      </c>
      <c r="I128" s="421">
        <f t="shared" si="9"/>
        <v>-0.65092741768909823</v>
      </c>
      <c r="J128" s="374" t="s">
        <v>179</v>
      </c>
      <c r="K128" s="412">
        <v>1</v>
      </c>
      <c r="L128" s="414" t="str">
        <f>IF(G128='（1）エ_月別観光地点別'!S128,"OK","NG")</f>
        <v>OK</v>
      </c>
      <c r="M128" s="414"/>
    </row>
    <row r="129" spans="1:13" ht="15" customHeight="1">
      <c r="A129" s="352"/>
      <c r="B129" s="373"/>
      <c r="C129" s="373"/>
      <c r="D129" s="163"/>
      <c r="E129" s="157" t="s">
        <v>230</v>
      </c>
      <c r="F129" s="158"/>
      <c r="G129" s="327">
        <v>15736</v>
      </c>
      <c r="H129" s="526">
        <v>0</v>
      </c>
      <c r="I129" s="421" t="str">
        <f t="shared" si="9"/>
        <v>－</v>
      </c>
      <c r="J129" s="374" t="s">
        <v>172</v>
      </c>
      <c r="K129" s="412">
        <v>1</v>
      </c>
      <c r="L129" s="414" t="str">
        <f>IF(G129='（1）エ_月別観光地点別'!S129,"OK","NG")</f>
        <v>OK</v>
      </c>
      <c r="M129" s="414"/>
    </row>
    <row r="130" spans="1:13" ht="15" customHeight="1">
      <c r="A130" s="352"/>
      <c r="B130" s="373"/>
      <c r="C130" s="373"/>
      <c r="D130" s="163" t="s">
        <v>864</v>
      </c>
      <c r="E130" s="157" t="s">
        <v>215</v>
      </c>
      <c r="F130" s="158"/>
      <c r="G130" s="327">
        <v>25686</v>
      </c>
      <c r="H130" s="526">
        <v>15945</v>
      </c>
      <c r="I130" s="421">
        <f t="shared" ref="I130:I193" si="10">IFERROR(G130/H130-1,"－")</f>
        <v>0.61091251175917205</v>
      </c>
      <c r="J130" s="374" t="s">
        <v>172</v>
      </c>
      <c r="K130" s="412">
        <v>1</v>
      </c>
      <c r="L130" s="414" t="str">
        <f>IF(G130='（1）エ_月別観光地点別'!S130,"OK","NG")</f>
        <v>OK</v>
      </c>
      <c r="M130" s="414"/>
    </row>
    <row r="131" spans="1:13" ht="15" customHeight="1">
      <c r="A131" s="352"/>
      <c r="B131" s="373"/>
      <c r="C131" s="373"/>
      <c r="D131" s="163" t="s">
        <v>61</v>
      </c>
      <c r="E131" s="157" t="s">
        <v>216</v>
      </c>
      <c r="F131" s="158"/>
      <c r="G131" s="327">
        <v>5339</v>
      </c>
      <c r="H131" s="526">
        <v>6118</v>
      </c>
      <c r="I131" s="421">
        <f t="shared" si="10"/>
        <v>-0.12732919254658381</v>
      </c>
      <c r="J131" s="374" t="s">
        <v>170</v>
      </c>
      <c r="K131" s="412">
        <v>1</v>
      </c>
      <c r="L131" s="414" t="str">
        <f>IF(G131='（1）エ_月別観光地点別'!S131,"OK","NG")</f>
        <v>OK</v>
      </c>
      <c r="M131" s="414"/>
    </row>
    <row r="132" spans="1:13" ht="15" customHeight="1">
      <c r="A132" s="352"/>
      <c r="B132" s="373"/>
      <c r="C132" s="373"/>
      <c r="D132" s="163" t="s">
        <v>63</v>
      </c>
      <c r="E132" s="157" t="s">
        <v>217</v>
      </c>
      <c r="F132" s="158"/>
      <c r="G132" s="327">
        <v>6268</v>
      </c>
      <c r="H132" s="526">
        <v>3937</v>
      </c>
      <c r="I132" s="421">
        <f t="shared" si="10"/>
        <v>0.59207518415036819</v>
      </c>
      <c r="J132" s="374" t="s">
        <v>167</v>
      </c>
      <c r="K132" s="412">
        <v>1</v>
      </c>
      <c r="L132" s="414" t="str">
        <f>IF(G132='（1）エ_月別観光地点別'!S132,"OK","NG")</f>
        <v>OK</v>
      </c>
      <c r="M132" s="414"/>
    </row>
    <row r="133" spans="1:13" ht="15" customHeight="1">
      <c r="A133" s="352"/>
      <c r="B133" s="373"/>
      <c r="C133" s="373"/>
      <c r="D133" s="163" t="s">
        <v>958</v>
      </c>
      <c r="E133" s="157" t="s">
        <v>949</v>
      </c>
      <c r="F133" s="158"/>
      <c r="G133" s="327">
        <v>6896</v>
      </c>
      <c r="H133" s="526">
        <v>6677</v>
      </c>
      <c r="I133" s="421">
        <f t="shared" si="10"/>
        <v>3.2799161299984947E-2</v>
      </c>
      <c r="J133" s="374" t="s">
        <v>167</v>
      </c>
      <c r="K133" s="412">
        <v>1</v>
      </c>
      <c r="L133" s="414" t="str">
        <f>IF(G133='（1）エ_月別観光地点別'!S133,"OK","NG")</f>
        <v>OK</v>
      </c>
      <c r="M133" s="414"/>
    </row>
    <row r="134" spans="1:13" ht="15" customHeight="1">
      <c r="A134" s="352"/>
      <c r="B134" s="373"/>
      <c r="C134" s="373"/>
      <c r="D134" s="163" t="s">
        <v>67</v>
      </c>
      <c r="E134" s="157" t="s">
        <v>218</v>
      </c>
      <c r="F134" s="158"/>
      <c r="G134" s="327">
        <v>4182</v>
      </c>
      <c r="H134" s="526">
        <v>1699</v>
      </c>
      <c r="I134" s="421">
        <f t="shared" si="10"/>
        <v>1.4614479105356093</v>
      </c>
      <c r="J134" s="374" t="s">
        <v>179</v>
      </c>
      <c r="K134" s="412">
        <v>1</v>
      </c>
      <c r="L134" s="414" t="str">
        <f>IF(G134='（1）エ_月別観光地点別'!S134,"OK","NG")</f>
        <v>OK</v>
      </c>
      <c r="M134" s="414"/>
    </row>
    <row r="135" spans="1:13" ht="15" customHeight="1">
      <c r="A135" s="352"/>
      <c r="B135" s="373"/>
      <c r="C135" s="373"/>
      <c r="D135" s="163" t="s">
        <v>69</v>
      </c>
      <c r="E135" s="157" t="s">
        <v>219</v>
      </c>
      <c r="F135" s="158"/>
      <c r="G135" s="175">
        <v>7120</v>
      </c>
      <c r="H135" s="330">
        <v>26995</v>
      </c>
      <c r="I135" s="421">
        <f t="shared" si="10"/>
        <v>-0.73624745323207996</v>
      </c>
      <c r="J135" s="374" t="s">
        <v>170</v>
      </c>
      <c r="K135" s="412">
        <v>1</v>
      </c>
      <c r="L135" s="414" t="str">
        <f>IF(G135='（1）エ_月別観光地点別'!S135,"OK","NG")</f>
        <v>OK</v>
      </c>
      <c r="M135" s="414"/>
    </row>
    <row r="136" spans="1:13" ht="15" customHeight="1">
      <c r="A136" s="352"/>
      <c r="B136" s="353"/>
      <c r="C136" s="353"/>
      <c r="D136" s="163" t="s">
        <v>71</v>
      </c>
      <c r="E136" s="157" t="s">
        <v>220</v>
      </c>
      <c r="F136" s="158"/>
      <c r="G136" s="175">
        <v>20892</v>
      </c>
      <c r="H136" s="330">
        <v>23775</v>
      </c>
      <c r="I136" s="421">
        <f t="shared" si="10"/>
        <v>-0.12126182965299681</v>
      </c>
      <c r="J136" s="374" t="s">
        <v>186</v>
      </c>
      <c r="K136" s="412">
        <v>1</v>
      </c>
      <c r="L136" s="414" t="str">
        <f>IF(G136='（1）エ_月別観光地点別'!S136,"OK","NG")</f>
        <v>OK</v>
      </c>
      <c r="M136" s="414"/>
    </row>
    <row r="137" spans="1:13" ht="15" customHeight="1">
      <c r="A137" s="375"/>
      <c r="B137" s="376"/>
      <c r="C137" s="376"/>
      <c r="D137" s="315" t="s">
        <v>73</v>
      </c>
      <c r="E137" s="316" t="s">
        <v>221</v>
      </c>
      <c r="F137" s="317"/>
      <c r="G137" s="340">
        <v>168723</v>
      </c>
      <c r="H137" s="431">
        <v>142025</v>
      </c>
      <c r="I137" s="462">
        <f t="shared" si="10"/>
        <v>0.18798098926245377</v>
      </c>
      <c r="J137" s="485" t="s">
        <v>726</v>
      </c>
      <c r="K137" s="412">
        <v>1</v>
      </c>
      <c r="L137" s="414" t="str">
        <f>IF(G137='（1）エ_月別観光地点別'!S137,"OK","NG")</f>
        <v>OK</v>
      </c>
      <c r="M137" s="414"/>
    </row>
    <row r="138" spans="1:13" ht="15" customHeight="1">
      <c r="A138" s="352"/>
      <c r="B138" s="353"/>
      <c r="C138" s="353"/>
      <c r="D138" s="165" t="s">
        <v>75</v>
      </c>
      <c r="E138" s="159" t="s">
        <v>714</v>
      </c>
      <c r="F138" s="160"/>
      <c r="G138" s="171">
        <v>24004</v>
      </c>
      <c r="H138" s="432">
        <v>22530</v>
      </c>
      <c r="I138" s="439">
        <f t="shared" si="10"/>
        <v>6.5423879272081598E-2</v>
      </c>
      <c r="J138" s="486" t="s">
        <v>727</v>
      </c>
      <c r="K138" s="412">
        <v>1</v>
      </c>
      <c r="L138" s="414" t="str">
        <f>IF(G138='（1）エ_月別観光地点別'!S138,"OK","NG")</f>
        <v>OK</v>
      </c>
      <c r="M138" s="414"/>
    </row>
    <row r="139" spans="1:13" ht="15" customHeight="1">
      <c r="A139" s="352"/>
      <c r="B139" s="353"/>
      <c r="C139" s="353"/>
      <c r="D139" s="165" t="s">
        <v>77</v>
      </c>
      <c r="E139" s="159" t="s">
        <v>732</v>
      </c>
      <c r="F139" s="160"/>
      <c r="G139" s="171">
        <v>2993</v>
      </c>
      <c r="H139" s="432">
        <v>3372</v>
      </c>
      <c r="I139" s="439">
        <f t="shared" si="10"/>
        <v>-0.11239620403321471</v>
      </c>
      <c r="J139" s="486" t="s">
        <v>725</v>
      </c>
      <c r="K139" s="412">
        <v>1</v>
      </c>
      <c r="L139" s="414" t="str">
        <f>IF(G139='（1）エ_月別観光地点別'!S139,"OK","NG")</f>
        <v>OK</v>
      </c>
      <c r="M139" s="414"/>
    </row>
    <row r="140" spans="1:13" ht="15" customHeight="1">
      <c r="A140" s="352"/>
      <c r="B140" s="353"/>
      <c r="C140" s="353"/>
      <c r="D140" s="165" t="s">
        <v>78</v>
      </c>
      <c r="E140" s="159" t="s">
        <v>222</v>
      </c>
      <c r="F140" s="160"/>
      <c r="G140" s="171">
        <v>25704</v>
      </c>
      <c r="H140" s="432">
        <v>28318</v>
      </c>
      <c r="I140" s="439">
        <f t="shared" si="10"/>
        <v>-9.2308778868564145E-2</v>
      </c>
      <c r="J140" s="486" t="s">
        <v>169</v>
      </c>
      <c r="K140" s="412">
        <v>1</v>
      </c>
      <c r="L140" s="414" t="str">
        <f>IF(G140='（1）エ_月別観光地点別'!S140,"OK","NG")</f>
        <v>OK</v>
      </c>
      <c r="M140" s="414"/>
    </row>
    <row r="141" spans="1:13" ht="15" customHeight="1">
      <c r="A141" s="352"/>
      <c r="B141" s="353"/>
      <c r="C141" s="353"/>
      <c r="D141" s="165" t="s">
        <v>80</v>
      </c>
      <c r="E141" s="159" t="s">
        <v>889</v>
      </c>
      <c r="F141" s="160"/>
      <c r="G141" s="171">
        <v>15000</v>
      </c>
      <c r="H141" s="432">
        <v>0</v>
      </c>
      <c r="I141" s="439" t="str">
        <f t="shared" si="10"/>
        <v>－</v>
      </c>
      <c r="J141" s="486" t="s">
        <v>187</v>
      </c>
      <c r="K141" s="412">
        <v>1</v>
      </c>
      <c r="L141" s="414" t="str">
        <f>IF(G141='（1）エ_月別観光地点別'!S141,"OK","NG")</f>
        <v>OK</v>
      </c>
      <c r="M141" s="414"/>
    </row>
    <row r="142" spans="1:13" ht="15" customHeight="1">
      <c r="A142" s="352"/>
      <c r="B142" s="353"/>
      <c r="C142" s="353"/>
      <c r="D142" s="163" t="s">
        <v>82</v>
      </c>
      <c r="E142" s="157" t="s">
        <v>223</v>
      </c>
      <c r="F142" s="445"/>
      <c r="G142" s="446">
        <v>1042</v>
      </c>
      <c r="H142" s="447">
        <v>2174</v>
      </c>
      <c r="I142" s="439">
        <f t="shared" si="10"/>
        <v>-0.52069917203311866</v>
      </c>
      <c r="J142" s="445" t="s">
        <v>187</v>
      </c>
      <c r="K142" s="412">
        <v>1</v>
      </c>
      <c r="L142" s="414" t="str">
        <f>IF(G142='（1）エ_月別観光地点別'!S142,"OK","NG")</f>
        <v>OK</v>
      </c>
      <c r="M142" s="414"/>
    </row>
    <row r="143" spans="1:13" ht="15" customHeight="1">
      <c r="A143" s="352"/>
      <c r="B143" s="353"/>
      <c r="C143" s="353"/>
      <c r="D143" s="163" t="s">
        <v>83</v>
      </c>
      <c r="E143" s="157" t="s">
        <v>224</v>
      </c>
      <c r="F143" s="158"/>
      <c r="G143" s="175">
        <v>21110</v>
      </c>
      <c r="H143" s="330">
        <v>22910</v>
      </c>
      <c r="I143" s="439">
        <f t="shared" si="10"/>
        <v>-7.8568310781318207E-2</v>
      </c>
      <c r="J143" s="374" t="s">
        <v>177</v>
      </c>
      <c r="K143" s="412">
        <v>1</v>
      </c>
      <c r="L143" s="414" t="str">
        <f>IF(G143='（1）エ_月別観光地点別'!S143,"OK","NG")</f>
        <v>OK</v>
      </c>
      <c r="M143" s="414"/>
    </row>
    <row r="144" spans="1:13" ht="15" customHeight="1">
      <c r="A144" s="352"/>
      <c r="B144" s="353"/>
      <c r="C144" s="353"/>
      <c r="D144" s="163" t="s">
        <v>85</v>
      </c>
      <c r="E144" s="157" t="s">
        <v>225</v>
      </c>
      <c r="F144" s="445"/>
      <c r="G144" s="446">
        <v>8409</v>
      </c>
      <c r="H144" s="447">
        <v>8706</v>
      </c>
      <c r="I144" s="439">
        <f t="shared" si="10"/>
        <v>-3.4114403859407338E-2</v>
      </c>
      <c r="J144" s="445" t="s">
        <v>171</v>
      </c>
      <c r="K144" s="412">
        <v>1</v>
      </c>
      <c r="L144" s="414" t="str">
        <f>IF(G144='（1）エ_月別観光地点別'!S144,"OK","NG")</f>
        <v>OK</v>
      </c>
      <c r="M144" s="414"/>
    </row>
    <row r="145" spans="1:13" ht="15" customHeight="1">
      <c r="A145" s="352"/>
      <c r="B145" s="353"/>
      <c r="C145" s="353"/>
      <c r="D145" s="163" t="s">
        <v>87</v>
      </c>
      <c r="E145" s="157" t="s">
        <v>226</v>
      </c>
      <c r="F145" s="158"/>
      <c r="G145" s="175">
        <v>35911</v>
      </c>
      <c r="H145" s="330">
        <v>39382</v>
      </c>
      <c r="I145" s="439">
        <f t="shared" si="10"/>
        <v>-8.8136712203544798E-2</v>
      </c>
      <c r="J145" s="374" t="s">
        <v>169</v>
      </c>
      <c r="K145" s="412">
        <v>1</v>
      </c>
      <c r="L145" s="414" t="str">
        <f>IF(G145='（1）エ_月別観光地点別'!S145,"OK","NG")</f>
        <v>OK</v>
      </c>
      <c r="M145" s="414"/>
    </row>
    <row r="146" spans="1:13" ht="15" customHeight="1">
      <c r="A146" s="352"/>
      <c r="B146" s="353"/>
      <c r="C146" s="353"/>
      <c r="D146" s="163" t="s">
        <v>89</v>
      </c>
      <c r="E146" s="157" t="s">
        <v>879</v>
      </c>
      <c r="F146" s="158"/>
      <c r="G146" s="175">
        <v>272810</v>
      </c>
      <c r="H146" s="330">
        <v>237708</v>
      </c>
      <c r="I146" s="439">
        <f t="shared" si="10"/>
        <v>0.14766856815925422</v>
      </c>
      <c r="J146" s="487" t="s">
        <v>169</v>
      </c>
      <c r="K146" s="412">
        <v>1</v>
      </c>
      <c r="L146" s="414" t="str">
        <f>IF(G146='（1）エ_月別観光地点別'!S146,"OK","NG")</f>
        <v>OK</v>
      </c>
      <c r="M146" s="414"/>
    </row>
    <row r="147" spans="1:13" ht="15" customHeight="1">
      <c r="A147" s="352"/>
      <c r="B147" s="353"/>
      <c r="C147" s="353"/>
      <c r="D147" s="163" t="s">
        <v>91</v>
      </c>
      <c r="E147" s="157" t="s">
        <v>886</v>
      </c>
      <c r="F147" s="445" t="s">
        <v>845</v>
      </c>
      <c r="G147" s="446">
        <v>6280</v>
      </c>
      <c r="H147" s="447">
        <v>0</v>
      </c>
      <c r="I147" s="421" t="str">
        <f t="shared" ref="I147:I149" si="11">IFERROR(G147/H147-1,"－")</f>
        <v>－</v>
      </c>
      <c r="J147" s="445" t="s">
        <v>729</v>
      </c>
      <c r="K147" s="412">
        <v>1</v>
      </c>
      <c r="L147" s="414" t="str">
        <f>IF(G147='（1）エ_月別観光地点別'!S147,"OK","NG")</f>
        <v>OK</v>
      </c>
      <c r="M147" s="414"/>
    </row>
    <row r="148" spans="1:13" ht="15" customHeight="1">
      <c r="A148" s="352"/>
      <c r="B148" s="353"/>
      <c r="C148" s="353"/>
      <c r="D148" s="163" t="s">
        <v>93</v>
      </c>
      <c r="E148" s="157" t="s">
        <v>887</v>
      </c>
      <c r="F148" s="158" t="s">
        <v>845</v>
      </c>
      <c r="G148" s="175">
        <v>1967</v>
      </c>
      <c r="H148" s="330">
        <v>0</v>
      </c>
      <c r="I148" s="421" t="str">
        <f t="shared" si="11"/>
        <v>－</v>
      </c>
      <c r="J148" s="374" t="s">
        <v>192</v>
      </c>
      <c r="K148" s="412">
        <v>1</v>
      </c>
      <c r="L148" s="414" t="str">
        <f>IF(G148='（1）エ_月別観光地点別'!S148,"OK","NG")</f>
        <v>OK</v>
      </c>
      <c r="M148" s="414"/>
    </row>
    <row r="149" spans="1:13" ht="15" customHeight="1">
      <c r="A149" s="379"/>
      <c r="B149" s="380"/>
      <c r="C149" s="380"/>
      <c r="D149" s="163" t="s">
        <v>95</v>
      </c>
      <c r="E149" s="157" t="s">
        <v>888</v>
      </c>
      <c r="F149" s="158"/>
      <c r="G149" s="175">
        <v>31115</v>
      </c>
      <c r="H149" s="330">
        <v>0</v>
      </c>
      <c r="I149" s="421" t="str">
        <f t="shared" si="11"/>
        <v>－</v>
      </c>
      <c r="J149" s="445" t="s">
        <v>729</v>
      </c>
      <c r="K149" s="412">
        <v>1</v>
      </c>
      <c r="L149" s="414" t="str">
        <f>IF(G149='（1）エ_月別観光地点別'!S149,"OK","NG")</f>
        <v>OK</v>
      </c>
      <c r="M149" s="414"/>
    </row>
    <row r="150" spans="1:13" ht="15" customHeight="1">
      <c r="A150" s="381"/>
      <c r="B150" s="382"/>
      <c r="C150" s="382"/>
      <c r="D150" s="343"/>
      <c r="E150" s="440" t="s">
        <v>570</v>
      </c>
      <c r="F150" s="441"/>
      <c r="G150" s="442">
        <f>SUMIFS(G114:G149,K114:K149,1)</f>
        <v>1072561</v>
      </c>
      <c r="H150" s="443">
        <f>SUMIFS(H114:H146,K114:K146,1)</f>
        <v>999468</v>
      </c>
      <c r="I150" s="466">
        <f t="shared" si="10"/>
        <v>7.3131906174084715E-2</v>
      </c>
      <c r="J150" s="441"/>
      <c r="K150" s="412">
        <v>2</v>
      </c>
      <c r="L150" s="414" t="str">
        <f>IF(G150='（1）エ_月別観光地点別'!S150,"OK","NG")</f>
        <v>OK</v>
      </c>
      <c r="M150" s="414"/>
    </row>
    <row r="151" spans="1:13" ht="15" customHeight="1">
      <c r="A151" s="352"/>
      <c r="B151" s="370" t="s">
        <v>872</v>
      </c>
      <c r="C151" s="371"/>
      <c r="D151" s="350" t="s">
        <v>45</v>
      </c>
      <c r="E151" s="159" t="s">
        <v>873</v>
      </c>
      <c r="F151" s="436"/>
      <c r="G151" s="434">
        <v>146363</v>
      </c>
      <c r="H151" s="435">
        <v>123117</v>
      </c>
      <c r="I151" s="439">
        <f t="shared" si="10"/>
        <v>0.18881226800523088</v>
      </c>
      <c r="J151" s="493" t="s">
        <v>170</v>
      </c>
      <c r="K151" s="412">
        <v>1</v>
      </c>
      <c r="L151" s="414" t="str">
        <f>IF(G151='（1）エ_月別観光地点別'!S151,"OK","NG")</f>
        <v>OK</v>
      </c>
      <c r="M151" s="414"/>
    </row>
    <row r="152" spans="1:13" ht="15" customHeight="1">
      <c r="A152" s="352"/>
      <c r="B152" s="373"/>
      <c r="C152" s="373"/>
      <c r="D152" s="163" t="s">
        <v>47</v>
      </c>
      <c r="E152" s="157" t="s">
        <v>796</v>
      </c>
      <c r="F152" s="158"/>
      <c r="G152" s="175">
        <v>19611</v>
      </c>
      <c r="H152" s="330">
        <v>5558</v>
      </c>
      <c r="I152" s="421">
        <f t="shared" si="10"/>
        <v>2.5284274919035625</v>
      </c>
      <c r="J152" s="374" t="s">
        <v>192</v>
      </c>
      <c r="K152" s="412">
        <v>1</v>
      </c>
      <c r="L152" s="414" t="str">
        <f>IF(G152='（1）エ_月別観光地点別'!S152,"OK","NG")</f>
        <v>OK</v>
      </c>
      <c r="M152" s="414"/>
    </row>
    <row r="153" spans="1:13" ht="15" customHeight="1">
      <c r="A153" s="352"/>
      <c r="B153" s="373"/>
      <c r="C153" s="373"/>
      <c r="D153" s="163" t="s">
        <v>49</v>
      </c>
      <c r="E153" s="157" t="s">
        <v>797</v>
      </c>
      <c r="F153" s="158"/>
      <c r="G153" s="175">
        <v>20372</v>
      </c>
      <c r="H153" s="330">
        <v>22723</v>
      </c>
      <c r="I153" s="421">
        <f t="shared" si="10"/>
        <v>-0.10346345112881217</v>
      </c>
      <c r="J153" s="374" t="s">
        <v>167</v>
      </c>
      <c r="K153" s="412">
        <v>1</v>
      </c>
      <c r="L153" s="414" t="str">
        <f>IF(G153='（1）エ_月別観光地点別'!S153,"OK","NG")</f>
        <v>OK</v>
      </c>
      <c r="M153" s="414"/>
    </row>
    <row r="154" spans="1:13" ht="15" customHeight="1">
      <c r="A154" s="352"/>
      <c r="B154" s="373"/>
      <c r="C154" s="373"/>
      <c r="D154" s="163" t="s">
        <v>51</v>
      </c>
      <c r="E154" s="157" t="s">
        <v>798</v>
      </c>
      <c r="F154" s="158"/>
      <c r="G154" s="175">
        <v>75464</v>
      </c>
      <c r="H154" s="330">
        <v>71663</v>
      </c>
      <c r="I154" s="421">
        <f t="shared" si="10"/>
        <v>5.3039922972803355E-2</v>
      </c>
      <c r="J154" s="374" t="s">
        <v>168</v>
      </c>
      <c r="K154" s="412">
        <v>1</v>
      </c>
      <c r="L154" s="414" t="str">
        <f>IF(G154='（1）エ_月別観光地点別'!S154,"OK","NG")</f>
        <v>OK</v>
      </c>
      <c r="M154" s="414"/>
    </row>
    <row r="155" spans="1:13" ht="15" customHeight="1">
      <c r="A155" s="352"/>
      <c r="B155" s="373"/>
      <c r="C155" s="373"/>
      <c r="D155" s="163" t="s">
        <v>198</v>
      </c>
      <c r="E155" s="157" t="s">
        <v>799</v>
      </c>
      <c r="F155" s="158"/>
      <c r="G155" s="175">
        <v>97345</v>
      </c>
      <c r="H155" s="330">
        <v>92825</v>
      </c>
      <c r="I155" s="421">
        <f t="shared" si="10"/>
        <v>4.8693778615674699E-2</v>
      </c>
      <c r="J155" s="374" t="s">
        <v>169</v>
      </c>
      <c r="K155" s="412">
        <v>1</v>
      </c>
      <c r="L155" s="414" t="str">
        <f>IF(G155='（1）エ_月別観光地点別'!S155,"OK","NG")</f>
        <v>OK</v>
      </c>
      <c r="M155" s="414"/>
    </row>
    <row r="156" spans="1:13" ht="15" customHeight="1">
      <c r="A156" s="352"/>
      <c r="B156" s="373"/>
      <c r="C156" s="373"/>
      <c r="D156" s="163" t="s">
        <v>55</v>
      </c>
      <c r="E156" s="157" t="s">
        <v>691</v>
      </c>
      <c r="F156" s="158"/>
      <c r="G156" s="175">
        <v>12318</v>
      </c>
      <c r="H156" s="330">
        <v>11561</v>
      </c>
      <c r="I156" s="421">
        <f t="shared" si="10"/>
        <v>6.5478764812732404E-2</v>
      </c>
      <c r="J156" s="374" t="s">
        <v>192</v>
      </c>
      <c r="K156" s="412">
        <v>1</v>
      </c>
      <c r="L156" s="414" t="str">
        <f>IF(G156='（1）エ_月別観光地点別'!S156,"OK","NG")</f>
        <v>OK</v>
      </c>
      <c r="M156" s="414"/>
    </row>
    <row r="157" spans="1:13" ht="15" customHeight="1">
      <c r="A157" s="352"/>
      <c r="B157" s="373"/>
      <c r="C157" s="373"/>
      <c r="D157" s="163" t="s">
        <v>57</v>
      </c>
      <c r="E157" s="157" t="s">
        <v>800</v>
      </c>
      <c r="F157" s="158"/>
      <c r="G157" s="175">
        <v>11238</v>
      </c>
      <c r="H157" s="330">
        <v>7912</v>
      </c>
      <c r="I157" s="421">
        <f t="shared" si="10"/>
        <v>0.42037411526794743</v>
      </c>
      <c r="J157" s="374" t="s">
        <v>167</v>
      </c>
      <c r="K157" s="412">
        <v>1</v>
      </c>
      <c r="L157" s="414" t="str">
        <f>IF(G157='（1）エ_月別観光地点別'!S157,"OK","NG")</f>
        <v>OK</v>
      </c>
      <c r="M157" s="414"/>
    </row>
    <row r="158" spans="1:13" ht="15" customHeight="1">
      <c r="A158" s="352"/>
      <c r="B158" s="373"/>
      <c r="C158" s="373"/>
      <c r="D158" s="163" t="s">
        <v>59</v>
      </c>
      <c r="E158" s="157" t="s">
        <v>801</v>
      </c>
      <c r="F158" s="158"/>
      <c r="G158" s="175">
        <v>204954</v>
      </c>
      <c r="H158" s="330">
        <v>171357</v>
      </c>
      <c r="I158" s="421">
        <f t="shared" si="10"/>
        <v>0.19606435686899282</v>
      </c>
      <c r="J158" s="374" t="s">
        <v>169</v>
      </c>
      <c r="K158" s="412">
        <v>1</v>
      </c>
      <c r="L158" s="414" t="str">
        <f>IF(G158='（1）エ_月別観光地点別'!S158,"OK","NG")</f>
        <v>OK</v>
      </c>
      <c r="M158" s="414"/>
    </row>
    <row r="159" spans="1:13" ht="15" customHeight="1">
      <c r="A159" s="352"/>
      <c r="B159" s="373"/>
      <c r="C159" s="373"/>
      <c r="D159" s="163" t="s">
        <v>61</v>
      </c>
      <c r="E159" s="157" t="s">
        <v>802</v>
      </c>
      <c r="F159" s="158"/>
      <c r="G159" s="175">
        <v>12286</v>
      </c>
      <c r="H159" s="330">
        <v>10949</v>
      </c>
      <c r="I159" s="421">
        <f t="shared" si="10"/>
        <v>0.12211160836606072</v>
      </c>
      <c r="J159" s="374" t="s">
        <v>243</v>
      </c>
      <c r="K159" s="412">
        <v>1</v>
      </c>
      <c r="L159" s="414" t="str">
        <f>IF(G159='（1）エ_月別観光地点別'!S159,"OK","NG")</f>
        <v>OK</v>
      </c>
      <c r="M159" s="414"/>
    </row>
    <row r="160" spans="1:13" ht="15" customHeight="1">
      <c r="A160" s="352"/>
      <c r="B160" s="373"/>
      <c r="C160" s="373"/>
      <c r="D160" s="163" t="s">
        <v>63</v>
      </c>
      <c r="E160" s="157" t="s">
        <v>803</v>
      </c>
      <c r="F160" s="158"/>
      <c r="G160" s="175">
        <v>25692</v>
      </c>
      <c r="H160" s="330">
        <v>24663</v>
      </c>
      <c r="I160" s="421">
        <f t="shared" si="10"/>
        <v>4.1722418197299493E-2</v>
      </c>
      <c r="J160" s="374" t="s">
        <v>168</v>
      </c>
      <c r="K160" s="412">
        <v>1</v>
      </c>
      <c r="L160" s="414" t="str">
        <f>IF(G160='（1）エ_月別観光地点別'!S160,"OK","NG")</f>
        <v>OK</v>
      </c>
      <c r="M160" s="414"/>
    </row>
    <row r="161" spans="1:13" ht="15" customHeight="1">
      <c r="A161" s="352"/>
      <c r="B161" s="373"/>
      <c r="C161" s="373"/>
      <c r="D161" s="163" t="s">
        <v>65</v>
      </c>
      <c r="E161" s="157" t="s">
        <v>804</v>
      </c>
      <c r="F161" s="158"/>
      <c r="G161" s="175">
        <v>2000</v>
      </c>
      <c r="H161" s="330">
        <v>1000</v>
      </c>
      <c r="I161" s="421">
        <f t="shared" si="10"/>
        <v>1</v>
      </c>
      <c r="J161" s="374" t="s">
        <v>187</v>
      </c>
      <c r="K161" s="412">
        <v>1</v>
      </c>
      <c r="L161" s="414" t="str">
        <f>IF(G161='（1）エ_月別観光地点別'!S161,"OK","NG")</f>
        <v>OK</v>
      </c>
      <c r="M161" s="414"/>
    </row>
    <row r="162" spans="1:13" ht="15" customHeight="1">
      <c r="A162" s="352"/>
      <c r="B162" s="373"/>
      <c r="C162" s="373"/>
      <c r="D162" s="163" t="s">
        <v>67</v>
      </c>
      <c r="E162" s="157" t="s">
        <v>805</v>
      </c>
      <c r="F162" s="158"/>
      <c r="G162" s="175">
        <v>23431</v>
      </c>
      <c r="H162" s="330">
        <v>19500</v>
      </c>
      <c r="I162" s="421">
        <f t="shared" si="10"/>
        <v>0.20158974358974358</v>
      </c>
      <c r="J162" s="374" t="s">
        <v>181</v>
      </c>
      <c r="K162" s="412">
        <v>1</v>
      </c>
      <c r="L162" s="414" t="str">
        <f>IF(G162='（1）エ_月別観光地点別'!S162,"OK","NG")</f>
        <v>OK</v>
      </c>
      <c r="M162" s="414"/>
    </row>
    <row r="163" spans="1:13" ht="15" customHeight="1">
      <c r="A163" s="352"/>
      <c r="B163" s="373"/>
      <c r="C163" s="373"/>
      <c r="D163" s="163" t="s">
        <v>69</v>
      </c>
      <c r="E163" s="157" t="s">
        <v>806</v>
      </c>
      <c r="F163" s="158"/>
      <c r="G163" s="175">
        <v>185846</v>
      </c>
      <c r="H163" s="330">
        <v>160164</v>
      </c>
      <c r="I163" s="421">
        <f t="shared" si="10"/>
        <v>0.16034814315326784</v>
      </c>
      <c r="J163" s="374" t="s">
        <v>169</v>
      </c>
      <c r="K163" s="412">
        <v>1</v>
      </c>
      <c r="L163" s="414" t="str">
        <f>IF(G163='（1）エ_月別観光地点別'!S163,"OK","NG")</f>
        <v>OK</v>
      </c>
      <c r="M163" s="414"/>
    </row>
    <row r="164" spans="1:13" ht="15" customHeight="1">
      <c r="A164" s="352"/>
      <c r="B164" s="373"/>
      <c r="C164" s="373"/>
      <c r="D164" s="163" t="s">
        <v>71</v>
      </c>
      <c r="E164" s="157" t="s">
        <v>816</v>
      </c>
      <c r="F164" s="158"/>
      <c r="G164" s="175">
        <v>50039</v>
      </c>
      <c r="H164" s="330">
        <v>31428</v>
      </c>
      <c r="I164" s="421">
        <f t="shared" si="10"/>
        <v>0.59217894870815835</v>
      </c>
      <c r="J164" s="374" t="s">
        <v>168</v>
      </c>
      <c r="K164" s="412">
        <v>1</v>
      </c>
      <c r="L164" s="414" t="str">
        <f>IF(G164='（1）エ_月別観光地点別'!S164,"OK","NG")</f>
        <v>OK</v>
      </c>
      <c r="M164" s="414"/>
    </row>
    <row r="165" spans="1:13" ht="15" customHeight="1">
      <c r="A165" s="352"/>
      <c r="B165" s="373"/>
      <c r="C165" s="373"/>
      <c r="D165" s="163" t="s">
        <v>73</v>
      </c>
      <c r="E165" s="157" t="s">
        <v>808</v>
      </c>
      <c r="F165" s="158"/>
      <c r="G165" s="175">
        <v>20739</v>
      </c>
      <c r="H165" s="330">
        <v>14312</v>
      </c>
      <c r="I165" s="421">
        <f t="shared" si="10"/>
        <v>0.44906372275013973</v>
      </c>
      <c r="J165" s="374" t="s">
        <v>169</v>
      </c>
      <c r="K165" s="412">
        <v>1</v>
      </c>
      <c r="L165" s="414" t="str">
        <f>IF(G165='（1）エ_月別観光地点別'!S165,"OK","NG")</f>
        <v>OK</v>
      </c>
      <c r="M165" s="414"/>
    </row>
    <row r="166" spans="1:13" ht="15" customHeight="1">
      <c r="A166" s="377"/>
      <c r="B166" s="380"/>
      <c r="C166" s="380"/>
      <c r="D166" s="163" t="s">
        <v>75</v>
      </c>
      <c r="E166" s="157" t="s">
        <v>809</v>
      </c>
      <c r="F166" s="158"/>
      <c r="G166" s="175">
        <v>20000</v>
      </c>
      <c r="H166" s="330">
        <v>20000</v>
      </c>
      <c r="I166" s="421">
        <f t="shared" si="10"/>
        <v>0</v>
      </c>
      <c r="J166" s="374" t="s">
        <v>177</v>
      </c>
      <c r="K166" s="412">
        <v>1</v>
      </c>
      <c r="L166" s="414" t="str">
        <f>IF(G166='（1）エ_月別観光地点別'!S166,"OK","NG")</f>
        <v>OK</v>
      </c>
      <c r="M166" s="414"/>
    </row>
    <row r="167" spans="1:13" ht="15" customHeight="1">
      <c r="A167" s="390"/>
      <c r="B167" s="391"/>
      <c r="C167" s="391"/>
      <c r="D167" s="392"/>
      <c r="E167" s="448" t="s">
        <v>571</v>
      </c>
      <c r="F167" s="449"/>
      <c r="G167" s="450">
        <f>SUMIFS(G151:G166,K151:K166,1)</f>
        <v>927698</v>
      </c>
      <c r="H167" s="451">
        <f>SUMIFS(H151:H166,K151:K166,1)</f>
        <v>788732</v>
      </c>
      <c r="I167" s="467">
        <f t="shared" si="10"/>
        <v>0.17618912380884755</v>
      </c>
      <c r="J167" s="449"/>
      <c r="K167" s="412">
        <v>2</v>
      </c>
      <c r="L167" s="414" t="str">
        <f>IF(G167='（1）エ_月別観光地点別'!S167,"OK","NG")</f>
        <v>OK</v>
      </c>
      <c r="M167" s="414"/>
    </row>
    <row r="168" spans="1:13" ht="15" customHeight="1">
      <c r="A168" s="352"/>
      <c r="B168" s="370" t="s">
        <v>244</v>
      </c>
      <c r="C168" s="373"/>
      <c r="D168" s="163" t="s">
        <v>745</v>
      </c>
      <c r="E168" s="524" t="s">
        <v>844</v>
      </c>
      <c r="F168" s="525"/>
      <c r="G168" s="327">
        <v>11200</v>
      </c>
      <c r="H168" s="526">
        <v>7300</v>
      </c>
      <c r="I168" s="531">
        <f t="shared" si="10"/>
        <v>0.53424657534246567</v>
      </c>
      <c r="J168" s="530" t="s">
        <v>843</v>
      </c>
      <c r="K168" s="412">
        <v>1</v>
      </c>
      <c r="L168" s="414" t="str">
        <f>IF(G168='（1）エ_月別観光地点別'!S168,"OK","NG")</f>
        <v>OK</v>
      </c>
      <c r="M168" s="414"/>
    </row>
    <row r="169" spans="1:13" ht="15" customHeight="1">
      <c r="A169" s="352"/>
      <c r="B169" s="370"/>
      <c r="C169" s="373"/>
      <c r="D169" s="163" t="s">
        <v>47</v>
      </c>
      <c r="E169" s="157" t="s">
        <v>245</v>
      </c>
      <c r="F169" s="158"/>
      <c r="G169" s="175">
        <v>26303</v>
      </c>
      <c r="H169" s="330">
        <v>32205</v>
      </c>
      <c r="I169" s="421">
        <f t="shared" ref="I169" si="12">IFERROR(G169/H169-1,"－")</f>
        <v>-0.1832634684055271</v>
      </c>
      <c r="J169" s="374" t="s">
        <v>242</v>
      </c>
      <c r="K169" s="342">
        <v>1</v>
      </c>
      <c r="L169" s="414" t="str">
        <f>IF(G169='（1）エ_月別観光地点別'!S169,"OK","NG")</f>
        <v>OK</v>
      </c>
      <c r="M169" s="414"/>
    </row>
    <row r="170" spans="1:13" ht="15" customHeight="1">
      <c r="A170" s="352"/>
      <c r="B170" s="373"/>
      <c r="C170" s="373"/>
      <c r="D170" s="163" t="s">
        <v>49</v>
      </c>
      <c r="E170" s="157" t="s">
        <v>246</v>
      </c>
      <c r="F170" s="158"/>
      <c r="G170" s="175">
        <v>2049</v>
      </c>
      <c r="H170" s="330">
        <v>1912</v>
      </c>
      <c r="I170" s="421">
        <f t="shared" si="10"/>
        <v>7.1652719665271869E-2</v>
      </c>
      <c r="J170" s="374" t="s">
        <v>179</v>
      </c>
      <c r="K170" s="412">
        <v>1</v>
      </c>
      <c r="L170" s="414" t="str">
        <f>IF(G170='（1）エ_月別観光地点別'!S170,"OK","NG")</f>
        <v>OK</v>
      </c>
      <c r="M170" s="414"/>
    </row>
    <row r="171" spans="1:13" ht="15" customHeight="1">
      <c r="A171" s="352"/>
      <c r="B171" s="373"/>
      <c r="C171" s="373"/>
      <c r="D171" s="163" t="s">
        <v>51</v>
      </c>
      <c r="E171" s="157" t="s">
        <v>247</v>
      </c>
      <c r="F171" s="158"/>
      <c r="G171" s="175">
        <v>17818</v>
      </c>
      <c r="H171" s="330">
        <v>13872</v>
      </c>
      <c r="I171" s="421">
        <f t="shared" si="10"/>
        <v>0.28445790080738176</v>
      </c>
      <c r="J171" s="374" t="s">
        <v>178</v>
      </c>
      <c r="K171" s="412">
        <v>1</v>
      </c>
      <c r="L171" s="414" t="str">
        <f>IF(G171='（1）エ_月別観光地点別'!S171,"OK","NG")</f>
        <v>OK</v>
      </c>
      <c r="M171" s="414"/>
    </row>
    <row r="172" spans="1:13" ht="15" customHeight="1">
      <c r="A172" s="352"/>
      <c r="B172" s="373"/>
      <c r="C172" s="373"/>
      <c r="D172" s="163" t="s">
        <v>198</v>
      </c>
      <c r="E172" s="157" t="s">
        <v>248</v>
      </c>
      <c r="F172" s="158"/>
      <c r="G172" s="175">
        <v>27068</v>
      </c>
      <c r="H172" s="330">
        <v>24984</v>
      </c>
      <c r="I172" s="421">
        <f t="shared" si="10"/>
        <v>8.341338456612224E-2</v>
      </c>
      <c r="J172" s="374" t="s">
        <v>169</v>
      </c>
      <c r="K172" s="412">
        <v>1</v>
      </c>
      <c r="L172" s="414" t="str">
        <f>IF(G172='（1）エ_月別観光地点別'!S172,"OK","NG")</f>
        <v>OK</v>
      </c>
      <c r="M172" s="414"/>
    </row>
    <row r="173" spans="1:13" ht="15" customHeight="1">
      <c r="A173" s="352"/>
      <c r="B173" s="373"/>
      <c r="C173" s="373"/>
      <c r="D173" s="163" t="s">
        <v>55</v>
      </c>
      <c r="E173" s="157" t="s">
        <v>249</v>
      </c>
      <c r="F173" s="158"/>
      <c r="G173" s="175">
        <v>9320</v>
      </c>
      <c r="H173" s="330">
        <v>2190</v>
      </c>
      <c r="I173" s="421">
        <f t="shared" si="10"/>
        <v>3.2557077625570781</v>
      </c>
      <c r="J173" s="374" t="s">
        <v>176</v>
      </c>
      <c r="K173" s="412">
        <v>1</v>
      </c>
      <c r="L173" s="414" t="str">
        <f>IF(G173='（1）エ_月別観光地点別'!S173,"OK","NG")</f>
        <v>OK</v>
      </c>
      <c r="M173" s="414"/>
    </row>
    <row r="174" spans="1:13" ht="15" customHeight="1">
      <c r="A174" s="352"/>
      <c r="B174" s="373"/>
      <c r="C174" s="373"/>
      <c r="D174" s="163" t="s">
        <v>57</v>
      </c>
      <c r="E174" s="157" t="s">
        <v>649</v>
      </c>
      <c r="F174" s="158"/>
      <c r="G174" s="175">
        <v>3756</v>
      </c>
      <c r="H174" s="330">
        <v>3146</v>
      </c>
      <c r="I174" s="421">
        <f t="shared" si="10"/>
        <v>0.19389701207883037</v>
      </c>
      <c r="J174" s="374"/>
      <c r="L174" s="414" t="str">
        <f>IF(G174='（1）エ_月別観光地点別'!S174,"OK","NG")</f>
        <v>OK</v>
      </c>
      <c r="M174" s="414"/>
    </row>
    <row r="175" spans="1:13" ht="15" customHeight="1">
      <c r="A175" s="352"/>
      <c r="B175" s="373"/>
      <c r="C175" s="373"/>
      <c r="D175" s="163"/>
      <c r="E175" s="157" t="s">
        <v>252</v>
      </c>
      <c r="F175" s="158"/>
      <c r="G175" s="175">
        <v>770</v>
      </c>
      <c r="H175" s="330">
        <v>1664</v>
      </c>
      <c r="I175" s="421">
        <f t="shared" si="10"/>
        <v>-0.53725961538461542</v>
      </c>
      <c r="J175" s="374" t="s">
        <v>179</v>
      </c>
      <c r="K175" s="412">
        <v>1</v>
      </c>
      <c r="L175" s="414" t="str">
        <f>IF(G175='（1）エ_月別観光地点別'!S175,"OK","NG")</f>
        <v>OK</v>
      </c>
      <c r="M175" s="414"/>
    </row>
    <row r="176" spans="1:13" ht="15" customHeight="1">
      <c r="A176" s="352"/>
      <c r="B176" s="373"/>
      <c r="C176" s="373"/>
      <c r="D176" s="163"/>
      <c r="E176" s="157" t="s">
        <v>230</v>
      </c>
      <c r="F176" s="158"/>
      <c r="G176" s="175">
        <v>2986</v>
      </c>
      <c r="H176" s="330">
        <v>1482</v>
      </c>
      <c r="I176" s="421">
        <f t="shared" si="10"/>
        <v>1.0148448043184883</v>
      </c>
      <c r="J176" s="374" t="s">
        <v>172</v>
      </c>
      <c r="K176" s="412">
        <v>1</v>
      </c>
      <c r="L176" s="414" t="str">
        <f>IF(G176='（1）エ_月別観光地点別'!S176,"OK","NG")</f>
        <v>OK</v>
      </c>
      <c r="M176" s="414"/>
    </row>
    <row r="177" spans="1:13" ht="15" customHeight="1">
      <c r="A177" s="352"/>
      <c r="B177" s="373"/>
      <c r="C177" s="373"/>
      <c r="D177" s="163" t="s">
        <v>59</v>
      </c>
      <c r="E177" s="157" t="s">
        <v>675</v>
      </c>
      <c r="F177" s="158"/>
      <c r="G177" s="175">
        <v>86473</v>
      </c>
      <c r="H177" s="330">
        <v>101783</v>
      </c>
      <c r="I177" s="421">
        <f t="shared" si="10"/>
        <v>-0.15041804623561894</v>
      </c>
      <c r="J177" s="374" t="s">
        <v>169</v>
      </c>
      <c r="K177" s="412">
        <v>1</v>
      </c>
      <c r="L177" s="414" t="str">
        <f>IF(G177='（1）エ_月別観光地点別'!S177,"OK","NG")</f>
        <v>OK</v>
      </c>
      <c r="M177" s="414"/>
    </row>
    <row r="178" spans="1:13" ht="15" customHeight="1">
      <c r="A178" s="352"/>
      <c r="B178" s="373"/>
      <c r="C178" s="373"/>
      <c r="D178" s="163" t="s">
        <v>61</v>
      </c>
      <c r="E178" s="157" t="s">
        <v>250</v>
      </c>
      <c r="F178" s="158"/>
      <c r="G178" s="175">
        <v>22918</v>
      </c>
      <c r="H178" s="330">
        <v>22465</v>
      </c>
      <c r="I178" s="421">
        <f t="shared" si="10"/>
        <v>2.0164700645448397E-2</v>
      </c>
      <c r="J178" s="374" t="s">
        <v>168</v>
      </c>
      <c r="K178" s="412">
        <v>1</v>
      </c>
      <c r="L178" s="414" t="str">
        <f>IF(G178='（1）エ_月別観光地点別'!S178,"OK","NG")</f>
        <v>OK</v>
      </c>
      <c r="M178" s="414"/>
    </row>
    <row r="179" spans="1:13" ht="15" customHeight="1">
      <c r="A179" s="352"/>
      <c r="B179" s="373"/>
      <c r="C179" s="373"/>
      <c r="D179" s="163" t="s">
        <v>63</v>
      </c>
      <c r="E179" s="157" t="s">
        <v>676</v>
      </c>
      <c r="F179" s="158"/>
      <c r="G179" s="175">
        <v>39288</v>
      </c>
      <c r="H179" s="330">
        <v>37501</v>
      </c>
      <c r="I179" s="421">
        <f t="shared" si="10"/>
        <v>4.7652062611663659E-2</v>
      </c>
      <c r="J179" s="374" t="s">
        <v>171</v>
      </c>
      <c r="K179" s="412">
        <v>1</v>
      </c>
      <c r="L179" s="414" t="str">
        <f>IF(G179='（1）エ_月別観光地点別'!S179,"OK","NG")</f>
        <v>OK</v>
      </c>
      <c r="M179" s="414"/>
    </row>
    <row r="180" spans="1:13" ht="15" customHeight="1">
      <c r="A180" s="352"/>
      <c r="B180" s="373"/>
      <c r="C180" s="373"/>
      <c r="D180" s="163" t="s">
        <v>65</v>
      </c>
      <c r="E180" s="157" t="s">
        <v>251</v>
      </c>
      <c r="F180" s="158"/>
      <c r="G180" s="175">
        <v>45313</v>
      </c>
      <c r="H180" s="330">
        <v>44815</v>
      </c>
      <c r="I180" s="421">
        <f t="shared" si="10"/>
        <v>1.1112350775410063E-2</v>
      </c>
      <c r="J180" s="374" t="s">
        <v>243</v>
      </c>
      <c r="K180" s="412">
        <v>1</v>
      </c>
      <c r="L180" s="414" t="str">
        <f>IF(G180='（1）エ_月別観光地点別'!S180,"OK","NG")</f>
        <v>OK</v>
      </c>
      <c r="M180" s="414"/>
    </row>
    <row r="181" spans="1:13" ht="15" customHeight="1">
      <c r="A181" s="375"/>
      <c r="B181" s="396"/>
      <c r="C181" s="396"/>
      <c r="D181" s="315" t="s">
        <v>67</v>
      </c>
      <c r="E181" s="316" t="s">
        <v>789</v>
      </c>
      <c r="F181" s="317"/>
      <c r="G181" s="340">
        <v>7915</v>
      </c>
      <c r="H181" s="431">
        <v>7751</v>
      </c>
      <c r="I181" s="462">
        <f t="shared" si="10"/>
        <v>2.1158560185782438E-2</v>
      </c>
      <c r="J181" s="485" t="s">
        <v>180</v>
      </c>
      <c r="K181" s="412">
        <v>1</v>
      </c>
      <c r="L181" s="414" t="str">
        <f>IF(G181='（1）エ_月別観光地点別'!S181,"OK","NG")</f>
        <v>OK</v>
      </c>
      <c r="M181" s="414"/>
    </row>
    <row r="182" spans="1:13" ht="15" customHeight="1">
      <c r="A182" s="352"/>
      <c r="B182" s="373"/>
      <c r="C182" s="373"/>
      <c r="D182" s="165" t="s">
        <v>69</v>
      </c>
      <c r="E182" s="159" t="s">
        <v>856</v>
      </c>
      <c r="F182" s="160"/>
      <c r="G182" s="171">
        <v>16894</v>
      </c>
      <c r="H182" s="432">
        <v>14825</v>
      </c>
      <c r="I182" s="439">
        <f t="shared" si="10"/>
        <v>0.13956155143338944</v>
      </c>
      <c r="J182" s="486" t="s">
        <v>168</v>
      </c>
      <c r="K182" s="412">
        <v>1</v>
      </c>
      <c r="L182" s="414" t="str">
        <f>IF(G182='（1）エ_月別観光地点別'!S182,"OK","NG")</f>
        <v>OK</v>
      </c>
      <c r="M182" s="414"/>
    </row>
    <row r="183" spans="1:13" ht="15" customHeight="1">
      <c r="A183" s="352"/>
      <c r="B183" s="373"/>
      <c r="C183" s="373"/>
      <c r="D183" s="163" t="s">
        <v>71</v>
      </c>
      <c r="E183" s="157" t="s">
        <v>855</v>
      </c>
      <c r="F183" s="158"/>
      <c r="G183" s="175">
        <v>22858</v>
      </c>
      <c r="H183" s="330">
        <v>22504</v>
      </c>
      <c r="I183" s="421">
        <f t="shared" si="10"/>
        <v>1.5730536793459038E-2</v>
      </c>
      <c r="J183" s="374" t="s">
        <v>243</v>
      </c>
      <c r="K183" s="412">
        <v>1</v>
      </c>
      <c r="L183" s="414" t="str">
        <f>IF(G183='（1）エ_月別観光地点別'!S183,"OK","NG")</f>
        <v>OK</v>
      </c>
      <c r="M183" s="414"/>
    </row>
    <row r="184" spans="1:13" ht="15" customHeight="1">
      <c r="A184" s="352"/>
      <c r="B184" s="373"/>
      <c r="C184" s="373"/>
      <c r="D184" s="163" t="s">
        <v>73</v>
      </c>
      <c r="E184" s="157" t="s">
        <v>854</v>
      </c>
      <c r="F184" s="158"/>
      <c r="G184" s="175">
        <v>7501</v>
      </c>
      <c r="H184" s="330">
        <v>7012</v>
      </c>
      <c r="I184" s="421">
        <f t="shared" si="10"/>
        <v>6.9737592698231543E-2</v>
      </c>
      <c r="J184" s="374" t="s">
        <v>176</v>
      </c>
      <c r="K184" s="412">
        <v>1</v>
      </c>
      <c r="L184" s="414" t="str">
        <f>IF(G184='（1）エ_月別観光地点別'!S184,"OK","NG")</f>
        <v>OK</v>
      </c>
      <c r="M184" s="414"/>
    </row>
    <row r="185" spans="1:13" ht="15" customHeight="1">
      <c r="A185" s="377"/>
      <c r="B185" s="378"/>
      <c r="C185" s="378"/>
      <c r="D185" s="163" t="s">
        <v>75</v>
      </c>
      <c r="E185" s="157" t="s">
        <v>853</v>
      </c>
      <c r="F185" s="445"/>
      <c r="G185" s="446">
        <v>30560</v>
      </c>
      <c r="H185" s="447">
        <v>29875</v>
      </c>
      <c r="I185" s="421">
        <f t="shared" si="10"/>
        <v>2.2928870292886927E-2</v>
      </c>
      <c r="J185" s="445" t="s">
        <v>243</v>
      </c>
      <c r="K185" s="412">
        <v>1</v>
      </c>
      <c r="L185" s="414" t="str">
        <f>IF(G185='（1）エ_月別観光地点別'!S185,"OK","NG")</f>
        <v>OK</v>
      </c>
      <c r="M185" s="414"/>
    </row>
    <row r="186" spans="1:13" ht="15" customHeight="1">
      <c r="A186" s="546"/>
      <c r="B186" s="547"/>
      <c r="C186" s="391"/>
      <c r="D186" s="392"/>
      <c r="E186" s="448" t="s">
        <v>572</v>
      </c>
      <c r="F186" s="449"/>
      <c r="G186" s="450">
        <f>SUMIFS(G168:G185,K168:K185,1)</f>
        <v>377234</v>
      </c>
      <c r="H186" s="451">
        <f>SUMIFS(H168:H185,K168:K185,1)</f>
        <v>374140</v>
      </c>
      <c r="I186" s="467">
        <f t="shared" si="10"/>
        <v>8.269631688672785E-3</v>
      </c>
      <c r="J186" s="449"/>
      <c r="K186" s="412">
        <v>2</v>
      </c>
      <c r="L186" s="414" t="str">
        <f>IF(G186='（1）エ_月別観光地点別'!S186,"OK","NG")</f>
        <v>OK</v>
      </c>
      <c r="M186" s="414"/>
    </row>
    <row r="187" spans="1:13" ht="15" customHeight="1">
      <c r="A187" s="352"/>
      <c r="B187" s="370" t="s">
        <v>6</v>
      </c>
      <c r="C187" s="371"/>
      <c r="D187" s="165" t="s">
        <v>45</v>
      </c>
      <c r="E187" s="159" t="s">
        <v>253</v>
      </c>
      <c r="F187" s="160"/>
      <c r="G187" s="171">
        <v>91068</v>
      </c>
      <c r="H187" s="432">
        <v>100488</v>
      </c>
      <c r="I187" s="439">
        <f t="shared" si="10"/>
        <v>-9.3742536422259382E-2</v>
      </c>
      <c r="J187" s="486" t="s">
        <v>170</v>
      </c>
      <c r="K187" s="412">
        <v>1</v>
      </c>
      <c r="L187" s="414" t="str">
        <f>IF(G187='（1）エ_月別観光地点別'!S187,"OK","NG")</f>
        <v>OK</v>
      </c>
      <c r="M187" s="414"/>
    </row>
    <row r="188" spans="1:13" ht="15" customHeight="1">
      <c r="A188" s="352"/>
      <c r="B188" s="373"/>
      <c r="C188" s="373"/>
      <c r="D188" s="163" t="s">
        <v>47</v>
      </c>
      <c r="E188" s="157" t="s">
        <v>254</v>
      </c>
      <c r="F188" s="158"/>
      <c r="G188" s="175">
        <v>3102</v>
      </c>
      <c r="H188" s="330">
        <v>3041</v>
      </c>
      <c r="I188" s="421">
        <f t="shared" si="10"/>
        <v>2.0059191055573855E-2</v>
      </c>
      <c r="J188" s="374" t="s">
        <v>167</v>
      </c>
      <c r="K188" s="412">
        <v>1</v>
      </c>
      <c r="L188" s="414" t="str">
        <f>IF(G188='（1）エ_月別観光地点別'!S188,"OK","NG")</f>
        <v>OK</v>
      </c>
      <c r="M188" s="414"/>
    </row>
    <row r="189" spans="1:13" ht="15" customHeight="1">
      <c r="A189" s="352"/>
      <c r="B189" s="373"/>
      <c r="C189" s="373"/>
      <c r="D189" s="163" t="s">
        <v>49</v>
      </c>
      <c r="E189" s="157" t="s">
        <v>652</v>
      </c>
      <c r="F189" s="158"/>
      <c r="G189" s="175">
        <v>74648</v>
      </c>
      <c r="H189" s="330">
        <v>77175</v>
      </c>
      <c r="I189" s="421">
        <f t="shared" si="10"/>
        <v>-3.2743764172335599E-2</v>
      </c>
      <c r="J189" s="374" t="s">
        <v>167</v>
      </c>
      <c r="K189" s="412">
        <v>1</v>
      </c>
      <c r="L189" s="414" t="str">
        <f>IF(G189='（1）エ_月別観光地点別'!S189,"OK","NG")</f>
        <v>OK</v>
      </c>
      <c r="M189" s="414"/>
    </row>
    <row r="190" spans="1:13" ht="15" customHeight="1">
      <c r="A190" s="352"/>
      <c r="B190" s="373"/>
      <c r="C190" s="373"/>
      <c r="D190" s="163" t="s">
        <v>51</v>
      </c>
      <c r="E190" s="157" t="s">
        <v>256</v>
      </c>
      <c r="F190" s="158"/>
      <c r="G190" s="175">
        <v>20961</v>
      </c>
      <c r="H190" s="330">
        <v>17392</v>
      </c>
      <c r="I190" s="421">
        <f t="shared" si="10"/>
        <v>0.20520929162833479</v>
      </c>
      <c r="J190" s="374" t="s">
        <v>167</v>
      </c>
      <c r="K190" s="412">
        <v>1</v>
      </c>
      <c r="L190" s="414" t="str">
        <f>IF(G190='（1）エ_月別観光地点別'!S190,"OK","NG")</f>
        <v>OK</v>
      </c>
      <c r="M190" s="414"/>
    </row>
    <row r="191" spans="1:13" ht="15" customHeight="1">
      <c r="A191" s="352"/>
      <c r="B191" s="373"/>
      <c r="C191" s="373"/>
      <c r="D191" s="163" t="s">
        <v>198</v>
      </c>
      <c r="E191" s="157" t="s">
        <v>257</v>
      </c>
      <c r="F191" s="158"/>
      <c r="G191" s="175">
        <v>143066</v>
      </c>
      <c r="H191" s="330">
        <v>106839</v>
      </c>
      <c r="I191" s="421">
        <f t="shared" si="10"/>
        <v>0.33908029839290887</v>
      </c>
      <c r="J191" s="374" t="s">
        <v>178</v>
      </c>
      <c r="K191" s="412">
        <v>1</v>
      </c>
      <c r="L191" s="414" t="str">
        <f>IF(G191='（1）エ_月別観光地点別'!S191,"OK","NG")</f>
        <v>OK</v>
      </c>
      <c r="M191" s="414"/>
    </row>
    <row r="192" spans="1:13" ht="15" customHeight="1">
      <c r="A192" s="352"/>
      <c r="B192" s="373"/>
      <c r="C192" s="373"/>
      <c r="D192" s="163" t="s">
        <v>55</v>
      </c>
      <c r="E192" s="157" t="s">
        <v>653</v>
      </c>
      <c r="F192" s="158"/>
      <c r="G192" s="175">
        <v>68239</v>
      </c>
      <c r="H192" s="330">
        <v>67666</v>
      </c>
      <c r="I192" s="421">
        <f t="shared" si="10"/>
        <v>8.4680637247658286E-3</v>
      </c>
      <c r="J192" s="374" t="s">
        <v>167</v>
      </c>
      <c r="K192" s="412">
        <v>1</v>
      </c>
      <c r="L192" s="414" t="str">
        <f>IF(G192='（1）エ_月別観光地点別'!S192,"OK","NG")</f>
        <v>OK</v>
      </c>
      <c r="M192" s="414"/>
    </row>
    <row r="193" spans="1:13" ht="15" customHeight="1">
      <c r="A193" s="352"/>
      <c r="B193" s="373"/>
      <c r="C193" s="373"/>
      <c r="D193" s="163" t="s">
        <v>57</v>
      </c>
      <c r="E193" s="157" t="s">
        <v>654</v>
      </c>
      <c r="F193" s="158"/>
      <c r="G193" s="175">
        <v>62727</v>
      </c>
      <c r="H193" s="330">
        <v>64677</v>
      </c>
      <c r="I193" s="421">
        <f t="shared" si="10"/>
        <v>-3.0149821420288547E-2</v>
      </c>
      <c r="J193" s="374" t="s">
        <v>176</v>
      </c>
      <c r="K193" s="412">
        <v>1</v>
      </c>
      <c r="L193" s="414" t="str">
        <f>IF(G193='（1）エ_月別観光地点別'!S193,"OK","NG")</f>
        <v>OK</v>
      </c>
      <c r="M193" s="414"/>
    </row>
    <row r="194" spans="1:13" ht="15" customHeight="1">
      <c r="A194" s="352"/>
      <c r="B194" s="373"/>
      <c r="C194" s="373"/>
      <c r="D194" s="163" t="s">
        <v>59</v>
      </c>
      <c r="E194" s="157" t="s">
        <v>655</v>
      </c>
      <c r="F194" s="158"/>
      <c r="G194" s="175">
        <v>25800</v>
      </c>
      <c r="H194" s="330">
        <v>25222</v>
      </c>
      <c r="I194" s="421">
        <f t="shared" ref="I194:I254" si="13">IFERROR(G194/H194-1,"－")</f>
        <v>2.2916501466973216E-2</v>
      </c>
      <c r="J194" s="374" t="s">
        <v>177</v>
      </c>
      <c r="K194" s="412">
        <v>1</v>
      </c>
      <c r="L194" s="414" t="str">
        <f>IF(G194='（1）エ_月別観光地点別'!S194,"OK","NG")</f>
        <v>OK</v>
      </c>
      <c r="M194" s="414"/>
    </row>
    <row r="195" spans="1:13" ht="15" customHeight="1">
      <c r="A195" s="352"/>
      <c r="B195" s="353"/>
      <c r="C195" s="353"/>
      <c r="D195" s="511" t="s">
        <v>61</v>
      </c>
      <c r="E195" s="157" t="s">
        <v>869</v>
      </c>
      <c r="F195" s="445"/>
      <c r="G195" s="446">
        <v>331000</v>
      </c>
      <c r="H195" s="447">
        <v>283500</v>
      </c>
      <c r="I195" s="421">
        <f t="shared" si="13"/>
        <v>0.16754850088183426</v>
      </c>
      <c r="J195" s="453" t="s">
        <v>177</v>
      </c>
      <c r="K195" s="412">
        <v>1</v>
      </c>
      <c r="L195" s="414" t="str">
        <f>IF(G195='（1）エ_月別観光地点別'!S195,"OK","NG")</f>
        <v>OK</v>
      </c>
      <c r="M195" s="414"/>
    </row>
    <row r="196" spans="1:13" ht="15" customHeight="1">
      <c r="A196" s="352"/>
      <c r="B196" s="353"/>
      <c r="C196" s="353"/>
      <c r="D196" s="511" t="s">
        <v>63</v>
      </c>
      <c r="E196" s="157" t="s">
        <v>870</v>
      </c>
      <c r="F196" s="445"/>
      <c r="G196" s="446">
        <v>8117</v>
      </c>
      <c r="H196" s="447">
        <v>20423</v>
      </c>
      <c r="I196" s="421">
        <f t="shared" si="13"/>
        <v>-0.60255594183028938</v>
      </c>
      <c r="J196" s="514" t="s">
        <v>750</v>
      </c>
      <c r="K196" s="412">
        <v>1</v>
      </c>
      <c r="L196" s="414" t="str">
        <f>IF(G196='（1）エ_月別観光地点別'!S196,"OK","NG")</f>
        <v>OK</v>
      </c>
      <c r="M196" s="414"/>
    </row>
    <row r="197" spans="1:13" ht="15" customHeight="1">
      <c r="A197" s="352"/>
      <c r="B197" s="353"/>
      <c r="C197" s="353"/>
      <c r="D197" s="511" t="s">
        <v>65</v>
      </c>
      <c r="E197" s="157" t="s">
        <v>871</v>
      </c>
      <c r="F197" s="445"/>
      <c r="G197" s="446">
        <v>1698</v>
      </c>
      <c r="H197" s="447">
        <v>924</v>
      </c>
      <c r="I197" s="421">
        <f t="shared" si="13"/>
        <v>0.83766233766233755</v>
      </c>
      <c r="J197" s="453" t="s">
        <v>180</v>
      </c>
      <c r="K197" s="412">
        <v>1</v>
      </c>
      <c r="L197" s="414" t="str">
        <f>IF(G197='（1）エ_月別観光地点別'!S197,"OK","NG")</f>
        <v>OK</v>
      </c>
      <c r="M197" s="414"/>
    </row>
    <row r="198" spans="1:13" ht="15" customHeight="1">
      <c r="A198" s="352"/>
      <c r="B198" s="373"/>
      <c r="C198" s="373"/>
      <c r="D198" s="163" t="s">
        <v>67</v>
      </c>
      <c r="E198" s="157" t="s">
        <v>261</v>
      </c>
      <c r="F198" s="158"/>
      <c r="G198" s="175">
        <v>23701</v>
      </c>
      <c r="H198" s="330">
        <v>20611</v>
      </c>
      <c r="I198" s="421">
        <f t="shared" si="13"/>
        <v>0.14991994566008437</v>
      </c>
      <c r="J198" s="374" t="s">
        <v>185</v>
      </c>
      <c r="K198" s="412">
        <v>1</v>
      </c>
      <c r="L198" s="414" t="str">
        <f>IF(G198='（1）エ_月別観光地点別'!S198,"OK","NG")</f>
        <v>OK</v>
      </c>
      <c r="M198" s="414"/>
    </row>
    <row r="199" spans="1:13" ht="15" customHeight="1">
      <c r="A199" s="352"/>
      <c r="B199" s="373"/>
      <c r="C199" s="373"/>
      <c r="D199" s="163" t="s">
        <v>69</v>
      </c>
      <c r="E199" s="157" t="s">
        <v>657</v>
      </c>
      <c r="F199" s="158"/>
      <c r="G199" s="175">
        <v>39062</v>
      </c>
      <c r="H199" s="330">
        <v>41803</v>
      </c>
      <c r="I199" s="421">
        <f t="shared" si="13"/>
        <v>-6.5569456737554765E-2</v>
      </c>
      <c r="J199" s="374" t="s">
        <v>186</v>
      </c>
      <c r="K199" s="412">
        <v>1</v>
      </c>
      <c r="L199" s="414" t="str">
        <f>IF(G199='（1）エ_月別観光地点別'!S199,"OK","NG")</f>
        <v>OK</v>
      </c>
      <c r="M199" s="414"/>
    </row>
    <row r="200" spans="1:13" ht="15" customHeight="1">
      <c r="A200" s="352"/>
      <c r="B200" s="373"/>
      <c r="C200" s="373"/>
      <c r="D200" s="163" t="s">
        <v>71</v>
      </c>
      <c r="E200" s="157" t="s">
        <v>658</v>
      </c>
      <c r="F200" s="158"/>
      <c r="G200" s="175">
        <v>40695</v>
      </c>
      <c r="H200" s="330">
        <v>35277</v>
      </c>
      <c r="I200" s="421">
        <f t="shared" si="13"/>
        <v>0.15358448847691131</v>
      </c>
      <c r="J200" s="374" t="s">
        <v>186</v>
      </c>
      <c r="K200" s="412">
        <v>1</v>
      </c>
      <c r="L200" s="414" t="str">
        <f>IF(G200='（1）エ_月別観光地点別'!S200,"OK","NG")</f>
        <v>OK</v>
      </c>
      <c r="M200" s="414"/>
    </row>
    <row r="201" spans="1:13" ht="15" customHeight="1">
      <c r="A201" s="352"/>
      <c r="B201" s="373"/>
      <c r="C201" s="373"/>
      <c r="D201" s="163" t="s">
        <v>73</v>
      </c>
      <c r="E201" s="157" t="s">
        <v>659</v>
      </c>
      <c r="F201" s="158"/>
      <c r="G201" s="175">
        <v>68543</v>
      </c>
      <c r="H201" s="330">
        <v>48809</v>
      </c>
      <c r="I201" s="421">
        <f t="shared" si="13"/>
        <v>0.404310680407302</v>
      </c>
      <c r="J201" s="374" t="s">
        <v>178</v>
      </c>
      <c r="K201" s="412">
        <v>1</v>
      </c>
      <c r="L201" s="414" t="str">
        <f>IF(G201='（1）エ_月別観光地点別'!S201,"OK","NG")</f>
        <v>OK</v>
      </c>
      <c r="M201" s="414"/>
    </row>
    <row r="202" spans="1:13" ht="15" customHeight="1">
      <c r="A202" s="352"/>
      <c r="B202" s="373"/>
      <c r="C202" s="373"/>
      <c r="D202" s="163" t="s">
        <v>75</v>
      </c>
      <c r="E202" s="157" t="s">
        <v>660</v>
      </c>
      <c r="F202" s="158"/>
      <c r="G202" s="175">
        <v>138664</v>
      </c>
      <c r="H202" s="330">
        <v>101275</v>
      </c>
      <c r="I202" s="421">
        <f t="shared" si="13"/>
        <v>0.36918291779807455</v>
      </c>
      <c r="J202" s="374" t="s">
        <v>167</v>
      </c>
      <c r="K202" s="412">
        <v>1</v>
      </c>
      <c r="L202" s="414" t="str">
        <f>IF(G202='（1）エ_月別観光地点別'!S202,"OK","NG")</f>
        <v>OK</v>
      </c>
      <c r="M202" s="414"/>
    </row>
    <row r="203" spans="1:13" ht="15" customHeight="1">
      <c r="A203" s="352"/>
      <c r="B203" s="373"/>
      <c r="C203" s="373"/>
      <c r="D203" s="163" t="s">
        <v>77</v>
      </c>
      <c r="E203" s="157" t="s">
        <v>266</v>
      </c>
      <c r="F203" s="158"/>
      <c r="G203" s="175">
        <v>179920</v>
      </c>
      <c r="H203" s="330">
        <v>160077</v>
      </c>
      <c r="I203" s="421">
        <f t="shared" si="13"/>
        <v>0.12395909468568256</v>
      </c>
      <c r="J203" s="374" t="s">
        <v>168</v>
      </c>
      <c r="K203" s="412">
        <v>1</v>
      </c>
      <c r="L203" s="414" t="str">
        <f>IF(G203='（1）エ_月別観光地点別'!S203,"OK","NG")</f>
        <v>OK</v>
      </c>
      <c r="M203" s="414"/>
    </row>
    <row r="204" spans="1:13" ht="15" customHeight="1">
      <c r="A204" s="352"/>
      <c r="B204" s="373"/>
      <c r="C204" s="373"/>
      <c r="D204" s="163" t="s">
        <v>78</v>
      </c>
      <c r="E204" s="157" t="s">
        <v>267</v>
      </c>
      <c r="F204" s="158"/>
      <c r="G204" s="175">
        <v>10970</v>
      </c>
      <c r="H204" s="330">
        <v>17094</v>
      </c>
      <c r="I204" s="421">
        <f t="shared" si="13"/>
        <v>-0.35825435825435825</v>
      </c>
      <c r="J204" s="374" t="s">
        <v>168</v>
      </c>
      <c r="K204" s="412">
        <v>1</v>
      </c>
      <c r="L204" s="414" t="str">
        <f>IF(G204='（1）エ_月別観光地点別'!S204,"OK","NG")</f>
        <v>OK</v>
      </c>
      <c r="M204" s="414"/>
    </row>
    <row r="205" spans="1:13" ht="15" customHeight="1">
      <c r="A205" s="352"/>
      <c r="B205" s="353"/>
      <c r="C205" s="353"/>
      <c r="D205" s="163" t="s">
        <v>80</v>
      </c>
      <c r="E205" s="157" t="s">
        <v>268</v>
      </c>
      <c r="F205" s="158"/>
      <c r="G205" s="175">
        <v>7278</v>
      </c>
      <c r="H205" s="330">
        <v>10488</v>
      </c>
      <c r="I205" s="421">
        <f t="shared" si="13"/>
        <v>-0.30606407322654461</v>
      </c>
      <c r="J205" s="374" t="s">
        <v>172</v>
      </c>
      <c r="K205" s="412">
        <v>1</v>
      </c>
      <c r="L205" s="414" t="str">
        <f>IF(G205='（1）エ_月別観光地点別'!S205,"OK","NG")</f>
        <v>OK</v>
      </c>
      <c r="M205" s="414"/>
    </row>
    <row r="206" spans="1:13" ht="15" customHeight="1">
      <c r="A206" s="352"/>
      <c r="B206" s="353"/>
      <c r="C206" s="353"/>
      <c r="D206" s="163" t="s">
        <v>82</v>
      </c>
      <c r="E206" s="157" t="s">
        <v>661</v>
      </c>
      <c r="F206" s="158"/>
      <c r="G206" s="175">
        <v>108600</v>
      </c>
      <c r="H206" s="330">
        <v>89750</v>
      </c>
      <c r="I206" s="421">
        <f t="shared" si="13"/>
        <v>0.21002785515320332</v>
      </c>
      <c r="J206" s="374" t="s">
        <v>177</v>
      </c>
      <c r="K206" s="412">
        <v>1</v>
      </c>
      <c r="L206" s="414" t="str">
        <f>IF(G206='（1）エ_月別観光地点別'!S206,"OK","NG")</f>
        <v>OK</v>
      </c>
      <c r="M206" s="414"/>
    </row>
    <row r="207" spans="1:13" ht="15" customHeight="1">
      <c r="A207" s="352"/>
      <c r="B207" s="353"/>
      <c r="C207" s="353"/>
      <c r="D207" s="163" t="s">
        <v>83</v>
      </c>
      <c r="E207" s="157" t="s">
        <v>891</v>
      </c>
      <c r="F207" s="158"/>
      <c r="G207" s="175">
        <v>10623</v>
      </c>
      <c r="H207" s="330">
        <v>0</v>
      </c>
      <c r="I207" s="421" t="str">
        <f t="shared" si="13"/>
        <v>－</v>
      </c>
      <c r="J207" s="374" t="s">
        <v>184</v>
      </c>
      <c r="K207" s="412">
        <v>1</v>
      </c>
      <c r="L207" s="414" t="str">
        <f>IF(G207='（1）エ_月別観光地点別'!S207,"OK","NG")</f>
        <v>OK</v>
      </c>
      <c r="M207" s="414"/>
    </row>
    <row r="208" spans="1:13" ht="15" customHeight="1">
      <c r="A208" s="352"/>
      <c r="B208" s="353"/>
      <c r="C208" s="353"/>
      <c r="D208" s="163" t="s">
        <v>85</v>
      </c>
      <c r="E208" s="157" t="s">
        <v>270</v>
      </c>
      <c r="F208" s="158"/>
      <c r="G208" s="175">
        <v>88882</v>
      </c>
      <c r="H208" s="330">
        <v>80764</v>
      </c>
      <c r="I208" s="421">
        <f t="shared" si="13"/>
        <v>0.10051508097667283</v>
      </c>
      <c r="J208" s="374" t="s">
        <v>168</v>
      </c>
      <c r="K208" s="412">
        <v>1</v>
      </c>
      <c r="L208" s="414" t="str">
        <f>IF(G208='（1）エ_月別観光地点別'!S208,"OK","NG")</f>
        <v>OK</v>
      </c>
      <c r="M208" s="414"/>
    </row>
    <row r="209" spans="1:13" ht="15" customHeight="1">
      <c r="A209" s="352"/>
      <c r="B209" s="353"/>
      <c r="C209" s="353"/>
      <c r="D209" s="163" t="s">
        <v>87</v>
      </c>
      <c r="E209" s="157" t="s">
        <v>271</v>
      </c>
      <c r="F209" s="158"/>
      <c r="G209" s="175">
        <v>4287</v>
      </c>
      <c r="H209" s="330">
        <v>3901</v>
      </c>
      <c r="I209" s="421">
        <f t="shared" si="13"/>
        <v>9.8948987439118286E-2</v>
      </c>
      <c r="J209" s="374"/>
      <c r="L209" s="414" t="str">
        <f>IF(G209='（1）エ_月別観光地点別'!S209,"OK","NG")</f>
        <v>OK</v>
      </c>
      <c r="M209" s="414"/>
    </row>
    <row r="210" spans="1:13" ht="15" customHeight="1">
      <c r="A210" s="352"/>
      <c r="B210" s="353"/>
      <c r="C210" s="353"/>
      <c r="D210" s="163"/>
      <c r="E210" s="157" t="s">
        <v>295</v>
      </c>
      <c r="F210" s="158"/>
      <c r="G210" s="175">
        <v>1724</v>
      </c>
      <c r="H210" s="330">
        <v>1544</v>
      </c>
      <c r="I210" s="421">
        <f t="shared" si="13"/>
        <v>0.11658031088082899</v>
      </c>
      <c r="J210" s="374" t="s">
        <v>182</v>
      </c>
      <c r="K210" s="412">
        <v>1</v>
      </c>
      <c r="L210" s="414" t="str">
        <f>IF(G210='（1）エ_月別観光地点別'!S210,"OK","NG")</f>
        <v>OK</v>
      </c>
      <c r="M210" s="414"/>
    </row>
    <row r="211" spans="1:13" ht="15" customHeight="1">
      <c r="A211" s="352"/>
      <c r="B211" s="353"/>
      <c r="C211" s="353"/>
      <c r="D211" s="163"/>
      <c r="E211" s="157" t="s">
        <v>207</v>
      </c>
      <c r="F211" s="158"/>
      <c r="G211" s="175">
        <v>2563</v>
      </c>
      <c r="H211" s="330">
        <v>2357</v>
      </c>
      <c r="I211" s="421">
        <f t="shared" si="13"/>
        <v>8.739923631735258E-2</v>
      </c>
      <c r="J211" s="374" t="s">
        <v>183</v>
      </c>
      <c r="K211" s="412">
        <v>1</v>
      </c>
      <c r="L211" s="414" t="str">
        <f>IF(G211='（1）エ_月別観光地点別'!S211,"OK","NG")</f>
        <v>OK</v>
      </c>
      <c r="M211" s="414"/>
    </row>
    <row r="212" spans="1:13" ht="15" customHeight="1">
      <c r="A212" s="352"/>
      <c r="B212" s="353"/>
      <c r="C212" s="353"/>
      <c r="D212" s="163" t="s">
        <v>89</v>
      </c>
      <c r="E212" s="157" t="s">
        <v>662</v>
      </c>
      <c r="F212" s="158"/>
      <c r="G212" s="175">
        <v>83758</v>
      </c>
      <c r="H212" s="330">
        <v>73280</v>
      </c>
      <c r="I212" s="421">
        <f t="shared" si="13"/>
        <v>0.14298580786026194</v>
      </c>
      <c r="J212" s="374"/>
      <c r="L212" s="414" t="str">
        <f>IF(G212='（1）エ_月別観光地点別'!S212,"OK","NG")</f>
        <v>OK</v>
      </c>
      <c r="M212" s="414"/>
    </row>
    <row r="213" spans="1:13" ht="15" customHeight="1">
      <c r="A213" s="352"/>
      <c r="B213" s="353"/>
      <c r="C213" s="353"/>
      <c r="D213" s="163"/>
      <c r="E213" s="157" t="s">
        <v>294</v>
      </c>
      <c r="F213" s="158"/>
      <c r="G213" s="175">
        <v>40402</v>
      </c>
      <c r="H213" s="330">
        <v>34452</v>
      </c>
      <c r="I213" s="421">
        <f t="shared" si="13"/>
        <v>0.17270405201439676</v>
      </c>
      <c r="J213" s="374" t="s">
        <v>182</v>
      </c>
      <c r="K213" s="412">
        <v>1</v>
      </c>
      <c r="L213" s="414" t="str">
        <f>IF(G213='（1）エ_月別観光地点別'!S213,"OK","NG")</f>
        <v>OK</v>
      </c>
      <c r="M213" s="414"/>
    </row>
    <row r="214" spans="1:13" ht="15" customHeight="1">
      <c r="A214" s="352"/>
      <c r="B214" s="353"/>
      <c r="C214" s="353"/>
      <c r="D214" s="163"/>
      <c r="E214" s="157" t="s">
        <v>207</v>
      </c>
      <c r="F214" s="158"/>
      <c r="G214" s="175">
        <v>43356</v>
      </c>
      <c r="H214" s="330">
        <v>38828</v>
      </c>
      <c r="I214" s="421">
        <f t="shared" si="13"/>
        <v>0.11661687442052138</v>
      </c>
      <c r="J214" s="374" t="s">
        <v>183</v>
      </c>
      <c r="K214" s="412">
        <v>1</v>
      </c>
      <c r="L214" s="414" t="str">
        <f>IF(G214='（1）エ_月別観光地点別'!S214,"OK","NG")</f>
        <v>OK</v>
      </c>
      <c r="M214" s="414"/>
    </row>
    <row r="215" spans="1:13" ht="15" customHeight="1">
      <c r="A215" s="352"/>
      <c r="B215" s="353"/>
      <c r="C215" s="353"/>
      <c r="D215" s="163" t="s">
        <v>91</v>
      </c>
      <c r="E215" s="157" t="s">
        <v>273</v>
      </c>
      <c r="F215" s="158"/>
      <c r="G215" s="175">
        <v>4422</v>
      </c>
      <c r="H215" s="330">
        <v>3773</v>
      </c>
      <c r="I215" s="421">
        <f t="shared" si="13"/>
        <v>0.17201166180758021</v>
      </c>
      <c r="J215" s="374" t="s">
        <v>185</v>
      </c>
      <c r="K215" s="412">
        <v>1</v>
      </c>
      <c r="L215" s="414" t="str">
        <f>IF(G215='（1）エ_月別観光地点別'!S215,"OK","NG")</f>
        <v>OK</v>
      </c>
      <c r="M215" s="414"/>
    </row>
    <row r="216" spans="1:13" ht="15" customHeight="1">
      <c r="A216" s="352"/>
      <c r="B216" s="353"/>
      <c r="C216" s="353"/>
      <c r="D216" s="163" t="s">
        <v>93</v>
      </c>
      <c r="E216" s="157" t="s">
        <v>663</v>
      </c>
      <c r="F216" s="158"/>
      <c r="G216" s="175">
        <v>21670</v>
      </c>
      <c r="H216" s="330">
        <v>22585</v>
      </c>
      <c r="I216" s="421">
        <f t="shared" si="13"/>
        <v>-4.0513615231348221E-2</v>
      </c>
      <c r="J216" s="374" t="s">
        <v>179</v>
      </c>
      <c r="K216" s="412">
        <v>1</v>
      </c>
      <c r="L216" s="414" t="str">
        <f>IF(G216='（1）エ_月別観光地点別'!S216,"OK","NG")</f>
        <v>OK</v>
      </c>
      <c r="M216" s="414"/>
    </row>
    <row r="217" spans="1:13" ht="15" customHeight="1">
      <c r="A217" s="352"/>
      <c r="B217" s="353"/>
      <c r="C217" s="353"/>
      <c r="D217" s="163" t="s">
        <v>95</v>
      </c>
      <c r="E217" s="157" t="s">
        <v>664</v>
      </c>
      <c r="F217" s="158"/>
      <c r="G217" s="175">
        <v>405982</v>
      </c>
      <c r="H217" s="330">
        <v>372077</v>
      </c>
      <c r="I217" s="421">
        <f t="shared" si="13"/>
        <v>9.112361151052073E-2</v>
      </c>
      <c r="J217" s="374" t="s">
        <v>169</v>
      </c>
      <c r="K217" s="412">
        <v>1</v>
      </c>
      <c r="L217" s="414" t="str">
        <f>IF(G217='（1）エ_月別観光地点別'!S217,"OK","NG")</f>
        <v>OK</v>
      </c>
      <c r="M217" s="414"/>
    </row>
    <row r="218" spans="1:13" ht="15" customHeight="1">
      <c r="A218" s="352"/>
      <c r="B218" s="353"/>
      <c r="C218" s="353"/>
      <c r="D218" s="163" t="s">
        <v>97</v>
      </c>
      <c r="E218" s="157" t="s">
        <v>665</v>
      </c>
      <c r="F218" s="158"/>
      <c r="G218" s="175">
        <v>51605</v>
      </c>
      <c r="H218" s="330">
        <v>50226</v>
      </c>
      <c r="I218" s="421">
        <f t="shared" si="13"/>
        <v>2.7455899335005807E-2</v>
      </c>
      <c r="J218" s="374" t="s">
        <v>178</v>
      </c>
      <c r="K218" s="412">
        <v>1</v>
      </c>
      <c r="L218" s="414" t="str">
        <f>IF(G218='（1）エ_月別観光地点別'!S218,"OK","NG")</f>
        <v>OK</v>
      </c>
      <c r="M218" s="414"/>
    </row>
    <row r="219" spans="1:13" ht="15" customHeight="1">
      <c r="A219" s="352"/>
      <c r="B219" s="353"/>
      <c r="C219" s="353"/>
      <c r="D219" s="163" t="s">
        <v>99</v>
      </c>
      <c r="E219" s="157" t="s">
        <v>275</v>
      </c>
      <c r="F219" s="158"/>
      <c r="G219" s="175">
        <v>2263</v>
      </c>
      <c r="H219" s="330">
        <v>1166</v>
      </c>
      <c r="I219" s="421">
        <f t="shared" si="13"/>
        <v>0.94082332761578047</v>
      </c>
      <c r="J219" s="374" t="s">
        <v>168</v>
      </c>
      <c r="K219" s="412">
        <v>1</v>
      </c>
      <c r="L219" s="414" t="str">
        <f>IF(G219='（1）エ_月別観光地点別'!S219,"OK","NG")</f>
        <v>OK</v>
      </c>
      <c r="M219" s="414"/>
    </row>
    <row r="220" spans="1:13" ht="15" customHeight="1">
      <c r="A220" s="352"/>
      <c r="B220" s="353"/>
      <c r="C220" s="353"/>
      <c r="D220" s="163" t="s">
        <v>101</v>
      </c>
      <c r="E220" s="157" t="s">
        <v>666</v>
      </c>
      <c r="F220" s="158"/>
      <c r="G220" s="175">
        <v>44642</v>
      </c>
      <c r="H220" s="330">
        <v>43598</v>
      </c>
      <c r="I220" s="421">
        <f t="shared" si="13"/>
        <v>2.3946052571218956E-2</v>
      </c>
      <c r="J220" s="374" t="s">
        <v>186</v>
      </c>
      <c r="K220" s="412">
        <v>1</v>
      </c>
      <c r="L220" s="414" t="str">
        <f>IF(G220='（1）エ_月別観光地点別'!S220,"OK","NG")</f>
        <v>OK</v>
      </c>
      <c r="M220" s="414"/>
    </row>
    <row r="221" spans="1:13" ht="15" customHeight="1">
      <c r="A221" s="352"/>
      <c r="B221" s="353"/>
      <c r="C221" s="353"/>
      <c r="D221" s="163" t="s">
        <v>103</v>
      </c>
      <c r="E221" s="157" t="s">
        <v>667</v>
      </c>
      <c r="F221" s="158"/>
      <c r="G221" s="175">
        <v>1056140</v>
      </c>
      <c r="H221" s="330">
        <v>918610</v>
      </c>
      <c r="I221" s="421">
        <f t="shared" si="13"/>
        <v>0.14971533077149179</v>
      </c>
      <c r="J221" s="374" t="s">
        <v>183</v>
      </c>
      <c r="K221" s="412">
        <v>1</v>
      </c>
      <c r="L221" s="414" t="str">
        <f>IF(G221='（1）エ_月別観光地点別'!S221,"OK","NG")</f>
        <v>OK</v>
      </c>
      <c r="M221" s="414"/>
    </row>
    <row r="222" spans="1:13" ht="15" customHeight="1">
      <c r="A222" s="352"/>
      <c r="B222" s="353"/>
      <c r="C222" s="353"/>
      <c r="D222" s="163" t="s">
        <v>105</v>
      </c>
      <c r="E222" s="157" t="s">
        <v>668</v>
      </c>
      <c r="F222" s="158"/>
      <c r="G222" s="175">
        <v>7114000</v>
      </c>
      <c r="H222" s="330">
        <v>6159000</v>
      </c>
      <c r="I222" s="421">
        <f t="shared" si="13"/>
        <v>0.15505763922714721</v>
      </c>
      <c r="J222" s="374" t="s">
        <v>177</v>
      </c>
      <c r="K222" s="412">
        <v>1</v>
      </c>
      <c r="L222" s="414" t="str">
        <f>IF(G222='（1）エ_月別観光地点別'!S222,"OK","NG")</f>
        <v>OK</v>
      </c>
      <c r="M222" s="414"/>
    </row>
    <row r="223" spans="1:13" ht="15" customHeight="1">
      <c r="A223" s="352"/>
      <c r="B223" s="353"/>
      <c r="C223" s="353"/>
      <c r="D223" s="163" t="s">
        <v>107</v>
      </c>
      <c r="E223" s="157" t="s">
        <v>669</v>
      </c>
      <c r="F223" s="158"/>
      <c r="G223" s="175">
        <v>91775</v>
      </c>
      <c r="H223" s="330">
        <v>69104</v>
      </c>
      <c r="I223" s="421">
        <f t="shared" si="13"/>
        <v>0.3280707339661959</v>
      </c>
      <c r="J223" s="374" t="s">
        <v>167</v>
      </c>
      <c r="K223" s="412">
        <v>1</v>
      </c>
      <c r="L223" s="414" t="str">
        <f>IF(G223='（1）エ_月別観光地点別'!S223,"OK","NG")</f>
        <v>OK</v>
      </c>
      <c r="M223" s="414"/>
    </row>
    <row r="224" spans="1:13" ht="15" customHeight="1">
      <c r="A224" s="352"/>
      <c r="B224" s="353"/>
      <c r="C224" s="353"/>
      <c r="D224" s="163" t="s">
        <v>109</v>
      </c>
      <c r="E224" s="157" t="s">
        <v>810</v>
      </c>
      <c r="F224" s="158"/>
      <c r="G224" s="175">
        <v>1017</v>
      </c>
      <c r="H224" s="330">
        <v>966</v>
      </c>
      <c r="I224" s="421">
        <f t="shared" si="13"/>
        <v>5.2795031055900665E-2</v>
      </c>
      <c r="J224" s="374" t="s">
        <v>167</v>
      </c>
      <c r="K224" s="412">
        <v>1</v>
      </c>
      <c r="L224" s="414" t="str">
        <f>IF(G224='（1）エ_月別観光地点別'!S224,"OK","NG")</f>
        <v>OK</v>
      </c>
      <c r="M224" s="414"/>
    </row>
    <row r="225" spans="1:13" ht="15" customHeight="1">
      <c r="A225" s="375"/>
      <c r="B225" s="376"/>
      <c r="C225" s="376"/>
      <c r="D225" s="315" t="s">
        <v>111</v>
      </c>
      <c r="E225" s="316" t="s">
        <v>828</v>
      </c>
      <c r="F225" s="317"/>
      <c r="G225" s="340">
        <v>457960</v>
      </c>
      <c r="H225" s="431">
        <v>325097</v>
      </c>
      <c r="I225" s="462">
        <f t="shared" si="13"/>
        <v>0.4086872533428485</v>
      </c>
      <c r="J225" s="485" t="s">
        <v>779</v>
      </c>
      <c r="K225" s="412">
        <v>1</v>
      </c>
      <c r="L225" s="414" t="str">
        <f>IF(G225='（1）エ_月別観光地点別'!S225,"OK","NG")</f>
        <v>OK</v>
      </c>
      <c r="M225" s="414"/>
    </row>
    <row r="226" spans="1:13" ht="15" customHeight="1">
      <c r="A226" s="352"/>
      <c r="B226" s="353"/>
      <c r="C226" s="353"/>
      <c r="D226" s="165" t="s">
        <v>113</v>
      </c>
      <c r="E226" s="159" t="s">
        <v>829</v>
      </c>
      <c r="F226" s="160"/>
      <c r="G226" s="171">
        <v>0</v>
      </c>
      <c r="H226" s="432">
        <v>1133</v>
      </c>
      <c r="I226" s="439">
        <f t="shared" si="13"/>
        <v>-1</v>
      </c>
      <c r="J226" s="617" t="s">
        <v>733</v>
      </c>
      <c r="K226" s="412">
        <v>1</v>
      </c>
      <c r="L226" s="414" t="str">
        <f>IF(G226='（1）エ_月別観光地点別'!S226,"OK","NG")</f>
        <v>OK</v>
      </c>
      <c r="M226" s="414"/>
    </row>
    <row r="227" spans="1:13" ht="15" customHeight="1">
      <c r="A227" s="352"/>
      <c r="B227" s="353"/>
      <c r="C227" s="353"/>
      <c r="D227" s="163" t="s">
        <v>115</v>
      </c>
      <c r="E227" s="157" t="s">
        <v>279</v>
      </c>
      <c r="F227" s="158"/>
      <c r="G227" s="175">
        <v>7000</v>
      </c>
      <c r="H227" s="330">
        <v>6143</v>
      </c>
      <c r="I227" s="421">
        <f t="shared" si="13"/>
        <v>0.13950838352596451</v>
      </c>
      <c r="J227" s="374" t="s">
        <v>733</v>
      </c>
      <c r="K227" s="412">
        <v>1</v>
      </c>
      <c r="L227" s="414" t="str">
        <f>IF(G227='（1）エ_月別観光地点別'!S227,"OK","NG")</f>
        <v>OK</v>
      </c>
      <c r="M227" s="414"/>
    </row>
    <row r="228" spans="1:13" ht="15" customHeight="1">
      <c r="A228" s="352"/>
      <c r="B228" s="353"/>
      <c r="C228" s="353"/>
      <c r="D228" s="163" t="s">
        <v>117</v>
      </c>
      <c r="E228" s="157" t="s">
        <v>771</v>
      </c>
      <c r="F228" s="158"/>
      <c r="G228" s="175">
        <v>30697</v>
      </c>
      <c r="H228" s="330">
        <v>26723</v>
      </c>
      <c r="I228" s="421">
        <f t="shared" si="13"/>
        <v>0.14871084833289672</v>
      </c>
      <c r="J228" s="488" t="s">
        <v>506</v>
      </c>
      <c r="K228" s="412">
        <v>1</v>
      </c>
      <c r="L228" s="414" t="str">
        <f>IF(G228='（1）エ_月別観光地点別'!S228,"OK","NG")</f>
        <v>OK</v>
      </c>
      <c r="M228" s="414"/>
    </row>
    <row r="229" spans="1:13" ht="15" customHeight="1">
      <c r="A229" s="352"/>
      <c r="B229" s="353"/>
      <c r="C229" s="353"/>
      <c r="D229" s="163" t="s">
        <v>119</v>
      </c>
      <c r="E229" s="157" t="s">
        <v>772</v>
      </c>
      <c r="F229" s="158"/>
      <c r="G229" s="175">
        <v>176527</v>
      </c>
      <c r="H229" s="330">
        <v>131109</v>
      </c>
      <c r="I229" s="421">
        <f t="shared" si="13"/>
        <v>0.34641405242965773</v>
      </c>
      <c r="J229" s="488" t="s">
        <v>750</v>
      </c>
      <c r="K229" s="412">
        <v>1</v>
      </c>
      <c r="L229" s="414" t="str">
        <f>IF(G229='（1）エ_月別観光地点別'!S229,"OK","NG")</f>
        <v>OK</v>
      </c>
      <c r="M229" s="414"/>
    </row>
    <row r="230" spans="1:13" ht="15" customHeight="1">
      <c r="A230" s="352"/>
      <c r="B230" s="353"/>
      <c r="C230" s="353"/>
      <c r="D230" s="163" t="s">
        <v>121</v>
      </c>
      <c r="E230" s="157" t="s">
        <v>281</v>
      </c>
      <c r="F230" s="445"/>
      <c r="G230" s="446">
        <v>30308</v>
      </c>
      <c r="H230" s="447">
        <v>25967</v>
      </c>
      <c r="I230" s="421">
        <f t="shared" si="13"/>
        <v>0.16717372049139301</v>
      </c>
      <c r="J230" s="445" t="s">
        <v>167</v>
      </c>
      <c r="K230" s="412">
        <v>1</v>
      </c>
      <c r="L230" s="414" t="str">
        <f>IF(G230='（1）エ_月別観光地点別'!S230,"OK","NG")</f>
        <v>OK</v>
      </c>
      <c r="M230" s="414"/>
    </row>
    <row r="231" spans="1:13" ht="15" customHeight="1">
      <c r="A231" s="352"/>
      <c r="B231" s="353"/>
      <c r="C231" s="353"/>
      <c r="D231" s="163" t="s">
        <v>123</v>
      </c>
      <c r="E231" s="157" t="s">
        <v>968</v>
      </c>
      <c r="F231" s="158"/>
      <c r="G231" s="175">
        <v>60000</v>
      </c>
      <c r="H231" s="330">
        <v>30000</v>
      </c>
      <c r="I231" s="421">
        <f t="shared" si="13"/>
        <v>1</v>
      </c>
      <c r="J231" s="488" t="s">
        <v>969</v>
      </c>
      <c r="K231" s="412">
        <v>1</v>
      </c>
      <c r="L231" s="414" t="str">
        <f>IF(G231='（1）エ_月別観光地点別'!S231,"OK","NG")</f>
        <v>OK</v>
      </c>
      <c r="M231" s="414"/>
    </row>
    <row r="232" spans="1:13" ht="15" customHeight="1">
      <c r="A232" s="352"/>
      <c r="B232" s="353"/>
      <c r="C232" s="353"/>
      <c r="D232" s="163" t="s">
        <v>125</v>
      </c>
      <c r="E232" s="157" t="s">
        <v>970</v>
      </c>
      <c r="F232" s="158"/>
      <c r="G232" s="175">
        <v>10500</v>
      </c>
      <c r="H232" s="330">
        <v>11500</v>
      </c>
      <c r="I232" s="421">
        <f t="shared" si="13"/>
        <v>-8.6956521739130488E-2</v>
      </c>
      <c r="J232" s="488" t="s">
        <v>846</v>
      </c>
      <c r="K232" s="412">
        <v>1</v>
      </c>
      <c r="L232" s="414" t="str">
        <f>IF(G232='（1）エ_月別観光地点別'!S232,"OK","NG")</f>
        <v>OK</v>
      </c>
      <c r="M232" s="414"/>
    </row>
    <row r="233" spans="1:13" ht="15" customHeight="1">
      <c r="A233" s="352"/>
      <c r="B233" s="353"/>
      <c r="C233" s="353"/>
      <c r="D233" s="163" t="s">
        <v>939</v>
      </c>
      <c r="E233" s="157" t="s">
        <v>282</v>
      </c>
      <c r="F233" s="445"/>
      <c r="G233" s="446">
        <v>24942</v>
      </c>
      <c r="H233" s="447">
        <v>30186</v>
      </c>
      <c r="I233" s="421">
        <f t="shared" si="13"/>
        <v>-0.17372291790896444</v>
      </c>
      <c r="J233" s="445"/>
      <c r="L233" s="414" t="str">
        <f>IF(G233='（1）エ_月別観光地点別'!S233,"OK","NG")</f>
        <v>OK</v>
      </c>
      <c r="M233" s="414"/>
    </row>
    <row r="234" spans="1:13" ht="15" customHeight="1">
      <c r="A234" s="352"/>
      <c r="B234" s="353"/>
      <c r="C234" s="353"/>
      <c r="D234" s="452"/>
      <c r="E234" s="157" t="s">
        <v>293</v>
      </c>
      <c r="F234" s="445"/>
      <c r="G234" s="446">
        <v>5382</v>
      </c>
      <c r="H234" s="447">
        <v>6639</v>
      </c>
      <c r="I234" s="421">
        <f t="shared" si="13"/>
        <v>-0.1893357433348396</v>
      </c>
      <c r="J234" s="445" t="s">
        <v>167</v>
      </c>
      <c r="K234" s="412">
        <v>1</v>
      </c>
      <c r="L234" s="414" t="str">
        <f>IF(G234='（1）エ_月別観光地点別'!S234,"OK","NG")</f>
        <v>OK</v>
      </c>
      <c r="M234" s="414"/>
    </row>
    <row r="235" spans="1:13" ht="15" customHeight="1">
      <c r="A235" s="352"/>
      <c r="B235" s="353"/>
      <c r="C235" s="353"/>
      <c r="D235" s="452"/>
      <c r="E235" s="157" t="s">
        <v>292</v>
      </c>
      <c r="F235" s="445"/>
      <c r="G235" s="446">
        <v>19560</v>
      </c>
      <c r="H235" s="447">
        <v>23547</v>
      </c>
      <c r="I235" s="421">
        <f t="shared" si="13"/>
        <v>-0.16932093260287939</v>
      </c>
      <c r="J235" s="445" t="s">
        <v>191</v>
      </c>
      <c r="K235" s="412">
        <v>1</v>
      </c>
      <c r="L235" s="414" t="str">
        <f>IF(G235='（1）エ_月別観光地点別'!S235,"OK","NG")</f>
        <v>OK</v>
      </c>
      <c r="M235" s="414"/>
    </row>
    <row r="236" spans="1:13" ht="15" customHeight="1">
      <c r="A236" s="352"/>
      <c r="B236" s="353"/>
      <c r="C236" s="353"/>
      <c r="D236" s="163" t="s">
        <v>127</v>
      </c>
      <c r="E236" s="157" t="s">
        <v>284</v>
      </c>
      <c r="F236" s="445"/>
      <c r="G236" s="446">
        <v>48791</v>
      </c>
      <c r="H236" s="447">
        <v>47336</v>
      </c>
      <c r="I236" s="421">
        <f t="shared" si="13"/>
        <v>3.0737704918032849E-2</v>
      </c>
      <c r="J236" s="445" t="s">
        <v>168</v>
      </c>
      <c r="K236" s="412">
        <v>1</v>
      </c>
      <c r="L236" s="414" t="str">
        <f>IF(G236='（1）エ_月別観光地点別'!S236,"OK","NG")</f>
        <v>OK</v>
      </c>
      <c r="M236" s="414"/>
    </row>
    <row r="237" spans="1:13" ht="15" customHeight="1">
      <c r="A237" s="352"/>
      <c r="B237" s="353"/>
      <c r="C237" s="353"/>
      <c r="D237" s="163" t="s">
        <v>935</v>
      </c>
      <c r="E237" s="157" t="s">
        <v>286</v>
      </c>
      <c r="F237" s="445"/>
      <c r="G237" s="446">
        <v>114870</v>
      </c>
      <c r="H237" s="447">
        <v>80530</v>
      </c>
      <c r="I237" s="421">
        <f t="shared" si="13"/>
        <v>0.42642493480690424</v>
      </c>
      <c r="J237" s="445" t="s">
        <v>177</v>
      </c>
      <c r="K237" s="412">
        <v>1</v>
      </c>
      <c r="L237" s="414" t="str">
        <f>IF(G237='（1）エ_月別観光地点別'!S237,"OK","NG")</f>
        <v>OK</v>
      </c>
      <c r="M237" s="414"/>
    </row>
    <row r="238" spans="1:13" ht="15" customHeight="1">
      <c r="A238" s="352"/>
      <c r="B238" s="353"/>
      <c r="C238" s="353"/>
      <c r="D238" s="163" t="s">
        <v>129</v>
      </c>
      <c r="E238" s="157" t="s">
        <v>287</v>
      </c>
      <c r="F238" s="445"/>
      <c r="G238" s="446">
        <v>104493</v>
      </c>
      <c r="H238" s="447">
        <v>108195</v>
      </c>
      <c r="I238" s="421">
        <f t="shared" si="13"/>
        <v>-3.4215998890891441E-2</v>
      </c>
      <c r="J238" s="445" t="s">
        <v>168</v>
      </c>
      <c r="K238" s="412">
        <v>1</v>
      </c>
      <c r="L238" s="414" t="str">
        <f>IF(G238='（1）エ_月別観光地点別'!S238,"OK","NG")</f>
        <v>OK</v>
      </c>
      <c r="M238" s="414"/>
    </row>
    <row r="239" spans="1:13" ht="15" customHeight="1">
      <c r="A239" s="352"/>
      <c r="B239" s="353"/>
      <c r="C239" s="353"/>
      <c r="D239" s="163" t="s">
        <v>130</v>
      </c>
      <c r="E239" s="157" t="s">
        <v>876</v>
      </c>
      <c r="F239" s="445"/>
      <c r="G239" s="446">
        <v>471961</v>
      </c>
      <c r="H239" s="447">
        <v>454096</v>
      </c>
      <c r="I239" s="421">
        <f t="shared" si="13"/>
        <v>3.9341901271977786E-2</v>
      </c>
      <c r="J239" s="445" t="s">
        <v>169</v>
      </c>
      <c r="K239" s="412">
        <v>1</v>
      </c>
      <c r="L239" s="414" t="str">
        <f>IF(G239='（1）エ_月別観光地点別'!S239,"OK","NG")</f>
        <v>OK</v>
      </c>
      <c r="M239" s="414"/>
    </row>
    <row r="240" spans="1:13" ht="15" customHeight="1">
      <c r="A240" s="352"/>
      <c r="B240" s="353"/>
      <c r="C240" s="353"/>
      <c r="D240" s="163" t="s">
        <v>283</v>
      </c>
      <c r="E240" s="157" t="s">
        <v>288</v>
      </c>
      <c r="F240" s="445"/>
      <c r="G240" s="446">
        <v>9729</v>
      </c>
      <c r="H240" s="447">
        <v>7532</v>
      </c>
      <c r="I240" s="421">
        <f t="shared" si="13"/>
        <v>0.29168879447689866</v>
      </c>
      <c r="J240" s="445" t="s">
        <v>193</v>
      </c>
      <c r="K240" s="412">
        <v>1</v>
      </c>
      <c r="L240" s="414" t="str">
        <f>IF(G240='（1）エ_月別観光地点別'!S240,"OK","NG")</f>
        <v>OK</v>
      </c>
      <c r="M240" s="414"/>
    </row>
    <row r="241" spans="1:13" ht="15" customHeight="1">
      <c r="A241" s="352"/>
      <c r="B241" s="353"/>
      <c r="C241" s="353"/>
      <c r="D241" s="163" t="s">
        <v>285</v>
      </c>
      <c r="E241" s="157" t="s">
        <v>867</v>
      </c>
      <c r="F241" s="445"/>
      <c r="G241" s="446">
        <v>43118</v>
      </c>
      <c r="H241" s="447">
        <v>49767</v>
      </c>
      <c r="I241" s="421">
        <f t="shared" si="13"/>
        <v>-0.13360258806036129</v>
      </c>
      <c r="J241" s="453" t="s">
        <v>186</v>
      </c>
      <c r="K241" s="412">
        <v>1</v>
      </c>
      <c r="L241" s="414" t="str">
        <f>IF(G241='（1）エ_月別観光地点別'!S241,"OK","NG")</f>
        <v>OK</v>
      </c>
      <c r="M241" s="414"/>
    </row>
    <row r="242" spans="1:13" ht="15" customHeight="1">
      <c r="A242" s="352"/>
      <c r="B242" s="353"/>
      <c r="C242" s="353"/>
      <c r="D242" s="163" t="s">
        <v>133</v>
      </c>
      <c r="E242" s="157" t="s">
        <v>868</v>
      </c>
      <c r="F242" s="445"/>
      <c r="G242" s="446">
        <v>2460</v>
      </c>
      <c r="H242" s="447">
        <v>2748</v>
      </c>
      <c r="I242" s="421">
        <f t="shared" si="13"/>
        <v>-0.10480349344978168</v>
      </c>
      <c r="J242" s="514" t="s">
        <v>720</v>
      </c>
      <c r="K242" s="412">
        <v>1</v>
      </c>
      <c r="L242" s="414" t="str">
        <f>IF(G242='（1）エ_月別観光地点別'!S242,"OK","NG")</f>
        <v>OK</v>
      </c>
      <c r="M242" s="414"/>
    </row>
    <row r="243" spans="1:13" ht="15" customHeight="1">
      <c r="A243" s="352"/>
      <c r="B243" s="353"/>
      <c r="C243" s="353"/>
      <c r="D243" s="163" t="s">
        <v>135</v>
      </c>
      <c r="E243" s="157" t="s">
        <v>716</v>
      </c>
      <c r="F243" s="445"/>
      <c r="G243" s="446">
        <v>19394</v>
      </c>
      <c r="H243" s="444">
        <v>23766</v>
      </c>
      <c r="I243" s="421">
        <f t="shared" si="13"/>
        <v>-0.18396027939072623</v>
      </c>
      <c r="J243" s="489" t="s">
        <v>720</v>
      </c>
      <c r="K243" s="412">
        <v>1</v>
      </c>
      <c r="L243" s="414" t="str">
        <f>IF(G243='（1）エ_月別観光地点別'!S243,"OK","NG")</f>
        <v>OK</v>
      </c>
      <c r="M243" s="414"/>
    </row>
    <row r="244" spans="1:13" ht="15" customHeight="1">
      <c r="A244" s="352"/>
      <c r="B244" s="353"/>
      <c r="C244" s="353"/>
      <c r="D244" s="163" t="s">
        <v>136</v>
      </c>
      <c r="E244" s="157" t="s">
        <v>290</v>
      </c>
      <c r="F244" s="445"/>
      <c r="G244" s="446">
        <v>7273</v>
      </c>
      <c r="H244" s="447">
        <v>10022</v>
      </c>
      <c r="I244" s="421">
        <f t="shared" si="13"/>
        <v>-0.27429654759529032</v>
      </c>
      <c r="J244" s="445" t="s">
        <v>177</v>
      </c>
      <c r="K244" s="412">
        <v>1</v>
      </c>
      <c r="L244" s="414" t="str">
        <f>IF(G244='（1）エ_月別観光地点別'!S244,"OK","NG")</f>
        <v>OK</v>
      </c>
      <c r="M244" s="414"/>
    </row>
    <row r="245" spans="1:13" ht="15" customHeight="1">
      <c r="A245" s="377"/>
      <c r="B245" s="378"/>
      <c r="C245" s="378"/>
      <c r="D245" s="163" t="s">
        <v>940</v>
      </c>
      <c r="E245" s="159" t="s">
        <v>291</v>
      </c>
      <c r="F245" s="436"/>
      <c r="G245" s="434">
        <v>38700</v>
      </c>
      <c r="H245" s="438">
        <v>37091</v>
      </c>
      <c r="I245" s="439">
        <f t="shared" si="13"/>
        <v>4.3379795637755736E-2</v>
      </c>
      <c r="J245" s="436" t="s">
        <v>194</v>
      </c>
      <c r="K245" s="412">
        <v>1</v>
      </c>
      <c r="L245" s="414" t="str">
        <f>IF(G245='（1）エ_月別観光地点別'!S245,"OK","NG")</f>
        <v>OK</v>
      </c>
      <c r="M245" s="414"/>
    </row>
    <row r="246" spans="1:13" ht="15" customHeight="1">
      <c r="A246" s="390"/>
      <c r="B246" s="391"/>
      <c r="C246" s="391"/>
      <c r="D246" s="392"/>
      <c r="E246" s="448" t="s">
        <v>573</v>
      </c>
      <c r="F246" s="449"/>
      <c r="G246" s="450">
        <f>SUMIFS(G187:G245,K187:K245,1)</f>
        <v>12087648</v>
      </c>
      <c r="H246" s="451">
        <f>SUMIFS(H187:H245,K187:K245,1)</f>
        <v>10500522</v>
      </c>
      <c r="I246" s="467">
        <f t="shared" si="13"/>
        <v>0.15114734296066423</v>
      </c>
      <c r="J246" s="490"/>
      <c r="K246" s="412">
        <v>2</v>
      </c>
      <c r="L246" s="414" t="str">
        <f>IF(G246='（1）エ_月別観光地点別'!S246,"OK","NG")</f>
        <v>OK</v>
      </c>
      <c r="M246" s="414"/>
    </row>
    <row r="247" spans="1:13" ht="15" customHeight="1">
      <c r="A247" s="352"/>
      <c r="B247" s="370" t="s">
        <v>296</v>
      </c>
      <c r="C247" s="371"/>
      <c r="D247" s="163" t="s">
        <v>45</v>
      </c>
      <c r="E247" s="157" t="s">
        <v>734</v>
      </c>
      <c r="F247" s="158"/>
      <c r="G247" s="175">
        <v>677000</v>
      </c>
      <c r="H247" s="330">
        <v>598400</v>
      </c>
      <c r="I247" s="421">
        <f t="shared" si="13"/>
        <v>0.13135026737967914</v>
      </c>
      <c r="J247" s="491"/>
      <c r="L247" s="414" t="str">
        <f>IF(G247='（1）エ_月別観光地点別'!S247,"OK","NG")</f>
        <v>OK</v>
      </c>
      <c r="M247" s="414"/>
    </row>
    <row r="248" spans="1:13" ht="15" customHeight="1">
      <c r="A248" s="352"/>
      <c r="B248" s="373"/>
      <c r="C248" s="373"/>
      <c r="D248" s="163"/>
      <c r="E248" s="157" t="s">
        <v>309</v>
      </c>
      <c r="F248" s="158"/>
      <c r="G248" s="175">
        <v>29608</v>
      </c>
      <c r="H248" s="330">
        <v>34672</v>
      </c>
      <c r="I248" s="421">
        <f t="shared" si="13"/>
        <v>-0.14605445316105214</v>
      </c>
      <c r="J248" s="491" t="s">
        <v>186</v>
      </c>
      <c r="K248" s="412">
        <v>1</v>
      </c>
      <c r="L248" s="414" t="str">
        <f>IF(G248='（1）エ_月別観光地点別'!S248,"OK","NG")</f>
        <v>OK</v>
      </c>
      <c r="M248" s="414"/>
    </row>
    <row r="249" spans="1:13" ht="15" customHeight="1">
      <c r="A249" s="352"/>
      <c r="B249" s="373"/>
      <c r="C249" s="373"/>
      <c r="D249" s="163"/>
      <c r="E249" s="157" t="s">
        <v>310</v>
      </c>
      <c r="F249" s="158"/>
      <c r="G249" s="175">
        <v>21865</v>
      </c>
      <c r="H249" s="330">
        <v>28007</v>
      </c>
      <c r="I249" s="421">
        <f t="shared" si="13"/>
        <v>-0.21930231727782346</v>
      </c>
      <c r="J249" s="491" t="s">
        <v>179</v>
      </c>
      <c r="K249" s="412">
        <v>1</v>
      </c>
      <c r="L249" s="414" t="str">
        <f>IF(G249='（1）エ_月別観光地点別'!S249,"OK","NG")</f>
        <v>OK</v>
      </c>
      <c r="M249" s="414"/>
    </row>
    <row r="250" spans="1:13" ht="15" customHeight="1">
      <c r="A250" s="352"/>
      <c r="B250" s="373"/>
      <c r="C250" s="373"/>
      <c r="D250" s="163"/>
      <c r="E250" s="157" t="s">
        <v>311</v>
      </c>
      <c r="F250" s="158"/>
      <c r="G250" s="175">
        <v>101978</v>
      </c>
      <c r="H250" s="330">
        <v>104080</v>
      </c>
      <c r="I250" s="421">
        <f t="shared" si="13"/>
        <v>-2.0196003074558044E-2</v>
      </c>
      <c r="J250" s="491" t="s">
        <v>167</v>
      </c>
      <c r="K250" s="412">
        <v>1</v>
      </c>
      <c r="L250" s="414" t="str">
        <f>IF(G250='（1）エ_月別観光地点別'!S250,"OK","NG")</f>
        <v>OK</v>
      </c>
      <c r="M250" s="414"/>
    </row>
    <row r="251" spans="1:13" ht="15" customHeight="1">
      <c r="A251" s="352"/>
      <c r="B251" s="373"/>
      <c r="C251" s="373"/>
      <c r="D251" s="163"/>
      <c r="E251" s="157" t="s">
        <v>312</v>
      </c>
      <c r="F251" s="158"/>
      <c r="G251" s="175">
        <v>15515</v>
      </c>
      <c r="H251" s="330">
        <v>14410</v>
      </c>
      <c r="I251" s="421">
        <f t="shared" si="13"/>
        <v>7.6682859125607239E-2</v>
      </c>
      <c r="J251" s="491" t="s">
        <v>307</v>
      </c>
      <c r="K251" s="412">
        <v>1</v>
      </c>
      <c r="L251" s="414" t="str">
        <f>IF(G251='（1）エ_月別観光地点別'!S251,"OK","NG")</f>
        <v>OK</v>
      </c>
      <c r="M251" s="414"/>
    </row>
    <row r="252" spans="1:13" ht="15" customHeight="1">
      <c r="A252" s="352"/>
      <c r="B252" s="373"/>
      <c r="C252" s="373"/>
      <c r="D252" s="163"/>
      <c r="E252" s="157" t="s">
        <v>313</v>
      </c>
      <c r="F252" s="158"/>
      <c r="G252" s="175">
        <v>99680</v>
      </c>
      <c r="H252" s="330">
        <v>94223</v>
      </c>
      <c r="I252" s="421">
        <f t="shared" si="13"/>
        <v>5.791579550640491E-2</v>
      </c>
      <c r="J252" s="491" t="s">
        <v>168</v>
      </c>
      <c r="K252" s="412">
        <v>1</v>
      </c>
      <c r="L252" s="414" t="str">
        <f>IF(G252='（1）エ_月別観光地点別'!S252,"OK","NG")</f>
        <v>OK</v>
      </c>
      <c r="M252" s="414"/>
    </row>
    <row r="253" spans="1:13" ht="15" customHeight="1">
      <c r="A253" s="352"/>
      <c r="B253" s="373"/>
      <c r="C253" s="373"/>
      <c r="D253" s="163"/>
      <c r="E253" s="157" t="s">
        <v>314</v>
      </c>
      <c r="F253" s="158"/>
      <c r="G253" s="175">
        <v>408354</v>
      </c>
      <c r="H253" s="330">
        <v>323008</v>
      </c>
      <c r="I253" s="421">
        <f t="shared" si="13"/>
        <v>0.26422255795522087</v>
      </c>
      <c r="J253" s="491" t="s">
        <v>181</v>
      </c>
      <c r="K253" s="412">
        <v>1</v>
      </c>
      <c r="L253" s="414" t="str">
        <f>IF(G253='（1）エ_月別観光地点別'!S253,"OK","NG")</f>
        <v>OK</v>
      </c>
      <c r="M253" s="414"/>
    </row>
    <row r="254" spans="1:13" ht="15" customHeight="1">
      <c r="A254" s="352"/>
      <c r="B254" s="373"/>
      <c r="C254" s="373"/>
      <c r="D254" s="163" t="s">
        <v>47</v>
      </c>
      <c r="E254" s="157" t="s">
        <v>298</v>
      </c>
      <c r="F254" s="158"/>
      <c r="G254" s="175">
        <v>246100</v>
      </c>
      <c r="H254" s="330">
        <v>220100</v>
      </c>
      <c r="I254" s="421">
        <f t="shared" si="13"/>
        <v>0.11812812358019076</v>
      </c>
      <c r="J254" s="491"/>
      <c r="L254" s="414" t="str">
        <f>IF(G254='（1）エ_月別観光地点別'!S254,"OK","NG")</f>
        <v>OK</v>
      </c>
      <c r="M254" s="414"/>
    </row>
    <row r="255" spans="1:13" ht="15" customHeight="1">
      <c r="A255" s="352"/>
      <c r="B255" s="373"/>
      <c r="C255" s="373"/>
      <c r="D255" s="163"/>
      <c r="E255" s="157" t="s">
        <v>315</v>
      </c>
      <c r="F255" s="158"/>
      <c r="G255" s="175">
        <v>9520</v>
      </c>
      <c r="H255" s="330">
        <v>7635</v>
      </c>
      <c r="I255" s="421">
        <f t="shared" ref="I255:I300" si="14">IFERROR(G255/H255-1,"－")</f>
        <v>0.24688932547478726</v>
      </c>
      <c r="J255" s="491" t="s">
        <v>167</v>
      </c>
      <c r="K255" s="412">
        <v>1</v>
      </c>
      <c r="L255" s="414" t="str">
        <f>IF(G255='（1）エ_月別観光地点別'!S255,"OK","NG")</f>
        <v>OK</v>
      </c>
      <c r="M255" s="414"/>
    </row>
    <row r="256" spans="1:13" ht="15" customHeight="1">
      <c r="A256" s="352"/>
      <c r="B256" s="373"/>
      <c r="C256" s="373"/>
      <c r="D256" s="163"/>
      <c r="E256" s="157" t="s">
        <v>316</v>
      </c>
      <c r="F256" s="158"/>
      <c r="G256" s="175">
        <v>82592</v>
      </c>
      <c r="H256" s="330">
        <v>72214</v>
      </c>
      <c r="I256" s="421">
        <f t="shared" si="14"/>
        <v>0.14371174564488887</v>
      </c>
      <c r="J256" s="491" t="s">
        <v>191</v>
      </c>
      <c r="K256" s="412">
        <v>1</v>
      </c>
      <c r="L256" s="414" t="str">
        <f>IF(G256='（1）エ_月別観光地点別'!S256,"OK","NG")</f>
        <v>OK</v>
      </c>
      <c r="M256" s="414"/>
    </row>
    <row r="257" spans="1:13" ht="15" customHeight="1">
      <c r="A257" s="352"/>
      <c r="B257" s="373"/>
      <c r="C257" s="373"/>
      <c r="D257" s="163"/>
      <c r="E257" s="157" t="s">
        <v>317</v>
      </c>
      <c r="F257" s="158"/>
      <c r="G257" s="175">
        <v>4481</v>
      </c>
      <c r="H257" s="330">
        <v>4400</v>
      </c>
      <c r="I257" s="421">
        <f t="shared" si="14"/>
        <v>1.8409090909090819E-2</v>
      </c>
      <c r="J257" s="491" t="s">
        <v>191</v>
      </c>
      <c r="K257" s="412">
        <v>1</v>
      </c>
      <c r="L257" s="414" t="str">
        <f>IF(G257='（1）エ_月別観光地点別'!S257,"OK","NG")</f>
        <v>OK</v>
      </c>
      <c r="M257" s="414"/>
    </row>
    <row r="258" spans="1:13" ht="15" customHeight="1">
      <c r="A258" s="352"/>
      <c r="B258" s="373"/>
      <c r="C258" s="373"/>
      <c r="D258" s="163"/>
      <c r="E258" s="157" t="s">
        <v>318</v>
      </c>
      <c r="F258" s="158"/>
      <c r="G258" s="175">
        <v>4421</v>
      </c>
      <c r="H258" s="330">
        <v>3930</v>
      </c>
      <c r="I258" s="421">
        <f t="shared" si="14"/>
        <v>0.12493638676844787</v>
      </c>
      <c r="J258" s="491" t="s">
        <v>167</v>
      </c>
      <c r="K258" s="412">
        <v>1</v>
      </c>
      <c r="L258" s="414" t="str">
        <f>IF(G258='（1）エ_月別観光地点別'!S258,"OK","NG")</f>
        <v>OK</v>
      </c>
      <c r="M258" s="414"/>
    </row>
    <row r="259" spans="1:13" ht="15" customHeight="1">
      <c r="A259" s="352"/>
      <c r="B259" s="373"/>
      <c r="C259" s="373"/>
      <c r="D259" s="163"/>
      <c r="E259" s="157" t="s">
        <v>319</v>
      </c>
      <c r="F259" s="158"/>
      <c r="G259" s="175">
        <v>9209</v>
      </c>
      <c r="H259" s="330">
        <v>9285</v>
      </c>
      <c r="I259" s="421">
        <f t="shared" si="14"/>
        <v>-8.1852450188476533E-3</v>
      </c>
      <c r="J259" s="491" t="s">
        <v>308</v>
      </c>
      <c r="K259" s="412">
        <v>1</v>
      </c>
      <c r="L259" s="414" t="str">
        <f>IF(G259='（1）エ_月別観光地点別'!S259,"OK","NG")</f>
        <v>OK</v>
      </c>
      <c r="M259" s="414"/>
    </row>
    <row r="260" spans="1:13" ht="15" customHeight="1">
      <c r="A260" s="352"/>
      <c r="B260" s="373"/>
      <c r="C260" s="373"/>
      <c r="D260" s="163"/>
      <c r="E260" s="157" t="s">
        <v>320</v>
      </c>
      <c r="F260" s="158"/>
      <c r="G260" s="175">
        <v>69248</v>
      </c>
      <c r="H260" s="330">
        <v>61640</v>
      </c>
      <c r="I260" s="421">
        <f t="shared" si="14"/>
        <v>0.12342634652822837</v>
      </c>
      <c r="J260" s="491" t="s">
        <v>192</v>
      </c>
      <c r="K260" s="412">
        <v>1</v>
      </c>
      <c r="L260" s="414" t="str">
        <f>IF(G260='（1）エ_月別観光地点別'!S260,"OK","NG")</f>
        <v>OK</v>
      </c>
      <c r="M260" s="414"/>
    </row>
    <row r="261" spans="1:13" ht="15" customHeight="1">
      <c r="A261" s="352"/>
      <c r="B261" s="373"/>
      <c r="C261" s="373"/>
      <c r="D261" s="163"/>
      <c r="E261" s="157" t="s">
        <v>321</v>
      </c>
      <c r="F261" s="158"/>
      <c r="G261" s="175">
        <v>66629</v>
      </c>
      <c r="H261" s="330">
        <v>60996</v>
      </c>
      <c r="I261" s="421">
        <f t="shared" si="14"/>
        <v>9.235031805364291E-2</v>
      </c>
      <c r="J261" s="491" t="s">
        <v>308</v>
      </c>
      <c r="K261" s="412">
        <v>1</v>
      </c>
      <c r="L261" s="414" t="str">
        <f>IF(G261='（1）エ_月別観光地点別'!S261,"OK","NG")</f>
        <v>OK</v>
      </c>
      <c r="M261" s="414"/>
    </row>
    <row r="262" spans="1:13" ht="15" customHeight="1">
      <c r="A262" s="352"/>
      <c r="B262" s="373"/>
      <c r="C262" s="373"/>
      <c r="D262" s="163" t="s">
        <v>49</v>
      </c>
      <c r="E262" s="157" t="s">
        <v>299</v>
      </c>
      <c r="F262" s="158"/>
      <c r="G262" s="175">
        <v>0</v>
      </c>
      <c r="H262" s="330">
        <v>3250</v>
      </c>
      <c r="I262" s="421">
        <f t="shared" si="14"/>
        <v>-1</v>
      </c>
      <c r="J262" s="491"/>
      <c r="L262" s="414" t="str">
        <f>IF(G262='（1）エ_月別観光地点別'!S262,"OK","NG")</f>
        <v>OK</v>
      </c>
      <c r="M262" s="414"/>
    </row>
    <row r="263" spans="1:13" ht="15" customHeight="1">
      <c r="A263" s="352"/>
      <c r="B263" s="373"/>
      <c r="C263" s="373"/>
      <c r="D263" s="163"/>
      <c r="E263" s="157" t="s">
        <v>322</v>
      </c>
      <c r="F263" s="158"/>
      <c r="G263" s="175">
        <v>0</v>
      </c>
      <c r="H263" s="330">
        <v>0</v>
      </c>
      <c r="I263" s="421" t="str">
        <f t="shared" si="14"/>
        <v>－</v>
      </c>
      <c r="J263" s="491" t="s">
        <v>182</v>
      </c>
      <c r="K263" s="412">
        <v>1</v>
      </c>
      <c r="L263" s="414" t="str">
        <f>IF(G263='（1）エ_月別観光地点別'!S263,"OK","NG")</f>
        <v>OK</v>
      </c>
      <c r="M263" s="414"/>
    </row>
    <row r="264" spans="1:13" ht="15" customHeight="1">
      <c r="A264" s="352"/>
      <c r="B264" s="373"/>
      <c r="C264" s="373"/>
      <c r="D264" s="163"/>
      <c r="E264" s="157" t="s">
        <v>323</v>
      </c>
      <c r="F264" s="158"/>
      <c r="G264" s="175">
        <v>0</v>
      </c>
      <c r="H264" s="330">
        <v>0</v>
      </c>
      <c r="I264" s="421" t="str">
        <f t="shared" si="14"/>
        <v>－</v>
      </c>
      <c r="J264" s="491" t="s">
        <v>182</v>
      </c>
      <c r="K264" s="412">
        <v>1</v>
      </c>
      <c r="L264" s="414" t="str">
        <f>IF(G264='（1）エ_月別観光地点別'!S264,"OK","NG")</f>
        <v>OK</v>
      </c>
      <c r="M264" s="414"/>
    </row>
    <row r="265" spans="1:13" ht="15" customHeight="1">
      <c r="A265" s="352"/>
      <c r="B265" s="353"/>
      <c r="C265" s="353"/>
      <c r="D265" s="163"/>
      <c r="E265" s="157" t="s">
        <v>813</v>
      </c>
      <c r="F265" s="158"/>
      <c r="G265" s="175">
        <v>0</v>
      </c>
      <c r="H265" s="330">
        <v>3250</v>
      </c>
      <c r="I265" s="421">
        <f t="shared" si="14"/>
        <v>-1</v>
      </c>
      <c r="J265" s="491" t="s">
        <v>182</v>
      </c>
      <c r="K265" s="412">
        <v>1</v>
      </c>
      <c r="L265" s="414" t="str">
        <f>IF(G265='（1）エ_月別観光地点別'!S265,"OK","NG")</f>
        <v>OK</v>
      </c>
      <c r="M265" s="414"/>
    </row>
    <row r="266" spans="1:13" ht="15" customHeight="1">
      <c r="A266" s="352"/>
      <c r="B266" s="353"/>
      <c r="C266" s="353"/>
      <c r="D266" s="163" t="s">
        <v>51</v>
      </c>
      <c r="E266" s="157" t="s">
        <v>300</v>
      </c>
      <c r="F266" s="158"/>
      <c r="G266" s="175">
        <v>55320</v>
      </c>
      <c r="H266" s="330">
        <v>51124</v>
      </c>
      <c r="I266" s="421">
        <f t="shared" si="14"/>
        <v>8.2074955011344874E-2</v>
      </c>
      <c r="J266" s="491" t="s">
        <v>168</v>
      </c>
      <c r="K266" s="412">
        <v>1</v>
      </c>
      <c r="L266" s="414" t="str">
        <f>IF(G266='（1）エ_月別観光地点別'!S266,"OK","NG")</f>
        <v>OK</v>
      </c>
      <c r="M266" s="414"/>
    </row>
    <row r="267" spans="1:13" ht="15" customHeight="1">
      <c r="A267" s="352"/>
      <c r="B267" s="353"/>
      <c r="C267" s="353"/>
      <c r="D267" s="163" t="s">
        <v>198</v>
      </c>
      <c r="E267" s="157" t="s">
        <v>301</v>
      </c>
      <c r="F267" s="158"/>
      <c r="G267" s="175">
        <v>1993</v>
      </c>
      <c r="H267" s="330">
        <v>2702</v>
      </c>
      <c r="I267" s="421">
        <f t="shared" si="14"/>
        <v>-0.26239822353811992</v>
      </c>
      <c r="J267" s="491" t="s">
        <v>179</v>
      </c>
      <c r="K267" s="412">
        <v>1</v>
      </c>
      <c r="L267" s="414" t="str">
        <f>IF(G267='（1）エ_月別観光地点別'!S267,"OK","NG")</f>
        <v>OK</v>
      </c>
      <c r="M267" s="414"/>
    </row>
    <row r="268" spans="1:13" ht="15" customHeight="1">
      <c r="A268" s="352"/>
      <c r="B268" s="353"/>
      <c r="C268" s="353"/>
      <c r="D268" s="163" t="s">
        <v>55</v>
      </c>
      <c r="E268" s="157" t="s">
        <v>302</v>
      </c>
      <c r="F268" s="158"/>
      <c r="G268" s="175">
        <v>7673</v>
      </c>
      <c r="H268" s="330">
        <v>6016</v>
      </c>
      <c r="I268" s="421">
        <f t="shared" si="14"/>
        <v>0.2754321808510638</v>
      </c>
      <c r="J268" s="374" t="s">
        <v>167</v>
      </c>
      <c r="K268" s="412">
        <v>1</v>
      </c>
      <c r="L268" s="414" t="str">
        <f>IF(G268='（1）エ_月別観光地点別'!S268,"OK","NG")</f>
        <v>OK</v>
      </c>
      <c r="M268" s="414"/>
    </row>
    <row r="269" spans="1:13" ht="15" customHeight="1">
      <c r="A269" s="375"/>
      <c r="B269" s="376"/>
      <c r="C269" s="376"/>
      <c r="D269" s="315" t="s">
        <v>57</v>
      </c>
      <c r="E269" s="316" t="s">
        <v>303</v>
      </c>
      <c r="F269" s="317"/>
      <c r="G269" s="340">
        <v>12235</v>
      </c>
      <c r="H269" s="431">
        <v>10781</v>
      </c>
      <c r="I269" s="462">
        <f t="shared" si="14"/>
        <v>0.13486689546424269</v>
      </c>
      <c r="J269" s="618" t="s">
        <v>167</v>
      </c>
      <c r="K269" s="412">
        <v>1</v>
      </c>
      <c r="L269" s="414" t="str">
        <f>IF(G269='（1）エ_月別観光地点別'!S269,"OK","NG")</f>
        <v>OK</v>
      </c>
      <c r="M269" s="414"/>
    </row>
    <row r="270" spans="1:13" ht="15" customHeight="1">
      <c r="A270" s="733"/>
      <c r="B270" s="734"/>
      <c r="C270" s="734"/>
      <c r="D270" s="735" t="s">
        <v>780</v>
      </c>
      <c r="E270" s="736" t="s">
        <v>304</v>
      </c>
      <c r="F270" s="737"/>
      <c r="G270" s="738">
        <v>33991</v>
      </c>
      <c r="H270" s="739">
        <v>29655</v>
      </c>
      <c r="I270" s="740">
        <f t="shared" si="14"/>
        <v>0.14621480357443928</v>
      </c>
      <c r="J270" s="741" t="s">
        <v>167</v>
      </c>
      <c r="K270" s="412">
        <v>1</v>
      </c>
      <c r="L270" s="414" t="str">
        <f>IF(G270='（1）エ_月別観光地点別'!S270,"OK","NG")</f>
        <v>OK</v>
      </c>
      <c r="M270" s="414"/>
    </row>
    <row r="271" spans="1:13" ht="15" customHeight="1">
      <c r="A271" s="352"/>
      <c r="B271" s="742"/>
      <c r="C271" s="742"/>
      <c r="D271" s="163" t="s">
        <v>61</v>
      </c>
      <c r="E271" s="157" t="s">
        <v>880</v>
      </c>
      <c r="F271" s="158"/>
      <c r="G271" s="175">
        <v>139200</v>
      </c>
      <c r="H271" s="330">
        <v>144752</v>
      </c>
      <c r="I271" s="421">
        <f t="shared" si="14"/>
        <v>-3.8355255885929029E-2</v>
      </c>
      <c r="J271" s="374" t="s">
        <v>726</v>
      </c>
      <c r="K271" s="412">
        <v>1</v>
      </c>
      <c r="L271" s="414" t="str">
        <f>IF(G271='（1）エ_月別観光地点別'!S271,"OK","NG")</f>
        <v>OK</v>
      </c>
      <c r="M271" s="414"/>
    </row>
    <row r="272" spans="1:13" ht="15" customHeight="1">
      <c r="A272" s="352"/>
      <c r="B272" s="742"/>
      <c r="C272" s="742"/>
      <c r="D272" s="163" t="s">
        <v>63</v>
      </c>
      <c r="E272" s="157" t="s">
        <v>892</v>
      </c>
      <c r="F272" s="158"/>
      <c r="G272" s="175">
        <v>85000</v>
      </c>
      <c r="H272" s="330">
        <v>0</v>
      </c>
      <c r="I272" s="421" t="str">
        <f t="shared" ref="I272" si="15">IFERROR(G272/H272-1,"－")</f>
        <v>－</v>
      </c>
      <c r="J272" s="374" t="s">
        <v>187</v>
      </c>
      <c r="K272" s="412">
        <v>1</v>
      </c>
      <c r="L272" s="414" t="str">
        <f>IF(G272='（1）エ_月別観光地点別'!S272,"OK","NG")</f>
        <v>OK</v>
      </c>
      <c r="M272" s="414"/>
    </row>
    <row r="273" spans="1:13" ht="15" customHeight="1">
      <c r="A273" s="352"/>
      <c r="B273" s="742"/>
      <c r="C273" s="742"/>
      <c r="D273" s="163" t="s">
        <v>65</v>
      </c>
      <c r="E273" s="157" t="s">
        <v>881</v>
      </c>
      <c r="F273" s="158"/>
      <c r="G273" s="175">
        <v>29100</v>
      </c>
      <c r="H273" s="330">
        <v>1300</v>
      </c>
      <c r="I273" s="421">
        <f t="shared" si="14"/>
        <v>21.384615384615383</v>
      </c>
      <c r="J273" s="374" t="s">
        <v>846</v>
      </c>
      <c r="K273" s="412">
        <v>1</v>
      </c>
      <c r="L273" s="414" t="str">
        <f>IF(G273='（1）エ_月別観光地点別'!S273,"OK","NG")</f>
        <v>OK</v>
      </c>
      <c r="M273" s="414"/>
    </row>
    <row r="274" spans="1:13" ht="15" customHeight="1">
      <c r="A274" s="352"/>
      <c r="B274" s="742"/>
      <c r="C274" s="742"/>
      <c r="D274" s="163" t="s">
        <v>67</v>
      </c>
      <c r="E274" s="157" t="s">
        <v>721</v>
      </c>
      <c r="F274" s="527"/>
      <c r="G274" s="175">
        <v>3399</v>
      </c>
      <c r="H274" s="330">
        <v>3336</v>
      </c>
      <c r="I274" s="421">
        <f t="shared" si="14"/>
        <v>1.8884892086330929E-2</v>
      </c>
      <c r="J274" s="374" t="s">
        <v>190</v>
      </c>
      <c r="K274" s="412">
        <v>1</v>
      </c>
      <c r="L274" s="414" t="str">
        <f>IF(G274='（1）エ_月別観光地点別'!S274,"OK","NG")</f>
        <v>OK</v>
      </c>
      <c r="M274" s="414"/>
    </row>
    <row r="275" spans="1:13" ht="15" customHeight="1">
      <c r="A275" s="377"/>
      <c r="B275" s="378"/>
      <c r="C275" s="378"/>
      <c r="D275" s="163" t="s">
        <v>69</v>
      </c>
      <c r="E275" s="159" t="s">
        <v>306</v>
      </c>
      <c r="F275" s="436"/>
      <c r="G275" s="434">
        <v>56049</v>
      </c>
      <c r="H275" s="435">
        <v>54816</v>
      </c>
      <c r="I275" s="439">
        <f t="shared" si="14"/>
        <v>2.2493432574430816E-2</v>
      </c>
      <c r="J275" s="436" t="s">
        <v>194</v>
      </c>
      <c r="K275" s="412">
        <v>1</v>
      </c>
      <c r="L275" s="414" t="str">
        <f>IF(G275='（1）エ_月別観光地点別'!S275,"OK","NG")</f>
        <v>OK</v>
      </c>
      <c r="M275" s="414"/>
    </row>
    <row r="276" spans="1:13" ht="15" customHeight="1">
      <c r="A276" s="390"/>
      <c r="B276" s="391"/>
      <c r="C276" s="391"/>
      <c r="D276" s="392"/>
      <c r="E276" s="448" t="s">
        <v>574</v>
      </c>
      <c r="F276" s="449"/>
      <c r="G276" s="450">
        <f>SUMIFS(G247:G275,K247:K275,1)</f>
        <v>1347060</v>
      </c>
      <c r="H276" s="451">
        <f>SUMIFS(H247:H275,K247:K275,1)</f>
        <v>1126232</v>
      </c>
      <c r="I276" s="467">
        <f t="shared" si="14"/>
        <v>0.19607682964078443</v>
      </c>
      <c r="J276" s="490"/>
      <c r="K276" s="412">
        <v>2</v>
      </c>
      <c r="L276" s="414" t="str">
        <f>IF(G276='（1）エ_月別観光地点別'!S276,"OK","NG")</f>
        <v>OK</v>
      </c>
      <c r="M276" s="414"/>
    </row>
    <row r="277" spans="1:13" ht="15" customHeight="1">
      <c r="A277" s="352"/>
      <c r="B277" s="370" t="s">
        <v>324</v>
      </c>
      <c r="C277" s="371"/>
      <c r="D277" s="163" t="s">
        <v>45</v>
      </c>
      <c r="E277" s="157" t="s">
        <v>971</v>
      </c>
      <c r="F277" s="158"/>
      <c r="G277" s="175">
        <v>152</v>
      </c>
      <c r="H277" s="330">
        <v>239</v>
      </c>
      <c r="I277" s="421">
        <f t="shared" si="14"/>
        <v>-0.36401673640167365</v>
      </c>
      <c r="J277" s="491" t="s">
        <v>179</v>
      </c>
      <c r="K277" s="412">
        <v>1</v>
      </c>
      <c r="L277" s="414" t="str">
        <f>IF(G277='（1）エ_月別観光地点別'!S277,"OK","NG")</f>
        <v>OK</v>
      </c>
      <c r="M277" s="414"/>
    </row>
    <row r="278" spans="1:13" ht="15" customHeight="1">
      <c r="A278" s="352"/>
      <c r="B278" s="373"/>
      <c r="C278" s="373"/>
      <c r="D278" s="165" t="s">
        <v>47</v>
      </c>
      <c r="E278" s="159" t="s">
        <v>326</v>
      </c>
      <c r="F278" s="160"/>
      <c r="G278" s="171">
        <v>26519</v>
      </c>
      <c r="H278" s="432">
        <v>22382</v>
      </c>
      <c r="I278" s="439">
        <f t="shared" si="14"/>
        <v>0.18483602895183626</v>
      </c>
      <c r="J278" s="492" t="s">
        <v>168</v>
      </c>
      <c r="K278" s="412">
        <v>1</v>
      </c>
      <c r="L278" s="414" t="str">
        <f>IF(G278='（1）エ_月別観光地点別'!S278,"OK","NG")</f>
        <v>OK</v>
      </c>
      <c r="M278" s="414"/>
    </row>
    <row r="279" spans="1:13" ht="15" customHeight="1">
      <c r="A279" s="352"/>
      <c r="B279" s="373"/>
      <c r="C279" s="373"/>
      <c r="D279" s="165" t="s">
        <v>49</v>
      </c>
      <c r="E279" s="159" t="s">
        <v>327</v>
      </c>
      <c r="F279" s="160"/>
      <c r="G279" s="171">
        <v>14217</v>
      </c>
      <c r="H279" s="432">
        <v>13820</v>
      </c>
      <c r="I279" s="439">
        <f t="shared" si="14"/>
        <v>2.8726483357452981E-2</v>
      </c>
      <c r="J279" s="492" t="s">
        <v>167</v>
      </c>
      <c r="K279" s="412">
        <v>1</v>
      </c>
      <c r="L279" s="414" t="str">
        <f>IF(G279='（1）エ_月別観光地点別'!S279,"OK","NG")</f>
        <v>OK</v>
      </c>
      <c r="M279" s="414"/>
    </row>
    <row r="280" spans="1:13" ht="15" customHeight="1">
      <c r="A280" s="377"/>
      <c r="B280" s="380"/>
      <c r="C280" s="380"/>
      <c r="D280" s="165" t="s">
        <v>51</v>
      </c>
      <c r="E280" s="159" t="s">
        <v>769</v>
      </c>
      <c r="F280" s="160"/>
      <c r="G280" s="171">
        <v>129650</v>
      </c>
      <c r="H280" s="432">
        <v>123924</v>
      </c>
      <c r="I280" s="439">
        <f t="shared" si="14"/>
        <v>4.6205739001323298E-2</v>
      </c>
      <c r="J280" s="494" t="s">
        <v>169</v>
      </c>
      <c r="K280" s="412">
        <v>1</v>
      </c>
      <c r="L280" s="414" t="str">
        <f>IF(G280='（1）エ_月別観光地点別'!S280,"OK","NG")</f>
        <v>OK</v>
      </c>
      <c r="M280" s="414"/>
    </row>
    <row r="281" spans="1:13" ht="15" customHeight="1">
      <c r="A281" s="390"/>
      <c r="B281" s="391"/>
      <c r="C281" s="391"/>
      <c r="D281" s="392"/>
      <c r="E281" s="448" t="s">
        <v>575</v>
      </c>
      <c r="F281" s="449"/>
      <c r="G281" s="450">
        <f>SUMIFS(G277:G280,K277:K280,1)</f>
        <v>170538</v>
      </c>
      <c r="H281" s="451">
        <f>SUMIFS(H277:H280,K277:K280,1)</f>
        <v>160365</v>
      </c>
      <c r="I281" s="467">
        <f t="shared" si="14"/>
        <v>6.3436535403610605E-2</v>
      </c>
      <c r="J281" s="490"/>
      <c r="K281" s="412">
        <v>2</v>
      </c>
      <c r="L281" s="414" t="str">
        <f>IF(G281='（1）エ_月別観光地点別'!S281,"OK","NG")</f>
        <v>OK</v>
      </c>
      <c r="M281" s="414"/>
    </row>
    <row r="282" spans="1:13" ht="15" customHeight="1">
      <c r="A282" s="352"/>
      <c r="B282" s="370" t="s">
        <v>328</v>
      </c>
      <c r="C282" s="371"/>
      <c r="D282" s="163" t="s">
        <v>45</v>
      </c>
      <c r="E282" s="157" t="s">
        <v>833</v>
      </c>
      <c r="F282" s="158"/>
      <c r="G282" s="175">
        <v>31703</v>
      </c>
      <c r="H282" s="330">
        <v>29748</v>
      </c>
      <c r="I282" s="421">
        <f t="shared" si="14"/>
        <v>6.5718703778405274E-2</v>
      </c>
      <c r="J282" s="491" t="s">
        <v>178</v>
      </c>
      <c r="K282" s="412">
        <v>1</v>
      </c>
      <c r="L282" s="414" t="str">
        <f>IF(G282='（1）エ_月別観光地点別'!S282,"OK","NG")</f>
        <v>OK</v>
      </c>
      <c r="M282" s="414"/>
    </row>
    <row r="283" spans="1:13" ht="15" customHeight="1">
      <c r="A283" s="352"/>
      <c r="B283" s="373"/>
      <c r="C283" s="373"/>
      <c r="D283" s="165" t="s">
        <v>961</v>
      </c>
      <c r="E283" s="159" t="s">
        <v>835</v>
      </c>
      <c r="F283" s="160"/>
      <c r="G283" s="171">
        <v>4375</v>
      </c>
      <c r="H283" s="432">
        <v>3358</v>
      </c>
      <c r="I283" s="439">
        <f t="shared" si="14"/>
        <v>0.30285884455032752</v>
      </c>
      <c r="J283" s="492" t="s">
        <v>179</v>
      </c>
      <c r="K283" s="412">
        <v>1</v>
      </c>
      <c r="L283" s="414" t="str">
        <f>IF(G283='（1）エ_月別観光地点別'!S283,"OK","NG")</f>
        <v>OK</v>
      </c>
      <c r="M283" s="414"/>
    </row>
    <row r="284" spans="1:13" ht="15" customHeight="1">
      <c r="A284" s="352"/>
      <c r="B284" s="373"/>
      <c r="C284" s="373"/>
      <c r="D284" s="165" t="s">
        <v>49</v>
      </c>
      <c r="E284" s="159" t="s">
        <v>329</v>
      </c>
      <c r="F284" s="160"/>
      <c r="G284" s="171">
        <v>584</v>
      </c>
      <c r="H284" s="432">
        <v>364</v>
      </c>
      <c r="I284" s="439">
        <f t="shared" si="14"/>
        <v>0.60439560439560447</v>
      </c>
      <c r="J284" s="492" t="s">
        <v>168</v>
      </c>
      <c r="K284" s="412">
        <v>1</v>
      </c>
      <c r="L284" s="414" t="str">
        <f>IF(G284='（1）エ_月別観光地点別'!S284,"OK","NG")</f>
        <v>OK</v>
      </c>
      <c r="M284" s="414"/>
    </row>
    <row r="285" spans="1:13" ht="15" customHeight="1">
      <c r="A285" s="352"/>
      <c r="B285" s="373"/>
      <c r="C285" s="373"/>
      <c r="D285" s="165" t="s">
        <v>51</v>
      </c>
      <c r="E285" s="159" t="s">
        <v>857</v>
      </c>
      <c r="F285" s="160"/>
      <c r="G285" s="171">
        <v>15953</v>
      </c>
      <c r="H285" s="432">
        <v>10704</v>
      </c>
      <c r="I285" s="439">
        <f t="shared" si="14"/>
        <v>0.49037742899850523</v>
      </c>
      <c r="J285" s="492" t="s">
        <v>168</v>
      </c>
      <c r="K285" s="412">
        <v>1</v>
      </c>
      <c r="L285" s="414" t="str">
        <f>IF(G285='（1）エ_月別観光地点別'!S285,"OK","NG")</f>
        <v>OK</v>
      </c>
      <c r="M285" s="414"/>
    </row>
    <row r="286" spans="1:13" ht="15" customHeight="1">
      <c r="A286" s="352"/>
      <c r="B286" s="353"/>
      <c r="C286" s="353"/>
      <c r="D286" s="350" t="s">
        <v>198</v>
      </c>
      <c r="E286" s="159" t="s">
        <v>777</v>
      </c>
      <c r="F286" s="436"/>
      <c r="G286" s="434">
        <v>187</v>
      </c>
      <c r="H286" s="435">
        <v>111</v>
      </c>
      <c r="I286" s="439">
        <f t="shared" si="14"/>
        <v>0.68468468468468457</v>
      </c>
      <c r="J286" s="493" t="s">
        <v>167</v>
      </c>
      <c r="K286" s="412">
        <v>1</v>
      </c>
      <c r="L286" s="414" t="str">
        <f>IF(G286='（1）エ_月別観光地点別'!S286,"OK","NG")</f>
        <v>OK</v>
      </c>
      <c r="M286" s="414"/>
    </row>
    <row r="287" spans="1:13" ht="15" customHeight="1">
      <c r="A287" s="352"/>
      <c r="B287" s="353"/>
      <c r="C287" s="353"/>
      <c r="D287" s="350" t="s">
        <v>55</v>
      </c>
      <c r="E287" s="159" t="s">
        <v>819</v>
      </c>
      <c r="F287" s="436"/>
      <c r="G287" s="434">
        <v>24976</v>
      </c>
      <c r="H287" s="435">
        <v>21452</v>
      </c>
      <c r="I287" s="439">
        <f t="shared" si="14"/>
        <v>0.16427372739138546</v>
      </c>
      <c r="J287" s="493" t="s">
        <v>169</v>
      </c>
      <c r="K287" s="412">
        <v>1</v>
      </c>
      <c r="L287" s="414" t="str">
        <f>IF(G287='（1）エ_月別観光地点別'!S287,"OK","NG")</f>
        <v>OK</v>
      </c>
      <c r="M287" s="414"/>
    </row>
    <row r="288" spans="1:13" ht="15" customHeight="1">
      <c r="A288" s="377"/>
      <c r="B288" s="378"/>
      <c r="C288" s="378"/>
      <c r="D288" s="165" t="s">
        <v>57</v>
      </c>
      <c r="E288" s="159" t="s">
        <v>330</v>
      </c>
      <c r="F288" s="436"/>
      <c r="G288" s="434">
        <v>6540</v>
      </c>
      <c r="H288" s="435">
        <v>5914</v>
      </c>
      <c r="I288" s="439">
        <f t="shared" si="14"/>
        <v>0.10585052417991214</v>
      </c>
      <c r="J288" s="493" t="s">
        <v>168</v>
      </c>
      <c r="K288" s="412">
        <v>1</v>
      </c>
      <c r="L288" s="414" t="str">
        <f>IF(G288='（1）エ_月別観光地点別'!S288,"OK","NG")</f>
        <v>OK</v>
      </c>
      <c r="M288" s="414"/>
    </row>
    <row r="289" spans="1:13" ht="15" customHeight="1">
      <c r="A289" s="381"/>
      <c r="B289" s="382"/>
      <c r="C289" s="382"/>
      <c r="D289" s="343"/>
      <c r="E289" s="440" t="s">
        <v>576</v>
      </c>
      <c r="F289" s="441"/>
      <c r="G289" s="442">
        <f>SUMIFS(G282:G288,K282:K288,1)</f>
        <v>84318</v>
      </c>
      <c r="H289" s="443">
        <f>SUMIFS(H282:H288,K282:K288,1)</f>
        <v>71651</v>
      </c>
      <c r="I289" s="466">
        <f t="shared" si="14"/>
        <v>0.176787483775523</v>
      </c>
      <c r="J289" s="495"/>
      <c r="K289" s="412">
        <v>2</v>
      </c>
      <c r="L289" s="414" t="str">
        <f>IF(G289='（1）エ_月別観光地点別'!S289,"OK","NG")</f>
        <v>OK</v>
      </c>
      <c r="M289" s="414"/>
    </row>
    <row r="290" spans="1:13" ht="15" customHeight="1">
      <c r="A290" s="352"/>
      <c r="B290" s="370" t="s">
        <v>16</v>
      </c>
      <c r="C290" s="371"/>
      <c r="D290" s="350" t="s">
        <v>45</v>
      </c>
      <c r="E290" s="159" t="s">
        <v>332</v>
      </c>
      <c r="F290" s="436"/>
      <c r="G290" s="434">
        <v>625</v>
      </c>
      <c r="H290" s="435">
        <v>708</v>
      </c>
      <c r="I290" s="439">
        <f t="shared" si="14"/>
        <v>-0.11723163841807904</v>
      </c>
      <c r="J290" s="493" t="s">
        <v>167</v>
      </c>
      <c r="K290" s="412">
        <v>1</v>
      </c>
      <c r="L290" s="414" t="str">
        <f>IF(G290='（1）エ_月別観光地点別'!S290,"OK","NG")</f>
        <v>OK</v>
      </c>
      <c r="M290" s="414"/>
    </row>
    <row r="291" spans="1:13" ht="15" customHeight="1">
      <c r="A291" s="352"/>
      <c r="B291" s="373"/>
      <c r="C291" s="373"/>
      <c r="D291" s="165" t="s">
        <v>47</v>
      </c>
      <c r="E291" s="159" t="s">
        <v>333</v>
      </c>
      <c r="F291" s="160"/>
      <c r="G291" s="171">
        <v>153</v>
      </c>
      <c r="H291" s="432">
        <v>142</v>
      </c>
      <c r="I291" s="439">
        <f t="shared" si="14"/>
        <v>7.7464788732394263E-2</v>
      </c>
      <c r="J291" s="492" t="s">
        <v>341</v>
      </c>
      <c r="K291" s="412">
        <v>1</v>
      </c>
      <c r="L291" s="414" t="str">
        <f>IF(G291='（1）エ_月別観光地点別'!S291,"OK","NG")</f>
        <v>OK</v>
      </c>
      <c r="M291" s="414"/>
    </row>
    <row r="292" spans="1:13" ht="15" customHeight="1">
      <c r="A292" s="352"/>
      <c r="B292" s="373"/>
      <c r="C292" s="373"/>
      <c r="D292" s="165" t="s">
        <v>49</v>
      </c>
      <c r="E292" s="159" t="s">
        <v>334</v>
      </c>
      <c r="F292" s="160"/>
      <c r="G292" s="171">
        <v>25617</v>
      </c>
      <c r="H292" s="432">
        <v>20585</v>
      </c>
      <c r="I292" s="439">
        <f t="shared" si="14"/>
        <v>0.24444984211804721</v>
      </c>
      <c r="J292" s="492" t="s">
        <v>179</v>
      </c>
      <c r="K292" s="412">
        <v>1</v>
      </c>
      <c r="L292" s="414" t="str">
        <f>IF(G292='（1）エ_月別観光地点別'!S292,"OK","NG")</f>
        <v>OK</v>
      </c>
      <c r="M292" s="414"/>
    </row>
    <row r="293" spans="1:13" ht="15" customHeight="1">
      <c r="A293" s="352"/>
      <c r="B293" s="353"/>
      <c r="C293" s="353"/>
      <c r="D293" s="165" t="s">
        <v>51</v>
      </c>
      <c r="E293" s="159" t="s">
        <v>335</v>
      </c>
      <c r="F293" s="160"/>
      <c r="G293" s="171">
        <v>36884</v>
      </c>
      <c r="H293" s="432">
        <v>26276</v>
      </c>
      <c r="I293" s="439">
        <f t="shared" si="14"/>
        <v>0.40371441619729032</v>
      </c>
      <c r="J293" s="492" t="s">
        <v>242</v>
      </c>
      <c r="K293" s="412">
        <v>1</v>
      </c>
      <c r="L293" s="414" t="str">
        <f>IF(G293='（1）エ_月別観光地点別'!S293,"OK","NG")</f>
        <v>OK</v>
      </c>
      <c r="M293" s="414"/>
    </row>
    <row r="294" spans="1:13" ht="15" customHeight="1">
      <c r="A294" s="352"/>
      <c r="B294" s="353"/>
      <c r="C294" s="353"/>
      <c r="D294" s="165" t="s">
        <v>198</v>
      </c>
      <c r="E294" s="159" t="s">
        <v>336</v>
      </c>
      <c r="F294" s="160"/>
      <c r="G294" s="171">
        <v>5413</v>
      </c>
      <c r="H294" s="432">
        <v>5372</v>
      </c>
      <c r="I294" s="439">
        <f t="shared" si="14"/>
        <v>7.6321667907668367E-3</v>
      </c>
      <c r="J294" s="492" t="s">
        <v>167</v>
      </c>
      <c r="K294" s="412">
        <v>1</v>
      </c>
      <c r="L294" s="414" t="str">
        <f>IF(G294='（1）エ_月別観光地点別'!S294,"OK","NG")</f>
        <v>OK</v>
      </c>
      <c r="M294" s="414"/>
    </row>
    <row r="295" spans="1:13" ht="15" customHeight="1">
      <c r="A295" s="352"/>
      <c r="B295" s="353"/>
      <c r="C295" s="353"/>
      <c r="D295" s="165" t="s">
        <v>55</v>
      </c>
      <c r="E295" s="159" t="s">
        <v>337</v>
      </c>
      <c r="F295" s="160"/>
      <c r="G295" s="171">
        <v>17501</v>
      </c>
      <c r="H295" s="432">
        <v>15225</v>
      </c>
      <c r="I295" s="439">
        <f t="shared" si="14"/>
        <v>0.14949096880131374</v>
      </c>
      <c r="J295" s="492"/>
      <c r="L295" s="414" t="str">
        <f>IF(G295='（1）エ_月別観光地点別'!S295,"OK","NG")</f>
        <v>OK</v>
      </c>
      <c r="M295" s="414"/>
    </row>
    <row r="296" spans="1:13" ht="15" customHeight="1">
      <c r="A296" s="352"/>
      <c r="B296" s="353"/>
      <c r="C296" s="353"/>
      <c r="D296" s="165"/>
      <c r="E296" s="159" t="s">
        <v>342</v>
      </c>
      <c r="F296" s="160"/>
      <c r="G296" s="171">
        <v>2911</v>
      </c>
      <c r="H296" s="432">
        <v>2079</v>
      </c>
      <c r="I296" s="439">
        <f t="shared" si="14"/>
        <v>0.40019240019240021</v>
      </c>
      <c r="J296" s="492" t="s">
        <v>179</v>
      </c>
      <c r="K296" s="412">
        <v>1</v>
      </c>
      <c r="L296" s="414" t="str">
        <f>IF(G296='（1）エ_月別観光地点別'!S296,"OK","NG")</f>
        <v>OK</v>
      </c>
      <c r="M296" s="414"/>
    </row>
    <row r="297" spans="1:13" ht="15" customHeight="1">
      <c r="A297" s="352"/>
      <c r="B297" s="353"/>
      <c r="C297" s="353"/>
      <c r="D297" s="165"/>
      <c r="E297" s="159" t="s">
        <v>343</v>
      </c>
      <c r="F297" s="160"/>
      <c r="G297" s="171">
        <v>14590</v>
      </c>
      <c r="H297" s="432">
        <v>13146</v>
      </c>
      <c r="I297" s="439">
        <f t="shared" si="14"/>
        <v>0.10984329834170081</v>
      </c>
      <c r="J297" s="492" t="s">
        <v>170</v>
      </c>
      <c r="K297" s="412">
        <v>1</v>
      </c>
      <c r="L297" s="414" t="str">
        <f>IF(G297='（1）エ_月別観光地点別'!S297,"OK","NG")</f>
        <v>OK</v>
      </c>
      <c r="M297" s="414"/>
    </row>
    <row r="298" spans="1:13" ht="15" customHeight="1">
      <c r="A298" s="352"/>
      <c r="B298" s="353"/>
      <c r="C298" s="353"/>
      <c r="D298" s="165" t="s">
        <v>57</v>
      </c>
      <c r="E298" s="159" t="s">
        <v>338</v>
      </c>
      <c r="F298" s="160"/>
      <c r="G298" s="171">
        <v>19009</v>
      </c>
      <c r="H298" s="432">
        <v>15890</v>
      </c>
      <c r="I298" s="439">
        <f t="shared" si="14"/>
        <v>0.19628697293895536</v>
      </c>
      <c r="J298" s="492" t="s">
        <v>178</v>
      </c>
      <c r="K298" s="412">
        <v>1</v>
      </c>
      <c r="L298" s="414" t="str">
        <f>IF(G298='（1）エ_月別観光地点別'!S298,"OK","NG")</f>
        <v>OK</v>
      </c>
      <c r="M298" s="414"/>
    </row>
    <row r="299" spans="1:13" ht="15" customHeight="1">
      <c r="A299" s="352"/>
      <c r="B299" s="353"/>
      <c r="C299" s="353"/>
      <c r="D299" s="165" t="s">
        <v>59</v>
      </c>
      <c r="E299" s="159" t="s">
        <v>339</v>
      </c>
      <c r="F299" s="160"/>
      <c r="G299" s="171">
        <v>84772</v>
      </c>
      <c r="H299" s="432">
        <v>93874</v>
      </c>
      <c r="I299" s="439">
        <f t="shared" si="14"/>
        <v>-9.695975456462913E-2</v>
      </c>
      <c r="J299" s="492" t="s">
        <v>176</v>
      </c>
      <c r="K299" s="412">
        <v>1</v>
      </c>
      <c r="L299" s="414" t="str">
        <f>IF(G299='（1）エ_月別観光地点別'!S299,"OK","NG")</f>
        <v>OK</v>
      </c>
      <c r="M299" s="414"/>
    </row>
    <row r="300" spans="1:13" ht="15" customHeight="1">
      <c r="A300" s="352"/>
      <c r="B300" s="353"/>
      <c r="C300" s="353"/>
      <c r="D300" s="165" t="s">
        <v>61</v>
      </c>
      <c r="E300" s="159" t="s">
        <v>340</v>
      </c>
      <c r="F300" s="160"/>
      <c r="G300" s="171">
        <v>0</v>
      </c>
      <c r="H300" s="432">
        <v>1213</v>
      </c>
      <c r="I300" s="439">
        <f t="shared" si="14"/>
        <v>-1</v>
      </c>
      <c r="J300" s="492" t="s">
        <v>168</v>
      </c>
      <c r="K300" s="412">
        <v>1</v>
      </c>
      <c r="L300" s="414" t="str">
        <f>IF(G300='（1）エ_月別観光地点別'!S300,"OK","NG")</f>
        <v>OK</v>
      </c>
      <c r="M300" s="414"/>
    </row>
    <row r="301" spans="1:13" ht="15" customHeight="1">
      <c r="A301" s="377"/>
      <c r="B301" s="378"/>
      <c r="C301" s="378"/>
      <c r="D301" s="165" t="s">
        <v>63</v>
      </c>
      <c r="E301" s="474" t="s">
        <v>848</v>
      </c>
      <c r="F301" s="160"/>
      <c r="G301" s="171">
        <v>119</v>
      </c>
      <c r="H301" s="432">
        <v>103</v>
      </c>
      <c r="I301" s="439">
        <f t="shared" ref="I301" si="16">IFERROR(G301/H301-1,"－")</f>
        <v>0.15533980582524265</v>
      </c>
      <c r="J301" s="492" t="s">
        <v>179</v>
      </c>
      <c r="K301" s="412">
        <v>1</v>
      </c>
      <c r="L301" s="414" t="str">
        <f>IF(G301='（1）エ_月別観光地点別'!S301,"OK","NG")</f>
        <v>OK</v>
      </c>
      <c r="M301" s="414"/>
    </row>
    <row r="302" spans="1:13" ht="15" customHeight="1">
      <c r="A302" s="381"/>
      <c r="B302" s="382"/>
      <c r="C302" s="382"/>
      <c r="D302" s="343"/>
      <c r="E302" s="440" t="s">
        <v>577</v>
      </c>
      <c r="F302" s="441"/>
      <c r="G302" s="442">
        <f>SUMIFS(G290:G301,K290:K301,1)</f>
        <v>190093</v>
      </c>
      <c r="H302" s="443">
        <f>SUMIFS(H290:H301,K290:K301,1)</f>
        <v>179388</v>
      </c>
      <c r="I302" s="466">
        <f t="shared" ref="I302:I361" si="17">IFERROR(G302/H302-1,"－")</f>
        <v>5.9675117622137508E-2</v>
      </c>
      <c r="J302" s="495"/>
      <c r="K302" s="412">
        <v>2</v>
      </c>
      <c r="L302" s="414" t="str">
        <f>IF(G302='（1）エ_月別観光地点別'!S302,"OK","NG")</f>
        <v>OK</v>
      </c>
      <c r="M302" s="414"/>
    </row>
    <row r="303" spans="1:13" ht="15" customHeight="1">
      <c r="A303" s="352"/>
      <c r="B303" s="370" t="s">
        <v>344</v>
      </c>
      <c r="C303" s="373"/>
      <c r="D303" s="165" t="s">
        <v>952</v>
      </c>
      <c r="E303" s="159" t="s">
        <v>345</v>
      </c>
      <c r="F303" s="160"/>
      <c r="G303" s="171">
        <v>516770</v>
      </c>
      <c r="H303" s="432">
        <v>525760</v>
      </c>
      <c r="I303" s="439">
        <f t="shared" si="17"/>
        <v>-1.7099056603773533E-2</v>
      </c>
      <c r="J303" s="492"/>
      <c r="L303" s="414" t="str">
        <f>IF(G303='（1）エ_月別観光地点別'!S303,"OK","NG")</f>
        <v>OK</v>
      </c>
      <c r="M303" s="414"/>
    </row>
    <row r="304" spans="1:13" ht="15" customHeight="1">
      <c r="A304" s="352"/>
      <c r="B304" s="373"/>
      <c r="C304" s="373"/>
      <c r="D304" s="165"/>
      <c r="E304" s="159" t="s">
        <v>670</v>
      </c>
      <c r="F304" s="160"/>
      <c r="G304" s="171">
        <v>343468</v>
      </c>
      <c r="H304" s="432">
        <v>330079</v>
      </c>
      <c r="I304" s="439">
        <f t="shared" si="17"/>
        <v>4.056301673235807E-2</v>
      </c>
      <c r="J304" s="492" t="s">
        <v>352</v>
      </c>
      <c r="K304" s="412">
        <v>1</v>
      </c>
      <c r="L304" s="414" t="str">
        <f>IF(G304='（1）エ_月別観光地点別'!S304,"OK","NG")</f>
        <v>OK</v>
      </c>
      <c r="M304" s="414"/>
    </row>
    <row r="305" spans="1:13" ht="15" customHeight="1">
      <c r="A305" s="352"/>
      <c r="B305" s="353"/>
      <c r="C305" s="353"/>
      <c r="D305" s="163"/>
      <c r="E305" s="157" t="s">
        <v>353</v>
      </c>
      <c r="F305" s="527"/>
      <c r="G305" s="175">
        <v>37916</v>
      </c>
      <c r="H305" s="330">
        <v>45247</v>
      </c>
      <c r="I305" s="421">
        <f t="shared" si="17"/>
        <v>-0.16202179149998897</v>
      </c>
      <c r="J305" s="491" t="s">
        <v>182</v>
      </c>
      <c r="K305" s="412">
        <v>1</v>
      </c>
      <c r="L305" s="414" t="str">
        <f>IF(G305='（1）エ_月別観光地点別'!S305,"OK","NG")</f>
        <v>OK</v>
      </c>
      <c r="M305" s="414"/>
    </row>
    <row r="306" spans="1:13" ht="15" customHeight="1">
      <c r="A306" s="352"/>
      <c r="B306" s="353"/>
      <c r="C306" s="353"/>
      <c r="D306" s="165"/>
      <c r="E306" s="159" t="s">
        <v>354</v>
      </c>
      <c r="F306" s="533"/>
      <c r="G306" s="171">
        <v>19310</v>
      </c>
      <c r="H306" s="432">
        <v>20949</v>
      </c>
      <c r="I306" s="439">
        <f t="shared" si="17"/>
        <v>-7.8237624707623299E-2</v>
      </c>
      <c r="J306" s="492" t="s">
        <v>179</v>
      </c>
      <c r="K306" s="412">
        <v>1</v>
      </c>
      <c r="L306" s="414" t="str">
        <f>IF(G306='（1）エ_月別観光地点別'!S306,"OK","NG")</f>
        <v>OK</v>
      </c>
      <c r="M306" s="414"/>
    </row>
    <row r="307" spans="1:13" ht="15" customHeight="1">
      <c r="A307" s="352"/>
      <c r="B307" s="353"/>
      <c r="C307" s="353"/>
      <c r="D307" s="165"/>
      <c r="E307" s="159" t="s">
        <v>355</v>
      </c>
      <c r="F307" s="533"/>
      <c r="G307" s="171">
        <v>116076</v>
      </c>
      <c r="H307" s="432">
        <v>129485</v>
      </c>
      <c r="I307" s="439">
        <f t="shared" si="17"/>
        <v>-0.10355639649380233</v>
      </c>
      <c r="J307" s="492" t="s">
        <v>172</v>
      </c>
      <c r="K307" s="412">
        <v>1</v>
      </c>
      <c r="L307" s="414" t="str">
        <f>IF(G307='（1）エ_月別観光地点別'!S307,"OK","NG")</f>
        <v>OK</v>
      </c>
      <c r="M307" s="414"/>
    </row>
    <row r="308" spans="1:13" ht="15" customHeight="1">
      <c r="A308" s="352"/>
      <c r="B308" s="353"/>
      <c r="C308" s="353"/>
      <c r="D308" s="165" t="s">
        <v>953</v>
      </c>
      <c r="E308" s="159" t="s">
        <v>893</v>
      </c>
      <c r="F308" s="533"/>
      <c r="G308" s="171">
        <v>67800</v>
      </c>
      <c r="H308" s="432">
        <v>69850</v>
      </c>
      <c r="I308" s="439">
        <f t="shared" si="17"/>
        <v>-2.9348604151753777E-2</v>
      </c>
      <c r="J308" s="492" t="s">
        <v>183</v>
      </c>
      <c r="K308" s="412">
        <v>1</v>
      </c>
      <c r="L308" s="414" t="str">
        <f>IF(G308='（1）エ_月別観光地点別'!S308,"OK","NG")</f>
        <v>OK</v>
      </c>
      <c r="M308" s="414"/>
    </row>
    <row r="309" spans="1:13" ht="15" customHeight="1">
      <c r="A309" s="352"/>
      <c r="B309" s="353"/>
      <c r="C309" s="353"/>
      <c r="D309" s="165" t="s">
        <v>49</v>
      </c>
      <c r="E309" s="605" t="s">
        <v>894</v>
      </c>
      <c r="F309" s="606"/>
      <c r="G309" s="559">
        <v>22980</v>
      </c>
      <c r="H309" s="607">
        <f>SUM(H310:H312)</f>
        <v>21970</v>
      </c>
      <c r="I309" s="608">
        <f t="shared" si="17"/>
        <v>4.5971779699590432E-2</v>
      </c>
      <c r="J309" s="609"/>
      <c r="L309" s="414" t="str">
        <f>IF(G309='（1）エ_月別観光地点別'!S309,"OK","NG")</f>
        <v>OK</v>
      </c>
      <c r="M309" s="414"/>
    </row>
    <row r="310" spans="1:13" ht="15" customHeight="1">
      <c r="A310" s="352"/>
      <c r="B310" s="353"/>
      <c r="C310" s="353"/>
      <c r="D310" s="604"/>
      <c r="E310" s="605" t="s">
        <v>895</v>
      </c>
      <c r="F310" s="606"/>
      <c r="G310" s="559">
        <v>20500</v>
      </c>
      <c r="H310" s="607">
        <v>19300</v>
      </c>
      <c r="I310" s="608">
        <f t="shared" si="17"/>
        <v>6.2176165803108807E-2</v>
      </c>
      <c r="J310" s="609" t="s">
        <v>182</v>
      </c>
      <c r="K310" s="412">
        <v>1</v>
      </c>
      <c r="L310" s="414" t="str">
        <f>IF(G310='（1）エ_月別観光地点別'!S310,"OK","NG")</f>
        <v>OK</v>
      </c>
      <c r="M310" s="414"/>
    </row>
    <row r="311" spans="1:13" ht="15" customHeight="1">
      <c r="A311" s="352"/>
      <c r="B311" s="353"/>
      <c r="C311" s="353"/>
      <c r="D311" s="604"/>
      <c r="E311" s="605" t="s">
        <v>963</v>
      </c>
      <c r="F311" s="606"/>
      <c r="G311" s="559">
        <v>1570</v>
      </c>
      <c r="H311" s="607">
        <v>1680</v>
      </c>
      <c r="I311" s="608">
        <f t="shared" si="17"/>
        <v>-6.5476190476190466E-2</v>
      </c>
      <c r="J311" s="609" t="s">
        <v>182</v>
      </c>
      <c r="K311" s="412">
        <v>1</v>
      </c>
      <c r="L311" s="414" t="str">
        <f>IF(G311='（1）エ_月別観光地点別'!S311,"OK","NG")</f>
        <v>OK</v>
      </c>
      <c r="M311" s="414"/>
    </row>
    <row r="312" spans="1:13" ht="15" customHeight="1">
      <c r="A312" s="352"/>
      <c r="B312" s="353"/>
      <c r="C312" s="353"/>
      <c r="D312" s="604"/>
      <c r="E312" s="605" t="s">
        <v>964</v>
      </c>
      <c r="F312" s="606"/>
      <c r="G312" s="171">
        <v>910</v>
      </c>
      <c r="H312" s="432">
        <v>990</v>
      </c>
      <c r="I312" s="439">
        <f t="shared" si="17"/>
        <v>-8.0808080808080773E-2</v>
      </c>
      <c r="J312" s="492" t="s">
        <v>182</v>
      </c>
      <c r="K312" s="412">
        <v>1</v>
      </c>
      <c r="L312" s="414" t="str">
        <f>IF(G312='（1）エ_月別観光地点別'!S312,"OK","NG")</f>
        <v>OK</v>
      </c>
      <c r="M312" s="414"/>
    </row>
    <row r="313" spans="1:13" ht="15" customHeight="1">
      <c r="A313" s="375"/>
      <c r="B313" s="376"/>
      <c r="C313" s="376"/>
      <c r="D313" s="619" t="s">
        <v>954</v>
      </c>
      <c r="E313" s="620" t="s">
        <v>914</v>
      </c>
      <c r="F313" s="621"/>
      <c r="G313" s="294">
        <v>26150</v>
      </c>
      <c r="H313" s="569">
        <v>46110</v>
      </c>
      <c r="I313" s="535">
        <f t="shared" ref="I313:I316" si="18">IFERROR(G313/H313-1,"－")</f>
        <v>-0.43287790067230536</v>
      </c>
      <c r="J313" s="570" t="s">
        <v>185</v>
      </c>
      <c r="K313" s="412">
        <v>1</v>
      </c>
      <c r="L313" s="414" t="str">
        <f>IF(G313='（1）エ_月別観光地点別'!S313,"OK","NG")</f>
        <v>OK</v>
      </c>
      <c r="M313" s="414"/>
    </row>
    <row r="314" spans="1:13" ht="15" customHeight="1">
      <c r="A314" s="352"/>
      <c r="B314" s="353"/>
      <c r="C314" s="353"/>
      <c r="D314" s="604" t="s">
        <v>198</v>
      </c>
      <c r="E314" s="159" t="s">
        <v>965</v>
      </c>
      <c r="F314" s="606"/>
      <c r="G314" s="432">
        <v>0</v>
      </c>
      <c r="H314" s="432">
        <f>SUM(H315:H316)</f>
        <v>71730</v>
      </c>
      <c r="I314" s="439">
        <f t="shared" si="18"/>
        <v>-1</v>
      </c>
      <c r="J314" s="492"/>
      <c r="L314" s="414" t="str">
        <f>IF(G314='（1）エ_月別観光地点別'!S314,"OK","NG")</f>
        <v>OK</v>
      </c>
      <c r="M314" s="414"/>
    </row>
    <row r="315" spans="1:13" ht="15" customHeight="1">
      <c r="A315" s="352"/>
      <c r="B315" s="353"/>
      <c r="C315" s="353"/>
      <c r="D315" s="614"/>
      <c r="E315" s="159" t="s">
        <v>966</v>
      </c>
      <c r="F315" s="615"/>
      <c r="G315" s="171">
        <v>0</v>
      </c>
      <c r="H315" s="432">
        <v>69590</v>
      </c>
      <c r="I315" s="439">
        <f t="shared" si="18"/>
        <v>-1</v>
      </c>
      <c r="J315" s="492" t="s">
        <v>183</v>
      </c>
      <c r="K315" s="412">
        <v>1</v>
      </c>
      <c r="L315" s="414" t="str">
        <f>IF(G315='（1）エ_月別観光地点別'!S315,"OK","NG")</f>
        <v>OK</v>
      </c>
      <c r="M315" s="414"/>
    </row>
    <row r="316" spans="1:13" ht="15" customHeight="1">
      <c r="A316" s="352"/>
      <c r="B316" s="353"/>
      <c r="C316" s="353"/>
      <c r="D316" s="614"/>
      <c r="E316" s="159" t="s">
        <v>967</v>
      </c>
      <c r="F316" s="615"/>
      <c r="G316" s="171">
        <v>0</v>
      </c>
      <c r="H316" s="432">
        <v>2140</v>
      </c>
      <c r="I316" s="439">
        <f t="shared" si="18"/>
        <v>-1</v>
      </c>
      <c r="J316" s="492" t="s">
        <v>183</v>
      </c>
      <c r="K316" s="412">
        <v>1</v>
      </c>
      <c r="L316" s="414" t="str">
        <f>IF(G316='（1）エ_月別観光地点別'!S316,"OK","NG")</f>
        <v>OK</v>
      </c>
      <c r="M316" s="414"/>
    </row>
    <row r="317" spans="1:13" ht="15" customHeight="1">
      <c r="A317" s="352"/>
      <c r="B317" s="353"/>
      <c r="C317" s="353"/>
      <c r="D317" s="604" t="s">
        <v>55</v>
      </c>
      <c r="E317" s="159" t="s">
        <v>913</v>
      </c>
      <c r="F317" s="606"/>
      <c r="G317" s="171">
        <v>177615</v>
      </c>
      <c r="H317" s="432">
        <v>161566</v>
      </c>
      <c r="I317" s="439">
        <f t="shared" ref="I317" si="19">IFERROR(G317/H317-1,"－")</f>
        <v>9.9334018295928583E-2</v>
      </c>
      <c r="J317" s="492" t="s">
        <v>174</v>
      </c>
      <c r="K317" s="412">
        <v>1</v>
      </c>
      <c r="L317" s="414" t="str">
        <f>IF(G317='（1）エ_月別観光地点別'!S317,"OK","NG")</f>
        <v>OK</v>
      </c>
      <c r="M317" s="414"/>
    </row>
    <row r="318" spans="1:13" ht="15" customHeight="1">
      <c r="A318" s="352"/>
      <c r="B318" s="353"/>
      <c r="C318" s="353"/>
      <c r="D318" s="604" t="s">
        <v>57</v>
      </c>
      <c r="E318" s="595" t="s">
        <v>348</v>
      </c>
      <c r="F318" s="596"/>
      <c r="G318" s="446">
        <v>72089</v>
      </c>
      <c r="H318" s="447">
        <v>59479</v>
      </c>
      <c r="I318" s="421">
        <f t="shared" si="17"/>
        <v>0.21200759932076862</v>
      </c>
      <c r="J318" s="453" t="s">
        <v>168</v>
      </c>
      <c r="K318" s="412">
        <v>1</v>
      </c>
      <c r="L318" s="414" t="str">
        <f>IF(G318='（1）エ_月別観光地点別'!S318,"OK","NG")</f>
        <v>OK</v>
      </c>
      <c r="M318" s="414"/>
    </row>
    <row r="319" spans="1:13" ht="15" customHeight="1">
      <c r="A319" s="352"/>
      <c r="B319" s="353"/>
      <c r="C319" s="353"/>
      <c r="D319" s="604" t="s">
        <v>59</v>
      </c>
      <c r="E319" s="595" t="s">
        <v>349</v>
      </c>
      <c r="F319" s="596"/>
      <c r="G319" s="446">
        <v>27354</v>
      </c>
      <c r="H319" s="447">
        <v>27201</v>
      </c>
      <c r="I319" s="421">
        <f t="shared" si="17"/>
        <v>5.6247932061321837E-3</v>
      </c>
      <c r="J319" s="453" t="s">
        <v>168</v>
      </c>
      <c r="K319" s="412">
        <v>1</v>
      </c>
      <c r="L319" s="414" t="str">
        <f>IF(G319='（1）エ_月別観光地点別'!S319,"OK","NG")</f>
        <v>OK</v>
      </c>
      <c r="M319" s="414"/>
    </row>
    <row r="320" spans="1:13" ht="15" customHeight="1">
      <c r="A320" s="352"/>
      <c r="B320" s="353"/>
      <c r="C320" s="353"/>
      <c r="D320" s="604" t="s">
        <v>61</v>
      </c>
      <c r="E320" s="595" t="s">
        <v>896</v>
      </c>
      <c r="F320" s="596"/>
      <c r="G320" s="597">
        <v>82670</v>
      </c>
      <c r="H320" s="598">
        <v>64314</v>
      </c>
      <c r="I320" s="599">
        <f t="shared" si="17"/>
        <v>0.28541219641135673</v>
      </c>
      <c r="J320" s="600" t="s">
        <v>168</v>
      </c>
      <c r="K320" s="412">
        <v>1</v>
      </c>
      <c r="L320" s="414" t="str">
        <f>IF(G320='（1）エ_月別観光地点別'!S320,"OK","NG")</f>
        <v>OK</v>
      </c>
      <c r="M320" s="588"/>
    </row>
    <row r="321" spans="1:17" ht="15" customHeight="1">
      <c r="A321" s="352"/>
      <c r="B321" s="353"/>
      <c r="C321" s="353"/>
      <c r="D321" s="604" t="s">
        <v>63</v>
      </c>
      <c r="E321" s="605" t="s">
        <v>897</v>
      </c>
      <c r="F321" s="610" t="s">
        <v>890</v>
      </c>
      <c r="G321" s="519">
        <v>8010</v>
      </c>
      <c r="H321" s="613" t="s">
        <v>931</v>
      </c>
      <c r="I321" s="608" t="str">
        <f t="shared" si="17"/>
        <v>－</v>
      </c>
      <c r="J321" s="612" t="s">
        <v>178</v>
      </c>
      <c r="K321" s="412">
        <v>1</v>
      </c>
      <c r="L321" s="414" t="str">
        <f>IF(G321='（1）エ_月別観光地点別'!S321,"OK","NG")</f>
        <v>OK</v>
      </c>
      <c r="M321" s="414"/>
    </row>
    <row r="322" spans="1:17" ht="15" customHeight="1">
      <c r="A322" s="352"/>
      <c r="B322" s="353"/>
      <c r="C322" s="353"/>
      <c r="D322" s="604" t="s">
        <v>65</v>
      </c>
      <c r="E322" s="605" t="s">
        <v>898</v>
      </c>
      <c r="F322" s="610"/>
      <c r="G322" s="519">
        <v>26605</v>
      </c>
      <c r="H322" s="611">
        <v>25273</v>
      </c>
      <c r="I322" s="608">
        <f t="shared" si="17"/>
        <v>5.2704467217979722E-2</v>
      </c>
      <c r="J322" s="612" t="s">
        <v>178</v>
      </c>
      <c r="K322" s="412">
        <v>1</v>
      </c>
      <c r="L322" s="414" t="str">
        <f>IF(G322='（1）エ_月別観光地点別'!S322,"OK","NG")</f>
        <v>OK</v>
      </c>
      <c r="M322" s="414"/>
    </row>
    <row r="323" spans="1:17" ht="15" customHeight="1">
      <c r="A323" s="352"/>
      <c r="B323" s="353"/>
      <c r="C323" s="353"/>
      <c r="D323" s="604" t="s">
        <v>67</v>
      </c>
      <c r="E323" s="159" t="s">
        <v>900</v>
      </c>
      <c r="F323" s="436"/>
      <c r="G323" s="434">
        <v>60109</v>
      </c>
      <c r="H323" s="435">
        <v>61527</v>
      </c>
      <c r="I323" s="439">
        <f t="shared" si="17"/>
        <v>-2.3046792465096666E-2</v>
      </c>
      <c r="J323" s="493"/>
      <c r="L323" s="414" t="str">
        <f>IF(G323='（1）エ_月別観光地点別'!S323,"OK","NG")</f>
        <v>OK</v>
      </c>
      <c r="M323" s="414"/>
    </row>
    <row r="324" spans="1:17" ht="15" customHeight="1">
      <c r="A324" s="352"/>
      <c r="B324" s="353"/>
      <c r="C324" s="353"/>
      <c r="D324" s="350"/>
      <c r="E324" s="159" t="s">
        <v>901</v>
      </c>
      <c r="F324" s="436"/>
      <c r="G324" s="434">
        <v>33479</v>
      </c>
      <c r="H324" s="435">
        <v>34846</v>
      </c>
      <c r="I324" s="439">
        <f t="shared" si="17"/>
        <v>-3.9229753773747378E-2</v>
      </c>
      <c r="J324" s="493" t="s">
        <v>186</v>
      </c>
      <c r="K324" s="412">
        <v>1</v>
      </c>
      <c r="L324" s="414" t="str">
        <f>IF(G324='（1）エ_月別観光地点別'!S324,"OK","NG")</f>
        <v>OK</v>
      </c>
      <c r="M324" s="414"/>
    </row>
    <row r="325" spans="1:17" ht="15" customHeight="1">
      <c r="A325" s="352"/>
      <c r="B325" s="353"/>
      <c r="C325" s="353"/>
      <c r="D325" s="350"/>
      <c r="E325" s="159" t="s">
        <v>902</v>
      </c>
      <c r="F325" s="436"/>
      <c r="G325" s="434">
        <v>26630</v>
      </c>
      <c r="H325" s="435">
        <v>26681</v>
      </c>
      <c r="I325" s="439">
        <f t="shared" si="17"/>
        <v>-1.91147258348634E-3</v>
      </c>
      <c r="J325" s="493" t="s">
        <v>186</v>
      </c>
      <c r="K325" s="412">
        <v>1</v>
      </c>
      <c r="L325" s="414" t="str">
        <f>IF(G325='（1）エ_月別観光地点別'!S325,"OK","NG")</f>
        <v>OK</v>
      </c>
      <c r="M325" s="414"/>
    </row>
    <row r="326" spans="1:17" ht="15" customHeight="1">
      <c r="A326" s="352"/>
      <c r="B326" s="353"/>
      <c r="C326" s="353"/>
      <c r="D326" s="165" t="s">
        <v>69</v>
      </c>
      <c r="E326" s="159" t="s">
        <v>899</v>
      </c>
      <c r="F326" s="436"/>
      <c r="G326" s="434">
        <v>45653</v>
      </c>
      <c r="H326" s="435">
        <v>38627</v>
      </c>
      <c r="I326" s="439">
        <f t="shared" si="17"/>
        <v>0.18189349418800327</v>
      </c>
      <c r="J326" s="493" t="s">
        <v>173</v>
      </c>
      <c r="K326" s="412">
        <v>1</v>
      </c>
      <c r="L326" s="414" t="str">
        <f>IF(G326='（1）エ_月別観光地点別'!S326,"OK","NG")</f>
        <v>OK</v>
      </c>
      <c r="M326" s="414"/>
    </row>
    <row r="327" spans="1:17" ht="15" customHeight="1">
      <c r="A327" s="352"/>
      <c r="B327" s="353"/>
      <c r="C327" s="353"/>
      <c r="D327" s="165" t="s">
        <v>71</v>
      </c>
      <c r="E327" s="157" t="s">
        <v>903</v>
      </c>
      <c r="F327" s="445"/>
      <c r="G327" s="446">
        <v>7599</v>
      </c>
      <c r="H327" s="447">
        <v>8179</v>
      </c>
      <c r="I327" s="421">
        <f t="shared" si="17"/>
        <v>-7.0913314586135257E-2</v>
      </c>
      <c r="J327" s="453" t="s">
        <v>173</v>
      </c>
      <c r="K327" s="412">
        <v>1</v>
      </c>
      <c r="L327" s="414" t="str">
        <f>IF(G327='（1）エ_月別観光地点別'!S327,"OK","NG")</f>
        <v>OK</v>
      </c>
      <c r="M327" s="414"/>
    </row>
    <row r="328" spans="1:17" ht="15" customHeight="1">
      <c r="A328" s="352"/>
      <c r="B328" s="353"/>
      <c r="C328" s="353"/>
      <c r="D328" s="165" t="s">
        <v>73</v>
      </c>
      <c r="E328" s="595" t="s">
        <v>904</v>
      </c>
      <c r="F328" s="596"/>
      <c r="G328" s="597">
        <v>55440</v>
      </c>
      <c r="H328" s="598">
        <v>55291</v>
      </c>
      <c r="I328" s="599">
        <f t="shared" si="17"/>
        <v>2.6948327937639238E-3</v>
      </c>
      <c r="J328" s="600" t="s">
        <v>178</v>
      </c>
      <c r="K328" s="601">
        <v>1</v>
      </c>
      <c r="L328" s="414" t="str">
        <f>IF(G328='（1）エ_月別観光地点別'!S328,"OK","NG")</f>
        <v>OK</v>
      </c>
      <c r="M328" s="414"/>
    </row>
    <row r="329" spans="1:17" ht="15" customHeight="1">
      <c r="A329" s="352"/>
      <c r="B329" s="353"/>
      <c r="C329" s="353"/>
      <c r="D329" s="165" t="s">
        <v>75</v>
      </c>
      <c r="E329" s="595" t="s">
        <v>905</v>
      </c>
      <c r="F329" s="596"/>
      <c r="G329" s="597">
        <v>9003</v>
      </c>
      <c r="H329" s="598">
        <v>5679</v>
      </c>
      <c r="I329" s="599">
        <f t="shared" si="17"/>
        <v>0.58531431590068683</v>
      </c>
      <c r="J329" s="600" t="s">
        <v>167</v>
      </c>
      <c r="K329" s="601">
        <v>1</v>
      </c>
      <c r="L329" s="414" t="str">
        <f>IF(G329='（1）エ_月別観光地点別'!S329,"OK","NG")</f>
        <v>OK</v>
      </c>
      <c r="M329" s="414"/>
    </row>
    <row r="330" spans="1:17" ht="15" customHeight="1">
      <c r="A330" s="352"/>
      <c r="B330" s="353"/>
      <c r="C330" s="353"/>
      <c r="D330" s="165" t="s">
        <v>77</v>
      </c>
      <c r="E330" s="595" t="s">
        <v>906</v>
      </c>
      <c r="F330" s="596"/>
      <c r="G330" s="597">
        <v>83684</v>
      </c>
      <c r="H330" s="598">
        <v>83094</v>
      </c>
      <c r="I330" s="599">
        <f t="shared" si="17"/>
        <v>7.1003923267625169E-3</v>
      </c>
      <c r="J330" s="600" t="s">
        <v>169</v>
      </c>
      <c r="K330" s="601">
        <v>1</v>
      </c>
      <c r="L330" s="414" t="str">
        <f>IF(G330='（1）エ_月別観光地点別'!S330,"OK","NG")</f>
        <v>OK</v>
      </c>
      <c r="M330" s="414"/>
    </row>
    <row r="331" spans="1:17" s="594" customFormat="1" ht="15" customHeight="1">
      <c r="A331" s="589"/>
      <c r="B331" s="590"/>
      <c r="C331" s="590"/>
      <c r="D331" s="165" t="s">
        <v>78</v>
      </c>
      <c r="E331" s="595" t="s">
        <v>907</v>
      </c>
      <c r="F331" s="596" t="s">
        <v>845</v>
      </c>
      <c r="G331" s="597">
        <v>219611</v>
      </c>
      <c r="H331" s="602" t="s">
        <v>931</v>
      </c>
      <c r="I331" s="599" t="str">
        <f t="shared" si="17"/>
        <v>－</v>
      </c>
      <c r="J331" s="600" t="s">
        <v>169</v>
      </c>
      <c r="K331" s="601">
        <v>1</v>
      </c>
      <c r="L331" s="414" t="str">
        <f>IF(G331='（1）エ_月別観光地点別'!S331,"OK","NG")</f>
        <v>OK</v>
      </c>
      <c r="M331" s="592"/>
      <c r="N331" s="591"/>
      <c r="O331" s="592"/>
      <c r="P331" s="593"/>
      <c r="Q331" s="593"/>
    </row>
    <row r="332" spans="1:17" ht="15" customHeight="1">
      <c r="A332" s="352"/>
      <c r="B332" s="353"/>
      <c r="C332" s="353"/>
      <c r="D332" s="165" t="s">
        <v>80</v>
      </c>
      <c r="E332" s="595" t="s">
        <v>908</v>
      </c>
      <c r="F332" s="596"/>
      <c r="G332" s="597">
        <v>1991</v>
      </c>
      <c r="H332" s="598">
        <v>1656</v>
      </c>
      <c r="I332" s="599">
        <f t="shared" si="17"/>
        <v>0.20229468599033806</v>
      </c>
      <c r="J332" s="600" t="s">
        <v>190</v>
      </c>
      <c r="K332" s="601">
        <v>1</v>
      </c>
      <c r="L332" s="414" t="str">
        <f>IF(G332='（1）エ_月別観光地点別'!S332,"OK","NG")</f>
        <v>OK</v>
      </c>
      <c r="M332" s="414"/>
    </row>
    <row r="333" spans="1:17" ht="15" customHeight="1">
      <c r="A333" s="352"/>
      <c r="B333" s="353"/>
      <c r="C333" s="353"/>
      <c r="D333" s="165" t="s">
        <v>82</v>
      </c>
      <c r="E333" s="595" t="s">
        <v>910</v>
      </c>
      <c r="F333" s="596"/>
      <c r="G333" s="597">
        <v>2000</v>
      </c>
      <c r="H333" s="598">
        <v>0</v>
      </c>
      <c r="I333" s="599" t="str">
        <f t="shared" si="17"/>
        <v>－</v>
      </c>
      <c r="J333" s="600" t="s">
        <v>187</v>
      </c>
      <c r="K333" s="601">
        <v>1</v>
      </c>
      <c r="L333" s="414" t="str">
        <f>IF(G333='（1）エ_月別観光地点別'!S333,"OK","NG")</f>
        <v>OK</v>
      </c>
      <c r="M333" s="414"/>
    </row>
    <row r="334" spans="1:17" ht="15" customHeight="1">
      <c r="A334" s="352"/>
      <c r="B334" s="353"/>
      <c r="C334" s="353"/>
      <c r="D334" s="165" t="s">
        <v>83</v>
      </c>
      <c r="E334" s="595" t="s">
        <v>909</v>
      </c>
      <c r="F334" s="596"/>
      <c r="G334" s="597">
        <v>15000</v>
      </c>
      <c r="H334" s="598">
        <v>4000</v>
      </c>
      <c r="I334" s="599">
        <f t="shared" si="17"/>
        <v>2.75</v>
      </c>
      <c r="J334" s="600" t="s">
        <v>189</v>
      </c>
      <c r="K334" s="601">
        <v>1</v>
      </c>
      <c r="L334" s="414" t="str">
        <f>IF(G334='（1）エ_月別観光地点別'!S334,"OK","NG")</f>
        <v>OK</v>
      </c>
      <c r="M334" s="414"/>
    </row>
    <row r="335" spans="1:17" ht="15" customHeight="1">
      <c r="A335" s="352"/>
      <c r="B335" s="353"/>
      <c r="C335" s="353"/>
      <c r="D335" s="165" t="s">
        <v>85</v>
      </c>
      <c r="E335" s="595" t="s">
        <v>911</v>
      </c>
      <c r="F335" s="596"/>
      <c r="G335" s="597">
        <v>10000</v>
      </c>
      <c r="H335" s="598">
        <v>3500</v>
      </c>
      <c r="I335" s="599">
        <f t="shared" si="17"/>
        <v>1.8571428571428572</v>
      </c>
      <c r="J335" s="600" t="s">
        <v>187</v>
      </c>
      <c r="K335" s="601">
        <v>1</v>
      </c>
      <c r="L335" s="414" t="str">
        <f>IF(G335='（1）エ_月別観光地点別'!S335,"OK","NG")</f>
        <v>OK</v>
      </c>
      <c r="M335" s="414"/>
    </row>
    <row r="336" spans="1:17" s="594" customFormat="1" ht="15" customHeight="1">
      <c r="A336" s="589"/>
      <c r="B336" s="590"/>
      <c r="C336" s="590"/>
      <c r="D336" s="165" t="s">
        <v>87</v>
      </c>
      <c r="E336" s="595" t="s">
        <v>918</v>
      </c>
      <c r="F336" s="596" t="s">
        <v>890</v>
      </c>
      <c r="G336" s="597">
        <v>4109</v>
      </c>
      <c r="H336" s="602" t="s">
        <v>931</v>
      </c>
      <c r="I336" s="599" t="str">
        <f t="shared" si="17"/>
        <v>－</v>
      </c>
      <c r="J336" s="600" t="s">
        <v>917</v>
      </c>
      <c r="K336" s="601">
        <v>1</v>
      </c>
      <c r="L336" s="414" t="str">
        <f>IF(G336='（1）エ_月別観光地点別'!S336,"OK","NG")</f>
        <v>OK</v>
      </c>
      <c r="M336" s="592"/>
      <c r="N336" s="591"/>
      <c r="O336" s="592"/>
      <c r="P336" s="593"/>
      <c r="Q336" s="593"/>
    </row>
    <row r="337" spans="1:13" ht="15" customHeight="1">
      <c r="A337" s="352"/>
      <c r="B337" s="353"/>
      <c r="C337" s="353"/>
      <c r="D337" s="165" t="s">
        <v>89</v>
      </c>
      <c r="E337" s="595" t="s">
        <v>350</v>
      </c>
      <c r="F337" s="596"/>
      <c r="G337" s="597">
        <v>0</v>
      </c>
      <c r="H337" s="598">
        <v>2390</v>
      </c>
      <c r="I337" s="599">
        <f t="shared" si="17"/>
        <v>-1</v>
      </c>
      <c r="J337" s="600" t="s">
        <v>184</v>
      </c>
      <c r="K337" s="601">
        <v>1</v>
      </c>
      <c r="L337" s="414" t="str">
        <f>IF(G337='（1）エ_月別観光地点別'!S337,"OK","NG")</f>
        <v>OK</v>
      </c>
      <c r="M337" s="414"/>
    </row>
    <row r="338" spans="1:13" ht="15" customHeight="1">
      <c r="A338" s="352"/>
      <c r="B338" s="353"/>
      <c r="C338" s="353"/>
      <c r="D338" s="165" t="s">
        <v>91</v>
      </c>
      <c r="E338" s="595" t="s">
        <v>351</v>
      </c>
      <c r="F338" s="596"/>
      <c r="G338" s="597">
        <v>0</v>
      </c>
      <c r="H338" s="598">
        <v>3561</v>
      </c>
      <c r="I338" s="599">
        <f t="shared" si="17"/>
        <v>-1</v>
      </c>
      <c r="J338" s="600" t="s">
        <v>168</v>
      </c>
      <c r="K338" s="601">
        <v>1</v>
      </c>
      <c r="L338" s="414" t="str">
        <f>IF(G338='（1）エ_月別観光地点別'!S338,"OK","NG")</f>
        <v>OK</v>
      </c>
      <c r="M338" s="414"/>
    </row>
    <row r="339" spans="1:13" ht="15" customHeight="1">
      <c r="A339" s="390"/>
      <c r="B339" s="391"/>
      <c r="C339" s="391"/>
      <c r="D339" s="392"/>
      <c r="E339" s="448" t="s">
        <v>578</v>
      </c>
      <c r="F339" s="449"/>
      <c r="G339" s="450">
        <f>SUMIFS(G303:G338,K303:K338,1)</f>
        <v>1542242</v>
      </c>
      <c r="H339" s="451">
        <f>SUMIFS(H303:H338,K303:K338,1)</f>
        <v>1340757</v>
      </c>
      <c r="I339" s="467">
        <f t="shared" si="17"/>
        <v>0.15027704498279704</v>
      </c>
      <c r="J339" s="490"/>
      <c r="K339" s="412">
        <v>2</v>
      </c>
      <c r="L339" s="414" t="str">
        <f>IF(G339='（1）エ_月別観光地点別'!S339,"OK","NG")</f>
        <v>OK</v>
      </c>
      <c r="M339" s="414"/>
    </row>
    <row r="340" spans="1:13" ht="15" customHeight="1">
      <c r="A340" s="352"/>
      <c r="B340" s="370" t="s">
        <v>358</v>
      </c>
      <c r="C340" s="373"/>
      <c r="D340" s="165" t="s">
        <v>717</v>
      </c>
      <c r="E340" s="159" t="s">
        <v>770</v>
      </c>
      <c r="F340" s="160"/>
      <c r="G340" s="171">
        <v>1070</v>
      </c>
      <c r="H340" s="432">
        <v>360</v>
      </c>
      <c r="I340" s="421">
        <f>IFERROR(G340/H340-1,"－")</f>
        <v>1.9722222222222223</v>
      </c>
      <c r="J340" s="492" t="s">
        <v>170</v>
      </c>
      <c r="K340" s="412">
        <v>1</v>
      </c>
      <c r="L340" s="414" t="str">
        <f>IF(G340='（1）エ_月別観光地点別'!S340,"OK","NG")</f>
        <v>OK</v>
      </c>
      <c r="M340" s="414"/>
    </row>
    <row r="341" spans="1:13" ht="15" customHeight="1">
      <c r="A341" s="352"/>
      <c r="B341" s="370"/>
      <c r="C341" s="373"/>
      <c r="D341" s="165" t="s">
        <v>47</v>
      </c>
      <c r="E341" s="159" t="s">
        <v>359</v>
      </c>
      <c r="F341" s="160"/>
      <c r="G341" s="171">
        <v>17782</v>
      </c>
      <c r="H341" s="432">
        <v>38230</v>
      </c>
      <c r="I341" s="439">
        <f t="shared" si="17"/>
        <v>-0.53486790478681656</v>
      </c>
      <c r="J341" s="492" t="s">
        <v>168</v>
      </c>
      <c r="K341" s="412">
        <v>1</v>
      </c>
      <c r="L341" s="414" t="str">
        <f>IF(G341='（1）エ_月別観光地点別'!S341,"OK","NG")</f>
        <v>OK</v>
      </c>
      <c r="M341" s="414"/>
    </row>
    <row r="342" spans="1:13" ht="15" customHeight="1">
      <c r="A342" s="352"/>
      <c r="B342" s="353"/>
      <c r="C342" s="353"/>
      <c r="D342" s="165" t="s">
        <v>49</v>
      </c>
      <c r="E342" s="159" t="s">
        <v>360</v>
      </c>
      <c r="F342" s="160"/>
      <c r="G342" s="171">
        <v>37568</v>
      </c>
      <c r="H342" s="432">
        <v>35869</v>
      </c>
      <c r="I342" s="439">
        <f t="shared" si="17"/>
        <v>4.7366806992110266E-2</v>
      </c>
      <c r="J342" s="492"/>
      <c r="L342" s="414" t="str">
        <f>IF(G342='（1）エ_月別観光地点別'!S342,"OK","NG")</f>
        <v>OK</v>
      </c>
      <c r="M342" s="414"/>
    </row>
    <row r="343" spans="1:13" ht="15" customHeight="1">
      <c r="A343" s="352"/>
      <c r="B343" s="353"/>
      <c r="C343" s="353"/>
      <c r="D343" s="163"/>
      <c r="E343" s="157" t="s">
        <v>364</v>
      </c>
      <c r="F343" s="158"/>
      <c r="G343" s="175">
        <v>5200</v>
      </c>
      <c r="H343" s="330">
        <v>5217</v>
      </c>
      <c r="I343" s="421">
        <f t="shared" si="17"/>
        <v>-3.2585777266628257E-3</v>
      </c>
      <c r="J343" s="491" t="s">
        <v>182</v>
      </c>
      <c r="K343" s="412">
        <v>1</v>
      </c>
      <c r="L343" s="414" t="str">
        <f>IF(G343='（1）エ_月別観光地点別'!S343,"OK","NG")</f>
        <v>OK</v>
      </c>
      <c r="M343" s="414"/>
    </row>
    <row r="344" spans="1:13" ht="15" customHeight="1">
      <c r="A344" s="352"/>
      <c r="B344" s="353"/>
      <c r="C344" s="353"/>
      <c r="D344" s="165"/>
      <c r="E344" s="159" t="s">
        <v>365</v>
      </c>
      <c r="F344" s="160"/>
      <c r="G344" s="171">
        <v>1167</v>
      </c>
      <c r="H344" s="432">
        <v>967</v>
      </c>
      <c r="I344" s="439">
        <f t="shared" si="17"/>
        <v>0.20682523267838682</v>
      </c>
      <c r="J344" s="492" t="s">
        <v>182</v>
      </c>
      <c r="K344" s="412">
        <v>1</v>
      </c>
      <c r="L344" s="414" t="str">
        <f>IF(G344='（1）エ_月別観光地点別'!S344,"OK","NG")</f>
        <v>OK</v>
      </c>
      <c r="M344" s="414"/>
    </row>
    <row r="345" spans="1:13" ht="15" customHeight="1">
      <c r="A345" s="352"/>
      <c r="B345" s="353"/>
      <c r="C345" s="353"/>
      <c r="D345" s="163"/>
      <c r="E345" s="157" t="s">
        <v>366</v>
      </c>
      <c r="F345" s="158"/>
      <c r="G345" s="175">
        <v>2157</v>
      </c>
      <c r="H345" s="330">
        <v>2188</v>
      </c>
      <c r="I345" s="421">
        <f t="shared" si="17"/>
        <v>-1.416819012797077E-2</v>
      </c>
      <c r="J345" s="491" t="s">
        <v>182</v>
      </c>
      <c r="K345" s="412">
        <v>1</v>
      </c>
      <c r="L345" s="414" t="str">
        <f>IF(G345='（1）エ_月別観光地点別'!S345,"OK","NG")</f>
        <v>OK</v>
      </c>
      <c r="M345" s="414"/>
    </row>
    <row r="346" spans="1:13" ht="15" customHeight="1">
      <c r="A346" s="352"/>
      <c r="B346" s="353"/>
      <c r="C346" s="353"/>
      <c r="D346" s="165"/>
      <c r="E346" s="159" t="s">
        <v>367</v>
      </c>
      <c r="F346" s="160"/>
      <c r="G346" s="171">
        <v>27110</v>
      </c>
      <c r="H346" s="432">
        <v>25385</v>
      </c>
      <c r="I346" s="439">
        <f t="shared" si="17"/>
        <v>6.7953515855820434E-2</v>
      </c>
      <c r="J346" s="492" t="s">
        <v>185</v>
      </c>
      <c r="K346" s="412">
        <v>1</v>
      </c>
      <c r="L346" s="414" t="str">
        <f>IF(G346='（1）エ_月別観光地点別'!S346,"OK","NG")</f>
        <v>OK</v>
      </c>
      <c r="M346" s="414"/>
    </row>
    <row r="347" spans="1:13" ht="15" customHeight="1">
      <c r="A347" s="352"/>
      <c r="B347" s="353"/>
      <c r="C347" s="353"/>
      <c r="D347" s="163"/>
      <c r="E347" s="157" t="s">
        <v>368</v>
      </c>
      <c r="F347" s="158"/>
      <c r="G347" s="175">
        <v>1934</v>
      </c>
      <c r="H347" s="330">
        <v>2112</v>
      </c>
      <c r="I347" s="421">
        <f t="shared" si="17"/>
        <v>-8.4280303030302983E-2</v>
      </c>
      <c r="J347" s="491" t="s">
        <v>183</v>
      </c>
      <c r="K347" s="412">
        <v>1</v>
      </c>
      <c r="L347" s="414" t="str">
        <f>IF(G347='（1）エ_月別観光地点別'!S347,"OK","NG")</f>
        <v>OK</v>
      </c>
      <c r="M347" s="414"/>
    </row>
    <row r="348" spans="1:13" ht="15" customHeight="1">
      <c r="A348" s="352"/>
      <c r="B348" s="353"/>
      <c r="C348" s="353"/>
      <c r="D348" s="165" t="s">
        <v>718</v>
      </c>
      <c r="E348" s="159" t="s">
        <v>361</v>
      </c>
      <c r="F348" s="160"/>
      <c r="G348" s="171">
        <v>64659</v>
      </c>
      <c r="H348" s="432">
        <v>49675</v>
      </c>
      <c r="I348" s="439">
        <f t="shared" si="17"/>
        <v>0.30164066431806735</v>
      </c>
      <c r="J348" s="492" t="s">
        <v>168</v>
      </c>
      <c r="K348" s="412">
        <v>1</v>
      </c>
      <c r="L348" s="414" t="str">
        <f>IF(G348='（1）エ_月別観光地点別'!S348,"OK","NG")</f>
        <v>OK</v>
      </c>
      <c r="M348" s="414"/>
    </row>
    <row r="349" spans="1:13" ht="15" customHeight="1">
      <c r="A349" s="352"/>
      <c r="B349" s="353"/>
      <c r="C349" s="353"/>
      <c r="D349" s="165" t="s">
        <v>198</v>
      </c>
      <c r="E349" s="157" t="s">
        <v>362</v>
      </c>
      <c r="F349" s="158"/>
      <c r="G349" s="175">
        <v>2625</v>
      </c>
      <c r="H349" s="330">
        <v>2096</v>
      </c>
      <c r="I349" s="421">
        <f t="shared" si="17"/>
        <v>0.25238549618320616</v>
      </c>
      <c r="J349" s="491" t="s">
        <v>174</v>
      </c>
      <c r="K349" s="412">
        <v>1</v>
      </c>
      <c r="L349" s="414" t="str">
        <f>IF(G349='（1）エ_月別観光地点別'!S349,"OK","NG")</f>
        <v>OK</v>
      </c>
      <c r="M349" s="414"/>
    </row>
    <row r="350" spans="1:13" ht="15" customHeight="1">
      <c r="A350" s="352"/>
      <c r="B350" s="353"/>
      <c r="C350" s="353"/>
      <c r="D350" s="165" t="s">
        <v>55</v>
      </c>
      <c r="E350" s="159" t="s">
        <v>363</v>
      </c>
      <c r="F350" s="160"/>
      <c r="G350" s="171">
        <v>2642</v>
      </c>
      <c r="H350" s="432">
        <v>3218</v>
      </c>
      <c r="I350" s="439">
        <f t="shared" si="17"/>
        <v>-0.17899316345556249</v>
      </c>
      <c r="J350" s="492" t="s">
        <v>179</v>
      </c>
      <c r="K350" s="412">
        <v>1</v>
      </c>
      <c r="L350" s="414" t="str">
        <f>IF(G350='（1）エ_月別観光地点別'!S350,"OK","NG")</f>
        <v>OK</v>
      </c>
      <c r="M350" s="414"/>
    </row>
    <row r="351" spans="1:13" ht="15" customHeight="1">
      <c r="A351" s="352"/>
      <c r="B351" s="353"/>
      <c r="C351" s="353"/>
      <c r="D351" s="165" t="s">
        <v>57</v>
      </c>
      <c r="E351" s="159" t="s">
        <v>849</v>
      </c>
      <c r="F351" s="160"/>
      <c r="G351" s="171">
        <v>4000</v>
      </c>
      <c r="H351" s="432">
        <v>1500</v>
      </c>
      <c r="I351" s="439">
        <f t="shared" si="17"/>
        <v>1.6666666666666665</v>
      </c>
      <c r="J351" s="492" t="s">
        <v>187</v>
      </c>
      <c r="K351" s="412">
        <v>1</v>
      </c>
      <c r="L351" s="414" t="str">
        <f>IF(G351='（1）エ_月別観光地点別'!S351,"OK","NG")</f>
        <v>OK</v>
      </c>
      <c r="M351" s="414"/>
    </row>
    <row r="352" spans="1:13" ht="15" customHeight="1">
      <c r="A352" s="352"/>
      <c r="B352" s="353"/>
      <c r="C352" s="353"/>
      <c r="D352" s="165" t="s">
        <v>59</v>
      </c>
      <c r="E352" s="159" t="s">
        <v>850</v>
      </c>
      <c r="F352" s="160"/>
      <c r="G352" s="171">
        <v>40000</v>
      </c>
      <c r="H352" s="432">
        <v>6000</v>
      </c>
      <c r="I352" s="439">
        <f t="shared" si="17"/>
        <v>5.666666666666667</v>
      </c>
      <c r="J352" s="492" t="s">
        <v>187</v>
      </c>
      <c r="K352" s="412">
        <v>1</v>
      </c>
      <c r="L352" s="414" t="str">
        <f>IF(G352='（1）エ_月別観光地点別'!S352,"OK","NG")</f>
        <v>OK</v>
      </c>
      <c r="M352" s="414"/>
    </row>
    <row r="353" spans="1:13" ht="15" customHeight="1">
      <c r="A353" s="352"/>
      <c r="B353" s="353"/>
      <c r="C353" s="353"/>
      <c r="D353" s="165" t="s">
        <v>61</v>
      </c>
      <c r="E353" s="159" t="s">
        <v>851</v>
      </c>
      <c r="F353" s="160"/>
      <c r="G353" s="171">
        <v>850</v>
      </c>
      <c r="H353" s="432">
        <v>604</v>
      </c>
      <c r="I353" s="439">
        <f t="shared" si="17"/>
        <v>0.4072847682119205</v>
      </c>
      <c r="J353" s="492" t="s">
        <v>190</v>
      </c>
      <c r="K353" s="412">
        <v>1</v>
      </c>
      <c r="L353" s="414" t="str">
        <f>IF(G353='（1）エ_月別観光地点別'!S353,"OK","NG")</f>
        <v>OK</v>
      </c>
      <c r="M353" s="414"/>
    </row>
    <row r="354" spans="1:13" ht="15" customHeight="1">
      <c r="A354" s="377"/>
      <c r="B354" s="378"/>
      <c r="C354" s="378"/>
      <c r="D354" s="165" t="s">
        <v>63</v>
      </c>
      <c r="E354" s="159" t="s">
        <v>830</v>
      </c>
      <c r="F354" s="436"/>
      <c r="G354" s="434">
        <v>154550</v>
      </c>
      <c r="H354" s="435">
        <v>144971</v>
      </c>
      <c r="I354" s="439">
        <f t="shared" ref="I354" si="20">IFERROR(G354/H354-1,"－")</f>
        <v>6.6075284022321767E-2</v>
      </c>
      <c r="J354" s="493" t="s">
        <v>726</v>
      </c>
      <c r="K354" s="412">
        <v>1</v>
      </c>
      <c r="L354" s="414" t="str">
        <f>IF(G354='（1）エ_月別観光地点別'!S354,"OK","NG")</f>
        <v>OK</v>
      </c>
      <c r="M354" s="414"/>
    </row>
    <row r="355" spans="1:13" ht="15" customHeight="1">
      <c r="A355" s="381"/>
      <c r="B355" s="382"/>
      <c r="C355" s="382"/>
      <c r="D355" s="343"/>
      <c r="E355" s="440" t="s">
        <v>579</v>
      </c>
      <c r="F355" s="441"/>
      <c r="G355" s="442">
        <f>SUMIFS(G340:G354,K340:K354,1)</f>
        <v>325746</v>
      </c>
      <c r="H355" s="443">
        <f>SUMIFS(H340:H354,K340:K354,1)</f>
        <v>282523</v>
      </c>
      <c r="I355" s="466">
        <f>IFERROR(G355/H355-1,"－")</f>
        <v>0.15298931414433525</v>
      </c>
      <c r="J355" s="495"/>
      <c r="K355" s="412">
        <v>2</v>
      </c>
      <c r="L355" s="414" t="str">
        <f>IF(G355='（1）エ_月別観光地点別'!S355,"OK","NG")</f>
        <v>OK</v>
      </c>
      <c r="M355" s="414"/>
    </row>
    <row r="356" spans="1:13" ht="15" customHeight="1">
      <c r="A356" s="352"/>
      <c r="B356" s="370" t="s">
        <v>19</v>
      </c>
      <c r="C356" s="371"/>
      <c r="D356" s="163" t="s">
        <v>717</v>
      </c>
      <c r="E356" s="157" t="s">
        <v>369</v>
      </c>
      <c r="F356" s="158"/>
      <c r="G356" s="175">
        <v>3877</v>
      </c>
      <c r="H356" s="330">
        <v>3787</v>
      </c>
      <c r="I356" s="421">
        <f t="shared" si="17"/>
        <v>2.3765513599155019E-2</v>
      </c>
      <c r="J356" s="491" t="s">
        <v>177</v>
      </c>
      <c r="K356" s="412">
        <v>1</v>
      </c>
      <c r="L356" s="414" t="str">
        <f>IF(G356='（1）エ_月別観光地点別'!S356,"OK","NG")</f>
        <v>OK</v>
      </c>
      <c r="M356" s="414"/>
    </row>
    <row r="357" spans="1:13" ht="15" customHeight="1">
      <c r="A357" s="375"/>
      <c r="B357" s="376"/>
      <c r="C357" s="376"/>
      <c r="D357" s="164" t="s">
        <v>47</v>
      </c>
      <c r="E357" s="534" t="s">
        <v>773</v>
      </c>
      <c r="F357" s="568"/>
      <c r="G357" s="294">
        <v>3223</v>
      </c>
      <c r="H357" s="569">
        <v>3014</v>
      </c>
      <c r="I357" s="535">
        <f t="shared" si="17"/>
        <v>6.9343065693430628E-2</v>
      </c>
      <c r="J357" s="570" t="s">
        <v>177</v>
      </c>
      <c r="K357" s="412">
        <v>1</v>
      </c>
      <c r="L357" s="414" t="str">
        <f>IF(G357='（1）エ_月別観光地点別'!S357,"OK","NG")</f>
        <v>OK</v>
      </c>
      <c r="M357" s="414"/>
    </row>
    <row r="358" spans="1:13" ht="15" customHeight="1">
      <c r="A358" s="352"/>
      <c r="B358" s="353"/>
      <c r="C358" s="353"/>
      <c r="D358" s="165" t="s">
        <v>49</v>
      </c>
      <c r="E358" s="159" t="s">
        <v>370</v>
      </c>
      <c r="F358" s="160"/>
      <c r="G358" s="171">
        <v>5063</v>
      </c>
      <c r="H358" s="432">
        <v>3020</v>
      </c>
      <c r="I358" s="439">
        <f t="shared" si="17"/>
        <v>0.67649006622516561</v>
      </c>
      <c r="J358" s="492" t="s">
        <v>167</v>
      </c>
      <c r="K358" s="412">
        <v>1</v>
      </c>
      <c r="L358" s="414" t="str">
        <f>IF(G358='（1）エ_月別観光地点別'!S358,"OK","NG")</f>
        <v>OK</v>
      </c>
      <c r="M358" s="414"/>
    </row>
    <row r="359" spans="1:13" ht="15" customHeight="1">
      <c r="A359" s="352"/>
      <c r="B359" s="353"/>
      <c r="C359" s="353"/>
      <c r="D359" s="165" t="s">
        <v>51</v>
      </c>
      <c r="E359" s="159" t="s">
        <v>371</v>
      </c>
      <c r="F359" s="160"/>
      <c r="G359" s="171">
        <v>248304</v>
      </c>
      <c r="H359" s="432">
        <v>238588</v>
      </c>
      <c r="I359" s="439">
        <f t="shared" si="17"/>
        <v>4.072291984508869E-2</v>
      </c>
      <c r="J359" s="492" t="s">
        <v>172</v>
      </c>
      <c r="K359" s="412">
        <v>1</v>
      </c>
      <c r="L359" s="414" t="str">
        <f>IF(G359='（1）エ_月別観光地点別'!S359,"OK","NG")</f>
        <v>OK</v>
      </c>
      <c r="M359" s="414"/>
    </row>
    <row r="360" spans="1:13" ht="15" customHeight="1">
      <c r="A360" s="352"/>
      <c r="B360" s="353"/>
      <c r="C360" s="353"/>
      <c r="D360" s="165" t="s">
        <v>198</v>
      </c>
      <c r="E360" s="159" t="s">
        <v>372</v>
      </c>
      <c r="F360" s="160"/>
      <c r="G360" s="171">
        <v>296748</v>
      </c>
      <c r="H360" s="432">
        <v>154358</v>
      </c>
      <c r="I360" s="439">
        <f t="shared" si="17"/>
        <v>0.92246595576516932</v>
      </c>
      <c r="J360" s="492"/>
      <c r="L360" s="414" t="str">
        <f>IF(G360='（1）エ_月別観光地点別'!S360,"OK","NG")</f>
        <v>OK</v>
      </c>
      <c r="M360" s="414"/>
    </row>
    <row r="361" spans="1:13" ht="15" customHeight="1">
      <c r="A361" s="352"/>
      <c r="B361" s="353"/>
      <c r="C361" s="353"/>
      <c r="D361" s="350"/>
      <c r="E361" s="159" t="s">
        <v>383</v>
      </c>
      <c r="F361" s="436"/>
      <c r="G361" s="434">
        <v>52616</v>
      </c>
      <c r="H361" s="435">
        <v>26093</v>
      </c>
      <c r="I361" s="439">
        <f t="shared" si="17"/>
        <v>1.016479515578891</v>
      </c>
      <c r="J361" s="493" t="s">
        <v>173</v>
      </c>
      <c r="K361" s="412">
        <v>1</v>
      </c>
      <c r="L361" s="414" t="str">
        <f>IF(G361='（1）エ_月別観光地点別'!S361,"OK","NG")</f>
        <v>OK</v>
      </c>
      <c r="M361" s="414"/>
    </row>
    <row r="362" spans="1:13" ht="15" customHeight="1">
      <c r="A362" s="352"/>
      <c r="B362" s="353"/>
      <c r="C362" s="353"/>
      <c r="D362" s="452"/>
      <c r="E362" s="157" t="s">
        <v>384</v>
      </c>
      <c r="F362" s="445"/>
      <c r="G362" s="446">
        <v>83332</v>
      </c>
      <c r="H362" s="447">
        <v>21986</v>
      </c>
      <c r="I362" s="421">
        <f t="shared" ref="I362:I428" si="21">IFERROR(G362/H362-1,"－")</f>
        <v>2.7902301464568362</v>
      </c>
      <c r="J362" s="453" t="s">
        <v>228</v>
      </c>
      <c r="K362" s="412">
        <v>1</v>
      </c>
      <c r="L362" s="414" t="str">
        <f>IF(G362='（1）エ_月別観光地点別'!S362,"OK","NG")</f>
        <v>OK</v>
      </c>
      <c r="M362" s="414"/>
    </row>
    <row r="363" spans="1:13" ht="15" customHeight="1">
      <c r="A363" s="352"/>
      <c r="B363" s="353"/>
      <c r="C363" s="353"/>
      <c r="D363" s="350"/>
      <c r="E363" s="159" t="s">
        <v>385</v>
      </c>
      <c r="F363" s="436"/>
      <c r="G363" s="434">
        <v>160800</v>
      </c>
      <c r="H363" s="435">
        <v>106279</v>
      </c>
      <c r="I363" s="439">
        <f t="shared" si="21"/>
        <v>0.51299880503203821</v>
      </c>
      <c r="J363" s="493" t="s">
        <v>194</v>
      </c>
      <c r="K363" s="412">
        <v>1</v>
      </c>
      <c r="L363" s="414" t="str">
        <f>IF(G363='（1）エ_月別観光地点別'!S363,"OK","NG")</f>
        <v>OK</v>
      </c>
      <c r="M363" s="414"/>
    </row>
    <row r="364" spans="1:13" ht="15" customHeight="1">
      <c r="A364" s="352"/>
      <c r="B364" s="353"/>
      <c r="C364" s="353"/>
      <c r="D364" s="350" t="s">
        <v>55</v>
      </c>
      <c r="E364" s="159" t="s">
        <v>373</v>
      </c>
      <c r="F364" s="436"/>
      <c r="G364" s="434">
        <v>25479</v>
      </c>
      <c r="H364" s="435">
        <v>23584</v>
      </c>
      <c r="I364" s="439">
        <f t="shared" si="21"/>
        <v>8.035108548168246E-2</v>
      </c>
      <c r="J364" s="493" t="s">
        <v>182</v>
      </c>
      <c r="K364" s="412">
        <v>1</v>
      </c>
      <c r="L364" s="414" t="str">
        <f>IF(G364='（1）エ_月別観光地点別'!S364,"OK","NG")</f>
        <v>OK</v>
      </c>
      <c r="M364" s="414"/>
    </row>
    <row r="365" spans="1:13" ht="15" customHeight="1">
      <c r="A365" s="352"/>
      <c r="B365" s="353"/>
      <c r="C365" s="353"/>
      <c r="D365" s="452" t="s">
        <v>57</v>
      </c>
      <c r="E365" s="157" t="s">
        <v>374</v>
      </c>
      <c r="F365" s="445"/>
      <c r="G365" s="446">
        <v>22400</v>
      </c>
      <c r="H365" s="447">
        <v>20900</v>
      </c>
      <c r="I365" s="421">
        <f t="shared" si="21"/>
        <v>7.1770334928229707E-2</v>
      </c>
      <c r="J365" s="453" t="s">
        <v>185</v>
      </c>
      <c r="K365" s="412">
        <v>1</v>
      </c>
      <c r="L365" s="414" t="str">
        <f>IF(G365='（1）エ_月別観光地点別'!S365,"OK","NG")</f>
        <v>OK</v>
      </c>
      <c r="M365" s="414"/>
    </row>
    <row r="366" spans="1:13" ht="15" customHeight="1">
      <c r="A366" s="352"/>
      <c r="B366" s="353"/>
      <c r="C366" s="353"/>
      <c r="D366" s="350" t="s">
        <v>59</v>
      </c>
      <c r="E366" s="159" t="s">
        <v>375</v>
      </c>
      <c r="F366" s="436"/>
      <c r="G366" s="434">
        <v>3096</v>
      </c>
      <c r="H366" s="435">
        <v>3132</v>
      </c>
      <c r="I366" s="439">
        <f t="shared" si="21"/>
        <v>-1.1494252873563204E-2</v>
      </c>
      <c r="J366" s="493" t="s">
        <v>184</v>
      </c>
      <c r="K366" s="412">
        <v>1</v>
      </c>
      <c r="L366" s="414" t="str">
        <f>IF(G366='（1）エ_月別観光地点別'!S366,"OK","NG")</f>
        <v>OK</v>
      </c>
      <c r="M366" s="414"/>
    </row>
    <row r="367" spans="1:13" ht="15" customHeight="1">
      <c r="A367" s="352"/>
      <c r="B367" s="353"/>
      <c r="C367" s="353"/>
      <c r="D367" s="350" t="s">
        <v>61</v>
      </c>
      <c r="E367" s="159" t="s">
        <v>376</v>
      </c>
      <c r="F367" s="436"/>
      <c r="G367" s="434">
        <v>68748</v>
      </c>
      <c r="H367" s="435">
        <v>62520</v>
      </c>
      <c r="I367" s="439">
        <f t="shared" si="21"/>
        <v>9.9616122840690879E-2</v>
      </c>
      <c r="J367" s="493"/>
      <c r="L367" s="414" t="str">
        <f>IF(G367='（1）エ_月別観光地点別'!S367,"OK","NG")</f>
        <v>OK</v>
      </c>
      <c r="M367" s="414"/>
    </row>
    <row r="368" spans="1:13" ht="15" customHeight="1">
      <c r="A368" s="352"/>
      <c r="B368" s="353"/>
      <c r="C368" s="353"/>
      <c r="D368" s="350"/>
      <c r="E368" s="159" t="s">
        <v>386</v>
      </c>
      <c r="F368" s="436"/>
      <c r="G368" s="434">
        <v>67978</v>
      </c>
      <c r="H368" s="435">
        <v>61855</v>
      </c>
      <c r="I368" s="439">
        <f t="shared" si="21"/>
        <v>9.8989572387034208E-2</v>
      </c>
      <c r="J368" s="493" t="s">
        <v>168</v>
      </c>
      <c r="K368" s="412">
        <v>1</v>
      </c>
      <c r="L368" s="414" t="str">
        <f>IF(G368='（1）エ_月別観光地点別'!S368,"OK","NG")</f>
        <v>OK</v>
      </c>
      <c r="M368" s="414"/>
    </row>
    <row r="369" spans="1:17" ht="15" customHeight="1">
      <c r="A369" s="352"/>
      <c r="B369" s="353"/>
      <c r="C369" s="353"/>
      <c r="D369" s="350"/>
      <c r="E369" s="159" t="s">
        <v>343</v>
      </c>
      <c r="F369" s="436"/>
      <c r="G369" s="434">
        <v>770</v>
      </c>
      <c r="H369" s="435">
        <v>665</v>
      </c>
      <c r="I369" s="439">
        <f t="shared" si="21"/>
        <v>0.15789473684210531</v>
      </c>
      <c r="J369" s="493" t="s">
        <v>168</v>
      </c>
      <c r="K369" s="412">
        <v>1</v>
      </c>
      <c r="L369" s="414" t="str">
        <f>IF(G369='（1）エ_月別観光地点別'!S369,"OK","NG")</f>
        <v>OK</v>
      </c>
      <c r="M369" s="414"/>
    </row>
    <row r="370" spans="1:17" ht="15" customHeight="1">
      <c r="A370" s="352"/>
      <c r="B370" s="353"/>
      <c r="C370" s="353"/>
      <c r="D370" s="350" t="s">
        <v>63</v>
      </c>
      <c r="E370" s="159" t="s">
        <v>377</v>
      </c>
      <c r="F370" s="436"/>
      <c r="G370" s="434">
        <v>496</v>
      </c>
      <c r="H370" s="435">
        <v>342</v>
      </c>
      <c r="I370" s="439">
        <f t="shared" si="21"/>
        <v>0.45029239766081863</v>
      </c>
      <c r="J370" s="493" t="s">
        <v>167</v>
      </c>
      <c r="K370" s="412">
        <v>1</v>
      </c>
      <c r="L370" s="414" t="str">
        <f>IF(G370='（1）エ_月別観光地点別'!S370,"OK","NG")</f>
        <v>OK</v>
      </c>
      <c r="M370" s="414"/>
    </row>
    <row r="371" spans="1:17" ht="15" customHeight="1">
      <c r="A371" s="352"/>
      <c r="B371" s="353"/>
      <c r="C371" s="353"/>
      <c r="D371" s="350" t="s">
        <v>65</v>
      </c>
      <c r="E371" s="159" t="s">
        <v>671</v>
      </c>
      <c r="F371" s="436"/>
      <c r="G371" s="434">
        <v>56116</v>
      </c>
      <c r="H371" s="435">
        <v>45316</v>
      </c>
      <c r="I371" s="439">
        <f t="shared" si="21"/>
        <v>0.23832641892488304</v>
      </c>
      <c r="J371" s="493" t="s">
        <v>178</v>
      </c>
      <c r="K371" s="412">
        <v>1</v>
      </c>
      <c r="L371" s="414" t="str">
        <f>IF(G371='（1）エ_月別観光地点別'!S371,"OK","NG")</f>
        <v>OK</v>
      </c>
      <c r="M371" s="414"/>
    </row>
    <row r="372" spans="1:17" ht="15" customHeight="1">
      <c r="A372" s="352"/>
      <c r="B372" s="353"/>
      <c r="C372" s="353"/>
      <c r="D372" s="350" t="s">
        <v>67</v>
      </c>
      <c r="E372" s="159" t="s">
        <v>378</v>
      </c>
      <c r="F372" s="436"/>
      <c r="G372" s="434">
        <v>843</v>
      </c>
      <c r="H372" s="435">
        <v>1258</v>
      </c>
      <c r="I372" s="439">
        <f t="shared" si="21"/>
        <v>-0.32988871224165339</v>
      </c>
      <c r="J372" s="493" t="s">
        <v>170</v>
      </c>
      <c r="K372" s="412">
        <v>1</v>
      </c>
      <c r="L372" s="414" t="str">
        <f>IF(G372='（1）エ_月別観光地点別'!S372,"OK","NG")</f>
        <v>OK</v>
      </c>
      <c r="M372" s="414"/>
    </row>
    <row r="373" spans="1:17" ht="15" customHeight="1">
      <c r="A373" s="352"/>
      <c r="B373" s="353"/>
      <c r="C373" s="353"/>
      <c r="D373" s="350" t="s">
        <v>69</v>
      </c>
      <c r="E373" s="159" t="s">
        <v>672</v>
      </c>
      <c r="F373" s="436"/>
      <c r="G373" s="434">
        <v>2992</v>
      </c>
      <c r="H373" s="435">
        <v>3830</v>
      </c>
      <c r="I373" s="439">
        <f t="shared" si="21"/>
        <v>-0.21879895561357698</v>
      </c>
      <c r="J373" s="493" t="s">
        <v>178</v>
      </c>
      <c r="K373" s="412">
        <v>1</v>
      </c>
      <c r="L373" s="414" t="str">
        <f>IF(G373='（1）エ_月別観光地点別'!S373,"OK","NG")</f>
        <v>OK</v>
      </c>
      <c r="M373" s="414"/>
    </row>
    <row r="374" spans="1:17" ht="15" customHeight="1">
      <c r="A374" s="352"/>
      <c r="B374" s="353"/>
      <c r="C374" s="353"/>
      <c r="D374" s="350" t="s">
        <v>71</v>
      </c>
      <c r="E374" s="159" t="s">
        <v>379</v>
      </c>
      <c r="F374" s="436"/>
      <c r="G374" s="434">
        <v>1063</v>
      </c>
      <c r="H374" s="435">
        <v>1038</v>
      </c>
      <c r="I374" s="439">
        <f t="shared" si="21"/>
        <v>2.4084778420038644E-2</v>
      </c>
      <c r="J374" s="493" t="s">
        <v>179</v>
      </c>
      <c r="K374" s="412">
        <v>1</v>
      </c>
      <c r="L374" s="414" t="str">
        <f>IF(G374='（1）エ_月別観光地点別'!S374,"OK","NG")</f>
        <v>OK</v>
      </c>
      <c r="M374" s="414"/>
    </row>
    <row r="375" spans="1:17" ht="15" customHeight="1">
      <c r="A375" s="352"/>
      <c r="B375" s="353"/>
      <c r="C375" s="353"/>
      <c r="D375" s="350" t="s">
        <v>73</v>
      </c>
      <c r="E375" s="159" t="s">
        <v>380</v>
      </c>
      <c r="F375" s="436"/>
      <c r="G375" s="434">
        <v>20545</v>
      </c>
      <c r="H375" s="435">
        <v>19536</v>
      </c>
      <c r="I375" s="439">
        <f t="shared" si="21"/>
        <v>5.1648239148239128E-2</v>
      </c>
      <c r="J375" s="493" t="s">
        <v>168</v>
      </c>
      <c r="K375" s="412">
        <v>1</v>
      </c>
      <c r="L375" s="414" t="str">
        <f>IF(G375='（1）エ_月別観光地点別'!S375,"OK","NG")</f>
        <v>OK</v>
      </c>
      <c r="M375" s="414"/>
    </row>
    <row r="376" spans="1:17" ht="15" customHeight="1">
      <c r="A376" s="352"/>
      <c r="B376" s="353"/>
      <c r="C376" s="353"/>
      <c r="D376" s="350" t="s">
        <v>75</v>
      </c>
      <c r="E376" s="159" t="s">
        <v>381</v>
      </c>
      <c r="F376" s="436"/>
      <c r="G376" s="434">
        <v>126</v>
      </c>
      <c r="H376" s="435">
        <v>233</v>
      </c>
      <c r="I376" s="439">
        <f t="shared" si="21"/>
        <v>-0.45922746781115875</v>
      </c>
      <c r="J376" s="493" t="s">
        <v>185</v>
      </c>
      <c r="K376" s="412">
        <v>1</v>
      </c>
      <c r="L376" s="414" t="str">
        <f>IF(G376='（1）エ_月別観光地点別'!S376,"OK","NG")</f>
        <v>OK</v>
      </c>
      <c r="M376" s="414"/>
    </row>
    <row r="377" spans="1:17" ht="15" customHeight="1">
      <c r="A377" s="352"/>
      <c r="B377" s="353"/>
      <c r="C377" s="353"/>
      <c r="D377" s="350" t="s">
        <v>77</v>
      </c>
      <c r="E377" s="159" t="s">
        <v>382</v>
      </c>
      <c r="F377" s="436"/>
      <c r="G377" s="434">
        <v>2622</v>
      </c>
      <c r="H377" s="435">
        <v>1437</v>
      </c>
      <c r="I377" s="439">
        <f t="shared" si="21"/>
        <v>0.82463465553235915</v>
      </c>
      <c r="J377" s="493" t="s">
        <v>167</v>
      </c>
      <c r="K377" s="412">
        <v>1</v>
      </c>
      <c r="L377" s="414" t="str">
        <f>IF(G377='（1）エ_月別観光地点別'!S377,"OK","NG")</f>
        <v>OK</v>
      </c>
      <c r="M377" s="414"/>
    </row>
    <row r="378" spans="1:17" s="362" customFormat="1" ht="15" customHeight="1">
      <c r="A378" s="369"/>
      <c r="B378" s="373"/>
      <c r="C378" s="373"/>
      <c r="D378" s="163" t="s">
        <v>78</v>
      </c>
      <c r="E378" s="157" t="s">
        <v>866</v>
      </c>
      <c r="F378" s="158"/>
      <c r="G378" s="175">
        <v>2272</v>
      </c>
      <c r="H378" s="330">
        <v>443</v>
      </c>
      <c r="I378" s="421">
        <f t="shared" si="21"/>
        <v>4.1286681715575622</v>
      </c>
      <c r="J378" s="374" t="s">
        <v>190</v>
      </c>
      <c r="K378" s="412">
        <v>1</v>
      </c>
      <c r="L378" s="414" t="str">
        <f>IF(G378='（1）エ_月別観光地点別'!S378,"OK","NG")</f>
        <v>OK</v>
      </c>
      <c r="M378" s="414"/>
      <c r="N378" s="412"/>
      <c r="O378" s="414"/>
      <c r="P378" s="415"/>
      <c r="Q378" s="415"/>
    </row>
    <row r="379" spans="1:17" ht="15" customHeight="1">
      <c r="A379" s="369"/>
      <c r="B379" s="373"/>
      <c r="C379" s="373"/>
      <c r="D379" s="483" t="s">
        <v>640</v>
      </c>
      <c r="E379" s="159" t="s">
        <v>792</v>
      </c>
      <c r="F379" s="436"/>
      <c r="G379" s="434">
        <v>36403</v>
      </c>
      <c r="H379" s="435">
        <v>35100</v>
      </c>
      <c r="I379" s="439">
        <f t="shared" si="21"/>
        <v>3.7122507122507198E-2</v>
      </c>
      <c r="J379" s="493" t="s">
        <v>726</v>
      </c>
      <c r="K379" s="412">
        <v>1</v>
      </c>
      <c r="L379" s="414" t="str">
        <f>IF(G379='（1）エ_月別観光地点別'!S379,"OK","NG")</f>
        <v>OK</v>
      </c>
      <c r="M379" s="414"/>
    </row>
    <row r="380" spans="1:17" ht="15" customHeight="1">
      <c r="A380" s="369"/>
      <c r="B380" s="373"/>
      <c r="C380" s="373"/>
      <c r="D380" s="483" t="s">
        <v>82</v>
      </c>
      <c r="E380" s="159" t="s">
        <v>924</v>
      </c>
      <c r="F380" s="436" t="s">
        <v>925</v>
      </c>
      <c r="G380" s="434">
        <v>31891</v>
      </c>
      <c r="H380" s="438" t="s">
        <v>931</v>
      </c>
      <c r="I380" s="439" t="str">
        <f t="shared" ref="I380" si="22">IFERROR(G380/H380-1,"－")</f>
        <v>－</v>
      </c>
      <c r="J380" s="493" t="s">
        <v>726</v>
      </c>
      <c r="K380" s="412">
        <v>1</v>
      </c>
      <c r="L380" s="414" t="str">
        <f>IF(G380='（1）エ_月別観光地点別'!S380,"OK","NG")</f>
        <v>OK</v>
      </c>
      <c r="M380" s="414"/>
    </row>
    <row r="381" spans="1:17" ht="15" customHeight="1">
      <c r="A381" s="657"/>
      <c r="B381" s="658"/>
      <c r="C381" s="658"/>
      <c r="D381" s="659" t="s">
        <v>976</v>
      </c>
      <c r="E381" s="622" t="s">
        <v>977</v>
      </c>
      <c r="F381" s="660" t="s">
        <v>845</v>
      </c>
      <c r="G381" s="661">
        <v>6094</v>
      </c>
      <c r="H381" s="662" t="s">
        <v>931</v>
      </c>
      <c r="I381" s="626" t="str">
        <f t="shared" ref="I381" si="23">IFERROR(G381/H381-1,"－")</f>
        <v>－</v>
      </c>
      <c r="J381" s="663" t="s">
        <v>167</v>
      </c>
      <c r="K381" s="412">
        <v>1</v>
      </c>
      <c r="L381" s="414" t="str">
        <f>IF(G381='（1）エ_月別観光地点別'!S381,"OK","NG")</f>
        <v>OK</v>
      </c>
      <c r="M381" s="414"/>
    </row>
    <row r="382" spans="1:17" ht="15" customHeight="1">
      <c r="A382" s="381"/>
      <c r="B382" s="382"/>
      <c r="C382" s="382"/>
      <c r="D382" s="343"/>
      <c r="E382" s="440" t="s">
        <v>580</v>
      </c>
      <c r="F382" s="441"/>
      <c r="G382" s="442">
        <f>SUMIFS(G356:G381,K356:K381,1)</f>
        <v>838401</v>
      </c>
      <c r="H382" s="443">
        <f>SUMIFS(H356:H380,K356:K380,1)</f>
        <v>621436</v>
      </c>
      <c r="I382" s="466">
        <f t="shared" si="21"/>
        <v>0.34913490689306692</v>
      </c>
      <c r="J382" s="495"/>
      <c r="K382" s="412">
        <v>2</v>
      </c>
      <c r="L382" s="414" t="str">
        <f>IF(G382='（1）エ_月別観光地点別'!S382,"OK","NG")</f>
        <v>OK</v>
      </c>
      <c r="M382" s="414"/>
    </row>
    <row r="383" spans="1:17" ht="15" customHeight="1">
      <c r="A383" s="352"/>
      <c r="B383" s="370" t="s">
        <v>20</v>
      </c>
      <c r="C383" s="371"/>
      <c r="D383" s="350" t="s">
        <v>45</v>
      </c>
      <c r="E383" s="159" t="s">
        <v>387</v>
      </c>
      <c r="F383" s="436"/>
      <c r="G383" s="434">
        <v>1827</v>
      </c>
      <c r="H383" s="435">
        <v>1651</v>
      </c>
      <c r="I383" s="439">
        <f t="shared" si="21"/>
        <v>0.10660205935796485</v>
      </c>
      <c r="J383" s="493" t="s">
        <v>167</v>
      </c>
      <c r="K383" s="412">
        <v>1</v>
      </c>
      <c r="L383" s="414" t="str">
        <f>IF(G383='（1）エ_月別観光地点別'!S383,"OK","NG")</f>
        <v>OK</v>
      </c>
      <c r="M383" s="414"/>
    </row>
    <row r="384" spans="1:17" ht="15" customHeight="1">
      <c r="A384" s="352"/>
      <c r="B384" s="370"/>
      <c r="C384" s="371"/>
      <c r="D384" s="165" t="s">
        <v>47</v>
      </c>
      <c r="E384" s="159" t="s">
        <v>852</v>
      </c>
      <c r="F384" s="533"/>
      <c r="G384" s="171">
        <v>81</v>
      </c>
      <c r="H384" s="432">
        <v>184</v>
      </c>
      <c r="I384" s="421">
        <f t="shared" si="21"/>
        <v>-0.55978260869565211</v>
      </c>
      <c r="J384" s="491" t="s">
        <v>167</v>
      </c>
      <c r="K384" s="412">
        <v>1</v>
      </c>
      <c r="L384" s="414" t="str">
        <f>IF(G384='（1）エ_月別観光地点別'!S384,"OK","NG")</f>
        <v>OK</v>
      </c>
      <c r="M384" s="414"/>
    </row>
    <row r="385" spans="1:13" ht="15" customHeight="1">
      <c r="A385" s="352"/>
      <c r="B385" s="373"/>
      <c r="C385" s="373"/>
      <c r="D385" s="165" t="s">
        <v>49</v>
      </c>
      <c r="E385" s="157" t="s">
        <v>821</v>
      </c>
      <c r="F385" s="527"/>
      <c r="G385" s="175">
        <v>8310</v>
      </c>
      <c r="H385" s="330">
        <v>7841</v>
      </c>
      <c r="I385" s="421">
        <f t="shared" si="21"/>
        <v>5.9813799260298506E-2</v>
      </c>
      <c r="J385" s="491" t="s">
        <v>167</v>
      </c>
      <c r="K385" s="412">
        <v>1</v>
      </c>
      <c r="L385" s="414" t="str">
        <f>IF(G385='（1）エ_月別観光地点別'!S385,"OK","NG")</f>
        <v>OK</v>
      </c>
      <c r="M385" s="414"/>
    </row>
    <row r="386" spans="1:13" ht="15" customHeight="1">
      <c r="A386" s="352"/>
      <c r="B386" s="353"/>
      <c r="C386" s="353"/>
      <c r="D386" s="165" t="s">
        <v>51</v>
      </c>
      <c r="E386" s="157" t="s">
        <v>388</v>
      </c>
      <c r="F386" s="158"/>
      <c r="G386" s="175">
        <v>16176</v>
      </c>
      <c r="H386" s="330">
        <v>15765</v>
      </c>
      <c r="I386" s="421">
        <f t="shared" si="21"/>
        <v>2.6070409134157924E-2</v>
      </c>
      <c r="J386" s="491" t="s">
        <v>341</v>
      </c>
      <c r="K386" s="412">
        <v>1</v>
      </c>
      <c r="L386" s="414" t="str">
        <f>IF(G386='（1）エ_月別観光地点別'!S386,"OK","NG")</f>
        <v>OK</v>
      </c>
      <c r="M386" s="414"/>
    </row>
    <row r="387" spans="1:13" ht="15" customHeight="1">
      <c r="A387" s="352"/>
      <c r="B387" s="353"/>
      <c r="C387" s="353"/>
      <c r="D387" s="165" t="s">
        <v>198</v>
      </c>
      <c r="E387" s="157" t="s">
        <v>389</v>
      </c>
      <c r="F387" s="158"/>
      <c r="G387" s="175">
        <v>947</v>
      </c>
      <c r="H387" s="330">
        <v>725</v>
      </c>
      <c r="I387" s="421">
        <f t="shared" si="21"/>
        <v>0.30620689655172417</v>
      </c>
      <c r="J387" s="491" t="s">
        <v>173</v>
      </c>
      <c r="K387" s="412">
        <v>1</v>
      </c>
      <c r="L387" s="414" t="str">
        <f>IF(G387='（1）エ_月別観光地点別'!S387,"OK","NG")</f>
        <v>OK</v>
      </c>
      <c r="M387" s="414"/>
    </row>
    <row r="388" spans="1:13" ht="15" customHeight="1">
      <c r="A388" s="352"/>
      <c r="B388" s="353"/>
      <c r="C388" s="353"/>
      <c r="D388" s="165" t="s">
        <v>55</v>
      </c>
      <c r="E388" s="157" t="s">
        <v>390</v>
      </c>
      <c r="F388" s="158"/>
      <c r="G388" s="175">
        <v>544118</v>
      </c>
      <c r="H388" s="330">
        <v>506700</v>
      </c>
      <c r="I388" s="421">
        <f t="shared" si="21"/>
        <v>7.384645746990337E-2</v>
      </c>
      <c r="J388" s="491" t="s">
        <v>177</v>
      </c>
      <c r="K388" s="412">
        <v>1</v>
      </c>
      <c r="L388" s="414" t="str">
        <f>IF(G388='（1）エ_月別観光地点別'!S388,"OK","NG")</f>
        <v>OK</v>
      </c>
      <c r="M388" s="414"/>
    </row>
    <row r="389" spans="1:13" ht="15" customHeight="1">
      <c r="A389" s="352"/>
      <c r="B389" s="353"/>
      <c r="C389" s="353"/>
      <c r="D389" s="165" t="s">
        <v>57</v>
      </c>
      <c r="E389" s="157" t="s">
        <v>391</v>
      </c>
      <c r="F389" s="158"/>
      <c r="G389" s="175">
        <v>11213</v>
      </c>
      <c r="H389" s="330">
        <v>10299</v>
      </c>
      <c r="I389" s="421">
        <f t="shared" si="21"/>
        <v>8.8746480240800008E-2</v>
      </c>
      <c r="J389" s="491" t="s">
        <v>173</v>
      </c>
      <c r="K389" s="412">
        <v>1</v>
      </c>
      <c r="L389" s="414" t="str">
        <f>IF(G389='（1）エ_月別観光地点別'!S389,"OK","NG")</f>
        <v>OK</v>
      </c>
      <c r="M389" s="414"/>
    </row>
    <row r="390" spans="1:13" ht="15" customHeight="1">
      <c r="A390" s="352"/>
      <c r="B390" s="353"/>
      <c r="C390" s="353"/>
      <c r="D390" s="165" t="s">
        <v>59</v>
      </c>
      <c r="E390" s="157" t="s">
        <v>392</v>
      </c>
      <c r="F390" s="158"/>
      <c r="G390" s="175">
        <v>197711</v>
      </c>
      <c r="H390" s="330">
        <v>181052</v>
      </c>
      <c r="I390" s="421">
        <f t="shared" si="21"/>
        <v>9.201223957757998E-2</v>
      </c>
      <c r="J390" s="491" t="s">
        <v>169</v>
      </c>
      <c r="K390" s="412">
        <v>1</v>
      </c>
      <c r="L390" s="414" t="str">
        <f>IF(G390='（1）エ_月別観光地点別'!S390,"OK","NG")</f>
        <v>OK</v>
      </c>
      <c r="M390" s="414"/>
    </row>
    <row r="391" spans="1:13" ht="15" customHeight="1">
      <c r="A391" s="352"/>
      <c r="B391" s="353"/>
      <c r="C391" s="353"/>
      <c r="D391" s="165" t="s">
        <v>61</v>
      </c>
      <c r="E391" s="157" t="s">
        <v>393</v>
      </c>
      <c r="F391" s="158"/>
      <c r="G391" s="175">
        <v>1013</v>
      </c>
      <c r="H391" s="330">
        <v>1176</v>
      </c>
      <c r="I391" s="421">
        <f t="shared" si="21"/>
        <v>-0.13860544217687076</v>
      </c>
      <c r="J391" s="491" t="s">
        <v>167</v>
      </c>
      <c r="K391" s="412">
        <v>1</v>
      </c>
      <c r="L391" s="414" t="str">
        <f>IF(G391='（1）エ_月別観光地点別'!S391,"OK","NG")</f>
        <v>OK</v>
      </c>
      <c r="M391" s="414"/>
    </row>
    <row r="392" spans="1:13" ht="15" customHeight="1">
      <c r="A392" s="352"/>
      <c r="B392" s="353"/>
      <c r="C392" s="353"/>
      <c r="D392" s="165" t="s">
        <v>63</v>
      </c>
      <c r="E392" s="157" t="s">
        <v>394</v>
      </c>
      <c r="F392" s="158"/>
      <c r="G392" s="175">
        <v>293</v>
      </c>
      <c r="H392" s="330">
        <v>261</v>
      </c>
      <c r="I392" s="421">
        <f t="shared" si="21"/>
        <v>0.12260536398467425</v>
      </c>
      <c r="J392" s="491" t="s">
        <v>179</v>
      </c>
      <c r="K392" s="412">
        <v>1</v>
      </c>
      <c r="L392" s="414" t="str">
        <f>IF(G392='（1）エ_月別観光地点別'!S392,"OK","NG")</f>
        <v>OK</v>
      </c>
      <c r="M392" s="414"/>
    </row>
    <row r="393" spans="1:13" ht="15" customHeight="1">
      <c r="A393" s="352"/>
      <c r="B393" s="353"/>
      <c r="C393" s="353"/>
      <c r="D393" s="165" t="s">
        <v>65</v>
      </c>
      <c r="E393" s="157" t="s">
        <v>395</v>
      </c>
      <c r="F393" s="158"/>
      <c r="G393" s="175">
        <v>18496</v>
      </c>
      <c r="H393" s="330">
        <v>8828</v>
      </c>
      <c r="I393" s="421">
        <f t="shared" si="21"/>
        <v>1.0951517897598548</v>
      </c>
      <c r="J393" s="491" t="s">
        <v>185</v>
      </c>
      <c r="K393" s="412">
        <v>1</v>
      </c>
      <c r="L393" s="414" t="str">
        <f>IF(G393='（1）エ_月別観光地点別'!S393,"OK","NG")</f>
        <v>OK</v>
      </c>
      <c r="M393" s="414"/>
    </row>
    <row r="394" spans="1:13" ht="15" customHeight="1">
      <c r="A394" s="352"/>
      <c r="B394" s="353"/>
      <c r="C394" s="353"/>
      <c r="D394" s="165" t="s">
        <v>67</v>
      </c>
      <c r="E394" s="157" t="s">
        <v>396</v>
      </c>
      <c r="F394" s="158"/>
      <c r="G394" s="175">
        <v>238715</v>
      </c>
      <c r="H394" s="330">
        <v>227687</v>
      </c>
      <c r="I394" s="421">
        <f t="shared" si="21"/>
        <v>4.8434912840873645E-2</v>
      </c>
      <c r="J394" s="491" t="s">
        <v>169</v>
      </c>
      <c r="K394" s="412">
        <v>1</v>
      </c>
      <c r="L394" s="414" t="str">
        <f>IF(G394='（1）エ_月別観光地点別'!S394,"OK","NG")</f>
        <v>OK</v>
      </c>
      <c r="M394" s="414"/>
    </row>
    <row r="395" spans="1:13" ht="15" customHeight="1">
      <c r="A395" s="352"/>
      <c r="B395" s="353"/>
      <c r="C395" s="353"/>
      <c r="D395" s="165" t="s">
        <v>69</v>
      </c>
      <c r="E395" s="157" t="s">
        <v>822</v>
      </c>
      <c r="F395" s="158"/>
      <c r="G395" s="175">
        <v>10945</v>
      </c>
      <c r="H395" s="330">
        <v>10129</v>
      </c>
      <c r="I395" s="421">
        <f t="shared" si="21"/>
        <v>8.0560766117089511E-2</v>
      </c>
      <c r="J395" s="491" t="s">
        <v>192</v>
      </c>
      <c r="K395" s="412">
        <v>1</v>
      </c>
      <c r="L395" s="414" t="str">
        <f>IF(G395='（1）エ_月別観光地点別'!S395,"OK","NG")</f>
        <v>OK</v>
      </c>
      <c r="M395" s="414"/>
    </row>
    <row r="396" spans="1:13" ht="15" customHeight="1">
      <c r="A396" s="352"/>
      <c r="B396" s="353"/>
      <c r="C396" s="353"/>
      <c r="D396" s="165" t="s">
        <v>71</v>
      </c>
      <c r="E396" s="157" t="s">
        <v>929</v>
      </c>
      <c r="F396" s="158"/>
      <c r="G396" s="175">
        <v>4579</v>
      </c>
      <c r="H396" s="330">
        <v>7550</v>
      </c>
      <c r="I396" s="421">
        <f t="shared" si="21"/>
        <v>-0.39350993377483445</v>
      </c>
      <c r="J396" s="491" t="s">
        <v>169</v>
      </c>
      <c r="K396" s="412">
        <v>1</v>
      </c>
      <c r="L396" s="414" t="str">
        <f>IF(G396='（1）エ_月別観光地点別'!S396,"OK","NG")</f>
        <v>OK</v>
      </c>
      <c r="M396" s="414"/>
    </row>
    <row r="397" spans="1:13" ht="15" customHeight="1">
      <c r="A397" s="352"/>
      <c r="B397" s="353"/>
      <c r="C397" s="353"/>
      <c r="D397" s="165" t="s">
        <v>73</v>
      </c>
      <c r="E397" s="157" t="s">
        <v>927</v>
      </c>
      <c r="F397" s="158" t="s">
        <v>845</v>
      </c>
      <c r="G397" s="175">
        <v>554</v>
      </c>
      <c r="H397" s="330" t="s">
        <v>931</v>
      </c>
      <c r="I397" s="421" t="str">
        <f t="shared" si="21"/>
        <v>－</v>
      </c>
      <c r="J397" s="491" t="s">
        <v>190</v>
      </c>
      <c r="K397" s="412">
        <v>1</v>
      </c>
      <c r="L397" s="414" t="str">
        <f>IF(G397='（1）エ_月別観光地点別'!S397,"OK","NG")</f>
        <v>OK</v>
      </c>
      <c r="M397" s="414"/>
    </row>
    <row r="398" spans="1:13" ht="15" customHeight="1">
      <c r="A398" s="352"/>
      <c r="B398" s="353"/>
      <c r="C398" s="353"/>
      <c r="D398" s="165" t="s">
        <v>75</v>
      </c>
      <c r="E398" s="157" t="s">
        <v>674</v>
      </c>
      <c r="F398" s="158"/>
      <c r="G398" s="175">
        <v>15061</v>
      </c>
      <c r="H398" s="330">
        <v>9646</v>
      </c>
      <c r="I398" s="421">
        <f t="shared" ref="I398:I401" si="24">IFERROR(G398/H398-1,"－")</f>
        <v>0.56137258967447656</v>
      </c>
      <c r="J398" s="491" t="s">
        <v>192</v>
      </c>
      <c r="K398" s="412">
        <v>1</v>
      </c>
      <c r="L398" s="414" t="str">
        <f>IF(G398='（1）エ_月別観光地点別'!S398,"OK","NG")</f>
        <v>OK</v>
      </c>
      <c r="M398" s="414"/>
    </row>
    <row r="399" spans="1:13" ht="15" customHeight="1">
      <c r="A399" s="352"/>
      <c r="B399" s="353"/>
      <c r="C399" s="353"/>
      <c r="D399" s="165" t="s">
        <v>77</v>
      </c>
      <c r="E399" s="157" t="s">
        <v>710</v>
      </c>
      <c r="F399" s="158"/>
      <c r="G399" s="175">
        <v>7989</v>
      </c>
      <c r="H399" s="330">
        <v>10378</v>
      </c>
      <c r="I399" s="421">
        <f t="shared" si="24"/>
        <v>-0.23019849682019655</v>
      </c>
      <c r="J399" s="496" t="s">
        <v>712</v>
      </c>
      <c r="K399" s="412">
        <v>1</v>
      </c>
      <c r="L399" s="414" t="str">
        <f>IF(G399='（1）エ_月別観光地点別'!S399,"OK","NG")</f>
        <v>OK</v>
      </c>
      <c r="M399" s="414"/>
    </row>
    <row r="400" spans="1:13" ht="15" customHeight="1">
      <c r="A400" s="352"/>
      <c r="B400" s="353"/>
      <c r="C400" s="353"/>
      <c r="D400" s="165" t="s">
        <v>78</v>
      </c>
      <c r="E400" s="157" t="s">
        <v>711</v>
      </c>
      <c r="F400" s="158"/>
      <c r="G400" s="175">
        <v>2280</v>
      </c>
      <c r="H400" s="330">
        <v>2786</v>
      </c>
      <c r="I400" s="421">
        <f t="shared" si="24"/>
        <v>-0.18162239770279975</v>
      </c>
      <c r="J400" s="496" t="s">
        <v>713</v>
      </c>
      <c r="K400" s="412">
        <v>1</v>
      </c>
      <c r="L400" s="414" t="str">
        <f>IF(G400='（1）エ_月別観光地点別'!S400,"OK","NG")</f>
        <v>OK</v>
      </c>
      <c r="M400" s="414"/>
    </row>
    <row r="401" spans="1:13" ht="15" customHeight="1">
      <c r="A401" s="377"/>
      <c r="B401" s="378"/>
      <c r="C401" s="378"/>
      <c r="D401" s="165" t="s">
        <v>80</v>
      </c>
      <c r="E401" s="159" t="s">
        <v>724</v>
      </c>
      <c r="F401" s="160"/>
      <c r="G401" s="171">
        <v>8130</v>
      </c>
      <c r="H401" s="432">
        <v>6976</v>
      </c>
      <c r="I401" s="439">
        <f t="shared" si="24"/>
        <v>0.16542431192660545</v>
      </c>
      <c r="J401" s="492" t="s">
        <v>722</v>
      </c>
      <c r="K401" s="412">
        <v>1</v>
      </c>
      <c r="L401" s="414" t="str">
        <f>IF(G401='（1）エ_月別観光地点別'!S401,"OK","NG")</f>
        <v>OK</v>
      </c>
      <c r="M401" s="414"/>
    </row>
    <row r="402" spans="1:13" ht="15" customHeight="1">
      <c r="A402" s="560"/>
      <c r="B402" s="561"/>
      <c r="C402" s="561"/>
      <c r="D402" s="562"/>
      <c r="E402" s="563" t="s">
        <v>581</v>
      </c>
      <c r="F402" s="564"/>
      <c r="G402" s="565">
        <f>SUMIFS(G383:G401,K383:K401,1)</f>
        <v>1088438</v>
      </c>
      <c r="H402" s="566">
        <f>SUMIFS(H383:H401,K383:K401,1)</f>
        <v>1009634</v>
      </c>
      <c r="I402" s="664">
        <f t="shared" si="21"/>
        <v>7.8052046583217294E-2</v>
      </c>
      <c r="J402" s="567"/>
      <c r="K402" s="412">
        <v>2</v>
      </c>
      <c r="L402" s="414" t="str">
        <f>IF(G402='（1）エ_月別観光地点別'!S402,"OK","NG")</f>
        <v>OK</v>
      </c>
      <c r="M402" s="414"/>
    </row>
    <row r="403" spans="1:13" ht="15" customHeight="1">
      <c r="A403" s="352"/>
      <c r="B403" s="370" t="s">
        <v>397</v>
      </c>
      <c r="C403" s="371"/>
      <c r="D403" s="571" t="s">
        <v>45</v>
      </c>
      <c r="E403" s="622" t="s">
        <v>398</v>
      </c>
      <c r="F403" s="623"/>
      <c r="G403" s="624">
        <v>28580</v>
      </c>
      <c r="H403" s="625">
        <v>27631</v>
      </c>
      <c r="I403" s="626">
        <f t="shared" si="21"/>
        <v>3.4345481524374888E-2</v>
      </c>
      <c r="J403" s="627" t="s">
        <v>168</v>
      </c>
      <c r="K403" s="412">
        <v>1</v>
      </c>
      <c r="L403" s="414" t="str">
        <f>IF(G403='（1）エ_月別観光地点別'!S403,"OK","NG")</f>
        <v>OK</v>
      </c>
      <c r="M403" s="414"/>
    </row>
    <row r="404" spans="1:13" ht="15" customHeight="1">
      <c r="A404" s="352"/>
      <c r="B404" s="373"/>
      <c r="C404" s="373"/>
      <c r="D404" s="297" t="s">
        <v>47</v>
      </c>
      <c r="E404" s="157" t="s">
        <v>399</v>
      </c>
      <c r="F404" s="158"/>
      <c r="G404" s="175">
        <v>37175</v>
      </c>
      <c r="H404" s="330">
        <v>32877</v>
      </c>
      <c r="I404" s="421">
        <f t="shared" si="21"/>
        <v>0.13072968944855057</v>
      </c>
      <c r="J404" s="491" t="s">
        <v>169</v>
      </c>
      <c r="K404" s="412">
        <v>1</v>
      </c>
      <c r="L404" s="414" t="str">
        <f>IF(G404='（1）エ_月別観光地点別'!S404,"OK","NG")</f>
        <v>OK</v>
      </c>
      <c r="M404" s="414"/>
    </row>
    <row r="405" spans="1:13" ht="15" customHeight="1">
      <c r="A405" s="352"/>
      <c r="B405" s="373"/>
      <c r="C405" s="373"/>
      <c r="D405" s="297" t="s">
        <v>49</v>
      </c>
      <c r="E405" s="159" t="s">
        <v>400</v>
      </c>
      <c r="F405" s="160"/>
      <c r="G405" s="171">
        <v>686</v>
      </c>
      <c r="H405" s="432">
        <v>763</v>
      </c>
      <c r="I405" s="439">
        <f t="shared" si="21"/>
        <v>-0.1009174311926605</v>
      </c>
      <c r="J405" s="492" t="s">
        <v>179</v>
      </c>
      <c r="K405" s="412">
        <v>1</v>
      </c>
      <c r="L405" s="414" t="str">
        <f>IF(G405='（1）エ_月別観光地点別'!S405,"OK","NG")</f>
        <v>OK</v>
      </c>
      <c r="M405" s="414"/>
    </row>
    <row r="406" spans="1:13" ht="15" customHeight="1">
      <c r="A406" s="352"/>
      <c r="B406" s="373"/>
      <c r="C406" s="373"/>
      <c r="D406" s="297" t="s">
        <v>51</v>
      </c>
      <c r="E406" s="157" t="s">
        <v>401</v>
      </c>
      <c r="F406" s="158"/>
      <c r="G406" s="175">
        <v>156</v>
      </c>
      <c r="H406" s="330">
        <v>178</v>
      </c>
      <c r="I406" s="421">
        <f t="shared" si="21"/>
        <v>-0.1235955056179775</v>
      </c>
      <c r="J406" s="491" t="s">
        <v>179</v>
      </c>
      <c r="K406" s="412">
        <v>1</v>
      </c>
      <c r="L406" s="414" t="str">
        <f>IF(G406='（1）エ_月別観光地点別'!S406,"OK","NG")</f>
        <v>OK</v>
      </c>
      <c r="M406" s="414"/>
    </row>
    <row r="407" spans="1:13" ht="15" customHeight="1">
      <c r="A407" s="352"/>
      <c r="B407" s="373"/>
      <c r="C407" s="373"/>
      <c r="D407" s="297" t="s">
        <v>198</v>
      </c>
      <c r="E407" s="159" t="s">
        <v>402</v>
      </c>
      <c r="F407" s="160"/>
      <c r="G407" s="171">
        <v>625</v>
      </c>
      <c r="H407" s="432">
        <v>538</v>
      </c>
      <c r="I407" s="439">
        <f t="shared" si="21"/>
        <v>0.1617100371747211</v>
      </c>
      <c r="J407" s="492" t="s">
        <v>167</v>
      </c>
      <c r="K407" s="412">
        <v>1</v>
      </c>
      <c r="L407" s="414" t="str">
        <f>IF(G407='（1）エ_月別観光地点別'!S407,"OK","NG")</f>
        <v>OK</v>
      </c>
      <c r="M407" s="414"/>
    </row>
    <row r="408" spans="1:13" ht="15" customHeight="1">
      <c r="A408" s="352"/>
      <c r="B408" s="353"/>
      <c r="C408" s="353"/>
      <c r="D408" s="165" t="s">
        <v>55</v>
      </c>
      <c r="E408" s="157" t="s">
        <v>972</v>
      </c>
      <c r="F408" s="158"/>
      <c r="G408" s="175">
        <v>109115</v>
      </c>
      <c r="H408" s="330">
        <v>91780</v>
      </c>
      <c r="I408" s="421">
        <f t="shared" si="21"/>
        <v>0.1888755720200479</v>
      </c>
      <c r="J408" s="496" t="s">
        <v>973</v>
      </c>
      <c r="K408" s="412">
        <v>1</v>
      </c>
      <c r="L408" s="414" t="str">
        <f>IF(G408='（1）エ_月別観光地点別'!S408,"OK","NG")</f>
        <v>OK</v>
      </c>
      <c r="M408" s="414"/>
    </row>
    <row r="409" spans="1:13" ht="15" customHeight="1">
      <c r="A409" s="377"/>
      <c r="B409" s="378"/>
      <c r="C409" s="378"/>
      <c r="D409" s="165" t="s">
        <v>57</v>
      </c>
      <c r="E409" s="159" t="s">
        <v>404</v>
      </c>
      <c r="F409" s="160"/>
      <c r="G409" s="171">
        <v>60331</v>
      </c>
      <c r="H409" s="432">
        <v>57081</v>
      </c>
      <c r="I409" s="439">
        <f t="shared" si="21"/>
        <v>5.6936633906203404E-2</v>
      </c>
      <c r="J409" s="492" t="s">
        <v>950</v>
      </c>
      <c r="K409" s="412">
        <v>1</v>
      </c>
      <c r="L409" s="414" t="str">
        <f>IF(G409='（1）エ_月別観光地点別'!S409,"OK","NG")</f>
        <v>OK</v>
      </c>
      <c r="M409" s="414"/>
    </row>
    <row r="410" spans="1:13" ht="15" customHeight="1">
      <c r="A410" s="381"/>
      <c r="B410" s="382"/>
      <c r="C410" s="382"/>
      <c r="D410" s="343"/>
      <c r="E410" s="440" t="s">
        <v>583</v>
      </c>
      <c r="F410" s="441"/>
      <c r="G410" s="442">
        <f>SUMIFS(G403:G409,K403:K409,1)</f>
        <v>236668</v>
      </c>
      <c r="H410" s="443">
        <f>SUMIFS(H403:H409,K403:K409,1)</f>
        <v>210848</v>
      </c>
      <c r="I410" s="466">
        <f t="shared" si="21"/>
        <v>0.1224578843527091</v>
      </c>
      <c r="J410" s="495"/>
      <c r="K410" s="412">
        <v>2</v>
      </c>
      <c r="L410" s="414" t="str">
        <f>IF(G410='（1）エ_月別観光地点別'!S410,"OK","NG")</f>
        <v>OK</v>
      </c>
      <c r="M410" s="414"/>
    </row>
    <row r="411" spans="1:13" ht="15" customHeight="1">
      <c r="A411" s="352"/>
      <c r="B411" s="370" t="s">
        <v>405</v>
      </c>
      <c r="C411" s="371"/>
      <c r="D411" s="297" t="s">
        <v>45</v>
      </c>
      <c r="E411" s="299" t="s">
        <v>406</v>
      </c>
      <c r="F411" s="300"/>
      <c r="G411" s="298">
        <v>14035</v>
      </c>
      <c r="H411" s="454">
        <v>14690</v>
      </c>
      <c r="I411" s="455">
        <f t="shared" si="21"/>
        <v>-4.4588155207624269E-2</v>
      </c>
      <c r="J411" s="497" t="s">
        <v>177</v>
      </c>
      <c r="K411" s="412">
        <v>1</v>
      </c>
      <c r="L411" s="414" t="str">
        <f>IF(G411='（1）エ_月別観光地点別'!S411,"OK","NG")</f>
        <v>OK</v>
      </c>
      <c r="M411" s="414"/>
    </row>
    <row r="412" spans="1:13" ht="15" customHeight="1">
      <c r="A412" s="352"/>
      <c r="B412" s="373"/>
      <c r="C412" s="373"/>
      <c r="D412" s="165" t="s">
        <v>47</v>
      </c>
      <c r="E412" s="159" t="s">
        <v>407</v>
      </c>
      <c r="F412" s="160"/>
      <c r="G412" s="171">
        <v>4782</v>
      </c>
      <c r="H412" s="432">
        <v>4110</v>
      </c>
      <c r="I412" s="439">
        <f t="shared" si="21"/>
        <v>0.16350364963503639</v>
      </c>
      <c r="J412" s="492" t="s">
        <v>167</v>
      </c>
      <c r="K412" s="412">
        <v>1</v>
      </c>
      <c r="L412" s="414" t="str">
        <f>IF(G412='（1）エ_月別観光地点別'!S412,"OK","NG")</f>
        <v>OK</v>
      </c>
      <c r="M412" s="414"/>
    </row>
    <row r="413" spans="1:13" ht="15" customHeight="1">
      <c r="A413" s="352"/>
      <c r="B413" s="373"/>
      <c r="C413" s="373"/>
      <c r="D413" s="165" t="s">
        <v>49</v>
      </c>
      <c r="E413" s="159" t="s">
        <v>930</v>
      </c>
      <c r="F413" s="160"/>
      <c r="G413" s="171">
        <v>2310</v>
      </c>
      <c r="H413" s="432">
        <v>0</v>
      </c>
      <c r="I413" s="439" t="str">
        <f t="shared" si="21"/>
        <v>－</v>
      </c>
      <c r="J413" s="492" t="s">
        <v>410</v>
      </c>
      <c r="K413" s="412">
        <v>1</v>
      </c>
      <c r="L413" s="414" t="str">
        <f>IF(G413='（1）エ_月別観光地点別'!S413,"OK","NG")</f>
        <v>OK</v>
      </c>
      <c r="M413" s="414"/>
    </row>
    <row r="414" spans="1:13" ht="15" customHeight="1">
      <c r="A414" s="352"/>
      <c r="B414" s="353"/>
      <c r="C414" s="353"/>
      <c r="D414" s="165" t="s">
        <v>51</v>
      </c>
      <c r="E414" s="159" t="s">
        <v>408</v>
      </c>
      <c r="F414" s="436"/>
      <c r="G414" s="434">
        <v>1235</v>
      </c>
      <c r="H414" s="435">
        <v>1431</v>
      </c>
      <c r="I414" s="439">
        <f t="shared" si="21"/>
        <v>-0.13696715583508035</v>
      </c>
      <c r="J414" s="493" t="s">
        <v>182</v>
      </c>
      <c r="K414" s="412">
        <v>1</v>
      </c>
      <c r="L414" s="414" t="str">
        <f>IF(G414='（1）エ_月別観光地点別'!S414,"OK","NG")</f>
        <v>OK</v>
      </c>
      <c r="M414" s="414"/>
    </row>
    <row r="415" spans="1:13" ht="15" customHeight="1">
      <c r="A415" s="377"/>
      <c r="B415" s="378"/>
      <c r="C415" s="456"/>
      <c r="D415" s="165" t="s">
        <v>198</v>
      </c>
      <c r="E415" s="159" t="s">
        <v>409</v>
      </c>
      <c r="F415" s="436"/>
      <c r="G415" s="434">
        <v>2529</v>
      </c>
      <c r="H415" s="435">
        <v>2025</v>
      </c>
      <c r="I415" s="439">
        <f t="shared" si="21"/>
        <v>0.24888888888888894</v>
      </c>
      <c r="J415" s="493" t="s">
        <v>182</v>
      </c>
      <c r="K415" s="412">
        <v>1</v>
      </c>
      <c r="L415" s="414" t="str">
        <f>IF(G415='（1）エ_月別観光地点別'!S415,"OK","NG")</f>
        <v>OK</v>
      </c>
      <c r="M415" s="414"/>
    </row>
    <row r="416" spans="1:13" ht="15" customHeight="1">
      <c r="A416" s="381"/>
      <c r="B416" s="382"/>
      <c r="C416" s="382"/>
      <c r="D416" s="343"/>
      <c r="E416" s="440" t="s">
        <v>582</v>
      </c>
      <c r="F416" s="441"/>
      <c r="G416" s="442">
        <f>SUMIFS(G411:G415,K411:K415,1)</f>
        <v>24891</v>
      </c>
      <c r="H416" s="443">
        <f>SUMIFS(H411:H415,K411:K415,1)</f>
        <v>22256</v>
      </c>
      <c r="I416" s="466">
        <f t="shared" si="21"/>
        <v>0.11839503953989938</v>
      </c>
      <c r="J416" s="495"/>
      <c r="K416" s="412">
        <v>2</v>
      </c>
      <c r="L416" s="414" t="str">
        <f>IF(G416='（1）エ_月別観光地点別'!S416,"OK","NG")</f>
        <v>OK</v>
      </c>
      <c r="M416" s="414"/>
    </row>
    <row r="417" spans="1:13" ht="15" customHeight="1">
      <c r="A417" s="352"/>
      <c r="B417" s="370" t="s">
        <v>418</v>
      </c>
      <c r="C417" s="371"/>
      <c r="D417" s="350" t="s">
        <v>45</v>
      </c>
      <c r="E417" s="159" t="s">
        <v>411</v>
      </c>
      <c r="F417" s="436"/>
      <c r="G417" s="434">
        <v>15143</v>
      </c>
      <c r="H417" s="435">
        <v>14268</v>
      </c>
      <c r="I417" s="439">
        <f t="shared" si="21"/>
        <v>6.1326044294925719E-2</v>
      </c>
      <c r="J417" s="493" t="s">
        <v>183</v>
      </c>
      <c r="K417" s="412">
        <v>1</v>
      </c>
      <c r="L417" s="414" t="str">
        <f>IF(G417='（1）エ_月別観光地点別'!S417,"OK","NG")</f>
        <v>OK</v>
      </c>
      <c r="M417" s="414"/>
    </row>
    <row r="418" spans="1:13" ht="15" customHeight="1">
      <c r="A418" s="352"/>
      <c r="B418" s="373"/>
      <c r="C418" s="373"/>
      <c r="D418" s="350" t="s">
        <v>47</v>
      </c>
      <c r="E418" s="159" t="s">
        <v>412</v>
      </c>
      <c r="F418" s="436"/>
      <c r="G418" s="434">
        <v>1463</v>
      </c>
      <c r="H418" s="435">
        <v>1377</v>
      </c>
      <c r="I418" s="439">
        <f t="shared" si="21"/>
        <v>6.2454611474219268E-2</v>
      </c>
      <c r="J418" s="493" t="s">
        <v>167</v>
      </c>
      <c r="K418" s="412">
        <v>1</v>
      </c>
      <c r="L418" s="414" t="str">
        <f>IF(G418='（1）エ_月別観光地点別'!S418,"OK","NG")</f>
        <v>OK</v>
      </c>
      <c r="M418" s="414"/>
    </row>
    <row r="419" spans="1:13" ht="15" customHeight="1">
      <c r="A419" s="352"/>
      <c r="B419" s="373"/>
      <c r="C419" s="373"/>
      <c r="D419" s="350" t="s">
        <v>49</v>
      </c>
      <c r="E419" s="159" t="s">
        <v>413</v>
      </c>
      <c r="F419" s="436"/>
      <c r="G419" s="434">
        <v>1150</v>
      </c>
      <c r="H419" s="435">
        <v>1280</v>
      </c>
      <c r="I419" s="439">
        <f t="shared" si="21"/>
        <v>-0.1015625</v>
      </c>
      <c r="J419" s="493" t="s">
        <v>167</v>
      </c>
      <c r="K419" s="412">
        <v>1</v>
      </c>
      <c r="L419" s="414" t="str">
        <f>IF(G419='（1）エ_月別観光地点別'!S419,"OK","NG")</f>
        <v>OK</v>
      </c>
      <c r="M419" s="414"/>
    </row>
    <row r="420" spans="1:13" ht="15" customHeight="1">
      <c r="A420" s="352"/>
      <c r="B420" s="373"/>
      <c r="C420" s="373"/>
      <c r="D420" s="350" t="s">
        <v>51</v>
      </c>
      <c r="E420" s="159" t="s">
        <v>414</v>
      </c>
      <c r="F420" s="436"/>
      <c r="G420" s="434">
        <v>2124</v>
      </c>
      <c r="H420" s="435">
        <v>1942</v>
      </c>
      <c r="I420" s="439">
        <f>IFERROR(G420/H420-1,"－")</f>
        <v>9.3717816683831057E-2</v>
      </c>
      <c r="J420" s="493" t="s">
        <v>182</v>
      </c>
      <c r="K420" s="412">
        <v>1</v>
      </c>
      <c r="L420" s="414" t="str">
        <f>IF(G420='（1）エ_月別観光地点別'!S420,"OK","NG")</f>
        <v>OK</v>
      </c>
      <c r="M420" s="414"/>
    </row>
    <row r="421" spans="1:13" ht="15" customHeight="1">
      <c r="A421" s="352"/>
      <c r="B421" s="373"/>
      <c r="C421" s="373"/>
      <c r="D421" s="350" t="s">
        <v>198</v>
      </c>
      <c r="E421" s="159" t="s">
        <v>415</v>
      </c>
      <c r="F421" s="436"/>
      <c r="G421" s="434">
        <v>0</v>
      </c>
      <c r="H421" s="435">
        <v>207</v>
      </c>
      <c r="I421" s="439">
        <f t="shared" si="21"/>
        <v>-1</v>
      </c>
      <c r="J421" s="493" t="s">
        <v>182</v>
      </c>
      <c r="K421" s="412">
        <v>1</v>
      </c>
      <c r="L421" s="414" t="str">
        <f>IF(G421='（1）エ_月別観光地点別'!S421,"OK","NG")</f>
        <v>OK</v>
      </c>
      <c r="M421" s="414"/>
    </row>
    <row r="422" spans="1:13" ht="15" customHeight="1">
      <c r="A422" s="352"/>
      <c r="B422" s="373"/>
      <c r="C422" s="373"/>
      <c r="D422" s="350" t="s">
        <v>55</v>
      </c>
      <c r="E422" s="159" t="s">
        <v>416</v>
      </c>
      <c r="F422" s="436"/>
      <c r="G422" s="434">
        <v>280</v>
      </c>
      <c r="H422" s="435">
        <v>176</v>
      </c>
      <c r="I422" s="439">
        <f t="shared" si="21"/>
        <v>0.59090909090909083</v>
      </c>
      <c r="J422" s="493" t="s">
        <v>179</v>
      </c>
      <c r="K422" s="412">
        <v>1</v>
      </c>
      <c r="L422" s="414" t="str">
        <f>IF(G422='（1）エ_月別観光地点別'!S422,"OK","NG")</f>
        <v>OK</v>
      </c>
      <c r="M422" s="414"/>
    </row>
    <row r="423" spans="1:13" ht="15" customHeight="1">
      <c r="A423" s="352"/>
      <c r="B423" s="373"/>
      <c r="C423" s="373"/>
      <c r="D423" s="350" t="s">
        <v>57</v>
      </c>
      <c r="E423" s="159" t="s">
        <v>417</v>
      </c>
      <c r="F423" s="436"/>
      <c r="G423" s="434">
        <v>1156</v>
      </c>
      <c r="H423" s="435">
        <v>829</v>
      </c>
      <c r="I423" s="439">
        <f t="shared" si="21"/>
        <v>0.39445114595898678</v>
      </c>
      <c r="J423" s="493" t="s">
        <v>178</v>
      </c>
      <c r="K423" s="412">
        <v>1</v>
      </c>
      <c r="L423" s="414" t="str">
        <f>IF(G423='（1）エ_月別観光地点別'!S423,"OK","NG")</f>
        <v>OK</v>
      </c>
      <c r="M423" s="414"/>
    </row>
    <row r="424" spans="1:13" ht="15" customHeight="1">
      <c r="A424" s="390"/>
      <c r="B424" s="391"/>
      <c r="C424" s="391"/>
      <c r="D424" s="392"/>
      <c r="E424" s="448" t="s">
        <v>584</v>
      </c>
      <c r="F424" s="449"/>
      <c r="G424" s="450">
        <f>SUMIFS(G417:G423,K417:K423,1)</f>
        <v>21316</v>
      </c>
      <c r="H424" s="451">
        <f>SUMIFS(H417:H423,K417:K423,1)</f>
        <v>20079</v>
      </c>
      <c r="I424" s="467">
        <f t="shared" si="21"/>
        <v>6.1606653717814597E-2</v>
      </c>
      <c r="J424" s="490"/>
      <c r="K424" s="412">
        <v>2</v>
      </c>
      <c r="L424" s="414" t="str">
        <f>IF(G424='（1）エ_月別観光地点別'!S424,"OK","NG")</f>
        <v>OK</v>
      </c>
      <c r="M424" s="414"/>
    </row>
    <row r="425" spans="1:13" ht="15" customHeight="1">
      <c r="A425" s="397"/>
      <c r="B425" s="398" t="s">
        <v>24</v>
      </c>
      <c r="C425" s="399"/>
      <c r="D425" s="163" t="s">
        <v>45</v>
      </c>
      <c r="E425" s="157" t="s">
        <v>419</v>
      </c>
      <c r="F425" s="158"/>
      <c r="G425" s="175">
        <v>3867</v>
      </c>
      <c r="H425" s="330">
        <v>2466</v>
      </c>
      <c r="I425" s="421">
        <f t="shared" si="21"/>
        <v>0.56812652068126512</v>
      </c>
      <c r="J425" s="491" t="s">
        <v>183</v>
      </c>
      <c r="K425" s="412">
        <v>1</v>
      </c>
      <c r="L425" s="414" t="str">
        <f>IF(G425='（1）エ_月別観光地点別'!S425,"OK","NG")</f>
        <v>OK</v>
      </c>
      <c r="M425" s="414"/>
    </row>
    <row r="426" spans="1:13" ht="15" customHeight="1">
      <c r="A426" s="381"/>
      <c r="B426" s="382"/>
      <c r="C426" s="382"/>
      <c r="D426" s="343"/>
      <c r="E426" s="440" t="s">
        <v>585</v>
      </c>
      <c r="F426" s="441"/>
      <c r="G426" s="442">
        <f>SUMIFS(G425:G425,K425:K425,1)</f>
        <v>3867</v>
      </c>
      <c r="H426" s="443">
        <f>SUMIFS(H425:H425,K425:K425,1)</f>
        <v>2466</v>
      </c>
      <c r="I426" s="466">
        <f t="shared" si="21"/>
        <v>0.56812652068126512</v>
      </c>
      <c r="J426" s="495"/>
      <c r="K426" s="412">
        <v>2</v>
      </c>
      <c r="L426" s="414" t="str">
        <f>IF(G426='（1）エ_月別観光地点別'!S426,"OK","NG")</f>
        <v>OK</v>
      </c>
      <c r="M426" s="414"/>
    </row>
    <row r="427" spans="1:13" ht="15" customHeight="1">
      <c r="A427" s="352"/>
      <c r="B427" s="370" t="s">
        <v>25</v>
      </c>
      <c r="C427" s="371"/>
      <c r="D427" s="350" t="s">
        <v>45</v>
      </c>
      <c r="E427" s="159" t="s">
        <v>420</v>
      </c>
      <c r="F427" s="436"/>
      <c r="G427" s="434">
        <v>5967</v>
      </c>
      <c r="H427" s="435">
        <v>5350</v>
      </c>
      <c r="I427" s="439">
        <f t="shared" si="21"/>
        <v>0.11532710280373837</v>
      </c>
      <c r="J427" s="493" t="s">
        <v>177</v>
      </c>
      <c r="K427" s="412">
        <v>1</v>
      </c>
      <c r="L427" s="414" t="str">
        <f>IF(G427='（1）エ_月別観光地点別'!S427,"OK","NG")</f>
        <v>OK</v>
      </c>
      <c r="M427" s="414"/>
    </row>
    <row r="428" spans="1:13" ht="15" customHeight="1">
      <c r="A428" s="352"/>
      <c r="B428" s="373"/>
      <c r="C428" s="373"/>
      <c r="D428" s="163" t="s">
        <v>47</v>
      </c>
      <c r="E428" s="157" t="s">
        <v>421</v>
      </c>
      <c r="F428" s="158"/>
      <c r="G428" s="175">
        <v>11136</v>
      </c>
      <c r="H428" s="330">
        <v>8608</v>
      </c>
      <c r="I428" s="421">
        <f t="shared" si="21"/>
        <v>0.29368029739776946</v>
      </c>
      <c r="J428" s="491" t="s">
        <v>167</v>
      </c>
      <c r="K428" s="412">
        <v>1</v>
      </c>
      <c r="L428" s="414" t="str">
        <f>IF(G428='（1）エ_月別観光地点別'!S428,"OK","NG")</f>
        <v>OK</v>
      </c>
      <c r="M428" s="414"/>
    </row>
    <row r="429" spans="1:13" ht="15" customHeight="1">
      <c r="A429" s="352"/>
      <c r="B429" s="373"/>
      <c r="C429" s="373"/>
      <c r="D429" s="163" t="s">
        <v>49</v>
      </c>
      <c r="E429" s="157" t="s">
        <v>422</v>
      </c>
      <c r="F429" s="158"/>
      <c r="G429" s="175">
        <v>4748</v>
      </c>
      <c r="H429" s="330">
        <v>3646</v>
      </c>
      <c r="I429" s="421">
        <f t="shared" ref="I429:I441" si="25">IFERROR(G429/H429-1,"－")</f>
        <v>0.30224904004388375</v>
      </c>
      <c r="J429" s="491" t="s">
        <v>182</v>
      </c>
      <c r="K429" s="412">
        <v>1</v>
      </c>
      <c r="L429" s="414" t="str">
        <f>IF(G429='（1）エ_月別観光地点別'!S429,"OK","NG")</f>
        <v>OK</v>
      </c>
      <c r="M429" s="414"/>
    </row>
    <row r="430" spans="1:13" ht="15" customHeight="1">
      <c r="A430" s="352"/>
      <c r="B430" s="373"/>
      <c r="C430" s="373"/>
      <c r="D430" s="163" t="s">
        <v>51</v>
      </c>
      <c r="E430" s="157" t="s">
        <v>423</v>
      </c>
      <c r="F430" s="158"/>
      <c r="G430" s="175">
        <v>4278</v>
      </c>
      <c r="H430" s="330">
        <v>3466</v>
      </c>
      <c r="I430" s="421">
        <f t="shared" si="25"/>
        <v>0.23427582227351418</v>
      </c>
      <c r="J430" s="491" t="s">
        <v>182</v>
      </c>
      <c r="K430" s="412">
        <v>1</v>
      </c>
      <c r="L430" s="414" t="str">
        <f>IF(G430='（1）エ_月別観光地点別'!S430,"OK","NG")</f>
        <v>OK</v>
      </c>
      <c r="M430" s="414"/>
    </row>
    <row r="431" spans="1:13" ht="15" customHeight="1">
      <c r="A431" s="352"/>
      <c r="B431" s="373"/>
      <c r="C431" s="373"/>
      <c r="D431" s="163" t="s">
        <v>198</v>
      </c>
      <c r="E431" s="157" t="s">
        <v>794</v>
      </c>
      <c r="F431" s="158"/>
      <c r="G431" s="175">
        <v>64725</v>
      </c>
      <c r="H431" s="330">
        <v>65828</v>
      </c>
      <c r="I431" s="421">
        <f t="shared" si="25"/>
        <v>-1.6755787810658118E-2</v>
      </c>
      <c r="J431" s="491" t="s">
        <v>171</v>
      </c>
      <c r="K431" s="412">
        <v>1</v>
      </c>
      <c r="L431" s="414" t="str">
        <f>IF(G431='（1）エ_月別観光地点別'!S431,"OK","NG")</f>
        <v>OK</v>
      </c>
      <c r="M431" s="414"/>
    </row>
    <row r="432" spans="1:13" ht="15" customHeight="1">
      <c r="A432" s="352"/>
      <c r="B432" s="373"/>
      <c r="C432" s="373"/>
      <c r="D432" s="163" t="s">
        <v>55</v>
      </c>
      <c r="E432" s="157" t="s">
        <v>424</v>
      </c>
      <c r="F432" s="158"/>
      <c r="G432" s="175">
        <v>950</v>
      </c>
      <c r="H432" s="330">
        <v>556</v>
      </c>
      <c r="I432" s="421">
        <f t="shared" si="25"/>
        <v>0.70863309352517989</v>
      </c>
      <c r="J432" s="491" t="s">
        <v>182</v>
      </c>
      <c r="K432" s="412">
        <v>1</v>
      </c>
      <c r="L432" s="414" t="str">
        <f>IF(G432='（1）エ_月別観光地点別'!S432,"OK","NG")</f>
        <v>OK</v>
      </c>
      <c r="M432" s="414"/>
    </row>
    <row r="433" spans="1:13" ht="15" customHeight="1">
      <c r="A433" s="352"/>
      <c r="B433" s="373"/>
      <c r="C433" s="373"/>
      <c r="D433" s="163" t="s">
        <v>57</v>
      </c>
      <c r="E433" s="157" t="s">
        <v>425</v>
      </c>
      <c r="F433" s="158"/>
      <c r="G433" s="175">
        <v>14115</v>
      </c>
      <c r="H433" s="330">
        <v>13078</v>
      </c>
      <c r="I433" s="421">
        <f t="shared" si="25"/>
        <v>7.9293469949533568E-2</v>
      </c>
      <c r="J433" s="491" t="s">
        <v>177</v>
      </c>
      <c r="K433" s="412">
        <v>1</v>
      </c>
      <c r="L433" s="414" t="str">
        <f>IF(G433='（1）エ_月別観光地点別'!S433,"OK","NG")</f>
        <v>OK</v>
      </c>
      <c r="M433" s="414"/>
    </row>
    <row r="434" spans="1:13" ht="15" customHeight="1">
      <c r="A434" s="352"/>
      <c r="B434" s="373"/>
      <c r="C434" s="373"/>
      <c r="D434" s="163" t="s">
        <v>59</v>
      </c>
      <c r="E434" s="157" t="s">
        <v>426</v>
      </c>
      <c r="F434" s="158"/>
      <c r="G434" s="175">
        <v>2169</v>
      </c>
      <c r="H434" s="330">
        <v>2091</v>
      </c>
      <c r="I434" s="421">
        <f t="shared" si="25"/>
        <v>3.7302725968436201E-2</v>
      </c>
      <c r="J434" s="491" t="s">
        <v>167</v>
      </c>
      <c r="K434" s="412">
        <v>1</v>
      </c>
      <c r="L434" s="414" t="str">
        <f>IF(G434='（1）エ_月別観光地点別'!S434,"OK","NG")</f>
        <v>OK</v>
      </c>
      <c r="M434" s="414"/>
    </row>
    <row r="435" spans="1:13" ht="15" customHeight="1">
      <c r="A435" s="352"/>
      <c r="B435" s="373"/>
      <c r="C435" s="373"/>
      <c r="D435" s="163" t="s">
        <v>61</v>
      </c>
      <c r="E435" s="157" t="s">
        <v>427</v>
      </c>
      <c r="F435" s="158"/>
      <c r="G435" s="175">
        <v>3558</v>
      </c>
      <c r="H435" s="330">
        <v>2901</v>
      </c>
      <c r="I435" s="421">
        <f t="shared" si="25"/>
        <v>0.22647362978283359</v>
      </c>
      <c r="J435" s="491" t="s">
        <v>167</v>
      </c>
      <c r="K435" s="412">
        <v>1</v>
      </c>
      <c r="L435" s="414" t="str">
        <f>IF(G435='（1）エ_月別観光地点別'!S435,"OK","NG")</f>
        <v>OK</v>
      </c>
      <c r="M435" s="414"/>
    </row>
    <row r="436" spans="1:13" ht="15" customHeight="1">
      <c r="A436" s="352"/>
      <c r="B436" s="373"/>
      <c r="C436" s="373"/>
      <c r="D436" s="163" t="s">
        <v>63</v>
      </c>
      <c r="E436" s="157" t="s">
        <v>428</v>
      </c>
      <c r="F436" s="158"/>
      <c r="G436" s="175">
        <v>13266</v>
      </c>
      <c r="H436" s="330">
        <v>11639</v>
      </c>
      <c r="I436" s="421">
        <f t="shared" si="25"/>
        <v>0.13978864163587934</v>
      </c>
      <c r="J436" s="491" t="s">
        <v>168</v>
      </c>
      <c r="K436" s="412">
        <v>1</v>
      </c>
      <c r="L436" s="414" t="str">
        <f>IF(G436='（1）エ_月別観光地点別'!S436,"OK","NG")</f>
        <v>OK</v>
      </c>
      <c r="M436" s="414"/>
    </row>
    <row r="437" spans="1:13" ht="15" customHeight="1">
      <c r="A437" s="352"/>
      <c r="B437" s="373"/>
      <c r="C437" s="373"/>
      <c r="D437" s="163" t="s">
        <v>65</v>
      </c>
      <c r="E437" s="157" t="s">
        <v>795</v>
      </c>
      <c r="F437" s="158"/>
      <c r="G437" s="175">
        <v>6072</v>
      </c>
      <c r="H437" s="330">
        <v>6232</v>
      </c>
      <c r="I437" s="421">
        <f t="shared" si="25"/>
        <v>-2.5673940949935803E-2</v>
      </c>
      <c r="J437" s="491" t="s">
        <v>178</v>
      </c>
      <c r="K437" s="412">
        <v>1</v>
      </c>
      <c r="L437" s="414" t="str">
        <f>IF(G437='（1）エ_月別観光地点別'!S437,"OK","NG")</f>
        <v>OK</v>
      </c>
      <c r="M437" s="414"/>
    </row>
    <row r="438" spans="1:13" ht="15" customHeight="1">
      <c r="A438" s="352"/>
      <c r="B438" s="373"/>
      <c r="C438" s="373"/>
      <c r="D438" s="163" t="s">
        <v>67</v>
      </c>
      <c r="E438" s="157" t="s">
        <v>429</v>
      </c>
      <c r="F438" s="158"/>
      <c r="G438" s="175">
        <v>1601</v>
      </c>
      <c r="H438" s="330">
        <v>732</v>
      </c>
      <c r="I438" s="421">
        <f t="shared" si="25"/>
        <v>1.1871584699453552</v>
      </c>
      <c r="J438" s="491" t="s">
        <v>182</v>
      </c>
      <c r="K438" s="412">
        <v>1</v>
      </c>
      <c r="L438" s="414" t="str">
        <f>IF(G438='（1）エ_月別観光地点別'!S438,"OK","NG")</f>
        <v>OK</v>
      </c>
      <c r="M438" s="414"/>
    </row>
    <row r="439" spans="1:13" ht="15" customHeight="1">
      <c r="A439" s="377"/>
      <c r="B439" s="378"/>
      <c r="C439" s="378"/>
      <c r="D439" s="163" t="s">
        <v>69</v>
      </c>
      <c r="E439" s="157" t="s">
        <v>430</v>
      </c>
      <c r="F439" s="158"/>
      <c r="G439" s="175">
        <v>18094</v>
      </c>
      <c r="H439" s="330">
        <v>16858</v>
      </c>
      <c r="I439" s="421">
        <f t="shared" si="25"/>
        <v>7.3318305848855125E-2</v>
      </c>
      <c r="J439" s="491" t="s">
        <v>177</v>
      </c>
      <c r="K439" s="412">
        <v>1</v>
      </c>
      <c r="L439" s="414" t="str">
        <f>IF(G439='（1）エ_月別観光地点別'!S439,"OK","NG")</f>
        <v>OK</v>
      </c>
      <c r="M439" s="414"/>
    </row>
    <row r="440" spans="1:13" ht="15" customHeight="1">
      <c r="A440" s="381"/>
      <c r="B440" s="382"/>
      <c r="C440" s="382"/>
      <c r="D440" s="343"/>
      <c r="E440" s="440" t="s">
        <v>586</v>
      </c>
      <c r="F440" s="441"/>
      <c r="G440" s="442">
        <f>SUMIFS(G427:G439,K427:K439,1)</f>
        <v>150679</v>
      </c>
      <c r="H440" s="443">
        <f>SUMIFS(H427:H439,K427:K439,1)</f>
        <v>140985</v>
      </c>
      <c r="I440" s="466">
        <f t="shared" si="25"/>
        <v>6.8759087846224753E-2</v>
      </c>
      <c r="J440" s="495"/>
      <c r="K440" s="412">
        <v>2</v>
      </c>
      <c r="L440" s="414" t="str">
        <f>IF(G440='（1）エ_月別観光地点別'!S440,"OK","NG")</f>
        <v>OK</v>
      </c>
      <c r="M440" s="414"/>
    </row>
    <row r="441" spans="1:13" ht="15" customHeight="1">
      <c r="A441" s="401"/>
      <c r="B441" s="402"/>
      <c r="C441" s="402"/>
      <c r="D441" s="403"/>
      <c r="E441" s="457" t="s">
        <v>587</v>
      </c>
      <c r="F441" s="458"/>
      <c r="G441" s="463">
        <f>SUMIFS(G6:G440,K6:K440,2)</f>
        <v>30193591</v>
      </c>
      <c r="H441" s="464">
        <f>SUMIFS(H6:H440,K6:K440,2)</f>
        <v>25950467</v>
      </c>
      <c r="I441" s="468">
        <f t="shared" si="25"/>
        <v>0.16350857963365351</v>
      </c>
      <c r="J441" s="498"/>
      <c r="K441" s="412">
        <v>2</v>
      </c>
      <c r="L441" s="414" t="str">
        <f>IF(G441='（1）エ_月別観光地点別'!S441,"OK","NG")</f>
        <v>OK</v>
      </c>
      <c r="M441" s="414"/>
    </row>
    <row r="442" spans="1:13" ht="15" customHeight="1">
      <c r="B442" s="406"/>
      <c r="C442" s="406"/>
      <c r="D442" s="407"/>
      <c r="E442" s="408"/>
      <c r="F442" s="409"/>
      <c r="G442" s="459"/>
      <c r="H442" s="459"/>
      <c r="I442" s="469"/>
      <c r="J442" s="409"/>
      <c r="L442" s="414"/>
      <c r="M442" s="414"/>
    </row>
    <row r="443" spans="1:13" ht="15" customHeight="1">
      <c r="B443" s="406"/>
      <c r="C443" s="406"/>
      <c r="D443" s="407"/>
      <c r="E443" s="408"/>
      <c r="F443" s="409"/>
      <c r="G443" s="459"/>
      <c r="H443" s="459"/>
      <c r="I443" s="469"/>
      <c r="J443" s="409"/>
      <c r="M443" s="414"/>
    </row>
    <row r="444" spans="1:13" ht="20.100000000000001" customHeight="1">
      <c r="B444" s="406"/>
      <c r="C444" s="406"/>
      <c r="D444" s="407"/>
      <c r="E444" s="408"/>
      <c r="F444" s="409"/>
      <c r="G444" s="459"/>
      <c r="H444" s="459"/>
      <c r="I444" s="469"/>
      <c r="J444" s="409"/>
      <c r="M444" s="388"/>
    </row>
    <row r="445" spans="1:13" ht="20.100000000000001" customHeight="1">
      <c r="B445" s="406"/>
      <c r="C445" s="406"/>
      <c r="D445" s="407"/>
      <c r="E445" s="408"/>
      <c r="F445" s="409"/>
      <c r="G445" s="459"/>
      <c r="H445" s="459"/>
      <c r="I445" s="469"/>
      <c r="J445" s="409"/>
    </row>
    <row r="446" spans="1:13" ht="20.100000000000001" customHeight="1">
      <c r="B446" s="406"/>
      <c r="C446" s="406"/>
      <c r="D446" s="407"/>
      <c r="E446" s="408"/>
      <c r="F446" s="409"/>
      <c r="G446" s="459"/>
      <c r="H446" s="459"/>
      <c r="I446" s="469"/>
      <c r="J446" s="409"/>
    </row>
    <row r="447" spans="1:13" ht="20.100000000000001" customHeight="1">
      <c r="B447" s="406"/>
      <c r="C447" s="406"/>
      <c r="D447" s="407"/>
      <c r="E447" s="408"/>
      <c r="F447" s="409"/>
      <c r="G447" s="459"/>
      <c r="H447" s="459"/>
      <c r="I447" s="469"/>
      <c r="J447" s="409"/>
    </row>
    <row r="448" spans="1:13" ht="20.100000000000001" customHeight="1">
      <c r="B448" s="406"/>
      <c r="C448" s="406"/>
      <c r="D448" s="407"/>
      <c r="E448" s="408"/>
      <c r="F448" s="409"/>
      <c r="G448" s="459"/>
      <c r="H448" s="459"/>
      <c r="I448" s="469"/>
      <c r="J448" s="409"/>
    </row>
    <row r="449" spans="2:10" ht="20.100000000000001" customHeight="1">
      <c r="B449" s="406"/>
      <c r="C449" s="406"/>
      <c r="D449" s="407"/>
      <c r="E449" s="408"/>
      <c r="F449" s="409"/>
      <c r="G449" s="459"/>
      <c r="H449" s="459"/>
      <c r="I449" s="469"/>
      <c r="J449" s="409"/>
    </row>
    <row r="450" spans="2:10" ht="20.100000000000001" customHeight="1">
      <c r="B450" s="406"/>
      <c r="C450" s="406"/>
      <c r="D450" s="407"/>
      <c r="E450" s="408"/>
      <c r="F450" s="409"/>
      <c r="G450" s="459"/>
      <c r="H450" s="459"/>
      <c r="I450" s="469"/>
      <c r="J450" s="409"/>
    </row>
    <row r="451" spans="2:10" ht="20.100000000000001" customHeight="1">
      <c r="B451" s="406"/>
      <c r="C451" s="406"/>
      <c r="D451" s="407"/>
      <c r="E451" s="408"/>
      <c r="F451" s="409"/>
      <c r="G451" s="459"/>
      <c r="H451" s="459"/>
      <c r="I451" s="469"/>
      <c r="J451" s="409"/>
    </row>
    <row r="452" spans="2:10" ht="20.100000000000001" customHeight="1">
      <c r="B452" s="406"/>
      <c r="C452" s="406"/>
      <c r="D452" s="407"/>
      <c r="E452" s="408"/>
      <c r="F452" s="409"/>
      <c r="G452" s="459"/>
      <c r="H452" s="459"/>
      <c r="I452" s="469"/>
      <c r="J452" s="409"/>
    </row>
    <row r="453" spans="2:10" ht="20.100000000000001" customHeight="1">
      <c r="B453" s="406"/>
      <c r="C453" s="406"/>
      <c r="D453" s="407"/>
      <c r="E453" s="408"/>
      <c r="F453" s="409"/>
      <c r="G453" s="459"/>
      <c r="H453" s="459"/>
      <c r="I453" s="469"/>
      <c r="J453" s="409"/>
    </row>
    <row r="454" spans="2:10" ht="20.100000000000001" customHeight="1">
      <c r="B454" s="406"/>
      <c r="C454" s="406"/>
      <c r="D454" s="407"/>
      <c r="E454" s="408"/>
      <c r="F454" s="409"/>
      <c r="G454" s="459"/>
      <c r="H454" s="459"/>
      <c r="I454" s="469"/>
      <c r="J454" s="409"/>
    </row>
    <row r="455" spans="2:10" ht="20.100000000000001" customHeight="1">
      <c r="B455" s="406"/>
      <c r="C455" s="406"/>
      <c r="D455" s="407"/>
      <c r="E455" s="408"/>
      <c r="F455" s="409"/>
      <c r="G455" s="459"/>
      <c r="H455" s="459"/>
      <c r="I455" s="469"/>
      <c r="J455" s="409"/>
    </row>
    <row r="456" spans="2:10" ht="20.100000000000001" customHeight="1">
      <c r="B456" s="406"/>
      <c r="C456" s="406"/>
      <c r="D456" s="407"/>
      <c r="E456" s="408"/>
      <c r="F456" s="409"/>
      <c r="G456" s="459"/>
      <c r="H456" s="459"/>
      <c r="I456" s="469"/>
      <c r="J456" s="409"/>
    </row>
    <row r="457" spans="2:10" ht="20.100000000000001" customHeight="1">
      <c r="B457" s="406"/>
      <c r="C457" s="406"/>
      <c r="D457" s="407"/>
      <c r="E457" s="408"/>
      <c r="F457" s="409"/>
      <c r="G457" s="459"/>
      <c r="H457" s="459"/>
      <c r="I457" s="469"/>
      <c r="J457" s="409"/>
    </row>
    <row r="458" spans="2:10" ht="20.100000000000001" customHeight="1">
      <c r="B458" s="406"/>
      <c r="C458" s="406"/>
      <c r="D458" s="407"/>
      <c r="E458" s="408"/>
      <c r="F458" s="409"/>
      <c r="G458" s="459"/>
      <c r="H458" s="459"/>
      <c r="I458" s="469"/>
      <c r="J458" s="409"/>
    </row>
    <row r="459" spans="2:10" ht="20.100000000000001" customHeight="1">
      <c r="B459" s="406"/>
      <c r="C459" s="406"/>
      <c r="D459" s="407"/>
      <c r="E459" s="408"/>
      <c r="F459" s="409"/>
      <c r="G459" s="459"/>
      <c r="H459" s="459"/>
      <c r="I459" s="469"/>
      <c r="J459" s="409"/>
    </row>
    <row r="460" spans="2:10" ht="20.100000000000001" customHeight="1">
      <c r="B460" s="406"/>
      <c r="C460" s="406"/>
      <c r="D460" s="407"/>
      <c r="E460" s="408"/>
      <c r="F460" s="409"/>
      <c r="G460" s="459"/>
      <c r="H460" s="459"/>
      <c r="I460" s="469"/>
      <c r="J460" s="409"/>
    </row>
    <row r="461" spans="2:10" ht="20.100000000000001" customHeight="1">
      <c r="B461" s="406"/>
      <c r="C461" s="406"/>
      <c r="D461" s="407"/>
      <c r="E461" s="408"/>
      <c r="F461" s="409"/>
      <c r="G461" s="459"/>
      <c r="H461" s="459"/>
      <c r="I461" s="469"/>
      <c r="J461" s="409"/>
    </row>
    <row r="462" spans="2:10" ht="20.100000000000001" customHeight="1">
      <c r="B462" s="406"/>
      <c r="C462" s="406"/>
      <c r="D462" s="407"/>
      <c r="E462" s="408"/>
      <c r="F462" s="409"/>
      <c r="G462" s="459"/>
      <c r="H462" s="459"/>
      <c r="I462" s="469"/>
      <c r="J462" s="409"/>
    </row>
    <row r="463" spans="2:10" ht="20.100000000000001" customHeight="1">
      <c r="B463" s="406"/>
      <c r="C463" s="406"/>
      <c r="D463" s="407"/>
      <c r="E463" s="408"/>
      <c r="F463" s="409"/>
      <c r="G463" s="459"/>
      <c r="H463" s="459"/>
      <c r="I463" s="469"/>
      <c r="J463" s="409"/>
    </row>
    <row r="464" spans="2:10" ht="20.100000000000001" customHeight="1">
      <c r="B464" s="406"/>
      <c r="C464" s="406"/>
      <c r="D464" s="407"/>
      <c r="E464" s="408"/>
      <c r="F464" s="409"/>
      <c r="G464" s="459"/>
      <c r="H464" s="459"/>
      <c r="I464" s="469"/>
      <c r="J464" s="409"/>
    </row>
    <row r="465" spans="2:10" ht="20.100000000000001" customHeight="1">
      <c r="B465" s="406"/>
      <c r="C465" s="406"/>
      <c r="D465" s="407"/>
      <c r="E465" s="408"/>
      <c r="F465" s="409"/>
      <c r="G465" s="459"/>
      <c r="H465" s="459"/>
      <c r="I465" s="469"/>
      <c r="J465" s="409"/>
    </row>
    <row r="466" spans="2:10" ht="20.100000000000001" customHeight="1">
      <c r="B466" s="406"/>
      <c r="C466" s="406"/>
      <c r="D466" s="407"/>
      <c r="E466" s="408"/>
      <c r="F466" s="409"/>
      <c r="G466" s="459"/>
      <c r="H466" s="459"/>
      <c r="I466" s="469"/>
      <c r="J466" s="409"/>
    </row>
    <row r="467" spans="2:10" ht="20.100000000000001" customHeight="1">
      <c r="B467" s="406"/>
      <c r="C467" s="406"/>
      <c r="D467" s="407"/>
      <c r="E467" s="408"/>
      <c r="F467" s="409"/>
      <c r="G467" s="459"/>
      <c r="H467" s="459"/>
      <c r="I467" s="469"/>
      <c r="J467" s="409"/>
    </row>
    <row r="468" spans="2:10" ht="20.100000000000001" customHeight="1">
      <c r="B468" s="406"/>
      <c r="C468" s="406"/>
      <c r="D468" s="407"/>
      <c r="E468" s="408"/>
      <c r="F468" s="409"/>
      <c r="G468" s="459"/>
      <c r="H468" s="459"/>
      <c r="I468" s="469"/>
      <c r="J468" s="409"/>
    </row>
    <row r="469" spans="2:10" ht="20.100000000000001" customHeight="1">
      <c r="B469" s="406"/>
      <c r="C469" s="406"/>
      <c r="D469" s="407"/>
      <c r="E469" s="408"/>
      <c r="F469" s="409"/>
      <c r="G469" s="459"/>
      <c r="H469" s="459"/>
      <c r="I469" s="469"/>
      <c r="J469" s="409"/>
    </row>
    <row r="470" spans="2:10" ht="20.100000000000001" customHeight="1">
      <c r="B470" s="406"/>
      <c r="C470" s="406"/>
      <c r="D470" s="407"/>
      <c r="E470" s="408"/>
      <c r="F470" s="409"/>
      <c r="G470" s="459"/>
      <c r="H470" s="459"/>
      <c r="I470" s="469"/>
      <c r="J470" s="409"/>
    </row>
    <row r="471" spans="2:10" ht="20.100000000000001" customHeight="1">
      <c r="B471" s="406"/>
      <c r="C471" s="406"/>
      <c r="D471" s="407"/>
      <c r="E471" s="408"/>
      <c r="F471" s="409"/>
      <c r="G471" s="459"/>
      <c r="H471" s="459"/>
      <c r="I471" s="469"/>
      <c r="J471" s="409"/>
    </row>
    <row r="472" spans="2:10" ht="20.100000000000001" customHeight="1">
      <c r="B472" s="406"/>
      <c r="C472" s="406"/>
      <c r="D472" s="407"/>
      <c r="E472" s="408"/>
      <c r="F472" s="409"/>
      <c r="G472" s="459"/>
      <c r="H472" s="459"/>
      <c r="I472" s="469"/>
      <c r="J472" s="409"/>
    </row>
    <row r="473" spans="2:10" ht="20.100000000000001" customHeight="1">
      <c r="B473" s="406"/>
      <c r="C473" s="406"/>
      <c r="D473" s="407"/>
      <c r="E473" s="408"/>
      <c r="F473" s="409"/>
      <c r="G473" s="459"/>
      <c r="H473" s="459"/>
      <c r="I473" s="469"/>
      <c r="J473" s="409"/>
    </row>
    <row r="474" spans="2:10" ht="20.100000000000001" customHeight="1">
      <c r="B474" s="406"/>
      <c r="C474" s="406"/>
      <c r="D474" s="407"/>
      <c r="E474" s="408"/>
      <c r="F474" s="409"/>
      <c r="G474" s="459"/>
      <c r="H474" s="459"/>
      <c r="I474" s="469"/>
      <c r="J474" s="409"/>
    </row>
    <row r="475" spans="2:10" ht="20.100000000000001" customHeight="1">
      <c r="B475" s="406"/>
      <c r="C475" s="406"/>
      <c r="D475" s="407"/>
      <c r="E475" s="408"/>
      <c r="F475" s="409"/>
      <c r="G475" s="459"/>
      <c r="H475" s="459"/>
      <c r="I475" s="469"/>
      <c r="J475" s="409"/>
    </row>
    <row r="476" spans="2:10" ht="20.100000000000001" customHeight="1">
      <c r="B476" s="406"/>
      <c r="C476" s="406"/>
      <c r="D476" s="407"/>
      <c r="E476" s="408"/>
      <c r="F476" s="409"/>
      <c r="G476" s="459"/>
      <c r="H476" s="459"/>
      <c r="I476" s="469"/>
      <c r="J476" s="409"/>
    </row>
    <row r="477" spans="2:10" ht="20.100000000000001" customHeight="1">
      <c r="B477" s="406"/>
      <c r="C477" s="406"/>
      <c r="D477" s="407"/>
      <c r="E477" s="408"/>
      <c r="F477" s="409"/>
      <c r="G477" s="459"/>
      <c r="H477" s="459"/>
      <c r="I477" s="469"/>
      <c r="J477" s="409"/>
    </row>
    <row r="478" spans="2:10" ht="20.100000000000001" customHeight="1">
      <c r="B478" s="406"/>
      <c r="C478" s="406"/>
      <c r="D478" s="407"/>
      <c r="E478" s="408"/>
      <c r="F478" s="409"/>
      <c r="G478" s="459"/>
      <c r="H478" s="459"/>
      <c r="I478" s="469"/>
      <c r="J478" s="409"/>
    </row>
    <row r="479" spans="2:10" ht="20.100000000000001" customHeight="1">
      <c r="B479" s="406"/>
      <c r="C479" s="406"/>
      <c r="D479" s="407"/>
      <c r="E479" s="408"/>
      <c r="F479" s="409"/>
      <c r="G479" s="459"/>
      <c r="H479" s="459"/>
      <c r="I479" s="469"/>
      <c r="J479" s="409"/>
    </row>
    <row r="480" spans="2:10" ht="20.100000000000001" customHeight="1">
      <c r="B480" s="406"/>
      <c r="C480" s="406"/>
      <c r="D480" s="407"/>
      <c r="E480" s="408"/>
      <c r="F480" s="409"/>
      <c r="G480" s="459"/>
      <c r="H480" s="459"/>
      <c r="I480" s="469"/>
      <c r="J480" s="409"/>
    </row>
    <row r="481" spans="2:10" ht="20.100000000000001" customHeight="1">
      <c r="B481" s="406"/>
      <c r="C481" s="406"/>
      <c r="D481" s="407"/>
      <c r="E481" s="408"/>
      <c r="F481" s="409"/>
      <c r="G481" s="459"/>
      <c r="H481" s="459"/>
      <c r="I481" s="469"/>
      <c r="J481" s="409"/>
    </row>
    <row r="482" spans="2:10" ht="20.100000000000001" customHeight="1">
      <c r="B482" s="406"/>
      <c r="C482" s="406"/>
      <c r="D482" s="407"/>
      <c r="E482" s="408"/>
      <c r="F482" s="409"/>
      <c r="G482" s="459"/>
      <c r="H482" s="459"/>
      <c r="I482" s="469"/>
      <c r="J482" s="409"/>
    </row>
    <row r="483" spans="2:10" ht="20.100000000000001" customHeight="1">
      <c r="B483" s="406"/>
      <c r="C483" s="406"/>
      <c r="D483" s="407"/>
      <c r="E483" s="408"/>
      <c r="F483" s="409"/>
      <c r="G483" s="459"/>
      <c r="H483" s="459"/>
      <c r="I483" s="469"/>
      <c r="J483" s="409"/>
    </row>
    <row r="484" spans="2:10" ht="20.100000000000001" customHeight="1">
      <c r="B484" s="406"/>
      <c r="C484" s="406"/>
      <c r="D484" s="407"/>
      <c r="E484" s="408"/>
      <c r="F484" s="409"/>
      <c r="G484" s="459"/>
      <c r="H484" s="459"/>
      <c r="I484" s="469"/>
      <c r="J484" s="409"/>
    </row>
    <row r="485" spans="2:10" ht="20.100000000000001" customHeight="1">
      <c r="B485" s="406"/>
      <c r="C485" s="406"/>
      <c r="D485" s="407"/>
      <c r="E485" s="408"/>
      <c r="F485" s="409"/>
      <c r="G485" s="459"/>
      <c r="H485" s="459"/>
      <c r="I485" s="469"/>
      <c r="J485" s="409"/>
    </row>
    <row r="486" spans="2:10" ht="20.100000000000001" customHeight="1">
      <c r="B486" s="406"/>
      <c r="C486" s="406"/>
      <c r="D486" s="407"/>
      <c r="E486" s="408"/>
      <c r="F486" s="409"/>
      <c r="G486" s="459"/>
      <c r="H486" s="459"/>
      <c r="I486" s="469"/>
      <c r="J486" s="409"/>
    </row>
    <row r="487" spans="2:10" ht="20.100000000000001" customHeight="1">
      <c r="B487" s="406"/>
      <c r="C487" s="406"/>
      <c r="D487" s="407"/>
      <c r="E487" s="408"/>
      <c r="F487" s="409"/>
      <c r="G487" s="459"/>
      <c r="H487" s="459"/>
      <c r="I487" s="469"/>
      <c r="J487" s="409"/>
    </row>
    <row r="488" spans="2:10" ht="20.100000000000001" customHeight="1">
      <c r="B488" s="406"/>
      <c r="C488" s="406"/>
      <c r="D488" s="407"/>
      <c r="E488" s="408"/>
      <c r="F488" s="409"/>
      <c r="G488" s="459"/>
      <c r="H488" s="459"/>
      <c r="I488" s="469"/>
      <c r="J488" s="409"/>
    </row>
    <row r="489" spans="2:10" ht="20.100000000000001" customHeight="1">
      <c r="B489" s="406"/>
      <c r="C489" s="406"/>
      <c r="D489" s="407"/>
      <c r="E489" s="408"/>
      <c r="F489" s="409"/>
      <c r="G489" s="459"/>
      <c r="H489" s="459"/>
      <c r="I489" s="469"/>
      <c r="J489" s="409"/>
    </row>
    <row r="490" spans="2:10" ht="20.100000000000001" customHeight="1">
      <c r="B490" s="406"/>
      <c r="C490" s="406"/>
      <c r="D490" s="407"/>
      <c r="E490" s="408"/>
      <c r="F490" s="409"/>
      <c r="G490" s="459"/>
      <c r="H490" s="459"/>
      <c r="I490" s="469"/>
      <c r="J490" s="409"/>
    </row>
    <row r="491" spans="2:10" ht="20.100000000000001" customHeight="1">
      <c r="B491" s="406"/>
      <c r="C491" s="406"/>
      <c r="D491" s="407"/>
      <c r="E491" s="408"/>
      <c r="F491" s="409"/>
      <c r="G491" s="459"/>
      <c r="H491" s="459"/>
      <c r="I491" s="469"/>
      <c r="J491" s="409"/>
    </row>
    <row r="492" spans="2:10" ht="20.100000000000001" customHeight="1">
      <c r="B492" s="406"/>
      <c r="C492" s="406"/>
      <c r="D492" s="407"/>
      <c r="E492" s="408"/>
      <c r="F492" s="409"/>
      <c r="G492" s="459"/>
      <c r="H492" s="459"/>
      <c r="I492" s="469"/>
      <c r="J492" s="409"/>
    </row>
    <row r="493" spans="2:10" ht="20.100000000000001" customHeight="1">
      <c r="B493" s="406"/>
      <c r="C493" s="406"/>
      <c r="D493" s="407"/>
      <c r="E493" s="408"/>
      <c r="F493" s="409"/>
      <c r="G493" s="459"/>
      <c r="H493" s="459"/>
      <c r="I493" s="469"/>
      <c r="J493" s="409"/>
    </row>
    <row r="494" spans="2:10" ht="20.100000000000001" customHeight="1">
      <c r="B494" s="406"/>
      <c r="C494" s="406"/>
      <c r="D494" s="407"/>
      <c r="E494" s="408"/>
      <c r="F494" s="409"/>
      <c r="G494" s="459"/>
      <c r="H494" s="459"/>
      <c r="I494" s="469"/>
      <c r="J494" s="409"/>
    </row>
    <row r="495" spans="2:10" ht="20.100000000000001" customHeight="1">
      <c r="B495" s="406"/>
      <c r="C495" s="406"/>
      <c r="D495" s="407"/>
      <c r="E495" s="408"/>
      <c r="F495" s="409"/>
      <c r="G495" s="459"/>
      <c r="H495" s="459"/>
      <c r="I495" s="469"/>
      <c r="J495" s="409"/>
    </row>
    <row r="496" spans="2:10" ht="20.100000000000001" customHeight="1">
      <c r="B496" s="406"/>
      <c r="C496" s="406"/>
      <c r="D496" s="407"/>
      <c r="E496" s="408"/>
      <c r="F496" s="409"/>
      <c r="G496" s="459"/>
      <c r="H496" s="459"/>
      <c r="I496" s="469"/>
      <c r="J496" s="409"/>
    </row>
    <row r="497" spans="2:10" ht="20.100000000000001" customHeight="1">
      <c r="B497" s="406"/>
      <c r="C497" s="406"/>
      <c r="D497" s="407"/>
      <c r="E497" s="408"/>
      <c r="F497" s="409"/>
      <c r="G497" s="459"/>
      <c r="H497" s="459"/>
      <c r="I497" s="469"/>
      <c r="J497" s="409"/>
    </row>
    <row r="498" spans="2:10" ht="20.100000000000001" customHeight="1">
      <c r="B498" s="406"/>
      <c r="C498" s="406"/>
      <c r="D498" s="407"/>
      <c r="E498" s="408"/>
      <c r="F498" s="409"/>
      <c r="G498" s="459"/>
      <c r="H498" s="459"/>
      <c r="I498" s="469"/>
      <c r="J498" s="409"/>
    </row>
    <row r="499" spans="2:10" ht="20.100000000000001" customHeight="1">
      <c r="B499" s="406"/>
      <c r="C499" s="406"/>
      <c r="D499" s="407"/>
      <c r="E499" s="408"/>
      <c r="F499" s="409"/>
      <c r="G499" s="459"/>
      <c r="H499" s="459"/>
      <c r="I499" s="469"/>
      <c r="J499" s="409"/>
    </row>
    <row r="500" spans="2:10" ht="20.100000000000001" customHeight="1">
      <c r="B500" s="406"/>
      <c r="C500" s="406"/>
      <c r="D500" s="407"/>
      <c r="E500" s="408"/>
      <c r="F500" s="409"/>
      <c r="G500" s="459"/>
      <c r="H500" s="459"/>
      <c r="I500" s="469"/>
      <c r="J500" s="409"/>
    </row>
    <row r="501" spans="2:10" ht="20.100000000000001" customHeight="1">
      <c r="B501" s="406"/>
      <c r="C501" s="406"/>
      <c r="D501" s="407"/>
      <c r="E501" s="408"/>
      <c r="F501" s="409"/>
      <c r="G501" s="459"/>
      <c r="H501" s="459"/>
      <c r="I501" s="469"/>
      <c r="J501" s="409"/>
    </row>
    <row r="502" spans="2:10" ht="20.100000000000001" customHeight="1">
      <c r="B502" s="406"/>
      <c r="C502" s="406"/>
      <c r="D502" s="407"/>
      <c r="E502" s="408"/>
      <c r="F502" s="409"/>
      <c r="G502" s="459"/>
      <c r="H502" s="459"/>
      <c r="I502" s="469"/>
      <c r="J502" s="409"/>
    </row>
    <row r="503" spans="2:10" ht="20.100000000000001" customHeight="1">
      <c r="B503" s="406"/>
      <c r="C503" s="406"/>
      <c r="D503" s="407"/>
      <c r="E503" s="408"/>
      <c r="F503" s="409"/>
      <c r="G503" s="459"/>
      <c r="H503" s="459"/>
      <c r="I503" s="469"/>
      <c r="J503" s="409"/>
    </row>
    <row r="504" spans="2:10" ht="20.100000000000001" customHeight="1">
      <c r="B504" s="406"/>
      <c r="C504" s="406"/>
      <c r="D504" s="407"/>
      <c r="E504" s="408"/>
      <c r="F504" s="409"/>
      <c r="G504" s="459"/>
      <c r="H504" s="459"/>
      <c r="I504" s="469"/>
      <c r="J504" s="409"/>
    </row>
    <row r="505" spans="2:10" ht="20.100000000000001" customHeight="1">
      <c r="B505" s="406"/>
      <c r="C505" s="406"/>
      <c r="D505" s="407"/>
      <c r="E505" s="408"/>
      <c r="F505" s="409"/>
      <c r="G505" s="459"/>
      <c r="H505" s="459"/>
      <c r="I505" s="469"/>
      <c r="J505" s="409"/>
    </row>
    <row r="506" spans="2:10" ht="20.100000000000001" customHeight="1">
      <c r="B506" s="406"/>
      <c r="C506" s="406"/>
      <c r="D506" s="407"/>
      <c r="E506" s="408"/>
      <c r="F506" s="409"/>
      <c r="G506" s="459"/>
      <c r="H506" s="459"/>
      <c r="I506" s="469"/>
      <c r="J506" s="409"/>
    </row>
    <row r="507" spans="2:10" ht="20.100000000000001" customHeight="1">
      <c r="B507" s="406"/>
      <c r="C507" s="406"/>
      <c r="D507" s="407"/>
      <c r="E507" s="408"/>
      <c r="F507" s="409"/>
      <c r="G507" s="459"/>
      <c r="H507" s="459"/>
      <c r="I507" s="469"/>
      <c r="J507" s="409"/>
    </row>
    <row r="508" spans="2:10" ht="20.100000000000001" customHeight="1">
      <c r="B508" s="406"/>
      <c r="C508" s="406"/>
      <c r="D508" s="407"/>
      <c r="E508" s="408"/>
      <c r="F508" s="409"/>
      <c r="G508" s="459"/>
      <c r="H508" s="459"/>
      <c r="I508" s="469"/>
      <c r="J508" s="409"/>
    </row>
    <row r="509" spans="2:10" ht="20.100000000000001" customHeight="1">
      <c r="B509" s="406"/>
      <c r="C509" s="406"/>
      <c r="D509" s="407"/>
      <c r="E509" s="408"/>
      <c r="F509" s="409"/>
      <c r="G509" s="459"/>
      <c r="H509" s="459"/>
      <c r="I509" s="469"/>
      <c r="J509" s="409"/>
    </row>
    <row r="510" spans="2:10" ht="20.100000000000001" customHeight="1">
      <c r="B510" s="406"/>
      <c r="C510" s="406"/>
      <c r="D510" s="407"/>
      <c r="E510" s="408"/>
      <c r="F510" s="409"/>
      <c r="G510" s="459"/>
      <c r="H510" s="459"/>
      <c r="I510" s="469"/>
      <c r="J510" s="409"/>
    </row>
    <row r="511" spans="2:10" ht="20.100000000000001" customHeight="1">
      <c r="B511" s="406"/>
      <c r="C511" s="406"/>
      <c r="D511" s="407"/>
      <c r="E511" s="408"/>
      <c r="F511" s="409"/>
      <c r="G511" s="459"/>
      <c r="H511" s="459"/>
      <c r="I511" s="469"/>
      <c r="J511" s="409"/>
    </row>
    <row r="512" spans="2:10" ht="20.100000000000001" customHeight="1">
      <c r="B512" s="406"/>
      <c r="C512" s="406"/>
      <c r="D512" s="407"/>
      <c r="E512" s="408"/>
      <c r="F512" s="409"/>
      <c r="G512" s="459"/>
      <c r="H512" s="459"/>
      <c r="I512" s="469"/>
      <c r="J512" s="409"/>
    </row>
    <row r="513" spans="2:10" ht="20.100000000000001" customHeight="1">
      <c r="B513" s="406"/>
      <c r="C513" s="406"/>
      <c r="D513" s="407"/>
      <c r="E513" s="408"/>
      <c r="F513" s="409"/>
      <c r="G513" s="459"/>
      <c r="H513" s="459"/>
      <c r="I513" s="469"/>
      <c r="J513" s="409"/>
    </row>
    <row r="514" spans="2:10" ht="20.100000000000001" customHeight="1">
      <c r="B514" s="406"/>
      <c r="C514" s="406"/>
      <c r="D514" s="407"/>
      <c r="E514" s="408"/>
      <c r="F514" s="409"/>
      <c r="G514" s="459"/>
      <c r="H514" s="459"/>
      <c r="I514" s="469"/>
      <c r="J514" s="409"/>
    </row>
    <row r="515" spans="2:10" ht="20.100000000000001" customHeight="1">
      <c r="B515" s="406"/>
      <c r="C515" s="406"/>
      <c r="D515" s="407"/>
      <c r="E515" s="408"/>
      <c r="F515" s="409"/>
      <c r="G515" s="459"/>
      <c r="H515" s="459"/>
      <c r="I515" s="469"/>
      <c r="J515" s="409"/>
    </row>
    <row r="516" spans="2:10" ht="20.100000000000001" customHeight="1">
      <c r="B516" s="406"/>
      <c r="C516" s="406"/>
      <c r="D516" s="407"/>
      <c r="E516" s="408"/>
      <c r="F516" s="409"/>
      <c r="G516" s="459"/>
      <c r="H516" s="459"/>
      <c r="I516" s="469"/>
      <c r="J516" s="409"/>
    </row>
    <row r="517" spans="2:10" ht="20.100000000000001" customHeight="1">
      <c r="B517" s="406"/>
      <c r="C517" s="406"/>
      <c r="D517" s="407"/>
      <c r="E517" s="408"/>
      <c r="F517" s="409"/>
      <c r="G517" s="459"/>
      <c r="H517" s="459"/>
      <c r="I517" s="469"/>
      <c r="J517" s="409"/>
    </row>
    <row r="518" spans="2:10" ht="20.100000000000001" customHeight="1">
      <c r="B518" s="406"/>
      <c r="C518" s="406"/>
      <c r="D518" s="407"/>
      <c r="E518" s="408"/>
      <c r="F518" s="409"/>
      <c r="G518" s="459"/>
      <c r="H518" s="459"/>
      <c r="I518" s="469"/>
      <c r="J518" s="409"/>
    </row>
    <row r="519" spans="2:10" ht="20.100000000000001" customHeight="1">
      <c r="B519" s="406"/>
      <c r="C519" s="406"/>
      <c r="D519" s="407"/>
      <c r="E519" s="408"/>
      <c r="F519" s="409"/>
      <c r="G519" s="459"/>
      <c r="H519" s="459"/>
      <c r="I519" s="469"/>
      <c r="J519" s="409"/>
    </row>
    <row r="520" spans="2:10" ht="20.100000000000001" customHeight="1">
      <c r="B520" s="406"/>
      <c r="C520" s="406"/>
      <c r="D520" s="407"/>
      <c r="E520" s="408"/>
      <c r="F520" s="409"/>
      <c r="G520" s="459"/>
      <c r="H520" s="459"/>
      <c r="I520" s="469"/>
      <c r="J520" s="409"/>
    </row>
    <row r="521" spans="2:10" ht="20.100000000000001" customHeight="1">
      <c r="B521" s="406"/>
      <c r="C521" s="406"/>
      <c r="D521" s="407"/>
      <c r="E521" s="408"/>
      <c r="F521" s="409"/>
      <c r="G521" s="459"/>
      <c r="H521" s="459"/>
      <c r="I521" s="469"/>
      <c r="J521" s="409"/>
    </row>
    <row r="522" spans="2:10" ht="20.100000000000001" customHeight="1">
      <c r="B522" s="406"/>
      <c r="C522" s="406"/>
      <c r="D522" s="407"/>
      <c r="E522" s="408"/>
      <c r="F522" s="409"/>
      <c r="G522" s="459"/>
      <c r="H522" s="459"/>
      <c r="I522" s="469"/>
      <c r="J522" s="409"/>
    </row>
    <row r="523" spans="2:10" ht="20.100000000000001" customHeight="1">
      <c r="B523" s="406"/>
      <c r="C523" s="406"/>
      <c r="D523" s="407"/>
      <c r="E523" s="408"/>
      <c r="F523" s="409"/>
      <c r="G523" s="459"/>
      <c r="H523" s="459"/>
      <c r="I523" s="469"/>
      <c r="J523" s="409"/>
    </row>
    <row r="524" spans="2:10" ht="20.100000000000001" customHeight="1">
      <c r="B524" s="406"/>
      <c r="C524" s="406"/>
      <c r="D524" s="407"/>
      <c r="E524" s="408"/>
      <c r="F524" s="409"/>
      <c r="G524" s="459"/>
      <c r="H524" s="459"/>
      <c r="I524" s="469"/>
      <c r="J524" s="409"/>
    </row>
    <row r="525" spans="2:10" ht="20.100000000000001" customHeight="1">
      <c r="B525" s="406"/>
      <c r="C525" s="406"/>
      <c r="D525" s="407"/>
      <c r="E525" s="408"/>
      <c r="F525" s="409"/>
      <c r="G525" s="459"/>
      <c r="H525" s="459"/>
      <c r="I525" s="469"/>
      <c r="J525" s="409"/>
    </row>
    <row r="526" spans="2:10" ht="20.100000000000001" customHeight="1">
      <c r="B526" s="406"/>
      <c r="C526" s="406"/>
      <c r="D526" s="407"/>
      <c r="E526" s="408"/>
      <c r="F526" s="409"/>
      <c r="G526" s="459"/>
      <c r="H526" s="459"/>
      <c r="I526" s="469"/>
      <c r="J526" s="409"/>
    </row>
    <row r="527" spans="2:10" ht="20.100000000000001" customHeight="1">
      <c r="B527" s="406"/>
      <c r="C527" s="406"/>
      <c r="D527" s="407"/>
      <c r="E527" s="408"/>
      <c r="F527" s="409"/>
      <c r="G527" s="459"/>
      <c r="H527" s="459"/>
      <c r="I527" s="469"/>
      <c r="J527" s="409"/>
    </row>
    <row r="528" spans="2:10" ht="20.100000000000001" customHeight="1">
      <c r="B528" s="406"/>
      <c r="C528" s="406"/>
      <c r="D528" s="407"/>
      <c r="E528" s="408"/>
      <c r="F528" s="409"/>
      <c r="G528" s="459"/>
      <c r="H528" s="459"/>
      <c r="I528" s="469"/>
      <c r="J528" s="409"/>
    </row>
    <row r="529" spans="2:10" ht="20.100000000000001" customHeight="1">
      <c r="B529" s="406"/>
      <c r="C529" s="406"/>
      <c r="D529" s="407"/>
      <c r="E529" s="408"/>
      <c r="F529" s="409"/>
      <c r="G529" s="459"/>
      <c r="H529" s="459"/>
      <c r="I529" s="469"/>
      <c r="J529" s="409"/>
    </row>
    <row r="530" spans="2:10" ht="20.100000000000001" customHeight="1">
      <c r="B530" s="406"/>
      <c r="C530" s="406"/>
      <c r="D530" s="407"/>
      <c r="E530" s="408"/>
      <c r="F530" s="409"/>
      <c r="G530" s="459"/>
      <c r="H530" s="459"/>
      <c r="I530" s="469"/>
      <c r="J530" s="409"/>
    </row>
    <row r="531" spans="2:10" ht="20.100000000000001" customHeight="1">
      <c r="B531" s="406"/>
      <c r="C531" s="406"/>
      <c r="D531" s="407"/>
      <c r="E531" s="408"/>
      <c r="F531" s="409"/>
      <c r="G531" s="459"/>
      <c r="H531" s="459"/>
      <c r="I531" s="469"/>
      <c r="J531" s="409"/>
    </row>
    <row r="532" spans="2:10" ht="20.100000000000001" customHeight="1">
      <c r="B532" s="406"/>
      <c r="C532" s="406"/>
      <c r="D532" s="407"/>
      <c r="E532" s="408"/>
      <c r="F532" s="409"/>
      <c r="G532" s="459"/>
      <c r="H532" s="459"/>
      <c r="I532" s="469"/>
      <c r="J532" s="409"/>
    </row>
    <row r="533" spans="2:10" ht="20.100000000000001" customHeight="1">
      <c r="B533" s="406"/>
      <c r="C533" s="406"/>
      <c r="D533" s="407"/>
      <c r="E533" s="408"/>
      <c r="F533" s="409"/>
      <c r="G533" s="459"/>
      <c r="H533" s="459"/>
      <c r="I533" s="469"/>
      <c r="J533" s="409"/>
    </row>
    <row r="534" spans="2:10" ht="20.100000000000001" customHeight="1">
      <c r="B534" s="406"/>
      <c r="C534" s="406"/>
      <c r="D534" s="407"/>
      <c r="E534" s="408"/>
      <c r="F534" s="409"/>
      <c r="G534" s="459"/>
      <c r="H534" s="459"/>
      <c r="I534" s="469"/>
      <c r="J534" s="409"/>
    </row>
    <row r="535" spans="2:10" ht="20.100000000000001" customHeight="1">
      <c r="B535" s="406"/>
      <c r="C535" s="406"/>
      <c r="D535" s="407"/>
      <c r="E535" s="408"/>
      <c r="F535" s="409"/>
      <c r="G535" s="459"/>
      <c r="H535" s="459"/>
      <c r="I535" s="469"/>
      <c r="J535" s="409"/>
    </row>
    <row r="536" spans="2:10" ht="20.100000000000001" customHeight="1">
      <c r="B536" s="406"/>
      <c r="C536" s="406"/>
      <c r="D536" s="407"/>
      <c r="E536" s="408"/>
      <c r="F536" s="409"/>
      <c r="G536" s="459"/>
      <c r="H536" s="459"/>
      <c r="I536" s="469"/>
      <c r="J536" s="409"/>
    </row>
    <row r="537" spans="2:10" ht="20.100000000000001" customHeight="1">
      <c r="B537" s="406"/>
      <c r="C537" s="406"/>
      <c r="D537" s="407"/>
      <c r="E537" s="408"/>
      <c r="F537" s="409"/>
      <c r="G537" s="459"/>
      <c r="H537" s="459"/>
      <c r="I537" s="469"/>
      <c r="J537" s="409"/>
    </row>
    <row r="538" spans="2:10" ht="20.100000000000001" customHeight="1">
      <c r="B538" s="406"/>
      <c r="C538" s="406"/>
      <c r="D538" s="407"/>
      <c r="E538" s="408"/>
      <c r="F538" s="409"/>
      <c r="G538" s="459"/>
      <c r="H538" s="459"/>
      <c r="I538" s="469"/>
      <c r="J538" s="409"/>
    </row>
    <row r="539" spans="2:10" ht="20.100000000000001" customHeight="1">
      <c r="B539" s="406"/>
      <c r="C539" s="406"/>
      <c r="D539" s="407"/>
      <c r="E539" s="408"/>
      <c r="F539" s="409"/>
      <c r="G539" s="459"/>
      <c r="H539" s="459"/>
      <c r="I539" s="469"/>
      <c r="J539" s="409"/>
    </row>
    <row r="540" spans="2:10" ht="20.100000000000001" customHeight="1">
      <c r="B540" s="406"/>
      <c r="C540" s="406"/>
      <c r="D540" s="407"/>
      <c r="E540" s="408"/>
      <c r="F540" s="409"/>
      <c r="G540" s="459"/>
      <c r="H540" s="459"/>
      <c r="I540" s="469"/>
      <c r="J540" s="409"/>
    </row>
    <row r="541" spans="2:10" ht="20.100000000000001" customHeight="1">
      <c r="B541" s="406"/>
      <c r="C541" s="406"/>
      <c r="D541" s="407"/>
      <c r="E541" s="408"/>
      <c r="F541" s="409"/>
      <c r="G541" s="459"/>
      <c r="H541" s="459"/>
      <c r="I541" s="469"/>
      <c r="J541" s="409"/>
    </row>
    <row r="542" spans="2:10" ht="20.100000000000001" customHeight="1">
      <c r="B542" s="406"/>
      <c r="C542" s="406"/>
      <c r="D542" s="407"/>
      <c r="E542" s="408"/>
      <c r="F542" s="409"/>
      <c r="G542" s="459"/>
      <c r="H542" s="459"/>
      <c r="I542" s="469"/>
      <c r="J542" s="409"/>
    </row>
    <row r="543" spans="2:10" ht="20.100000000000001" customHeight="1">
      <c r="B543" s="406"/>
      <c r="C543" s="406"/>
      <c r="D543" s="407"/>
      <c r="E543" s="408"/>
      <c r="F543" s="409"/>
      <c r="G543" s="459"/>
      <c r="H543" s="459"/>
      <c r="I543" s="469"/>
      <c r="J543" s="409"/>
    </row>
    <row r="544" spans="2:10" ht="20.100000000000001" customHeight="1">
      <c r="B544" s="406"/>
      <c r="C544" s="406"/>
      <c r="D544" s="407"/>
      <c r="E544" s="408"/>
      <c r="F544" s="409"/>
      <c r="G544" s="459"/>
      <c r="H544" s="459"/>
      <c r="I544" s="469"/>
      <c r="J544" s="409"/>
    </row>
    <row r="545" spans="2:10" ht="20.100000000000001" customHeight="1">
      <c r="B545" s="406"/>
      <c r="C545" s="406"/>
      <c r="D545" s="407"/>
      <c r="E545" s="408"/>
      <c r="F545" s="409"/>
      <c r="G545" s="459"/>
      <c r="H545" s="459"/>
      <c r="I545" s="469"/>
      <c r="J545" s="409"/>
    </row>
    <row r="546" spans="2:10" ht="20.100000000000001" customHeight="1">
      <c r="B546" s="406"/>
      <c r="C546" s="406"/>
      <c r="D546" s="407"/>
      <c r="E546" s="408"/>
      <c r="F546" s="409"/>
      <c r="G546" s="459"/>
      <c r="H546" s="459"/>
      <c r="I546" s="469"/>
      <c r="J546" s="409"/>
    </row>
    <row r="547" spans="2:10" ht="20.100000000000001" customHeight="1">
      <c r="B547" s="406"/>
      <c r="C547" s="406"/>
      <c r="D547" s="407"/>
      <c r="E547" s="408"/>
      <c r="F547" s="409"/>
      <c r="G547" s="459"/>
      <c r="H547" s="459"/>
      <c r="I547" s="469"/>
      <c r="J547" s="409"/>
    </row>
    <row r="548" spans="2:10" ht="20.100000000000001" customHeight="1">
      <c r="B548" s="406"/>
      <c r="C548" s="406"/>
      <c r="D548" s="407"/>
      <c r="E548" s="408"/>
      <c r="F548" s="409"/>
      <c r="G548" s="459"/>
      <c r="H548" s="459"/>
      <c r="I548" s="469"/>
      <c r="J548" s="409"/>
    </row>
    <row r="549" spans="2:10" ht="20.100000000000001" customHeight="1">
      <c r="B549" s="406"/>
      <c r="C549" s="406"/>
      <c r="D549" s="407"/>
      <c r="E549" s="408"/>
      <c r="F549" s="409"/>
      <c r="G549" s="459"/>
      <c r="H549" s="459"/>
      <c r="I549" s="469"/>
      <c r="J549" s="409"/>
    </row>
    <row r="550" spans="2:10" ht="20.100000000000001" customHeight="1">
      <c r="B550" s="406"/>
      <c r="C550" s="406"/>
      <c r="D550" s="407"/>
      <c r="E550" s="408"/>
      <c r="F550" s="409"/>
      <c r="G550" s="459"/>
      <c r="H550" s="459"/>
      <c r="I550" s="469"/>
      <c r="J550" s="409"/>
    </row>
    <row r="551" spans="2:10" ht="20.100000000000001" customHeight="1">
      <c r="B551" s="406"/>
      <c r="C551" s="406"/>
      <c r="D551" s="407"/>
      <c r="E551" s="408"/>
      <c r="F551" s="409"/>
      <c r="G551" s="459"/>
      <c r="H551" s="459"/>
      <c r="I551" s="469"/>
      <c r="J551" s="409"/>
    </row>
    <row r="552" spans="2:10" ht="20.100000000000001" customHeight="1">
      <c r="B552" s="406"/>
      <c r="C552" s="406"/>
      <c r="D552" s="407"/>
      <c r="E552" s="408"/>
      <c r="F552" s="409"/>
      <c r="G552" s="459"/>
      <c r="H552" s="459"/>
      <c r="I552" s="469"/>
      <c r="J552" s="409"/>
    </row>
    <row r="553" spans="2:10" ht="20.100000000000001" customHeight="1">
      <c r="B553" s="406"/>
      <c r="C553" s="406"/>
      <c r="D553" s="407"/>
      <c r="E553" s="408"/>
      <c r="F553" s="409"/>
      <c r="G553" s="459"/>
      <c r="H553" s="459"/>
      <c r="I553" s="469"/>
      <c r="J553" s="409"/>
    </row>
    <row r="554" spans="2:10" ht="20.100000000000001" customHeight="1">
      <c r="B554" s="406"/>
      <c r="C554" s="406"/>
      <c r="D554" s="407"/>
      <c r="E554" s="408"/>
      <c r="F554" s="409"/>
      <c r="G554" s="459"/>
      <c r="H554" s="459"/>
      <c r="I554" s="469"/>
      <c r="J554" s="409"/>
    </row>
    <row r="555" spans="2:10" ht="20.100000000000001" customHeight="1">
      <c r="B555" s="406"/>
      <c r="C555" s="406"/>
      <c r="D555" s="407"/>
      <c r="E555" s="408"/>
      <c r="F555" s="409"/>
      <c r="G555" s="459"/>
      <c r="H555" s="459"/>
      <c r="I555" s="469"/>
      <c r="J555" s="409"/>
    </row>
    <row r="556" spans="2:10" ht="20.100000000000001" customHeight="1">
      <c r="B556" s="406"/>
      <c r="C556" s="406"/>
      <c r="D556" s="407"/>
      <c r="E556" s="408"/>
      <c r="F556" s="409"/>
      <c r="G556" s="459"/>
      <c r="H556" s="459"/>
      <c r="I556" s="469"/>
      <c r="J556" s="409"/>
    </row>
    <row r="557" spans="2:10" ht="20.100000000000001" customHeight="1">
      <c r="B557" s="406"/>
      <c r="C557" s="406"/>
      <c r="D557" s="407"/>
      <c r="E557" s="408"/>
      <c r="F557" s="409"/>
      <c r="G557" s="459"/>
      <c r="H557" s="459"/>
      <c r="I557" s="469"/>
      <c r="J557" s="409"/>
    </row>
    <row r="558" spans="2:10" ht="20.100000000000001" customHeight="1">
      <c r="B558" s="406"/>
      <c r="C558" s="406"/>
      <c r="D558" s="407"/>
      <c r="E558" s="408"/>
      <c r="F558" s="409"/>
      <c r="G558" s="459"/>
      <c r="H558" s="459"/>
      <c r="I558" s="469"/>
      <c r="J558" s="409"/>
    </row>
    <row r="559" spans="2:10" ht="20.100000000000001" customHeight="1">
      <c r="B559" s="406"/>
      <c r="C559" s="406"/>
      <c r="D559" s="407"/>
      <c r="E559" s="408"/>
      <c r="F559" s="409"/>
      <c r="G559" s="459"/>
      <c r="H559" s="459"/>
      <c r="I559" s="469"/>
      <c r="J559" s="409"/>
    </row>
    <row r="560" spans="2:10" ht="20.100000000000001" customHeight="1">
      <c r="B560" s="406"/>
      <c r="C560" s="406"/>
      <c r="D560" s="407"/>
      <c r="E560" s="408"/>
      <c r="F560" s="409"/>
      <c r="G560" s="459"/>
      <c r="H560" s="459"/>
      <c r="I560" s="469"/>
      <c r="J560" s="409"/>
    </row>
    <row r="561" spans="2:10" ht="20.100000000000001" customHeight="1">
      <c r="B561" s="406"/>
      <c r="C561" s="406"/>
      <c r="D561" s="407"/>
      <c r="E561" s="408"/>
      <c r="F561" s="409"/>
      <c r="G561" s="459"/>
      <c r="H561" s="459"/>
      <c r="I561" s="469"/>
      <c r="J561" s="409"/>
    </row>
    <row r="562" spans="2:10" ht="20.100000000000001" customHeight="1">
      <c r="B562" s="406"/>
      <c r="C562" s="406"/>
      <c r="D562" s="407"/>
      <c r="E562" s="408"/>
      <c r="F562" s="409"/>
      <c r="G562" s="459"/>
      <c r="H562" s="459"/>
      <c r="I562" s="469"/>
      <c r="J562" s="409"/>
    </row>
    <row r="563" spans="2:10" ht="20.100000000000001" customHeight="1">
      <c r="B563" s="406"/>
      <c r="C563" s="406"/>
      <c r="D563" s="407"/>
      <c r="E563" s="408"/>
      <c r="F563" s="409"/>
      <c r="G563" s="459"/>
      <c r="H563" s="459"/>
      <c r="I563" s="469"/>
      <c r="J563" s="409"/>
    </row>
    <row r="564" spans="2:10" ht="20.100000000000001" customHeight="1">
      <c r="B564" s="406"/>
      <c r="C564" s="406"/>
      <c r="D564" s="407"/>
      <c r="E564" s="408"/>
      <c r="F564" s="409"/>
      <c r="G564" s="459"/>
      <c r="H564" s="459"/>
      <c r="I564" s="469"/>
      <c r="J564" s="409"/>
    </row>
    <row r="565" spans="2:10" ht="20.100000000000001" customHeight="1">
      <c r="B565" s="406"/>
      <c r="C565" s="406"/>
      <c r="D565" s="407"/>
      <c r="E565" s="408"/>
      <c r="F565" s="409"/>
      <c r="G565" s="459"/>
      <c r="H565" s="459"/>
      <c r="I565" s="469"/>
      <c r="J565" s="409"/>
    </row>
    <row r="566" spans="2:10" ht="20.100000000000001" customHeight="1">
      <c r="B566" s="406"/>
      <c r="C566" s="406"/>
      <c r="D566" s="407"/>
      <c r="E566" s="408"/>
      <c r="F566" s="409"/>
      <c r="G566" s="459"/>
      <c r="H566" s="459"/>
      <c r="I566" s="469"/>
      <c r="J566" s="409"/>
    </row>
    <row r="567" spans="2:10" ht="20.100000000000001" customHeight="1">
      <c r="B567" s="406"/>
      <c r="C567" s="406"/>
      <c r="D567" s="407"/>
      <c r="E567" s="408"/>
      <c r="F567" s="409"/>
      <c r="G567" s="459"/>
      <c r="H567" s="459"/>
      <c r="I567" s="469"/>
      <c r="J567" s="409"/>
    </row>
    <row r="568" spans="2:10" ht="20.100000000000001" customHeight="1">
      <c r="B568" s="406"/>
      <c r="C568" s="406"/>
      <c r="D568" s="407"/>
      <c r="E568" s="408"/>
      <c r="F568" s="409"/>
      <c r="G568" s="459"/>
      <c r="H568" s="459"/>
      <c r="I568" s="469"/>
      <c r="J568" s="409"/>
    </row>
    <row r="569" spans="2:10" ht="20.100000000000001" customHeight="1">
      <c r="B569" s="406"/>
      <c r="C569" s="406"/>
      <c r="D569" s="407"/>
      <c r="E569" s="408"/>
      <c r="F569" s="409"/>
      <c r="G569" s="459"/>
      <c r="H569" s="459"/>
      <c r="I569" s="469"/>
      <c r="J569" s="409"/>
    </row>
    <row r="570" spans="2:10" ht="20.100000000000001" customHeight="1">
      <c r="B570" s="406"/>
      <c r="C570" s="406"/>
      <c r="D570" s="407"/>
      <c r="E570" s="408"/>
      <c r="F570" s="409"/>
      <c r="G570" s="459"/>
      <c r="H570" s="459"/>
      <c r="I570" s="469"/>
      <c r="J570" s="409"/>
    </row>
    <row r="571" spans="2:10" ht="20.100000000000001" customHeight="1">
      <c r="B571" s="406"/>
      <c r="C571" s="406"/>
      <c r="D571" s="407"/>
      <c r="E571" s="408"/>
      <c r="F571" s="409"/>
      <c r="G571" s="459"/>
      <c r="H571" s="459"/>
      <c r="I571" s="469"/>
      <c r="J571" s="409"/>
    </row>
    <row r="572" spans="2:10" ht="20.100000000000001" customHeight="1">
      <c r="B572" s="406"/>
      <c r="C572" s="406"/>
      <c r="D572" s="407"/>
      <c r="E572" s="408"/>
      <c r="F572" s="409"/>
      <c r="G572" s="459"/>
      <c r="H572" s="459"/>
      <c r="I572" s="469"/>
      <c r="J572" s="409"/>
    </row>
    <row r="573" spans="2:10" ht="20.100000000000001" customHeight="1">
      <c r="B573" s="406"/>
      <c r="C573" s="406"/>
      <c r="D573" s="407"/>
      <c r="E573" s="408"/>
      <c r="F573" s="409"/>
      <c r="G573" s="459"/>
      <c r="H573" s="459"/>
      <c r="I573" s="469"/>
      <c r="J573" s="409"/>
    </row>
    <row r="574" spans="2:10" ht="20.100000000000001" customHeight="1">
      <c r="B574" s="406"/>
      <c r="C574" s="406"/>
      <c r="D574" s="407"/>
      <c r="E574" s="408"/>
      <c r="F574" s="409"/>
      <c r="G574" s="459"/>
      <c r="H574" s="459"/>
      <c r="I574" s="469"/>
      <c r="J574" s="409"/>
    </row>
    <row r="575" spans="2:10" ht="20.100000000000001" customHeight="1">
      <c r="B575" s="406"/>
      <c r="C575" s="406"/>
      <c r="D575" s="407"/>
      <c r="E575" s="408"/>
      <c r="F575" s="409"/>
      <c r="G575" s="459"/>
      <c r="H575" s="459"/>
      <c r="I575" s="469"/>
      <c r="J575" s="409"/>
    </row>
    <row r="576" spans="2:10" ht="20.100000000000001" customHeight="1">
      <c r="B576" s="406"/>
      <c r="C576" s="406"/>
      <c r="D576" s="407"/>
      <c r="E576" s="408"/>
      <c r="F576" s="409"/>
      <c r="G576" s="459"/>
      <c r="H576" s="459"/>
      <c r="I576" s="469"/>
      <c r="J576" s="409"/>
    </row>
    <row r="577" spans="2:10" ht="20.100000000000001" customHeight="1">
      <c r="B577" s="406"/>
      <c r="C577" s="406"/>
      <c r="D577" s="407"/>
      <c r="E577" s="408"/>
      <c r="F577" s="409"/>
      <c r="G577" s="459"/>
      <c r="H577" s="459"/>
      <c r="I577" s="469"/>
      <c r="J577" s="409"/>
    </row>
    <row r="578" spans="2:10" ht="20.100000000000001" customHeight="1">
      <c r="B578" s="406"/>
      <c r="C578" s="406"/>
      <c r="D578" s="407"/>
      <c r="E578" s="408"/>
      <c r="F578" s="409"/>
      <c r="G578" s="459"/>
      <c r="H578" s="459"/>
      <c r="I578" s="469"/>
      <c r="J578" s="409"/>
    </row>
    <row r="579" spans="2:10" ht="20.100000000000001" customHeight="1">
      <c r="B579" s="406"/>
      <c r="C579" s="406"/>
      <c r="D579" s="407"/>
      <c r="E579" s="408"/>
      <c r="F579" s="409"/>
      <c r="G579" s="459"/>
      <c r="H579" s="459"/>
      <c r="I579" s="469"/>
      <c r="J579" s="409"/>
    </row>
    <row r="580" spans="2:10" ht="20.100000000000001" customHeight="1">
      <c r="B580" s="406"/>
      <c r="C580" s="406"/>
      <c r="D580" s="407"/>
      <c r="E580" s="408"/>
      <c r="F580" s="409"/>
      <c r="G580" s="459"/>
      <c r="H580" s="459"/>
      <c r="I580" s="469"/>
      <c r="J580" s="409"/>
    </row>
    <row r="581" spans="2:10" ht="20.100000000000001" customHeight="1">
      <c r="B581" s="406"/>
      <c r="C581" s="406"/>
      <c r="D581" s="407"/>
      <c r="E581" s="408"/>
      <c r="F581" s="409"/>
      <c r="G581" s="459"/>
      <c r="H581" s="459"/>
      <c r="I581" s="469"/>
      <c r="J581" s="409"/>
    </row>
    <row r="582" spans="2:10" ht="20.100000000000001" customHeight="1">
      <c r="B582" s="406"/>
      <c r="C582" s="406"/>
      <c r="D582" s="407"/>
      <c r="E582" s="408"/>
      <c r="F582" s="409"/>
      <c r="G582" s="459"/>
      <c r="H582" s="459"/>
      <c r="I582" s="469"/>
      <c r="J582" s="409"/>
    </row>
    <row r="583" spans="2:10" ht="20.100000000000001" customHeight="1">
      <c r="B583" s="406"/>
      <c r="C583" s="406"/>
      <c r="D583" s="407"/>
      <c r="E583" s="408"/>
      <c r="F583" s="409"/>
      <c r="G583" s="459"/>
      <c r="H583" s="459"/>
      <c r="I583" s="469"/>
      <c r="J583" s="409"/>
    </row>
    <row r="584" spans="2:10" ht="20.100000000000001" customHeight="1">
      <c r="B584" s="406"/>
      <c r="C584" s="406"/>
      <c r="D584" s="407"/>
      <c r="E584" s="408"/>
      <c r="F584" s="409"/>
      <c r="G584" s="459"/>
      <c r="H584" s="459"/>
      <c r="I584" s="469"/>
      <c r="J584" s="409"/>
    </row>
    <row r="585" spans="2:10" ht="20.100000000000001" customHeight="1">
      <c r="B585" s="406"/>
      <c r="C585" s="406"/>
      <c r="D585" s="407"/>
      <c r="E585" s="408"/>
      <c r="F585" s="409"/>
      <c r="G585" s="459"/>
      <c r="H585" s="459"/>
      <c r="I585" s="469"/>
      <c r="J585" s="409"/>
    </row>
    <row r="586" spans="2:10" ht="20.100000000000001" customHeight="1">
      <c r="B586" s="406"/>
      <c r="C586" s="406"/>
      <c r="D586" s="407"/>
      <c r="E586" s="408"/>
      <c r="F586" s="409"/>
      <c r="G586" s="459"/>
      <c r="H586" s="459"/>
      <c r="I586" s="469"/>
      <c r="J586" s="409"/>
    </row>
    <row r="587" spans="2:10" ht="20.100000000000001" customHeight="1">
      <c r="B587" s="406"/>
      <c r="C587" s="406"/>
      <c r="D587" s="407"/>
      <c r="E587" s="408"/>
      <c r="F587" s="409"/>
      <c r="G587" s="459"/>
      <c r="H587" s="459"/>
      <c r="I587" s="469"/>
      <c r="J587" s="409"/>
    </row>
    <row r="588" spans="2:10" ht="20.100000000000001" customHeight="1">
      <c r="B588" s="406"/>
      <c r="C588" s="406"/>
      <c r="D588" s="407"/>
      <c r="E588" s="408"/>
      <c r="F588" s="409"/>
      <c r="G588" s="459"/>
      <c r="H588" s="459"/>
      <c r="I588" s="469"/>
      <c r="J588" s="409"/>
    </row>
    <row r="589" spans="2:10" ht="20.100000000000001" customHeight="1">
      <c r="B589" s="406"/>
      <c r="C589" s="406"/>
      <c r="D589" s="407"/>
      <c r="E589" s="408"/>
      <c r="F589" s="409"/>
      <c r="G589" s="459"/>
      <c r="H589" s="459"/>
      <c r="I589" s="469"/>
      <c r="J589" s="409"/>
    </row>
    <row r="590" spans="2:10" ht="20.100000000000001" customHeight="1">
      <c r="B590" s="406"/>
      <c r="C590" s="406"/>
      <c r="D590" s="407"/>
      <c r="E590" s="408"/>
      <c r="F590" s="409"/>
      <c r="G590" s="459"/>
      <c r="H590" s="459"/>
      <c r="I590" s="469"/>
      <c r="J590" s="409"/>
    </row>
    <row r="591" spans="2:10" ht="20.100000000000001" customHeight="1">
      <c r="B591" s="406"/>
      <c r="C591" s="406"/>
      <c r="D591" s="407"/>
      <c r="E591" s="408"/>
      <c r="F591" s="409"/>
      <c r="G591" s="459"/>
      <c r="H591" s="459"/>
      <c r="I591" s="469"/>
      <c r="J591" s="409"/>
    </row>
    <row r="592" spans="2:10" ht="20.100000000000001" customHeight="1">
      <c r="B592" s="406"/>
      <c r="C592" s="406"/>
      <c r="D592" s="407"/>
      <c r="E592" s="408"/>
      <c r="F592" s="409"/>
      <c r="G592" s="459"/>
      <c r="H592" s="459"/>
      <c r="I592" s="469"/>
      <c r="J592" s="409"/>
    </row>
    <row r="593" spans="2:10" ht="20.100000000000001" customHeight="1">
      <c r="B593" s="406"/>
      <c r="C593" s="406"/>
      <c r="D593" s="407"/>
      <c r="E593" s="408"/>
      <c r="F593" s="409"/>
      <c r="G593" s="459"/>
      <c r="H593" s="459"/>
      <c r="I593" s="469"/>
      <c r="J593" s="409"/>
    </row>
    <row r="594" spans="2:10" ht="20.100000000000001" customHeight="1">
      <c r="B594" s="406"/>
      <c r="C594" s="406"/>
      <c r="D594" s="407"/>
      <c r="E594" s="408"/>
      <c r="F594" s="409"/>
      <c r="G594" s="459"/>
      <c r="H594" s="459"/>
      <c r="I594" s="469"/>
      <c r="J594" s="409"/>
    </row>
    <row r="595" spans="2:10" ht="20.100000000000001" customHeight="1">
      <c r="B595" s="406"/>
      <c r="C595" s="406"/>
      <c r="D595" s="407"/>
      <c r="E595" s="408"/>
      <c r="F595" s="409"/>
      <c r="G595" s="459"/>
      <c r="H595" s="459"/>
      <c r="I595" s="469"/>
      <c r="J595" s="409"/>
    </row>
    <row r="596" spans="2:10" ht="20.100000000000001" customHeight="1">
      <c r="B596" s="406"/>
      <c r="C596" s="406"/>
      <c r="D596" s="407"/>
      <c r="E596" s="408"/>
      <c r="F596" s="409"/>
      <c r="G596" s="459"/>
      <c r="H596" s="459"/>
      <c r="I596" s="469"/>
      <c r="J596" s="409"/>
    </row>
    <row r="597" spans="2:10" ht="20.100000000000001" customHeight="1">
      <c r="B597" s="406"/>
      <c r="C597" s="406"/>
      <c r="D597" s="407"/>
      <c r="E597" s="408"/>
      <c r="F597" s="409"/>
      <c r="G597" s="459"/>
      <c r="H597" s="459"/>
      <c r="I597" s="469"/>
      <c r="J597" s="409"/>
    </row>
    <row r="598" spans="2:10" ht="20.100000000000001" customHeight="1">
      <c r="B598" s="406"/>
      <c r="C598" s="406"/>
      <c r="D598" s="407"/>
      <c r="E598" s="408"/>
      <c r="F598" s="409"/>
      <c r="G598" s="459"/>
      <c r="H598" s="459"/>
      <c r="I598" s="469"/>
      <c r="J598" s="409"/>
    </row>
    <row r="599" spans="2:10" ht="20.100000000000001" customHeight="1">
      <c r="B599" s="406"/>
      <c r="C599" s="406"/>
      <c r="D599" s="407"/>
      <c r="E599" s="408"/>
      <c r="F599" s="409"/>
      <c r="G599" s="459"/>
      <c r="H599" s="459"/>
      <c r="I599" s="469"/>
      <c r="J599" s="409"/>
    </row>
    <row r="600" spans="2:10" ht="20.100000000000001" customHeight="1">
      <c r="B600" s="406"/>
      <c r="C600" s="406"/>
      <c r="D600" s="407"/>
      <c r="E600" s="408"/>
      <c r="F600" s="409"/>
      <c r="G600" s="459"/>
      <c r="H600" s="459"/>
      <c r="I600" s="469"/>
      <c r="J600" s="409"/>
    </row>
    <row r="601" spans="2:10" ht="20.100000000000001" customHeight="1">
      <c r="B601" s="406"/>
      <c r="C601" s="406"/>
      <c r="D601" s="407"/>
      <c r="E601" s="408"/>
      <c r="F601" s="409"/>
      <c r="G601" s="459"/>
      <c r="H601" s="459"/>
      <c r="I601" s="469"/>
      <c r="J601" s="409"/>
    </row>
    <row r="602" spans="2:10" ht="20.100000000000001" customHeight="1">
      <c r="B602" s="406"/>
      <c r="C602" s="406"/>
      <c r="D602" s="407"/>
      <c r="E602" s="408"/>
      <c r="F602" s="409"/>
      <c r="G602" s="459"/>
      <c r="H602" s="459"/>
      <c r="I602" s="469"/>
      <c r="J602" s="409"/>
    </row>
    <row r="603" spans="2:10" ht="20.100000000000001" customHeight="1">
      <c r="B603" s="406"/>
      <c r="C603" s="406"/>
      <c r="D603" s="407"/>
      <c r="E603" s="408"/>
      <c r="F603" s="409"/>
      <c r="G603" s="459"/>
      <c r="H603" s="459"/>
      <c r="I603" s="469"/>
      <c r="J603" s="409"/>
    </row>
    <row r="604" spans="2:10" ht="20.100000000000001" customHeight="1">
      <c r="B604" s="406"/>
      <c r="C604" s="406"/>
      <c r="D604" s="407"/>
      <c r="E604" s="408"/>
      <c r="F604" s="409"/>
      <c r="G604" s="459"/>
      <c r="H604" s="459"/>
      <c r="I604" s="469"/>
      <c r="J604" s="409"/>
    </row>
    <row r="605" spans="2:10" ht="20.100000000000001" customHeight="1">
      <c r="B605" s="406"/>
      <c r="C605" s="406"/>
      <c r="D605" s="407"/>
      <c r="E605" s="408"/>
      <c r="F605" s="409"/>
      <c r="G605" s="459"/>
      <c r="H605" s="459"/>
      <c r="I605" s="469"/>
      <c r="J605" s="409"/>
    </row>
    <row r="606" spans="2:10" ht="20.100000000000001" customHeight="1">
      <c r="B606" s="406"/>
      <c r="C606" s="406"/>
      <c r="D606" s="407"/>
      <c r="E606" s="408"/>
      <c r="F606" s="409"/>
      <c r="G606" s="459"/>
      <c r="H606" s="459"/>
      <c r="I606" s="469"/>
      <c r="J606" s="409"/>
    </row>
    <row r="607" spans="2:10" ht="20.100000000000001" customHeight="1">
      <c r="B607" s="406"/>
      <c r="C607" s="406"/>
      <c r="D607" s="407"/>
      <c r="E607" s="408"/>
      <c r="F607" s="409"/>
      <c r="G607" s="459"/>
      <c r="H607" s="459"/>
      <c r="I607" s="469"/>
      <c r="J607" s="409"/>
    </row>
    <row r="608" spans="2:10" ht="20.100000000000001" customHeight="1">
      <c r="B608" s="406"/>
      <c r="C608" s="406"/>
      <c r="D608" s="407"/>
      <c r="E608" s="408"/>
      <c r="F608" s="409"/>
      <c r="G608" s="459"/>
      <c r="H608" s="459"/>
      <c r="I608" s="469"/>
      <c r="J608" s="409"/>
    </row>
    <row r="609" spans="2:10" ht="20.100000000000001" customHeight="1">
      <c r="B609" s="406"/>
      <c r="C609" s="406"/>
      <c r="D609" s="407"/>
      <c r="E609" s="408"/>
      <c r="F609" s="409"/>
      <c r="G609" s="459"/>
      <c r="H609" s="459"/>
      <c r="I609" s="469"/>
      <c r="J609" s="409"/>
    </row>
    <row r="610" spans="2:10" ht="20.100000000000001" customHeight="1">
      <c r="B610" s="406"/>
      <c r="C610" s="406"/>
      <c r="D610" s="407"/>
      <c r="E610" s="408"/>
      <c r="F610" s="409"/>
      <c r="G610" s="459"/>
      <c r="H610" s="459"/>
      <c r="I610" s="469"/>
      <c r="J610" s="409"/>
    </row>
    <row r="611" spans="2:10" ht="20.100000000000001" customHeight="1">
      <c r="B611" s="406"/>
      <c r="C611" s="406"/>
      <c r="D611" s="407"/>
      <c r="E611" s="408"/>
      <c r="F611" s="409"/>
      <c r="G611" s="459"/>
      <c r="H611" s="459"/>
      <c r="I611" s="469"/>
      <c r="J611" s="409"/>
    </row>
    <row r="612" spans="2:10" ht="20.100000000000001" customHeight="1">
      <c r="B612" s="406"/>
      <c r="C612" s="406"/>
      <c r="D612" s="407"/>
      <c r="E612" s="408"/>
      <c r="F612" s="409"/>
      <c r="G612" s="459"/>
      <c r="H612" s="459"/>
      <c r="I612" s="469"/>
      <c r="J612" s="409"/>
    </row>
    <row r="613" spans="2:10" ht="20.100000000000001" customHeight="1">
      <c r="B613" s="406"/>
      <c r="C613" s="406"/>
      <c r="D613" s="407"/>
      <c r="E613" s="408"/>
      <c r="F613" s="409"/>
      <c r="G613" s="459"/>
      <c r="H613" s="459"/>
      <c r="I613" s="469"/>
      <c r="J613" s="409"/>
    </row>
    <row r="614" spans="2:10" ht="20.100000000000001" customHeight="1">
      <c r="B614" s="406"/>
      <c r="C614" s="406"/>
      <c r="D614" s="407"/>
      <c r="E614" s="408"/>
      <c r="F614" s="409"/>
      <c r="G614" s="459"/>
      <c r="H614" s="459"/>
      <c r="I614" s="469"/>
      <c r="J614" s="409"/>
    </row>
    <row r="615" spans="2:10" ht="20.100000000000001" customHeight="1">
      <c r="B615" s="406"/>
      <c r="C615" s="406"/>
      <c r="D615" s="407"/>
      <c r="E615" s="408"/>
      <c r="F615" s="409"/>
      <c r="G615" s="459"/>
      <c r="H615" s="459"/>
      <c r="I615" s="469"/>
      <c r="J615" s="409"/>
    </row>
    <row r="616" spans="2:10" ht="20.100000000000001" customHeight="1">
      <c r="B616" s="406"/>
      <c r="C616" s="406"/>
      <c r="D616" s="407"/>
      <c r="E616" s="408"/>
      <c r="F616" s="409"/>
      <c r="G616" s="459"/>
      <c r="H616" s="459"/>
      <c r="I616" s="469"/>
      <c r="J616" s="409"/>
    </row>
    <row r="617" spans="2:10" ht="20.100000000000001" customHeight="1">
      <c r="B617" s="406"/>
      <c r="C617" s="406"/>
      <c r="D617" s="407"/>
      <c r="E617" s="408"/>
      <c r="F617" s="409"/>
      <c r="G617" s="459"/>
      <c r="H617" s="459"/>
      <c r="I617" s="469"/>
      <c r="J617" s="409"/>
    </row>
    <row r="618" spans="2:10" ht="20.100000000000001" customHeight="1">
      <c r="B618" s="406"/>
      <c r="C618" s="406"/>
      <c r="D618" s="407"/>
      <c r="E618" s="408"/>
      <c r="F618" s="409"/>
      <c r="G618" s="459"/>
      <c r="H618" s="459"/>
      <c r="I618" s="469"/>
      <c r="J618" s="409"/>
    </row>
    <row r="619" spans="2:10" ht="20.100000000000001" customHeight="1">
      <c r="B619" s="406"/>
      <c r="C619" s="406"/>
      <c r="D619" s="407"/>
      <c r="E619" s="408"/>
      <c r="F619" s="409"/>
      <c r="G619" s="459"/>
      <c r="H619" s="459"/>
      <c r="I619" s="469"/>
      <c r="J619" s="409"/>
    </row>
    <row r="620" spans="2:10" ht="20.100000000000001" customHeight="1">
      <c r="B620" s="406"/>
      <c r="C620" s="406"/>
      <c r="D620" s="407"/>
      <c r="E620" s="408"/>
      <c r="F620" s="409"/>
      <c r="G620" s="459"/>
      <c r="H620" s="459"/>
      <c r="I620" s="469"/>
      <c r="J620" s="409"/>
    </row>
    <row r="621" spans="2:10" ht="20.100000000000001" customHeight="1">
      <c r="B621" s="406"/>
      <c r="C621" s="406"/>
      <c r="D621" s="407"/>
      <c r="E621" s="408"/>
      <c r="F621" s="409"/>
      <c r="G621" s="459"/>
      <c r="H621" s="459"/>
      <c r="I621" s="469"/>
      <c r="J621" s="409"/>
    </row>
    <row r="622" spans="2:10" ht="20.100000000000001" customHeight="1">
      <c r="B622" s="406"/>
      <c r="C622" s="406"/>
      <c r="D622" s="407"/>
      <c r="E622" s="408"/>
      <c r="F622" s="409"/>
      <c r="G622" s="459"/>
      <c r="H622" s="459"/>
      <c r="I622" s="469"/>
      <c r="J622" s="409"/>
    </row>
    <row r="623" spans="2:10" ht="20.100000000000001" customHeight="1">
      <c r="B623" s="406"/>
      <c r="C623" s="406"/>
      <c r="D623" s="407"/>
      <c r="E623" s="408"/>
      <c r="F623" s="409"/>
      <c r="G623" s="459"/>
      <c r="H623" s="459"/>
      <c r="I623" s="469"/>
      <c r="J623" s="409"/>
    </row>
    <row r="624" spans="2:10" ht="20.100000000000001" customHeight="1">
      <c r="B624" s="406"/>
      <c r="C624" s="406"/>
      <c r="D624" s="407"/>
      <c r="E624" s="408"/>
      <c r="F624" s="409"/>
      <c r="G624" s="459"/>
      <c r="H624" s="459"/>
      <c r="I624" s="469"/>
      <c r="J624" s="409"/>
    </row>
    <row r="625" spans="2:10" ht="20.100000000000001" customHeight="1">
      <c r="B625" s="406"/>
      <c r="C625" s="406"/>
      <c r="D625" s="407"/>
      <c r="E625" s="408"/>
      <c r="F625" s="409"/>
      <c r="G625" s="459"/>
      <c r="H625" s="459"/>
      <c r="I625" s="469"/>
      <c r="J625" s="409"/>
    </row>
    <row r="626" spans="2:10" ht="20.100000000000001" customHeight="1">
      <c r="B626" s="406"/>
      <c r="C626" s="406"/>
      <c r="D626" s="407"/>
      <c r="E626" s="408"/>
      <c r="F626" s="409"/>
      <c r="G626" s="459"/>
      <c r="H626" s="459"/>
      <c r="I626" s="469"/>
      <c r="J626" s="409"/>
    </row>
    <row r="627" spans="2:10" ht="20.100000000000001" customHeight="1">
      <c r="B627" s="406"/>
      <c r="C627" s="406"/>
      <c r="D627" s="407"/>
      <c r="E627" s="408"/>
      <c r="F627" s="409"/>
      <c r="G627" s="459"/>
      <c r="H627" s="459"/>
      <c r="I627" s="469"/>
      <c r="J627" s="409"/>
    </row>
    <row r="628" spans="2:10" ht="20.100000000000001" customHeight="1">
      <c r="B628" s="406"/>
      <c r="C628" s="406"/>
      <c r="D628" s="407"/>
      <c r="E628" s="408"/>
      <c r="F628" s="409"/>
      <c r="G628" s="459"/>
      <c r="H628" s="459"/>
      <c r="I628" s="469"/>
      <c r="J628" s="409"/>
    </row>
    <row r="629" spans="2:10" ht="20.100000000000001" customHeight="1">
      <c r="B629" s="406"/>
      <c r="C629" s="406"/>
      <c r="D629" s="407"/>
      <c r="E629" s="408"/>
      <c r="F629" s="409"/>
      <c r="G629" s="459"/>
      <c r="H629" s="459"/>
      <c r="I629" s="469"/>
      <c r="J629" s="409"/>
    </row>
    <row r="630" spans="2:10" ht="20.100000000000001" customHeight="1">
      <c r="B630" s="406"/>
      <c r="C630" s="406"/>
      <c r="D630" s="407"/>
      <c r="E630" s="408"/>
      <c r="F630" s="409"/>
      <c r="G630" s="459"/>
      <c r="H630" s="459"/>
      <c r="I630" s="469"/>
      <c r="J630" s="409"/>
    </row>
    <row r="631" spans="2:10" ht="20.100000000000001" customHeight="1">
      <c r="B631" s="406"/>
      <c r="C631" s="406"/>
      <c r="D631" s="407"/>
      <c r="E631" s="408"/>
      <c r="F631" s="409"/>
      <c r="G631" s="459"/>
      <c r="H631" s="459"/>
      <c r="I631" s="469"/>
      <c r="J631" s="409"/>
    </row>
    <row r="632" spans="2:10" ht="20.100000000000001" customHeight="1">
      <c r="B632" s="406"/>
      <c r="C632" s="406"/>
      <c r="D632" s="407"/>
      <c r="E632" s="408"/>
      <c r="F632" s="409"/>
      <c r="G632" s="459"/>
      <c r="H632" s="459"/>
      <c r="I632" s="469"/>
      <c r="J632" s="409"/>
    </row>
    <row r="633" spans="2:10" ht="20.100000000000001" customHeight="1">
      <c r="B633" s="406"/>
      <c r="C633" s="406"/>
      <c r="D633" s="407"/>
      <c r="E633" s="408"/>
      <c r="F633" s="409"/>
      <c r="G633" s="459"/>
      <c r="H633" s="459"/>
      <c r="I633" s="469"/>
      <c r="J633" s="409"/>
    </row>
    <row r="634" spans="2:10" ht="20.100000000000001" customHeight="1">
      <c r="B634" s="406"/>
      <c r="C634" s="406"/>
      <c r="D634" s="407"/>
      <c r="E634" s="408"/>
      <c r="F634" s="409"/>
      <c r="G634" s="459"/>
      <c r="H634" s="459"/>
      <c r="I634" s="469"/>
      <c r="J634" s="409"/>
    </row>
    <row r="635" spans="2:10" ht="20.100000000000001" customHeight="1">
      <c r="B635" s="406"/>
      <c r="C635" s="406"/>
      <c r="D635" s="407"/>
      <c r="E635" s="408"/>
      <c r="F635" s="409"/>
      <c r="G635" s="459"/>
      <c r="H635" s="459"/>
      <c r="I635" s="469"/>
      <c r="J635" s="409"/>
    </row>
    <row r="636" spans="2:10" ht="20.100000000000001" customHeight="1">
      <c r="B636" s="406"/>
      <c r="C636" s="406"/>
      <c r="D636" s="407"/>
      <c r="E636" s="408"/>
      <c r="F636" s="409"/>
      <c r="G636" s="459"/>
      <c r="H636" s="459"/>
      <c r="I636" s="469"/>
      <c r="J636" s="409"/>
    </row>
    <row r="637" spans="2:10" ht="20.100000000000001" customHeight="1">
      <c r="B637" s="406"/>
      <c r="C637" s="406"/>
      <c r="D637" s="407"/>
      <c r="E637" s="408"/>
      <c r="F637" s="409"/>
      <c r="G637" s="459"/>
      <c r="H637" s="459"/>
      <c r="I637" s="469"/>
      <c r="J637" s="409"/>
    </row>
    <row r="638" spans="2:10" ht="20.100000000000001" customHeight="1">
      <c r="B638" s="406"/>
      <c r="C638" s="406"/>
      <c r="D638" s="407"/>
      <c r="E638" s="408"/>
      <c r="F638" s="409"/>
      <c r="G638" s="459"/>
      <c r="H638" s="459"/>
      <c r="I638" s="469"/>
      <c r="J638" s="409"/>
    </row>
    <row r="639" spans="2:10" ht="20.100000000000001" customHeight="1">
      <c r="B639" s="406"/>
      <c r="C639" s="406"/>
      <c r="D639" s="407"/>
      <c r="E639" s="408"/>
      <c r="F639" s="409"/>
      <c r="G639" s="459"/>
      <c r="H639" s="459"/>
      <c r="I639" s="469"/>
      <c r="J639" s="409"/>
    </row>
    <row r="640" spans="2:10" ht="20.100000000000001" customHeight="1">
      <c r="B640" s="406"/>
      <c r="C640" s="406"/>
      <c r="D640" s="407"/>
      <c r="E640" s="408"/>
      <c r="F640" s="409"/>
      <c r="G640" s="459"/>
      <c r="H640" s="459"/>
      <c r="I640" s="469"/>
      <c r="J640" s="409"/>
    </row>
    <row r="641" spans="2:10" ht="20.100000000000001" customHeight="1">
      <c r="B641" s="406"/>
      <c r="C641" s="406"/>
      <c r="D641" s="407"/>
      <c r="E641" s="408"/>
      <c r="F641" s="409"/>
      <c r="G641" s="459"/>
      <c r="H641" s="459"/>
      <c r="I641" s="469"/>
      <c r="J641" s="409"/>
    </row>
    <row r="642" spans="2:10" ht="20.100000000000001" customHeight="1">
      <c r="B642" s="406"/>
      <c r="C642" s="406"/>
      <c r="D642" s="407"/>
      <c r="E642" s="408"/>
      <c r="F642" s="409"/>
      <c r="G642" s="459"/>
      <c r="H642" s="459"/>
      <c r="I642" s="469"/>
      <c r="J642" s="409"/>
    </row>
    <row r="643" spans="2:10" ht="20.100000000000001" customHeight="1">
      <c r="B643" s="406"/>
      <c r="C643" s="406"/>
      <c r="D643" s="407"/>
      <c r="E643" s="408"/>
      <c r="F643" s="409"/>
      <c r="G643" s="459"/>
      <c r="H643" s="459"/>
      <c r="I643" s="469"/>
      <c r="J643" s="409"/>
    </row>
    <row r="644" spans="2:10" ht="20.100000000000001" customHeight="1">
      <c r="B644" s="406"/>
      <c r="C644" s="406"/>
      <c r="D644" s="407"/>
      <c r="E644" s="408"/>
      <c r="F644" s="409"/>
      <c r="G644" s="459"/>
      <c r="H644" s="459"/>
      <c r="I644" s="469"/>
      <c r="J644" s="409"/>
    </row>
    <row r="645" spans="2:10" ht="20.100000000000001" customHeight="1">
      <c r="B645" s="406"/>
      <c r="C645" s="406"/>
      <c r="D645" s="407"/>
      <c r="E645" s="408"/>
      <c r="F645" s="409"/>
      <c r="G645" s="459"/>
      <c r="H645" s="459"/>
      <c r="I645" s="469"/>
      <c r="J645" s="409"/>
    </row>
    <row r="646" spans="2:10" ht="20.100000000000001" customHeight="1">
      <c r="B646" s="406"/>
      <c r="C646" s="406"/>
      <c r="D646" s="407"/>
      <c r="E646" s="408"/>
      <c r="F646" s="409"/>
      <c r="G646" s="459"/>
      <c r="H646" s="459"/>
      <c r="I646" s="469"/>
      <c r="J646" s="409"/>
    </row>
    <row r="647" spans="2:10" ht="20.100000000000001" customHeight="1">
      <c r="B647" s="406"/>
      <c r="C647" s="406"/>
      <c r="D647" s="407"/>
      <c r="E647" s="408"/>
      <c r="F647" s="409"/>
      <c r="G647" s="459"/>
      <c r="H647" s="459"/>
      <c r="I647" s="469"/>
      <c r="J647" s="409"/>
    </row>
    <row r="648" spans="2:10" ht="20.100000000000001" customHeight="1">
      <c r="B648" s="406"/>
      <c r="C648" s="406"/>
      <c r="D648" s="407"/>
      <c r="E648" s="408"/>
      <c r="F648" s="409"/>
      <c r="G648" s="459"/>
      <c r="H648" s="459"/>
      <c r="I648" s="469"/>
      <c r="J648" s="409"/>
    </row>
    <row r="649" spans="2:10" ht="20.100000000000001" customHeight="1">
      <c r="B649" s="406"/>
      <c r="C649" s="406"/>
      <c r="D649" s="407"/>
      <c r="E649" s="408"/>
      <c r="F649" s="409"/>
      <c r="G649" s="459"/>
      <c r="H649" s="459"/>
      <c r="I649" s="469"/>
      <c r="J649" s="409"/>
    </row>
    <row r="650" spans="2:10" ht="20.100000000000001" customHeight="1">
      <c r="B650" s="406"/>
      <c r="C650" s="406"/>
      <c r="D650" s="407"/>
      <c r="E650" s="408"/>
      <c r="F650" s="409"/>
      <c r="G650" s="459"/>
      <c r="H650" s="459"/>
      <c r="I650" s="469"/>
      <c r="J650" s="409"/>
    </row>
    <row r="651" spans="2:10" ht="20.100000000000001" customHeight="1">
      <c r="B651" s="406"/>
      <c r="C651" s="406"/>
      <c r="D651" s="407"/>
      <c r="E651" s="408"/>
      <c r="F651" s="409"/>
      <c r="G651" s="459"/>
      <c r="H651" s="459"/>
      <c r="I651" s="469"/>
      <c r="J651" s="409"/>
    </row>
    <row r="652" spans="2:10" ht="20.100000000000001" customHeight="1">
      <c r="B652" s="406"/>
      <c r="C652" s="406"/>
      <c r="D652" s="407"/>
      <c r="E652" s="408"/>
      <c r="F652" s="409"/>
      <c r="G652" s="459"/>
      <c r="H652" s="459"/>
      <c r="I652" s="469"/>
      <c r="J652" s="409"/>
    </row>
    <row r="653" spans="2:10" ht="20.100000000000001" customHeight="1">
      <c r="B653" s="406"/>
      <c r="C653" s="406"/>
      <c r="D653" s="407"/>
      <c r="E653" s="408"/>
      <c r="F653" s="409"/>
      <c r="G653" s="459"/>
      <c r="H653" s="459"/>
      <c r="I653" s="469"/>
      <c r="J653" s="409"/>
    </row>
    <row r="654" spans="2:10" ht="20.100000000000001" customHeight="1">
      <c r="B654" s="406"/>
      <c r="C654" s="406"/>
      <c r="D654" s="407"/>
      <c r="E654" s="408"/>
      <c r="F654" s="409"/>
      <c r="G654" s="459"/>
      <c r="H654" s="459"/>
      <c r="I654" s="469"/>
      <c r="J654" s="409"/>
    </row>
    <row r="655" spans="2:10" ht="20.100000000000001" customHeight="1">
      <c r="B655" s="406"/>
      <c r="C655" s="406"/>
      <c r="D655" s="407"/>
      <c r="E655" s="408"/>
      <c r="F655" s="409"/>
      <c r="G655" s="459"/>
      <c r="H655" s="459"/>
      <c r="I655" s="469"/>
      <c r="J655" s="409"/>
    </row>
    <row r="656" spans="2:10" ht="20.100000000000001" customHeight="1">
      <c r="B656" s="406"/>
      <c r="C656" s="406"/>
      <c r="D656" s="407"/>
      <c r="E656" s="408"/>
      <c r="F656" s="409"/>
      <c r="G656" s="459"/>
      <c r="H656" s="459"/>
      <c r="I656" s="469"/>
      <c r="J656" s="409"/>
    </row>
    <row r="657" spans="2:10" ht="20.100000000000001" customHeight="1">
      <c r="B657" s="406"/>
      <c r="C657" s="406"/>
      <c r="D657" s="407"/>
      <c r="E657" s="408"/>
      <c r="F657" s="409"/>
      <c r="G657" s="459"/>
      <c r="H657" s="459"/>
      <c r="I657" s="469"/>
      <c r="J657" s="409"/>
    </row>
    <row r="658" spans="2:10" ht="20.100000000000001" customHeight="1">
      <c r="B658" s="406"/>
      <c r="C658" s="406"/>
      <c r="D658" s="407"/>
      <c r="E658" s="408"/>
      <c r="F658" s="409"/>
      <c r="G658" s="459"/>
      <c r="H658" s="459"/>
      <c r="I658" s="469"/>
      <c r="J658" s="409"/>
    </row>
    <row r="659" spans="2:10" ht="20.100000000000001" customHeight="1">
      <c r="B659" s="406"/>
      <c r="C659" s="406"/>
      <c r="D659" s="407"/>
      <c r="E659" s="408"/>
      <c r="F659" s="409"/>
      <c r="G659" s="459"/>
      <c r="H659" s="459"/>
      <c r="I659" s="469"/>
      <c r="J659" s="409"/>
    </row>
    <row r="660" spans="2:10" ht="20.100000000000001" customHeight="1">
      <c r="B660" s="406"/>
      <c r="C660" s="406"/>
      <c r="D660" s="407"/>
      <c r="E660" s="408"/>
      <c r="F660" s="409"/>
      <c r="G660" s="459"/>
      <c r="H660" s="459"/>
      <c r="I660" s="469"/>
      <c r="J660" s="409"/>
    </row>
    <row r="661" spans="2:10" ht="20.100000000000001" customHeight="1">
      <c r="B661" s="406"/>
      <c r="C661" s="406"/>
      <c r="D661" s="407"/>
      <c r="E661" s="408"/>
      <c r="F661" s="409"/>
      <c r="G661" s="459"/>
      <c r="H661" s="459"/>
      <c r="I661" s="469"/>
      <c r="J661" s="409"/>
    </row>
    <row r="662" spans="2:10" ht="20.100000000000001" customHeight="1">
      <c r="B662" s="406"/>
      <c r="C662" s="406"/>
      <c r="D662" s="407"/>
      <c r="E662" s="408"/>
      <c r="F662" s="409"/>
      <c r="G662" s="459"/>
      <c r="H662" s="459"/>
      <c r="I662" s="469"/>
      <c r="J662" s="409"/>
    </row>
    <row r="663" spans="2:10" ht="20.100000000000001" customHeight="1">
      <c r="B663" s="406"/>
      <c r="C663" s="406"/>
      <c r="D663" s="407"/>
      <c r="E663" s="408"/>
      <c r="F663" s="409"/>
      <c r="G663" s="459"/>
      <c r="H663" s="459"/>
      <c r="I663" s="469"/>
      <c r="J663" s="409"/>
    </row>
    <row r="664" spans="2:10" ht="20.100000000000001" customHeight="1">
      <c r="B664" s="406"/>
      <c r="C664" s="406"/>
      <c r="D664" s="407"/>
      <c r="E664" s="408"/>
      <c r="F664" s="409"/>
      <c r="G664" s="459"/>
      <c r="H664" s="459"/>
      <c r="I664" s="469"/>
      <c r="J664" s="409"/>
    </row>
    <row r="665" spans="2:10" ht="20.100000000000001" customHeight="1">
      <c r="B665" s="406"/>
      <c r="C665" s="406"/>
      <c r="D665" s="407"/>
      <c r="E665" s="408"/>
      <c r="F665" s="409"/>
      <c r="G665" s="459"/>
      <c r="H665" s="459"/>
      <c r="I665" s="469"/>
      <c r="J665" s="409"/>
    </row>
    <row r="666" spans="2:10" ht="20.100000000000001" customHeight="1">
      <c r="B666" s="406"/>
      <c r="C666" s="406"/>
      <c r="D666" s="407"/>
      <c r="E666" s="408"/>
      <c r="F666" s="409"/>
      <c r="G666" s="459"/>
      <c r="H666" s="459"/>
      <c r="I666" s="469"/>
      <c r="J666" s="409"/>
    </row>
    <row r="667" spans="2:10" ht="20.100000000000001" customHeight="1">
      <c r="B667" s="406"/>
      <c r="C667" s="406"/>
      <c r="D667" s="407"/>
      <c r="E667" s="408"/>
      <c r="F667" s="409"/>
      <c r="G667" s="459"/>
      <c r="H667" s="459"/>
      <c r="I667" s="469"/>
      <c r="J667" s="409"/>
    </row>
    <row r="668" spans="2:10" ht="20.100000000000001" customHeight="1">
      <c r="B668" s="406"/>
      <c r="C668" s="406"/>
      <c r="D668" s="407"/>
      <c r="E668" s="408"/>
      <c r="F668" s="409"/>
      <c r="G668" s="459"/>
      <c r="H668" s="459"/>
      <c r="I668" s="469"/>
      <c r="J668" s="409"/>
    </row>
    <row r="669" spans="2:10" ht="20.100000000000001" customHeight="1">
      <c r="B669" s="406"/>
      <c r="C669" s="406"/>
      <c r="D669" s="407"/>
      <c r="E669" s="408"/>
      <c r="F669" s="409"/>
      <c r="G669" s="459"/>
      <c r="H669" s="459"/>
      <c r="I669" s="469"/>
      <c r="J669" s="409"/>
    </row>
    <row r="670" spans="2:10" ht="20.100000000000001" customHeight="1">
      <c r="B670" s="406"/>
      <c r="C670" s="406"/>
      <c r="D670" s="407"/>
      <c r="E670" s="408"/>
      <c r="F670" s="409"/>
      <c r="G670" s="459"/>
      <c r="H670" s="459"/>
      <c r="I670" s="469"/>
      <c r="J670" s="409"/>
    </row>
    <row r="671" spans="2:10" ht="20.100000000000001" customHeight="1">
      <c r="B671" s="406"/>
      <c r="C671" s="406"/>
      <c r="D671" s="407"/>
      <c r="E671" s="408"/>
      <c r="F671" s="409"/>
      <c r="G671" s="459"/>
      <c r="H671" s="459"/>
      <c r="I671" s="469"/>
      <c r="J671" s="409"/>
    </row>
    <row r="672" spans="2:10" ht="20.100000000000001" customHeight="1">
      <c r="B672" s="406"/>
      <c r="C672" s="406"/>
      <c r="D672" s="407"/>
      <c r="E672" s="408"/>
      <c r="F672" s="409"/>
      <c r="G672" s="459"/>
      <c r="H672" s="459"/>
      <c r="I672" s="469"/>
      <c r="J672" s="409"/>
    </row>
    <row r="673" spans="2:10" ht="20.100000000000001" customHeight="1">
      <c r="B673" s="406"/>
      <c r="C673" s="406"/>
      <c r="D673" s="407"/>
      <c r="E673" s="408"/>
      <c r="F673" s="409"/>
      <c r="G673" s="459"/>
      <c r="H673" s="459"/>
      <c r="I673" s="469"/>
      <c r="J673" s="409"/>
    </row>
    <row r="674" spans="2:10" ht="20.100000000000001" customHeight="1">
      <c r="B674" s="406"/>
      <c r="C674" s="406"/>
      <c r="D674" s="407"/>
      <c r="E674" s="408"/>
      <c r="F674" s="409"/>
      <c r="G674" s="459"/>
      <c r="H674" s="459"/>
      <c r="I674" s="469"/>
      <c r="J674" s="409"/>
    </row>
    <row r="675" spans="2:10" ht="20.100000000000001" customHeight="1">
      <c r="B675" s="406"/>
      <c r="C675" s="406"/>
      <c r="D675" s="407"/>
      <c r="E675" s="408"/>
      <c r="F675" s="409"/>
      <c r="G675" s="459"/>
      <c r="H675" s="459"/>
      <c r="I675" s="469"/>
      <c r="J675" s="409"/>
    </row>
    <row r="676" spans="2:10" ht="20.100000000000001" customHeight="1">
      <c r="B676" s="406"/>
      <c r="C676" s="406"/>
      <c r="D676" s="407"/>
      <c r="E676" s="408"/>
      <c r="F676" s="409"/>
      <c r="G676" s="459"/>
      <c r="H676" s="459"/>
      <c r="I676" s="469"/>
      <c r="J676" s="409"/>
    </row>
    <row r="677" spans="2:10" ht="20.100000000000001" customHeight="1">
      <c r="B677" s="406"/>
      <c r="C677" s="406"/>
      <c r="D677" s="407"/>
      <c r="E677" s="408"/>
      <c r="F677" s="409"/>
      <c r="G677" s="459"/>
      <c r="H677" s="459"/>
      <c r="I677" s="469"/>
      <c r="J677" s="409"/>
    </row>
    <row r="678" spans="2:10" ht="20.100000000000001" customHeight="1">
      <c r="B678" s="406"/>
      <c r="C678" s="406"/>
      <c r="D678" s="407"/>
      <c r="E678" s="408"/>
      <c r="F678" s="409"/>
      <c r="G678" s="459"/>
      <c r="H678" s="459"/>
      <c r="I678" s="469"/>
      <c r="J678" s="409"/>
    </row>
    <row r="679" spans="2:10" ht="20.100000000000001" customHeight="1">
      <c r="B679" s="406"/>
      <c r="C679" s="406"/>
      <c r="D679" s="407"/>
      <c r="E679" s="408"/>
      <c r="F679" s="409"/>
      <c r="G679" s="459"/>
      <c r="H679" s="459"/>
      <c r="I679" s="469"/>
      <c r="J679" s="409"/>
    </row>
    <row r="680" spans="2:10" ht="20.100000000000001" customHeight="1">
      <c r="B680" s="406"/>
      <c r="C680" s="406"/>
      <c r="D680" s="407"/>
      <c r="E680" s="408"/>
      <c r="F680" s="409"/>
      <c r="G680" s="459"/>
      <c r="H680" s="459"/>
      <c r="I680" s="469"/>
      <c r="J680" s="409"/>
    </row>
    <row r="681" spans="2:10" ht="20.100000000000001" customHeight="1">
      <c r="B681" s="406"/>
      <c r="C681" s="406"/>
      <c r="D681" s="407"/>
      <c r="E681" s="408"/>
      <c r="F681" s="409"/>
      <c r="G681" s="459"/>
      <c r="H681" s="459"/>
      <c r="I681" s="469"/>
      <c r="J681" s="409"/>
    </row>
    <row r="682" spans="2:10" ht="20.100000000000001" customHeight="1">
      <c r="B682" s="406"/>
      <c r="C682" s="406"/>
      <c r="D682" s="407"/>
      <c r="E682" s="408"/>
      <c r="F682" s="409"/>
      <c r="G682" s="459"/>
      <c r="H682" s="459"/>
      <c r="I682" s="469"/>
      <c r="J682" s="409"/>
    </row>
    <row r="683" spans="2:10" ht="20.100000000000001" customHeight="1">
      <c r="B683" s="406"/>
      <c r="C683" s="406"/>
      <c r="D683" s="407"/>
      <c r="E683" s="408"/>
      <c r="F683" s="409"/>
      <c r="G683" s="459"/>
      <c r="H683" s="459"/>
      <c r="I683" s="469"/>
      <c r="J683" s="409"/>
    </row>
    <row r="684" spans="2:10" ht="20.100000000000001" customHeight="1">
      <c r="B684" s="406"/>
      <c r="C684" s="406"/>
      <c r="D684" s="407"/>
      <c r="E684" s="408"/>
      <c r="F684" s="409"/>
      <c r="G684" s="459"/>
      <c r="H684" s="459"/>
      <c r="I684" s="469"/>
      <c r="J684" s="409"/>
    </row>
    <row r="685" spans="2:10" ht="20.100000000000001" customHeight="1">
      <c r="B685" s="406"/>
      <c r="C685" s="406"/>
      <c r="D685" s="407"/>
      <c r="E685" s="408"/>
      <c r="F685" s="409"/>
      <c r="G685" s="459"/>
      <c r="H685" s="459"/>
      <c r="I685" s="469"/>
      <c r="J685" s="409"/>
    </row>
    <row r="686" spans="2:10" ht="20.100000000000001" customHeight="1">
      <c r="B686" s="406"/>
      <c r="C686" s="406"/>
      <c r="D686" s="407"/>
      <c r="E686" s="408"/>
      <c r="F686" s="409"/>
      <c r="G686" s="459"/>
      <c r="H686" s="459"/>
      <c r="I686" s="469"/>
      <c r="J686" s="409"/>
    </row>
    <row r="687" spans="2:10" ht="20.100000000000001" customHeight="1">
      <c r="B687" s="406"/>
      <c r="C687" s="406"/>
      <c r="D687" s="407"/>
      <c r="E687" s="408"/>
      <c r="F687" s="409"/>
      <c r="G687" s="459"/>
      <c r="H687" s="459"/>
      <c r="I687" s="469"/>
      <c r="J687" s="409"/>
    </row>
    <row r="688" spans="2:10" ht="20.100000000000001" customHeight="1">
      <c r="B688" s="406"/>
      <c r="C688" s="406"/>
      <c r="D688" s="407"/>
      <c r="E688" s="408"/>
      <c r="F688" s="409"/>
      <c r="G688" s="459"/>
      <c r="H688" s="459"/>
      <c r="I688" s="469"/>
      <c r="J688" s="409"/>
    </row>
    <row r="689" spans="2:10" ht="20.100000000000001" customHeight="1">
      <c r="B689" s="406"/>
      <c r="C689" s="406"/>
      <c r="D689" s="407"/>
      <c r="E689" s="408"/>
      <c r="F689" s="409"/>
      <c r="G689" s="459"/>
      <c r="H689" s="459"/>
      <c r="I689" s="469"/>
      <c r="J689" s="409"/>
    </row>
    <row r="690" spans="2:10" ht="20.100000000000001" customHeight="1">
      <c r="B690" s="406"/>
      <c r="C690" s="406"/>
      <c r="D690" s="407"/>
      <c r="E690" s="408"/>
      <c r="F690" s="409"/>
      <c r="G690" s="459"/>
      <c r="H690" s="459"/>
      <c r="I690" s="469"/>
      <c r="J690" s="409"/>
    </row>
    <row r="691" spans="2:10" ht="20.100000000000001" customHeight="1">
      <c r="B691" s="406"/>
      <c r="C691" s="406"/>
      <c r="D691" s="407"/>
      <c r="E691" s="408"/>
      <c r="F691" s="409"/>
      <c r="G691" s="459"/>
      <c r="H691" s="459"/>
      <c r="I691" s="469"/>
      <c r="J691" s="409"/>
    </row>
    <row r="692" spans="2:10" ht="20.100000000000001" customHeight="1">
      <c r="B692" s="406"/>
      <c r="C692" s="406"/>
      <c r="D692" s="407"/>
      <c r="E692" s="408"/>
      <c r="F692" s="409"/>
      <c r="G692" s="459"/>
      <c r="H692" s="459"/>
      <c r="I692" s="469"/>
      <c r="J692" s="409"/>
    </row>
    <row r="693" spans="2:10" ht="20.100000000000001" customHeight="1">
      <c r="B693" s="406"/>
      <c r="C693" s="406"/>
      <c r="D693" s="407"/>
      <c r="E693" s="408"/>
      <c r="F693" s="409"/>
      <c r="G693" s="459"/>
      <c r="H693" s="459"/>
      <c r="I693" s="469"/>
      <c r="J693" s="409"/>
    </row>
    <row r="694" spans="2:10" ht="20.100000000000001" customHeight="1">
      <c r="B694" s="406"/>
      <c r="C694" s="406"/>
      <c r="D694" s="407"/>
      <c r="E694" s="408"/>
      <c r="F694" s="409"/>
      <c r="G694" s="459"/>
      <c r="H694" s="459"/>
      <c r="I694" s="469"/>
      <c r="J694" s="409"/>
    </row>
    <row r="695" spans="2:10" ht="20.100000000000001" customHeight="1">
      <c r="B695" s="406"/>
      <c r="C695" s="406"/>
      <c r="D695" s="407"/>
      <c r="E695" s="408"/>
      <c r="F695" s="409"/>
      <c r="G695" s="459"/>
      <c r="H695" s="459"/>
      <c r="I695" s="469"/>
      <c r="J695" s="409"/>
    </row>
    <row r="696" spans="2:10" ht="20.100000000000001" customHeight="1">
      <c r="B696" s="406"/>
      <c r="C696" s="406"/>
      <c r="D696" s="407"/>
      <c r="E696" s="408"/>
      <c r="F696" s="409"/>
      <c r="G696" s="459"/>
      <c r="H696" s="459"/>
      <c r="I696" s="469"/>
      <c r="J696" s="409"/>
    </row>
    <row r="697" spans="2:10" ht="20.100000000000001" customHeight="1">
      <c r="B697" s="406"/>
      <c r="C697" s="406"/>
      <c r="D697" s="407"/>
      <c r="E697" s="408"/>
      <c r="F697" s="409"/>
      <c r="G697" s="459"/>
      <c r="H697" s="459"/>
      <c r="I697" s="469"/>
      <c r="J697" s="409"/>
    </row>
    <row r="698" spans="2:10" ht="20.100000000000001" customHeight="1">
      <c r="B698" s="406"/>
      <c r="C698" s="406"/>
      <c r="D698" s="407"/>
      <c r="E698" s="408"/>
      <c r="F698" s="409"/>
      <c r="G698" s="459"/>
      <c r="H698" s="459"/>
      <c r="I698" s="469"/>
      <c r="J698" s="409"/>
    </row>
    <row r="699" spans="2:10" ht="20.100000000000001" customHeight="1">
      <c r="B699" s="406"/>
      <c r="C699" s="406"/>
      <c r="D699" s="407"/>
      <c r="E699" s="408"/>
      <c r="F699" s="409"/>
      <c r="G699" s="459"/>
      <c r="H699" s="459"/>
      <c r="I699" s="469"/>
      <c r="J699" s="409"/>
    </row>
    <row r="700" spans="2:10" ht="20.100000000000001" customHeight="1">
      <c r="B700" s="406"/>
      <c r="C700" s="406"/>
      <c r="D700" s="407"/>
      <c r="E700" s="408"/>
      <c r="F700" s="409"/>
      <c r="G700" s="459"/>
      <c r="H700" s="459"/>
      <c r="I700" s="469"/>
      <c r="J700" s="409"/>
    </row>
    <row r="701" spans="2:10" ht="20.100000000000001" customHeight="1">
      <c r="B701" s="406"/>
      <c r="C701" s="406"/>
      <c r="D701" s="407"/>
      <c r="E701" s="408"/>
      <c r="F701" s="409"/>
      <c r="G701" s="459"/>
      <c r="H701" s="459"/>
      <c r="I701" s="469"/>
      <c r="J701" s="409"/>
    </row>
    <row r="702" spans="2:10" ht="20.100000000000001" customHeight="1">
      <c r="B702" s="406"/>
      <c r="C702" s="406"/>
      <c r="D702" s="407"/>
      <c r="E702" s="408"/>
      <c r="F702" s="409"/>
      <c r="G702" s="459"/>
      <c r="H702" s="459"/>
      <c r="I702" s="469"/>
      <c r="J702" s="409"/>
    </row>
    <row r="703" spans="2:10" ht="20.100000000000001" customHeight="1">
      <c r="B703" s="406"/>
      <c r="C703" s="406"/>
      <c r="D703" s="407"/>
      <c r="E703" s="408"/>
      <c r="F703" s="409"/>
      <c r="G703" s="459"/>
      <c r="H703" s="459"/>
      <c r="I703" s="469"/>
      <c r="J703" s="409"/>
    </row>
    <row r="704" spans="2:10" ht="20.100000000000001" customHeight="1">
      <c r="B704" s="406"/>
      <c r="C704" s="406"/>
      <c r="D704" s="407"/>
      <c r="E704" s="408"/>
      <c r="F704" s="409"/>
      <c r="G704" s="459"/>
      <c r="H704" s="459"/>
      <c r="I704" s="469"/>
      <c r="J704" s="409"/>
    </row>
    <row r="705" spans="2:10" ht="20.100000000000001" customHeight="1">
      <c r="B705" s="406"/>
      <c r="C705" s="406"/>
      <c r="D705" s="407"/>
      <c r="E705" s="408"/>
      <c r="F705" s="409"/>
      <c r="G705" s="459"/>
      <c r="H705" s="459"/>
      <c r="I705" s="469"/>
      <c r="J705" s="409"/>
    </row>
    <row r="706" spans="2:10" ht="20.100000000000001" customHeight="1">
      <c r="B706" s="406"/>
      <c r="C706" s="406"/>
      <c r="D706" s="407"/>
      <c r="E706" s="408"/>
      <c r="F706" s="409"/>
      <c r="G706" s="459"/>
      <c r="H706" s="459"/>
      <c r="I706" s="469"/>
      <c r="J706" s="409"/>
    </row>
    <row r="707" spans="2:10" ht="20.100000000000001" customHeight="1">
      <c r="B707" s="406"/>
      <c r="C707" s="406"/>
      <c r="D707" s="407"/>
      <c r="E707" s="408"/>
      <c r="F707" s="409"/>
      <c r="G707" s="459"/>
      <c r="H707" s="459"/>
      <c r="I707" s="469"/>
      <c r="J707" s="409"/>
    </row>
    <row r="708" spans="2:10" ht="20.100000000000001" customHeight="1">
      <c r="B708" s="406"/>
      <c r="C708" s="406"/>
      <c r="D708" s="407"/>
      <c r="E708" s="408"/>
      <c r="F708" s="409"/>
      <c r="G708" s="459"/>
      <c r="H708" s="459"/>
      <c r="I708" s="469"/>
      <c r="J708" s="409"/>
    </row>
    <row r="709" spans="2:10" ht="20.100000000000001" customHeight="1">
      <c r="B709" s="406"/>
      <c r="C709" s="406"/>
      <c r="D709" s="407"/>
      <c r="E709" s="408"/>
      <c r="F709" s="409"/>
      <c r="G709" s="459"/>
      <c r="H709" s="459"/>
      <c r="I709" s="469"/>
      <c r="J709" s="409"/>
    </row>
    <row r="710" spans="2:10" ht="20.100000000000001" customHeight="1">
      <c r="B710" s="406"/>
      <c r="C710" s="406"/>
      <c r="D710" s="407"/>
      <c r="E710" s="408"/>
      <c r="F710" s="409"/>
      <c r="G710" s="459"/>
      <c r="H710" s="459"/>
      <c r="I710" s="469"/>
      <c r="J710" s="409"/>
    </row>
    <row r="711" spans="2:10" ht="20.100000000000001" customHeight="1">
      <c r="B711" s="406"/>
      <c r="C711" s="406"/>
      <c r="D711" s="407"/>
      <c r="E711" s="408"/>
      <c r="F711" s="409"/>
      <c r="G711" s="459"/>
      <c r="H711" s="459"/>
      <c r="I711" s="469"/>
      <c r="J711" s="409"/>
    </row>
    <row r="712" spans="2:10" ht="20.100000000000001" customHeight="1">
      <c r="B712" s="406"/>
      <c r="C712" s="406"/>
      <c r="D712" s="407"/>
      <c r="E712" s="408"/>
      <c r="F712" s="409"/>
      <c r="G712" s="459"/>
      <c r="H712" s="459"/>
      <c r="I712" s="469"/>
      <c r="J712" s="409"/>
    </row>
    <row r="713" spans="2:10" ht="20.100000000000001" customHeight="1">
      <c r="B713" s="406"/>
      <c r="C713" s="406"/>
      <c r="D713" s="407"/>
      <c r="E713" s="408"/>
      <c r="F713" s="409"/>
      <c r="G713" s="459"/>
      <c r="H713" s="459"/>
      <c r="I713" s="469"/>
      <c r="J713" s="409"/>
    </row>
    <row r="714" spans="2:10" ht="20.100000000000001" customHeight="1">
      <c r="B714" s="406"/>
      <c r="C714" s="406"/>
      <c r="D714" s="407"/>
      <c r="E714" s="408"/>
      <c r="F714" s="409"/>
      <c r="G714" s="459"/>
      <c r="H714" s="459"/>
      <c r="I714" s="469"/>
      <c r="J714" s="409"/>
    </row>
    <row r="715" spans="2:10" ht="20.100000000000001" customHeight="1">
      <c r="B715" s="406"/>
      <c r="C715" s="406"/>
      <c r="D715" s="407"/>
      <c r="E715" s="408"/>
      <c r="F715" s="409"/>
      <c r="G715" s="459"/>
      <c r="H715" s="459"/>
      <c r="I715" s="469"/>
      <c r="J715" s="409"/>
    </row>
    <row r="716" spans="2:10" ht="20.100000000000001" customHeight="1">
      <c r="B716" s="406"/>
      <c r="C716" s="406"/>
      <c r="D716" s="407"/>
      <c r="E716" s="408"/>
      <c r="F716" s="409"/>
      <c r="G716" s="459"/>
      <c r="H716" s="459"/>
      <c r="I716" s="469"/>
      <c r="J716" s="409"/>
    </row>
    <row r="717" spans="2:10" ht="20.100000000000001" customHeight="1">
      <c r="B717" s="406"/>
      <c r="C717" s="406"/>
      <c r="D717" s="407"/>
      <c r="E717" s="408"/>
      <c r="F717" s="409"/>
      <c r="G717" s="459"/>
      <c r="H717" s="459"/>
      <c r="I717" s="469"/>
      <c r="J717" s="409"/>
    </row>
    <row r="718" spans="2:10" ht="20.100000000000001" customHeight="1">
      <c r="B718" s="406"/>
      <c r="C718" s="406"/>
      <c r="D718" s="407"/>
      <c r="E718" s="408"/>
      <c r="F718" s="409"/>
      <c r="G718" s="459"/>
      <c r="H718" s="459"/>
      <c r="I718" s="469"/>
      <c r="J718" s="409"/>
    </row>
    <row r="719" spans="2:10" ht="20.100000000000001" customHeight="1">
      <c r="B719" s="406"/>
      <c r="C719" s="406"/>
      <c r="D719" s="407"/>
      <c r="E719" s="408"/>
      <c r="F719" s="409"/>
      <c r="G719" s="459"/>
      <c r="H719" s="459"/>
      <c r="I719" s="469"/>
      <c r="J719" s="409"/>
    </row>
    <row r="720" spans="2:10" ht="20.100000000000001" customHeight="1">
      <c r="B720" s="406"/>
      <c r="C720" s="406"/>
      <c r="D720" s="407"/>
      <c r="E720" s="408"/>
      <c r="F720" s="409"/>
      <c r="G720" s="459"/>
      <c r="H720" s="459"/>
      <c r="I720" s="469"/>
      <c r="J720" s="409"/>
    </row>
    <row r="721" spans="2:10" ht="20.100000000000001" customHeight="1">
      <c r="B721" s="406"/>
      <c r="C721" s="406"/>
      <c r="D721" s="407"/>
      <c r="E721" s="408"/>
      <c r="F721" s="409"/>
      <c r="G721" s="459"/>
      <c r="H721" s="459"/>
      <c r="I721" s="469"/>
      <c r="J721" s="409"/>
    </row>
    <row r="722" spans="2:10" ht="20.100000000000001" customHeight="1">
      <c r="B722" s="406"/>
      <c r="C722" s="406"/>
      <c r="D722" s="407"/>
      <c r="E722" s="408"/>
      <c r="F722" s="409"/>
      <c r="G722" s="459"/>
      <c r="H722" s="459"/>
      <c r="I722" s="469"/>
      <c r="J722" s="409"/>
    </row>
    <row r="723" spans="2:10" ht="20.100000000000001" customHeight="1">
      <c r="B723" s="406"/>
      <c r="C723" s="406"/>
      <c r="D723" s="407"/>
      <c r="E723" s="408"/>
      <c r="F723" s="409"/>
      <c r="G723" s="459"/>
      <c r="H723" s="459"/>
      <c r="I723" s="469"/>
      <c r="J723" s="409"/>
    </row>
    <row r="724" spans="2:10" ht="20.100000000000001" customHeight="1">
      <c r="B724" s="406"/>
      <c r="C724" s="406"/>
      <c r="D724" s="407"/>
      <c r="E724" s="408"/>
      <c r="F724" s="409"/>
      <c r="G724" s="459"/>
      <c r="H724" s="459"/>
      <c r="I724" s="469"/>
      <c r="J724" s="409"/>
    </row>
    <row r="725" spans="2:10" ht="20.100000000000001" customHeight="1">
      <c r="B725" s="406"/>
      <c r="C725" s="406"/>
      <c r="D725" s="407"/>
      <c r="E725" s="408"/>
      <c r="F725" s="409"/>
      <c r="G725" s="459"/>
      <c r="H725" s="459"/>
      <c r="I725" s="469"/>
      <c r="J725" s="409"/>
    </row>
    <row r="726" spans="2:10" ht="20.100000000000001" customHeight="1">
      <c r="B726" s="406"/>
      <c r="C726" s="406"/>
      <c r="D726" s="407"/>
      <c r="E726" s="408"/>
      <c r="F726" s="409"/>
      <c r="G726" s="459"/>
      <c r="H726" s="459"/>
      <c r="I726" s="469"/>
      <c r="J726" s="409"/>
    </row>
    <row r="727" spans="2:10" ht="20.100000000000001" customHeight="1">
      <c r="B727" s="406"/>
      <c r="C727" s="406"/>
      <c r="D727" s="407"/>
      <c r="E727" s="408"/>
      <c r="F727" s="409"/>
      <c r="G727" s="459"/>
      <c r="H727" s="459"/>
      <c r="I727" s="469"/>
      <c r="J727" s="409"/>
    </row>
    <row r="728" spans="2:10" ht="20.100000000000001" customHeight="1">
      <c r="B728" s="406"/>
      <c r="C728" s="406"/>
      <c r="D728" s="407"/>
      <c r="E728" s="408"/>
      <c r="F728" s="409"/>
      <c r="G728" s="459"/>
      <c r="H728" s="459"/>
      <c r="I728" s="469"/>
      <c r="J728" s="409"/>
    </row>
    <row r="729" spans="2:10" ht="20.100000000000001" customHeight="1">
      <c r="B729" s="406"/>
      <c r="C729" s="406"/>
      <c r="D729" s="407"/>
      <c r="E729" s="408"/>
      <c r="F729" s="409"/>
      <c r="G729" s="459"/>
      <c r="H729" s="459"/>
      <c r="I729" s="469"/>
      <c r="J729" s="409"/>
    </row>
    <row r="730" spans="2:10" ht="20.100000000000001" customHeight="1">
      <c r="B730" s="406"/>
      <c r="C730" s="406"/>
      <c r="D730" s="407"/>
      <c r="E730" s="408"/>
      <c r="F730" s="409"/>
      <c r="G730" s="459"/>
      <c r="H730" s="459"/>
      <c r="I730" s="469"/>
      <c r="J730" s="409"/>
    </row>
    <row r="731" spans="2:10" ht="20.100000000000001" customHeight="1">
      <c r="B731" s="406"/>
      <c r="C731" s="406"/>
      <c r="D731" s="407"/>
      <c r="E731" s="408"/>
      <c r="F731" s="409"/>
      <c r="G731" s="459"/>
      <c r="H731" s="459"/>
      <c r="I731" s="469"/>
      <c r="J731" s="409"/>
    </row>
    <row r="732" spans="2:10" ht="20.100000000000001" customHeight="1">
      <c r="B732" s="406"/>
      <c r="C732" s="406"/>
      <c r="D732" s="407"/>
      <c r="E732" s="408"/>
      <c r="F732" s="409"/>
      <c r="G732" s="459"/>
      <c r="H732" s="459"/>
      <c r="I732" s="469"/>
      <c r="J732" s="409"/>
    </row>
    <row r="733" spans="2:10" ht="20.100000000000001" customHeight="1">
      <c r="B733" s="406"/>
      <c r="C733" s="406"/>
      <c r="D733" s="407"/>
      <c r="E733" s="408"/>
      <c r="F733" s="409"/>
      <c r="G733" s="459"/>
      <c r="H733" s="459"/>
      <c r="I733" s="469"/>
      <c r="J733" s="409"/>
    </row>
    <row r="734" spans="2:10" ht="20.100000000000001" customHeight="1">
      <c r="B734" s="406"/>
      <c r="C734" s="406"/>
      <c r="D734" s="407"/>
      <c r="E734" s="408"/>
      <c r="F734" s="409"/>
      <c r="G734" s="459"/>
      <c r="H734" s="459"/>
      <c r="I734" s="469"/>
      <c r="J734" s="409"/>
    </row>
    <row r="735" spans="2:10" ht="20.100000000000001" customHeight="1">
      <c r="B735" s="406"/>
      <c r="C735" s="406"/>
      <c r="D735" s="407"/>
      <c r="E735" s="408"/>
      <c r="F735" s="409"/>
      <c r="G735" s="459"/>
      <c r="H735" s="459"/>
      <c r="I735" s="469"/>
      <c r="J735" s="409"/>
    </row>
    <row r="736" spans="2:10" ht="20.100000000000001" customHeight="1">
      <c r="B736" s="406"/>
      <c r="C736" s="406"/>
      <c r="D736" s="407"/>
      <c r="E736" s="408"/>
      <c r="F736" s="409"/>
      <c r="G736" s="459"/>
      <c r="H736" s="459"/>
      <c r="I736" s="469"/>
      <c r="J736" s="409"/>
    </row>
    <row r="737" spans="2:10" ht="20.100000000000001" customHeight="1">
      <c r="B737" s="406"/>
      <c r="C737" s="406"/>
      <c r="D737" s="407"/>
      <c r="E737" s="408"/>
      <c r="F737" s="409"/>
      <c r="G737" s="459"/>
      <c r="H737" s="459"/>
      <c r="I737" s="469"/>
      <c r="J737" s="409"/>
    </row>
    <row r="738" spans="2:10" ht="20.100000000000001" customHeight="1">
      <c r="B738" s="406"/>
      <c r="C738" s="406"/>
      <c r="D738" s="407"/>
      <c r="E738" s="408"/>
      <c r="F738" s="409"/>
      <c r="G738" s="459"/>
      <c r="H738" s="459"/>
      <c r="I738" s="469"/>
      <c r="J738" s="409"/>
    </row>
    <row r="739" spans="2:10" ht="20.100000000000001" customHeight="1">
      <c r="B739" s="406"/>
      <c r="C739" s="406"/>
      <c r="D739" s="407"/>
      <c r="E739" s="408"/>
      <c r="F739" s="409"/>
      <c r="G739" s="459"/>
      <c r="H739" s="459"/>
      <c r="I739" s="469"/>
      <c r="J739" s="409"/>
    </row>
    <row r="740" spans="2:10" ht="20.100000000000001" customHeight="1">
      <c r="B740" s="406"/>
      <c r="C740" s="406"/>
      <c r="D740" s="407"/>
      <c r="E740" s="408"/>
      <c r="F740" s="409"/>
      <c r="G740" s="459"/>
      <c r="H740" s="459"/>
      <c r="I740" s="469"/>
      <c r="J740" s="409"/>
    </row>
    <row r="741" spans="2:10" ht="20.100000000000001" customHeight="1">
      <c r="B741" s="406"/>
      <c r="C741" s="406"/>
      <c r="D741" s="407"/>
      <c r="E741" s="408"/>
      <c r="F741" s="409"/>
      <c r="G741" s="459"/>
      <c r="H741" s="459"/>
      <c r="I741" s="469"/>
      <c r="J741" s="409"/>
    </row>
    <row r="742" spans="2:10" ht="20.100000000000001" customHeight="1">
      <c r="B742" s="406"/>
      <c r="C742" s="406"/>
      <c r="D742" s="407"/>
      <c r="E742" s="408"/>
      <c r="F742" s="409"/>
      <c r="G742" s="459"/>
      <c r="H742" s="459"/>
      <c r="I742" s="469"/>
      <c r="J742" s="409"/>
    </row>
    <row r="743" spans="2:10" ht="20.100000000000001" customHeight="1">
      <c r="B743" s="406"/>
      <c r="C743" s="406"/>
      <c r="D743" s="407"/>
      <c r="E743" s="408"/>
      <c r="F743" s="409"/>
      <c r="G743" s="459"/>
      <c r="H743" s="459"/>
      <c r="I743" s="469"/>
      <c r="J743" s="409"/>
    </row>
    <row r="744" spans="2:10" ht="20.100000000000001" customHeight="1">
      <c r="B744" s="406"/>
      <c r="C744" s="406"/>
      <c r="D744" s="407"/>
      <c r="E744" s="408"/>
      <c r="F744" s="409"/>
      <c r="G744" s="459"/>
      <c r="H744" s="459"/>
      <c r="I744" s="469"/>
      <c r="J744" s="409"/>
    </row>
    <row r="745" spans="2:10" ht="20.100000000000001" customHeight="1">
      <c r="B745" s="406"/>
      <c r="C745" s="406"/>
      <c r="D745" s="407"/>
      <c r="E745" s="408"/>
      <c r="F745" s="409"/>
      <c r="G745" s="459"/>
      <c r="H745" s="459"/>
      <c r="I745" s="469"/>
      <c r="J745" s="409"/>
    </row>
    <row r="746" spans="2:10" ht="20.100000000000001" customHeight="1">
      <c r="B746" s="406"/>
      <c r="C746" s="406"/>
      <c r="D746" s="407"/>
      <c r="E746" s="408"/>
      <c r="F746" s="409"/>
      <c r="G746" s="459"/>
      <c r="H746" s="459"/>
      <c r="I746" s="469"/>
      <c r="J746" s="409"/>
    </row>
    <row r="747" spans="2:10" ht="20.100000000000001" customHeight="1">
      <c r="B747" s="406"/>
      <c r="C747" s="406"/>
      <c r="D747" s="407"/>
      <c r="E747" s="408"/>
      <c r="F747" s="409"/>
      <c r="G747" s="459"/>
      <c r="H747" s="459"/>
      <c r="I747" s="469"/>
      <c r="J747" s="409"/>
    </row>
    <row r="748" spans="2:10" ht="20.100000000000001" customHeight="1">
      <c r="B748" s="406"/>
      <c r="C748" s="406"/>
      <c r="D748" s="407"/>
      <c r="E748" s="408"/>
      <c r="F748" s="409"/>
      <c r="G748" s="459"/>
      <c r="H748" s="459"/>
      <c r="I748" s="469"/>
      <c r="J748" s="409"/>
    </row>
    <row r="749" spans="2:10" ht="20.100000000000001" customHeight="1">
      <c r="B749" s="406"/>
      <c r="C749" s="406"/>
      <c r="D749" s="407"/>
      <c r="E749" s="408"/>
      <c r="F749" s="409"/>
      <c r="G749" s="459"/>
      <c r="H749" s="459"/>
      <c r="I749" s="469"/>
      <c r="J749" s="409"/>
    </row>
    <row r="750" spans="2:10" ht="20.100000000000001" customHeight="1">
      <c r="B750" s="406"/>
      <c r="C750" s="406"/>
      <c r="D750" s="407"/>
      <c r="E750" s="408"/>
      <c r="F750" s="409"/>
      <c r="G750" s="459"/>
      <c r="H750" s="459"/>
      <c r="I750" s="469"/>
      <c r="J750" s="409"/>
    </row>
    <row r="751" spans="2:10" ht="20.100000000000001" customHeight="1">
      <c r="B751" s="406"/>
      <c r="C751" s="406"/>
      <c r="D751" s="407"/>
      <c r="E751" s="408"/>
      <c r="F751" s="409"/>
      <c r="G751" s="459"/>
      <c r="H751" s="459"/>
      <c r="I751" s="469"/>
      <c r="J751" s="409"/>
    </row>
    <row r="752" spans="2:10" ht="20.100000000000001" customHeight="1">
      <c r="B752" s="406"/>
      <c r="C752" s="406"/>
      <c r="D752" s="407"/>
      <c r="E752" s="408"/>
      <c r="F752" s="409"/>
      <c r="G752" s="459"/>
      <c r="H752" s="459"/>
      <c r="I752" s="469"/>
      <c r="J752" s="409"/>
    </row>
    <row r="753" spans="2:10" ht="20.100000000000001" customHeight="1">
      <c r="B753" s="406"/>
      <c r="C753" s="406"/>
      <c r="D753" s="407"/>
      <c r="E753" s="408"/>
      <c r="F753" s="409"/>
      <c r="G753" s="459"/>
      <c r="H753" s="459"/>
      <c r="I753" s="469"/>
      <c r="J753" s="409"/>
    </row>
    <row r="754" spans="2:10" ht="20.100000000000001" customHeight="1">
      <c r="B754" s="406"/>
      <c r="C754" s="406"/>
      <c r="D754" s="407"/>
      <c r="E754" s="408"/>
      <c r="F754" s="409"/>
      <c r="G754" s="459"/>
      <c r="H754" s="459"/>
      <c r="I754" s="469"/>
      <c r="J754" s="409"/>
    </row>
    <row r="755" spans="2:10" ht="20.100000000000001" customHeight="1">
      <c r="B755" s="406"/>
      <c r="C755" s="406"/>
      <c r="D755" s="407"/>
      <c r="E755" s="408"/>
      <c r="F755" s="409"/>
      <c r="G755" s="459"/>
      <c r="H755" s="459"/>
      <c r="I755" s="469"/>
      <c r="J755" s="409"/>
    </row>
    <row r="756" spans="2:10" ht="20.100000000000001" customHeight="1">
      <c r="B756" s="406"/>
      <c r="C756" s="406"/>
      <c r="D756" s="407"/>
      <c r="E756" s="408"/>
      <c r="F756" s="409"/>
      <c r="G756" s="459"/>
      <c r="H756" s="459"/>
      <c r="I756" s="469"/>
      <c r="J756" s="409"/>
    </row>
    <row r="757" spans="2:10" ht="20.100000000000001" customHeight="1">
      <c r="B757" s="406"/>
      <c r="C757" s="406"/>
      <c r="D757" s="407"/>
      <c r="E757" s="408"/>
      <c r="F757" s="409"/>
      <c r="G757" s="459"/>
      <c r="H757" s="459"/>
      <c r="I757" s="469"/>
      <c r="J757" s="409"/>
    </row>
    <row r="758" spans="2:10" ht="20.100000000000001" customHeight="1">
      <c r="B758" s="406"/>
      <c r="C758" s="406"/>
      <c r="D758" s="407"/>
      <c r="E758" s="408"/>
      <c r="F758" s="409"/>
      <c r="G758" s="459"/>
      <c r="H758" s="459"/>
      <c r="I758" s="469"/>
      <c r="J758" s="409"/>
    </row>
    <row r="759" spans="2:10" ht="20.100000000000001" customHeight="1">
      <c r="B759" s="406"/>
      <c r="C759" s="406"/>
      <c r="D759" s="407"/>
      <c r="E759" s="408"/>
      <c r="F759" s="409"/>
      <c r="G759" s="459"/>
      <c r="H759" s="459"/>
      <c r="I759" s="469"/>
      <c r="J759" s="409"/>
    </row>
    <row r="760" spans="2:10" ht="20.100000000000001" customHeight="1">
      <c r="B760" s="406"/>
      <c r="C760" s="406"/>
      <c r="D760" s="407"/>
      <c r="E760" s="408"/>
      <c r="F760" s="409"/>
      <c r="G760" s="459"/>
      <c r="H760" s="459"/>
      <c r="I760" s="469"/>
      <c r="J760" s="409"/>
    </row>
    <row r="761" spans="2:10" ht="20.100000000000001" customHeight="1">
      <c r="B761" s="406"/>
      <c r="C761" s="406"/>
      <c r="D761" s="407"/>
      <c r="E761" s="408"/>
      <c r="F761" s="409"/>
      <c r="G761" s="459"/>
      <c r="H761" s="459"/>
      <c r="I761" s="469"/>
      <c r="J761" s="409"/>
    </row>
    <row r="762" spans="2:10" ht="20.100000000000001" customHeight="1">
      <c r="B762" s="406"/>
      <c r="C762" s="406"/>
      <c r="D762" s="407"/>
      <c r="E762" s="408"/>
      <c r="F762" s="409"/>
      <c r="G762" s="459"/>
      <c r="H762" s="459"/>
      <c r="I762" s="469"/>
      <c r="J762" s="409"/>
    </row>
    <row r="763" spans="2:10" ht="20.100000000000001" customHeight="1">
      <c r="B763" s="406"/>
      <c r="C763" s="406"/>
      <c r="D763" s="407"/>
      <c r="E763" s="408"/>
      <c r="F763" s="409"/>
      <c r="G763" s="459"/>
      <c r="H763" s="459"/>
      <c r="I763" s="469"/>
      <c r="J763" s="409"/>
    </row>
    <row r="764" spans="2:10" ht="20.100000000000001" customHeight="1">
      <c r="B764" s="406"/>
      <c r="C764" s="406"/>
      <c r="D764" s="407"/>
      <c r="E764" s="408"/>
      <c r="F764" s="409"/>
      <c r="G764" s="459"/>
      <c r="H764" s="459"/>
      <c r="I764" s="469"/>
      <c r="J764" s="409"/>
    </row>
    <row r="765" spans="2:10" ht="20.100000000000001" customHeight="1">
      <c r="B765" s="406"/>
      <c r="C765" s="406"/>
      <c r="D765" s="407"/>
      <c r="E765" s="408"/>
      <c r="F765" s="409"/>
      <c r="G765" s="459"/>
      <c r="H765" s="459"/>
      <c r="I765" s="469"/>
      <c r="J765" s="409"/>
    </row>
    <row r="766" spans="2:10" ht="20.100000000000001" customHeight="1">
      <c r="B766" s="406"/>
      <c r="C766" s="406"/>
      <c r="D766" s="407"/>
      <c r="E766" s="408"/>
      <c r="F766" s="409"/>
      <c r="G766" s="459"/>
      <c r="H766" s="459"/>
      <c r="I766" s="469"/>
      <c r="J766" s="409"/>
    </row>
    <row r="767" spans="2:10" ht="20.100000000000001" customHeight="1">
      <c r="B767" s="406"/>
      <c r="C767" s="406"/>
      <c r="D767" s="407"/>
      <c r="E767" s="408"/>
      <c r="F767" s="409"/>
      <c r="G767" s="459"/>
      <c r="H767" s="459"/>
      <c r="I767" s="469"/>
      <c r="J767" s="409"/>
    </row>
    <row r="768" spans="2:10" ht="20.100000000000001" customHeight="1">
      <c r="B768" s="406"/>
      <c r="C768" s="406"/>
      <c r="D768" s="407"/>
      <c r="E768" s="408"/>
      <c r="F768" s="409"/>
      <c r="G768" s="459"/>
      <c r="H768" s="459"/>
      <c r="I768" s="469"/>
      <c r="J768" s="409"/>
    </row>
    <row r="769" spans="2:10" ht="20.100000000000001" customHeight="1">
      <c r="B769" s="406"/>
      <c r="C769" s="406"/>
      <c r="D769" s="407"/>
      <c r="E769" s="408"/>
      <c r="F769" s="409"/>
      <c r="G769" s="459"/>
      <c r="H769" s="459"/>
      <c r="I769" s="469"/>
      <c r="J769" s="409"/>
    </row>
    <row r="770" spans="2:10" ht="20.100000000000001" customHeight="1">
      <c r="B770" s="406"/>
      <c r="C770" s="406"/>
      <c r="D770" s="407"/>
      <c r="E770" s="408"/>
      <c r="F770" s="409"/>
      <c r="G770" s="459"/>
      <c r="H770" s="459"/>
      <c r="I770" s="469"/>
      <c r="J770" s="409"/>
    </row>
    <row r="771" spans="2:10" ht="20.100000000000001" customHeight="1">
      <c r="B771" s="406"/>
      <c r="C771" s="406"/>
      <c r="D771" s="407"/>
      <c r="E771" s="408"/>
      <c r="F771" s="409"/>
      <c r="G771" s="459"/>
      <c r="H771" s="459"/>
      <c r="I771" s="469"/>
      <c r="J771" s="409"/>
    </row>
    <row r="772" spans="2:10" ht="20.100000000000001" customHeight="1">
      <c r="B772" s="406"/>
      <c r="C772" s="406"/>
      <c r="D772" s="407"/>
      <c r="E772" s="408"/>
      <c r="F772" s="409"/>
      <c r="G772" s="459"/>
      <c r="H772" s="459"/>
      <c r="I772" s="469"/>
      <c r="J772" s="409"/>
    </row>
    <row r="773" spans="2:10" ht="20.100000000000001" customHeight="1">
      <c r="B773" s="406"/>
      <c r="C773" s="406"/>
      <c r="D773" s="407"/>
      <c r="E773" s="408"/>
      <c r="F773" s="409"/>
      <c r="G773" s="459"/>
      <c r="H773" s="459"/>
      <c r="I773" s="469"/>
      <c r="J773" s="409"/>
    </row>
    <row r="774" spans="2:10" ht="20.100000000000001" customHeight="1">
      <c r="B774" s="406"/>
      <c r="C774" s="406"/>
      <c r="D774" s="407"/>
      <c r="E774" s="408"/>
      <c r="F774" s="409"/>
      <c r="G774" s="459"/>
      <c r="H774" s="459"/>
      <c r="I774" s="469"/>
      <c r="J774" s="409"/>
    </row>
    <row r="775" spans="2:10" ht="20.100000000000001" customHeight="1">
      <c r="B775" s="406"/>
      <c r="C775" s="406"/>
      <c r="D775" s="407"/>
      <c r="E775" s="408"/>
      <c r="F775" s="409"/>
      <c r="G775" s="459"/>
      <c r="H775" s="459"/>
      <c r="I775" s="469"/>
      <c r="J775" s="409"/>
    </row>
    <row r="776" spans="2:10" ht="20.100000000000001" customHeight="1">
      <c r="B776" s="406"/>
      <c r="C776" s="406"/>
      <c r="D776" s="407"/>
      <c r="E776" s="408"/>
      <c r="F776" s="409"/>
      <c r="G776" s="459"/>
      <c r="H776" s="459"/>
      <c r="I776" s="469"/>
      <c r="J776" s="409"/>
    </row>
    <row r="777" spans="2:10" ht="20.100000000000001" customHeight="1">
      <c r="B777" s="406"/>
      <c r="C777" s="406"/>
      <c r="D777" s="407"/>
      <c r="E777" s="408"/>
      <c r="F777" s="409"/>
      <c r="G777" s="459"/>
      <c r="H777" s="459"/>
      <c r="I777" s="469"/>
      <c r="J777" s="409"/>
    </row>
    <row r="778" spans="2:10" ht="20.100000000000001" customHeight="1">
      <c r="B778" s="406"/>
      <c r="C778" s="406"/>
      <c r="D778" s="407"/>
      <c r="E778" s="408"/>
      <c r="F778" s="409"/>
      <c r="G778" s="459"/>
      <c r="H778" s="459"/>
      <c r="I778" s="469"/>
      <c r="J778" s="409"/>
    </row>
    <row r="779" spans="2:10" ht="20.100000000000001" customHeight="1">
      <c r="B779" s="406"/>
      <c r="C779" s="406"/>
      <c r="D779" s="407"/>
      <c r="E779" s="408"/>
      <c r="F779" s="409"/>
      <c r="G779" s="459"/>
      <c r="H779" s="459"/>
      <c r="I779" s="469"/>
      <c r="J779" s="409"/>
    </row>
    <row r="780" spans="2:10" ht="20.100000000000001" customHeight="1">
      <c r="B780" s="406"/>
      <c r="C780" s="406"/>
      <c r="D780" s="407"/>
      <c r="E780" s="408"/>
      <c r="F780" s="409"/>
      <c r="G780" s="459"/>
      <c r="H780" s="459"/>
      <c r="I780" s="469"/>
      <c r="J780" s="409"/>
    </row>
    <row r="781" spans="2:10" ht="20.100000000000001" customHeight="1">
      <c r="B781" s="406"/>
      <c r="C781" s="406"/>
      <c r="D781" s="407"/>
      <c r="E781" s="408"/>
      <c r="F781" s="409"/>
      <c r="G781" s="459"/>
      <c r="H781" s="459"/>
      <c r="I781" s="469"/>
      <c r="J781" s="409"/>
    </row>
    <row r="782" spans="2:10" ht="20.100000000000001" customHeight="1">
      <c r="B782" s="406"/>
      <c r="C782" s="406"/>
      <c r="D782" s="407"/>
      <c r="E782" s="408"/>
      <c r="F782" s="409"/>
      <c r="G782" s="459"/>
      <c r="H782" s="459"/>
      <c r="I782" s="469"/>
      <c r="J782" s="409"/>
    </row>
    <row r="783" spans="2:10" ht="20.100000000000001" customHeight="1">
      <c r="B783" s="406"/>
      <c r="C783" s="406"/>
      <c r="D783" s="407"/>
      <c r="E783" s="408"/>
      <c r="F783" s="409"/>
      <c r="G783" s="459"/>
      <c r="H783" s="459"/>
      <c r="I783" s="469"/>
      <c r="J783" s="409"/>
    </row>
    <row r="784" spans="2:10" ht="20.100000000000001" customHeight="1">
      <c r="B784" s="406"/>
      <c r="C784" s="406"/>
      <c r="D784" s="407"/>
      <c r="E784" s="408"/>
      <c r="F784" s="409"/>
      <c r="G784" s="459"/>
      <c r="H784" s="459"/>
      <c r="I784" s="469"/>
      <c r="J784" s="409"/>
    </row>
    <row r="785" spans="2:10" ht="20.100000000000001" customHeight="1">
      <c r="B785" s="406"/>
      <c r="C785" s="406"/>
      <c r="D785" s="407"/>
      <c r="E785" s="408"/>
      <c r="F785" s="409"/>
      <c r="G785" s="459"/>
      <c r="H785" s="459"/>
      <c r="I785" s="469"/>
      <c r="J785" s="409"/>
    </row>
    <row r="786" spans="2:10" ht="20.100000000000001" customHeight="1">
      <c r="B786" s="406"/>
      <c r="C786" s="406"/>
      <c r="D786" s="407"/>
      <c r="E786" s="408"/>
      <c r="F786" s="409"/>
      <c r="G786" s="459"/>
      <c r="H786" s="459"/>
      <c r="I786" s="469"/>
      <c r="J786" s="409"/>
    </row>
    <row r="787" spans="2:10" ht="20.100000000000001" customHeight="1">
      <c r="B787" s="406"/>
      <c r="C787" s="406"/>
      <c r="D787" s="407"/>
      <c r="E787" s="408"/>
      <c r="F787" s="409"/>
      <c r="G787" s="459"/>
      <c r="H787" s="459"/>
      <c r="I787" s="469"/>
      <c r="J787" s="409"/>
    </row>
    <row r="788" spans="2:10" ht="20.100000000000001" customHeight="1">
      <c r="B788" s="406"/>
      <c r="C788" s="406"/>
      <c r="D788" s="407"/>
      <c r="E788" s="408"/>
      <c r="F788" s="409"/>
      <c r="G788" s="459"/>
      <c r="H788" s="459"/>
      <c r="I788" s="469"/>
      <c r="J788" s="409"/>
    </row>
    <row r="789" spans="2:10" ht="20.100000000000001" customHeight="1">
      <c r="B789" s="406"/>
      <c r="C789" s="406"/>
      <c r="D789" s="407"/>
      <c r="E789" s="408"/>
      <c r="F789" s="409"/>
      <c r="G789" s="459"/>
      <c r="H789" s="459"/>
      <c r="I789" s="469"/>
      <c r="J789" s="409"/>
    </row>
    <row r="790" spans="2:10" ht="20.100000000000001" customHeight="1">
      <c r="B790" s="406"/>
      <c r="C790" s="406"/>
      <c r="D790" s="407"/>
      <c r="E790" s="408"/>
      <c r="F790" s="409"/>
      <c r="G790" s="459"/>
      <c r="H790" s="459"/>
      <c r="I790" s="469"/>
      <c r="J790" s="409"/>
    </row>
    <row r="791" spans="2:10" ht="20.100000000000001" customHeight="1">
      <c r="B791" s="406"/>
      <c r="C791" s="406"/>
      <c r="D791" s="407"/>
      <c r="E791" s="408"/>
      <c r="F791" s="409"/>
      <c r="G791" s="459"/>
      <c r="H791" s="459"/>
      <c r="I791" s="469"/>
      <c r="J791" s="409"/>
    </row>
    <row r="792" spans="2:10" ht="20.100000000000001" customHeight="1">
      <c r="B792" s="406"/>
      <c r="C792" s="406"/>
      <c r="D792" s="407"/>
      <c r="E792" s="408"/>
      <c r="F792" s="409"/>
      <c r="G792" s="459"/>
      <c r="H792" s="459"/>
      <c r="I792" s="469"/>
      <c r="J792" s="409"/>
    </row>
    <row r="793" spans="2:10" ht="20.100000000000001" customHeight="1">
      <c r="B793" s="406"/>
      <c r="C793" s="406"/>
      <c r="D793" s="407"/>
      <c r="E793" s="408"/>
      <c r="F793" s="409"/>
      <c r="G793" s="459"/>
      <c r="H793" s="459"/>
      <c r="I793" s="469"/>
      <c r="J793" s="409"/>
    </row>
    <row r="794" spans="2:10" ht="20.100000000000001" customHeight="1">
      <c r="B794" s="406"/>
      <c r="C794" s="406"/>
      <c r="D794" s="407"/>
      <c r="E794" s="408"/>
      <c r="F794" s="409"/>
      <c r="G794" s="459"/>
      <c r="H794" s="459"/>
      <c r="I794" s="469"/>
      <c r="J794" s="409"/>
    </row>
    <row r="795" spans="2:10" ht="20.100000000000001" customHeight="1">
      <c r="B795" s="406"/>
      <c r="C795" s="406"/>
      <c r="D795" s="407"/>
      <c r="E795" s="408"/>
      <c r="F795" s="409"/>
      <c r="G795" s="459"/>
      <c r="H795" s="459"/>
      <c r="I795" s="469"/>
      <c r="J795" s="409"/>
    </row>
    <row r="796" spans="2:10" ht="20.100000000000001" customHeight="1">
      <c r="B796" s="406"/>
      <c r="C796" s="406"/>
      <c r="D796" s="407"/>
      <c r="E796" s="408"/>
      <c r="F796" s="409"/>
      <c r="G796" s="459"/>
      <c r="H796" s="459"/>
      <c r="I796" s="469"/>
      <c r="J796" s="409"/>
    </row>
    <row r="797" spans="2:10" ht="20.100000000000001" customHeight="1">
      <c r="B797" s="406"/>
      <c r="C797" s="406"/>
      <c r="D797" s="407"/>
      <c r="E797" s="408"/>
      <c r="F797" s="409"/>
      <c r="G797" s="459"/>
      <c r="H797" s="459"/>
      <c r="I797" s="469"/>
      <c r="J797" s="409"/>
    </row>
    <row r="798" spans="2:10" ht="20.100000000000001" customHeight="1">
      <c r="B798" s="406"/>
      <c r="C798" s="406"/>
      <c r="D798" s="407"/>
      <c r="E798" s="408"/>
      <c r="F798" s="409"/>
      <c r="G798" s="459"/>
      <c r="H798" s="459"/>
      <c r="I798" s="469"/>
      <c r="J798" s="409"/>
    </row>
    <row r="799" spans="2:10" ht="20.100000000000001" customHeight="1">
      <c r="B799" s="406"/>
      <c r="C799" s="406"/>
      <c r="D799" s="407"/>
      <c r="E799" s="408"/>
      <c r="F799" s="409"/>
      <c r="G799" s="459"/>
      <c r="H799" s="459"/>
      <c r="I799" s="469"/>
      <c r="J799" s="409"/>
    </row>
    <row r="800" spans="2:10" ht="20.100000000000001" customHeight="1">
      <c r="B800" s="406"/>
      <c r="C800" s="406"/>
      <c r="D800" s="407"/>
      <c r="E800" s="408"/>
      <c r="F800" s="409"/>
      <c r="G800" s="459"/>
      <c r="H800" s="459"/>
      <c r="I800" s="469"/>
      <c r="J800" s="409"/>
    </row>
    <row r="801" spans="2:10" ht="20.100000000000001" customHeight="1">
      <c r="B801" s="406"/>
      <c r="C801" s="406"/>
      <c r="D801" s="407"/>
      <c r="E801" s="408"/>
      <c r="F801" s="409"/>
      <c r="G801" s="459"/>
      <c r="H801" s="459"/>
      <c r="I801" s="469"/>
      <c r="J801" s="409"/>
    </row>
    <row r="802" spans="2:10" ht="20.100000000000001" customHeight="1">
      <c r="B802" s="406"/>
      <c r="C802" s="406"/>
      <c r="D802" s="407"/>
      <c r="E802" s="408"/>
      <c r="F802" s="409"/>
      <c r="G802" s="459"/>
      <c r="H802" s="459"/>
      <c r="I802" s="469"/>
      <c r="J802" s="409"/>
    </row>
    <row r="803" spans="2:10" ht="20.100000000000001" customHeight="1">
      <c r="B803" s="406"/>
      <c r="C803" s="406"/>
      <c r="D803" s="407"/>
      <c r="E803" s="408"/>
      <c r="F803" s="409"/>
      <c r="G803" s="459"/>
      <c r="H803" s="459"/>
      <c r="I803" s="469"/>
      <c r="J803" s="409"/>
    </row>
    <row r="804" spans="2:10" ht="20.100000000000001" customHeight="1">
      <c r="B804" s="406"/>
      <c r="C804" s="406"/>
      <c r="D804" s="407"/>
      <c r="E804" s="408"/>
      <c r="F804" s="409"/>
      <c r="G804" s="459"/>
      <c r="H804" s="459"/>
      <c r="I804" s="469"/>
      <c r="J804" s="409"/>
    </row>
    <row r="805" spans="2:10" ht="20.100000000000001" customHeight="1">
      <c r="B805" s="406"/>
      <c r="C805" s="406"/>
      <c r="D805" s="407"/>
      <c r="E805" s="408"/>
      <c r="F805" s="409"/>
      <c r="G805" s="459"/>
      <c r="H805" s="459"/>
      <c r="I805" s="469"/>
      <c r="J805" s="409"/>
    </row>
    <row r="806" spans="2:10" ht="20.100000000000001" customHeight="1">
      <c r="B806" s="406"/>
      <c r="C806" s="406"/>
      <c r="D806" s="407"/>
      <c r="E806" s="408"/>
      <c r="F806" s="409"/>
      <c r="G806" s="459"/>
      <c r="H806" s="459"/>
      <c r="I806" s="469"/>
      <c r="J806" s="409"/>
    </row>
    <row r="807" spans="2:10" ht="20.100000000000001" customHeight="1">
      <c r="B807" s="406"/>
      <c r="C807" s="406"/>
      <c r="D807" s="407"/>
      <c r="E807" s="408"/>
      <c r="F807" s="409"/>
      <c r="G807" s="459"/>
      <c r="H807" s="459"/>
      <c r="I807" s="469"/>
      <c r="J807" s="409"/>
    </row>
    <row r="808" spans="2:10" ht="20.100000000000001" customHeight="1">
      <c r="B808" s="406"/>
      <c r="C808" s="406"/>
      <c r="D808" s="407"/>
      <c r="E808" s="408"/>
      <c r="F808" s="409"/>
      <c r="G808" s="459"/>
      <c r="H808" s="459"/>
      <c r="I808" s="469"/>
      <c r="J808" s="409"/>
    </row>
    <row r="809" spans="2:10" ht="20.100000000000001" customHeight="1">
      <c r="B809" s="406"/>
      <c r="C809" s="406"/>
      <c r="D809" s="407"/>
      <c r="E809" s="408"/>
      <c r="F809" s="409"/>
      <c r="G809" s="459"/>
      <c r="H809" s="459"/>
      <c r="I809" s="469"/>
      <c r="J809" s="409"/>
    </row>
    <row r="810" spans="2:10" ht="20.100000000000001" customHeight="1">
      <c r="B810" s="406"/>
      <c r="C810" s="406"/>
      <c r="D810" s="407"/>
      <c r="E810" s="408"/>
      <c r="F810" s="409"/>
      <c r="G810" s="459"/>
      <c r="H810" s="459"/>
      <c r="I810" s="469"/>
      <c r="J810" s="409"/>
    </row>
    <row r="811" spans="2:10" ht="20.100000000000001" customHeight="1">
      <c r="B811" s="406"/>
      <c r="C811" s="406"/>
      <c r="D811" s="407"/>
      <c r="E811" s="408"/>
      <c r="F811" s="409"/>
      <c r="G811" s="459"/>
      <c r="H811" s="459"/>
      <c r="I811" s="469"/>
      <c r="J811" s="409"/>
    </row>
    <row r="812" spans="2:10" ht="20.100000000000001" customHeight="1">
      <c r="B812" s="406"/>
      <c r="C812" s="406"/>
      <c r="D812" s="407"/>
      <c r="E812" s="408"/>
      <c r="F812" s="409"/>
      <c r="G812" s="459"/>
      <c r="H812" s="459"/>
      <c r="I812" s="469"/>
      <c r="J812" s="409"/>
    </row>
    <row r="813" spans="2:10" ht="20.100000000000001" customHeight="1">
      <c r="B813" s="406"/>
      <c r="C813" s="406"/>
      <c r="D813" s="407"/>
      <c r="E813" s="408"/>
      <c r="F813" s="409"/>
      <c r="G813" s="459"/>
      <c r="H813" s="459"/>
      <c r="I813" s="469"/>
      <c r="J813" s="409"/>
    </row>
    <row r="814" spans="2:10" ht="20.100000000000001" customHeight="1">
      <c r="B814" s="406"/>
      <c r="C814" s="406"/>
      <c r="D814" s="407"/>
      <c r="E814" s="408"/>
      <c r="F814" s="409"/>
      <c r="G814" s="459"/>
      <c r="H814" s="459"/>
      <c r="I814" s="469"/>
      <c r="J814" s="409"/>
    </row>
    <row r="815" spans="2:10" ht="20.100000000000001" customHeight="1">
      <c r="B815" s="406"/>
      <c r="C815" s="406"/>
      <c r="D815" s="407"/>
      <c r="E815" s="408"/>
      <c r="F815" s="409"/>
      <c r="G815" s="459"/>
      <c r="H815" s="459"/>
      <c r="I815" s="469"/>
      <c r="J815" s="409"/>
    </row>
    <row r="816" spans="2:10" ht="20.100000000000001" customHeight="1">
      <c r="B816" s="406"/>
      <c r="C816" s="406"/>
      <c r="D816" s="407"/>
      <c r="E816" s="408"/>
      <c r="F816" s="409"/>
      <c r="G816" s="459"/>
      <c r="H816" s="459"/>
      <c r="I816" s="469"/>
      <c r="J816" s="409"/>
    </row>
    <row r="817" spans="2:10" ht="20.100000000000001" customHeight="1">
      <c r="B817" s="406"/>
      <c r="C817" s="406"/>
      <c r="D817" s="407"/>
      <c r="E817" s="408"/>
      <c r="F817" s="409"/>
      <c r="G817" s="459"/>
      <c r="H817" s="459"/>
      <c r="I817" s="469"/>
      <c r="J817" s="409"/>
    </row>
    <row r="818" spans="2:10" ht="20.100000000000001" customHeight="1">
      <c r="B818" s="406"/>
      <c r="C818" s="406"/>
      <c r="D818" s="407"/>
      <c r="E818" s="408"/>
      <c r="F818" s="409"/>
      <c r="G818" s="459"/>
      <c r="H818" s="459"/>
      <c r="I818" s="469"/>
      <c r="J818" s="409"/>
    </row>
    <row r="819" spans="2:10" ht="20.100000000000001" customHeight="1">
      <c r="B819" s="406"/>
      <c r="C819" s="406"/>
      <c r="D819" s="407"/>
      <c r="E819" s="408"/>
      <c r="F819" s="409"/>
      <c r="G819" s="459"/>
      <c r="H819" s="459"/>
      <c r="I819" s="469"/>
      <c r="J819" s="409"/>
    </row>
    <row r="820" spans="2:10" ht="20.100000000000001" customHeight="1">
      <c r="B820" s="406"/>
      <c r="C820" s="406"/>
      <c r="D820" s="407"/>
      <c r="E820" s="408"/>
      <c r="F820" s="409"/>
      <c r="G820" s="459"/>
      <c r="H820" s="459"/>
      <c r="I820" s="469"/>
      <c r="J820" s="409"/>
    </row>
    <row r="821" spans="2:10" ht="20.100000000000001" customHeight="1">
      <c r="B821" s="406"/>
      <c r="C821" s="406"/>
      <c r="D821" s="407"/>
      <c r="E821" s="408"/>
      <c r="F821" s="409"/>
      <c r="G821" s="459"/>
      <c r="H821" s="459"/>
      <c r="I821" s="469"/>
      <c r="J821" s="409"/>
    </row>
    <row r="822" spans="2:10" ht="20.100000000000001" customHeight="1">
      <c r="B822" s="406"/>
      <c r="C822" s="406"/>
      <c r="D822" s="407"/>
      <c r="E822" s="408"/>
      <c r="F822" s="409"/>
      <c r="G822" s="459"/>
      <c r="H822" s="459"/>
      <c r="I822" s="469"/>
      <c r="J822" s="409"/>
    </row>
    <row r="823" spans="2:10" ht="20.100000000000001" customHeight="1">
      <c r="B823" s="406"/>
      <c r="C823" s="406"/>
      <c r="D823" s="407"/>
      <c r="E823" s="408"/>
      <c r="F823" s="409"/>
      <c r="G823" s="459"/>
      <c r="H823" s="459"/>
      <c r="I823" s="469"/>
      <c r="J823" s="409"/>
    </row>
    <row r="824" spans="2:10" ht="20.100000000000001" customHeight="1">
      <c r="B824" s="406"/>
      <c r="C824" s="406"/>
      <c r="D824" s="407"/>
      <c r="E824" s="408"/>
      <c r="F824" s="409"/>
      <c r="G824" s="459"/>
      <c r="H824" s="459"/>
      <c r="I824" s="469"/>
      <c r="J824" s="409"/>
    </row>
    <row r="825" spans="2:10" ht="20.100000000000001" customHeight="1">
      <c r="B825" s="406"/>
      <c r="C825" s="406"/>
      <c r="D825" s="407"/>
      <c r="E825" s="408"/>
      <c r="F825" s="409"/>
      <c r="G825" s="459"/>
      <c r="H825" s="459"/>
      <c r="I825" s="469"/>
      <c r="J825" s="409"/>
    </row>
    <row r="826" spans="2:10" ht="20.100000000000001" customHeight="1">
      <c r="B826" s="406"/>
      <c r="C826" s="406"/>
      <c r="D826" s="407"/>
      <c r="E826" s="408"/>
      <c r="F826" s="409"/>
      <c r="G826" s="459"/>
      <c r="H826" s="459"/>
      <c r="I826" s="469"/>
      <c r="J826" s="409"/>
    </row>
    <row r="827" spans="2:10" ht="20.100000000000001" customHeight="1">
      <c r="B827" s="406"/>
      <c r="C827" s="406"/>
      <c r="D827" s="407"/>
      <c r="E827" s="408"/>
      <c r="F827" s="409"/>
      <c r="G827" s="459"/>
      <c r="H827" s="459"/>
      <c r="I827" s="469"/>
      <c r="J827" s="409"/>
    </row>
    <row r="828" spans="2:10" ht="20.100000000000001" customHeight="1">
      <c r="B828" s="406"/>
      <c r="C828" s="406"/>
      <c r="D828" s="407"/>
      <c r="E828" s="408"/>
      <c r="F828" s="409"/>
      <c r="G828" s="459"/>
      <c r="H828" s="459"/>
      <c r="I828" s="469"/>
      <c r="J828" s="409"/>
    </row>
    <row r="829" spans="2:10" ht="20.100000000000001" customHeight="1">
      <c r="B829" s="406"/>
      <c r="C829" s="406"/>
      <c r="D829" s="407"/>
      <c r="E829" s="408"/>
      <c r="F829" s="409"/>
      <c r="G829" s="459"/>
      <c r="H829" s="459"/>
      <c r="I829" s="469"/>
      <c r="J829" s="409"/>
    </row>
    <row r="830" spans="2:10" ht="20.100000000000001" customHeight="1">
      <c r="B830" s="406"/>
      <c r="C830" s="406"/>
      <c r="D830" s="407"/>
      <c r="E830" s="408"/>
      <c r="F830" s="409"/>
      <c r="G830" s="459"/>
      <c r="H830" s="459"/>
      <c r="I830" s="469"/>
      <c r="J830" s="409"/>
    </row>
    <row r="831" spans="2:10" ht="20.100000000000001" customHeight="1">
      <c r="B831" s="406"/>
      <c r="C831" s="406"/>
      <c r="D831" s="407"/>
      <c r="E831" s="408"/>
      <c r="F831" s="409"/>
      <c r="G831" s="459"/>
      <c r="H831" s="459"/>
      <c r="I831" s="469"/>
      <c r="J831" s="409"/>
    </row>
    <row r="832" spans="2:10" ht="20.100000000000001" customHeight="1">
      <c r="B832" s="406"/>
      <c r="C832" s="406"/>
      <c r="D832" s="407"/>
      <c r="E832" s="408"/>
      <c r="F832" s="409"/>
      <c r="G832" s="459"/>
      <c r="H832" s="459"/>
      <c r="I832" s="469"/>
      <c r="J832" s="409"/>
    </row>
    <row r="833" spans="2:10" ht="20.100000000000001" customHeight="1">
      <c r="B833" s="406"/>
      <c r="C833" s="406"/>
      <c r="D833" s="407"/>
      <c r="E833" s="408"/>
      <c r="F833" s="409"/>
      <c r="G833" s="459"/>
      <c r="H833" s="459"/>
      <c r="I833" s="469"/>
      <c r="J833" s="409"/>
    </row>
    <row r="834" spans="2:10" ht="20.100000000000001" customHeight="1">
      <c r="B834" s="406"/>
      <c r="C834" s="406"/>
      <c r="D834" s="407"/>
      <c r="E834" s="408"/>
      <c r="F834" s="409"/>
      <c r="G834" s="459"/>
      <c r="H834" s="459"/>
      <c r="I834" s="469"/>
      <c r="J834" s="409"/>
    </row>
    <row r="835" spans="2:10" ht="20.100000000000001" customHeight="1">
      <c r="B835" s="406"/>
      <c r="C835" s="406"/>
      <c r="D835" s="407"/>
      <c r="E835" s="408"/>
      <c r="F835" s="409"/>
      <c r="G835" s="459"/>
      <c r="H835" s="459"/>
      <c r="I835" s="469"/>
      <c r="J835" s="409"/>
    </row>
    <row r="836" spans="2:10" ht="20.100000000000001" customHeight="1">
      <c r="B836" s="406"/>
      <c r="C836" s="406"/>
      <c r="D836" s="407"/>
      <c r="E836" s="408"/>
      <c r="F836" s="409"/>
      <c r="G836" s="459"/>
      <c r="H836" s="459"/>
      <c r="I836" s="469"/>
      <c r="J836" s="409"/>
    </row>
    <row r="837" spans="2:10" ht="20.100000000000001" customHeight="1">
      <c r="B837" s="406"/>
      <c r="C837" s="406"/>
      <c r="D837" s="407"/>
      <c r="E837" s="408"/>
      <c r="F837" s="409"/>
      <c r="G837" s="459"/>
      <c r="H837" s="459"/>
      <c r="I837" s="469"/>
      <c r="J837" s="409"/>
    </row>
    <row r="838" spans="2:10" ht="20.100000000000001" customHeight="1">
      <c r="B838" s="406"/>
      <c r="C838" s="406"/>
      <c r="D838" s="407"/>
      <c r="E838" s="408"/>
      <c r="F838" s="409"/>
      <c r="G838" s="459"/>
      <c r="H838" s="459"/>
      <c r="I838" s="469"/>
      <c r="J838" s="409"/>
    </row>
    <row r="839" spans="2:10" ht="20.100000000000001" customHeight="1">
      <c r="B839" s="406"/>
      <c r="C839" s="406"/>
      <c r="D839" s="407"/>
      <c r="E839" s="408"/>
      <c r="F839" s="409"/>
      <c r="G839" s="459"/>
      <c r="H839" s="459"/>
      <c r="I839" s="469"/>
      <c r="J839" s="409"/>
    </row>
    <row r="840" spans="2:10" ht="20.100000000000001" customHeight="1">
      <c r="B840" s="406"/>
      <c r="C840" s="406"/>
      <c r="D840" s="407"/>
      <c r="E840" s="408"/>
      <c r="F840" s="409"/>
      <c r="G840" s="459"/>
      <c r="H840" s="459"/>
      <c r="I840" s="469"/>
      <c r="J840" s="409"/>
    </row>
    <row r="841" spans="2:10" ht="20.100000000000001" customHeight="1">
      <c r="B841" s="406"/>
      <c r="C841" s="406"/>
      <c r="D841" s="407"/>
      <c r="E841" s="408"/>
      <c r="F841" s="409"/>
      <c r="G841" s="459"/>
      <c r="H841" s="459"/>
      <c r="I841" s="469"/>
      <c r="J841" s="409"/>
    </row>
    <row r="842" spans="2:10" ht="20.100000000000001" customHeight="1">
      <c r="B842" s="406"/>
      <c r="C842" s="406"/>
      <c r="D842" s="407"/>
      <c r="E842" s="408"/>
      <c r="F842" s="409"/>
      <c r="G842" s="459"/>
      <c r="H842" s="459"/>
      <c r="I842" s="469"/>
      <c r="J842" s="409"/>
    </row>
    <row r="843" spans="2:10" ht="20.100000000000001" customHeight="1">
      <c r="B843" s="406"/>
      <c r="C843" s="406"/>
      <c r="D843" s="407"/>
      <c r="E843" s="408"/>
      <c r="F843" s="409"/>
      <c r="G843" s="459"/>
      <c r="H843" s="459"/>
      <c r="I843" s="469"/>
      <c r="J843" s="409"/>
    </row>
    <row r="844" spans="2:10" ht="20.100000000000001" customHeight="1">
      <c r="B844" s="406"/>
      <c r="C844" s="406"/>
      <c r="D844" s="407"/>
      <c r="E844" s="408"/>
      <c r="F844" s="409"/>
      <c r="G844" s="459"/>
      <c r="H844" s="459"/>
      <c r="I844" s="469"/>
      <c r="J844" s="409"/>
    </row>
    <row r="845" spans="2:10" ht="20.100000000000001" customHeight="1">
      <c r="B845" s="406"/>
      <c r="C845" s="406"/>
      <c r="D845" s="407"/>
      <c r="E845" s="408"/>
      <c r="F845" s="409"/>
      <c r="G845" s="459"/>
      <c r="H845" s="459"/>
      <c r="I845" s="469"/>
      <c r="J845" s="409"/>
    </row>
    <row r="846" spans="2:10" ht="20.100000000000001" customHeight="1">
      <c r="B846" s="406"/>
      <c r="C846" s="406"/>
      <c r="D846" s="407"/>
      <c r="E846" s="408"/>
      <c r="F846" s="409"/>
      <c r="G846" s="459"/>
      <c r="H846" s="459"/>
      <c r="I846" s="469"/>
      <c r="J846" s="409"/>
    </row>
    <row r="847" spans="2:10" ht="20.100000000000001" customHeight="1">
      <c r="B847" s="406"/>
      <c r="C847" s="406"/>
      <c r="D847" s="407"/>
      <c r="E847" s="408"/>
      <c r="F847" s="409"/>
      <c r="G847" s="459"/>
      <c r="H847" s="459"/>
      <c r="I847" s="469"/>
      <c r="J847" s="409"/>
    </row>
    <row r="848" spans="2:10" ht="20.100000000000001" customHeight="1">
      <c r="B848" s="406"/>
      <c r="C848" s="406"/>
      <c r="D848" s="407"/>
      <c r="E848" s="408"/>
      <c r="F848" s="409"/>
      <c r="G848" s="459"/>
      <c r="H848" s="459"/>
      <c r="I848" s="469"/>
      <c r="J848" s="409"/>
    </row>
    <row r="849" spans="2:10" ht="20.100000000000001" customHeight="1">
      <c r="B849" s="406"/>
      <c r="C849" s="406"/>
      <c r="D849" s="407"/>
      <c r="E849" s="408"/>
      <c r="F849" s="409"/>
      <c r="G849" s="459"/>
      <c r="H849" s="459"/>
      <c r="I849" s="469"/>
      <c r="J849" s="409"/>
    </row>
    <row r="850" spans="2:10" ht="20.100000000000001" customHeight="1">
      <c r="B850" s="406"/>
      <c r="C850" s="406"/>
      <c r="D850" s="407"/>
      <c r="E850" s="408"/>
      <c r="F850" s="409"/>
      <c r="G850" s="459"/>
      <c r="H850" s="459"/>
      <c r="I850" s="469"/>
      <c r="J850" s="409"/>
    </row>
    <row r="851" spans="2:10" ht="20.100000000000001" customHeight="1">
      <c r="B851" s="406"/>
      <c r="C851" s="406"/>
      <c r="D851" s="407"/>
      <c r="E851" s="408"/>
      <c r="F851" s="409"/>
      <c r="G851" s="459"/>
      <c r="H851" s="459"/>
      <c r="I851" s="469"/>
      <c r="J851" s="409"/>
    </row>
    <row r="852" spans="2:10" ht="20.100000000000001" customHeight="1">
      <c r="B852" s="406"/>
      <c r="C852" s="406"/>
      <c r="D852" s="407"/>
      <c r="E852" s="408"/>
      <c r="F852" s="409"/>
      <c r="G852" s="459"/>
      <c r="H852" s="459"/>
      <c r="I852" s="469"/>
      <c r="J852" s="409"/>
    </row>
    <row r="853" spans="2:10" ht="20.100000000000001" customHeight="1">
      <c r="B853" s="406"/>
      <c r="C853" s="406"/>
      <c r="D853" s="407"/>
      <c r="E853" s="408"/>
      <c r="F853" s="409"/>
      <c r="G853" s="459"/>
      <c r="H853" s="459"/>
      <c r="I853" s="469"/>
      <c r="J853" s="409"/>
    </row>
    <row r="854" spans="2:10" ht="20.100000000000001" customHeight="1">
      <c r="B854" s="406"/>
      <c r="C854" s="406"/>
      <c r="D854" s="407"/>
      <c r="E854" s="408"/>
      <c r="F854" s="409"/>
      <c r="G854" s="459"/>
      <c r="H854" s="459"/>
      <c r="I854" s="469"/>
      <c r="J854" s="409"/>
    </row>
    <row r="855" spans="2:10" ht="20.100000000000001" customHeight="1">
      <c r="B855" s="406"/>
      <c r="C855" s="406"/>
      <c r="D855" s="407"/>
      <c r="E855" s="408"/>
      <c r="F855" s="409"/>
      <c r="G855" s="459"/>
      <c r="H855" s="459"/>
      <c r="I855" s="469"/>
      <c r="J855" s="409"/>
    </row>
    <row r="856" spans="2:10" ht="20.100000000000001" customHeight="1">
      <c r="B856" s="406"/>
      <c r="C856" s="406"/>
      <c r="D856" s="407"/>
      <c r="E856" s="408"/>
      <c r="F856" s="409"/>
      <c r="G856" s="459"/>
      <c r="H856" s="459"/>
      <c r="I856" s="469"/>
      <c r="J856" s="409"/>
    </row>
    <row r="857" spans="2:10" ht="20.100000000000001" customHeight="1">
      <c r="B857" s="406"/>
      <c r="C857" s="406"/>
      <c r="D857" s="407"/>
      <c r="E857" s="408"/>
      <c r="F857" s="409"/>
      <c r="G857" s="459"/>
      <c r="H857" s="459"/>
      <c r="I857" s="469"/>
      <c r="J857" s="409"/>
    </row>
    <row r="858" spans="2:10" ht="20.100000000000001" customHeight="1">
      <c r="B858" s="406"/>
      <c r="C858" s="406"/>
      <c r="D858" s="407"/>
      <c r="E858" s="408"/>
      <c r="F858" s="409"/>
      <c r="G858" s="459"/>
      <c r="H858" s="459"/>
      <c r="I858" s="469"/>
      <c r="J858" s="409"/>
    </row>
    <row r="859" spans="2:10" ht="20.100000000000001" customHeight="1">
      <c r="B859" s="406"/>
      <c r="C859" s="406"/>
      <c r="D859" s="407"/>
      <c r="E859" s="408"/>
      <c r="F859" s="409"/>
      <c r="G859" s="459"/>
      <c r="H859" s="459"/>
      <c r="I859" s="469"/>
      <c r="J859" s="409"/>
    </row>
    <row r="860" spans="2:10" ht="20.100000000000001" customHeight="1">
      <c r="B860" s="406"/>
      <c r="C860" s="406"/>
      <c r="D860" s="407"/>
      <c r="E860" s="408"/>
      <c r="F860" s="409"/>
      <c r="G860" s="459"/>
      <c r="H860" s="459"/>
      <c r="I860" s="469"/>
      <c r="J860" s="409"/>
    </row>
    <row r="861" spans="2:10" ht="20.100000000000001" customHeight="1">
      <c r="B861" s="406"/>
      <c r="C861" s="406"/>
      <c r="D861" s="407"/>
      <c r="E861" s="408"/>
      <c r="F861" s="409"/>
      <c r="G861" s="459"/>
      <c r="H861" s="459"/>
      <c r="I861" s="469"/>
      <c r="J861" s="409"/>
    </row>
    <row r="862" spans="2:10" ht="20.100000000000001" customHeight="1">
      <c r="B862" s="406"/>
      <c r="C862" s="406"/>
      <c r="D862" s="407"/>
      <c r="E862" s="408"/>
      <c r="F862" s="409"/>
      <c r="G862" s="459"/>
      <c r="H862" s="459"/>
      <c r="I862" s="469"/>
      <c r="J862" s="409"/>
    </row>
    <row r="863" spans="2:10" ht="20.100000000000001" customHeight="1">
      <c r="B863" s="406"/>
      <c r="C863" s="406"/>
      <c r="D863" s="407"/>
      <c r="E863" s="408"/>
      <c r="F863" s="409"/>
      <c r="G863" s="459"/>
      <c r="H863" s="459"/>
      <c r="I863" s="469"/>
      <c r="J863" s="409"/>
    </row>
    <row r="864" spans="2:10" ht="20.100000000000001" customHeight="1">
      <c r="B864" s="406"/>
      <c r="C864" s="406"/>
      <c r="D864" s="407"/>
      <c r="E864" s="408"/>
      <c r="F864" s="409"/>
      <c r="G864" s="459"/>
      <c r="H864" s="459"/>
      <c r="I864" s="469"/>
      <c r="J864" s="409"/>
    </row>
    <row r="865" spans="2:10" ht="20.100000000000001" customHeight="1">
      <c r="B865" s="406"/>
      <c r="C865" s="406"/>
      <c r="D865" s="407"/>
      <c r="E865" s="408"/>
      <c r="F865" s="409"/>
      <c r="G865" s="459"/>
      <c r="H865" s="459"/>
      <c r="I865" s="469"/>
      <c r="J865" s="409"/>
    </row>
    <row r="866" spans="2:10" ht="20.100000000000001" customHeight="1">
      <c r="B866" s="406"/>
      <c r="C866" s="406"/>
      <c r="D866" s="407"/>
      <c r="E866" s="408"/>
      <c r="F866" s="409"/>
      <c r="G866" s="459"/>
      <c r="H866" s="459"/>
      <c r="I866" s="469"/>
      <c r="J866" s="409"/>
    </row>
    <row r="867" spans="2:10" ht="20.100000000000001" customHeight="1">
      <c r="B867" s="406"/>
      <c r="C867" s="406"/>
      <c r="D867" s="407"/>
      <c r="E867" s="408"/>
      <c r="F867" s="409"/>
      <c r="G867" s="459"/>
      <c r="H867" s="459"/>
      <c r="I867" s="469"/>
      <c r="J867" s="409"/>
    </row>
    <row r="868" spans="2:10" ht="20.100000000000001" customHeight="1">
      <c r="B868" s="406"/>
      <c r="C868" s="406"/>
      <c r="D868" s="407"/>
      <c r="E868" s="408"/>
      <c r="F868" s="409"/>
      <c r="G868" s="459"/>
      <c r="H868" s="459"/>
      <c r="I868" s="469"/>
      <c r="J868" s="409"/>
    </row>
    <row r="869" spans="2:10" ht="20.100000000000001" customHeight="1">
      <c r="B869" s="406"/>
      <c r="C869" s="406"/>
      <c r="D869" s="407"/>
      <c r="E869" s="408"/>
      <c r="F869" s="409"/>
      <c r="G869" s="459"/>
      <c r="H869" s="459"/>
      <c r="I869" s="469"/>
      <c r="J869" s="409"/>
    </row>
    <row r="870" spans="2:10" ht="20.100000000000001" customHeight="1">
      <c r="B870" s="406"/>
      <c r="C870" s="406"/>
      <c r="D870" s="407"/>
      <c r="E870" s="408"/>
      <c r="F870" s="409"/>
      <c r="G870" s="459"/>
      <c r="H870" s="459"/>
      <c r="I870" s="469"/>
      <c r="J870" s="409"/>
    </row>
    <row r="871" spans="2:10" ht="20.100000000000001" customHeight="1">
      <c r="B871" s="406"/>
      <c r="C871" s="406"/>
      <c r="D871" s="407"/>
      <c r="E871" s="408"/>
      <c r="F871" s="409"/>
      <c r="G871" s="459"/>
      <c r="H871" s="459"/>
      <c r="I871" s="469"/>
      <c r="J871" s="409"/>
    </row>
    <row r="872" spans="2:10" ht="20.100000000000001" customHeight="1">
      <c r="B872" s="406"/>
      <c r="C872" s="406"/>
      <c r="D872" s="407"/>
      <c r="E872" s="408"/>
      <c r="F872" s="409"/>
      <c r="G872" s="459"/>
      <c r="H872" s="459"/>
      <c r="I872" s="469"/>
      <c r="J872" s="409"/>
    </row>
    <row r="873" spans="2:10" ht="20.100000000000001" customHeight="1">
      <c r="B873" s="406"/>
      <c r="C873" s="406"/>
      <c r="D873" s="407"/>
      <c r="E873" s="408"/>
      <c r="F873" s="409"/>
      <c r="G873" s="459"/>
      <c r="H873" s="459"/>
      <c r="I873" s="469"/>
      <c r="J873" s="409"/>
    </row>
    <row r="874" spans="2:10" ht="20.100000000000001" customHeight="1">
      <c r="B874" s="406"/>
      <c r="C874" s="406"/>
      <c r="D874" s="407"/>
      <c r="E874" s="408"/>
      <c r="F874" s="409"/>
      <c r="G874" s="459"/>
      <c r="H874" s="459"/>
      <c r="I874" s="469"/>
      <c r="J874" s="409"/>
    </row>
    <row r="875" spans="2:10" ht="20.100000000000001" customHeight="1">
      <c r="B875" s="406"/>
      <c r="C875" s="406"/>
      <c r="D875" s="407"/>
      <c r="E875" s="408"/>
      <c r="F875" s="409"/>
      <c r="G875" s="459"/>
      <c r="H875" s="459"/>
      <c r="I875" s="469"/>
      <c r="J875" s="409"/>
    </row>
    <row r="876" spans="2:10" ht="20.100000000000001" customHeight="1">
      <c r="B876" s="406"/>
      <c r="C876" s="406"/>
      <c r="D876" s="407"/>
      <c r="E876" s="408"/>
      <c r="F876" s="409"/>
      <c r="G876" s="459"/>
      <c r="H876" s="459"/>
      <c r="I876" s="469"/>
      <c r="J876" s="409"/>
    </row>
    <row r="877" spans="2:10" ht="20.100000000000001" customHeight="1">
      <c r="B877" s="406"/>
      <c r="C877" s="406"/>
      <c r="D877" s="407"/>
      <c r="E877" s="408"/>
      <c r="F877" s="409"/>
      <c r="G877" s="459"/>
      <c r="H877" s="459"/>
      <c r="I877" s="469"/>
      <c r="J877" s="409"/>
    </row>
    <row r="878" spans="2:10" ht="20.100000000000001" customHeight="1">
      <c r="B878" s="406"/>
      <c r="C878" s="406"/>
      <c r="D878" s="407"/>
      <c r="E878" s="408"/>
      <c r="F878" s="409"/>
      <c r="G878" s="459"/>
      <c r="H878" s="459"/>
      <c r="I878" s="469"/>
      <c r="J878" s="409"/>
    </row>
    <row r="879" spans="2:10" ht="20.100000000000001" customHeight="1">
      <c r="B879" s="406"/>
      <c r="C879" s="406"/>
      <c r="D879" s="407"/>
      <c r="E879" s="408"/>
      <c r="F879" s="409"/>
      <c r="G879" s="459"/>
      <c r="H879" s="459"/>
      <c r="I879" s="469"/>
      <c r="J879" s="409"/>
    </row>
    <row r="880" spans="2:10" ht="20.100000000000001" customHeight="1">
      <c r="B880" s="406"/>
      <c r="C880" s="406"/>
      <c r="D880" s="407"/>
      <c r="E880" s="408"/>
      <c r="F880" s="409"/>
      <c r="G880" s="459"/>
      <c r="H880" s="459"/>
      <c r="I880" s="469"/>
      <c r="J880" s="409"/>
    </row>
    <row r="881" spans="2:10" ht="20.100000000000001" customHeight="1">
      <c r="B881" s="406"/>
      <c r="C881" s="406"/>
      <c r="D881" s="407"/>
      <c r="E881" s="408"/>
      <c r="F881" s="409"/>
      <c r="G881" s="459"/>
      <c r="H881" s="459"/>
      <c r="I881" s="469"/>
      <c r="J881" s="409"/>
    </row>
    <row r="882" spans="2:10" ht="20.100000000000001" customHeight="1">
      <c r="B882" s="406"/>
      <c r="C882" s="406"/>
      <c r="D882" s="407"/>
      <c r="E882" s="408"/>
      <c r="F882" s="409"/>
      <c r="G882" s="459"/>
      <c r="H882" s="459"/>
      <c r="I882" s="469"/>
      <c r="J882" s="409"/>
    </row>
    <row r="883" spans="2:10" ht="20.100000000000001" customHeight="1">
      <c r="B883" s="406"/>
      <c r="C883" s="406"/>
      <c r="D883" s="407"/>
      <c r="E883" s="408"/>
      <c r="F883" s="409"/>
      <c r="G883" s="459"/>
      <c r="H883" s="459"/>
      <c r="I883" s="469"/>
      <c r="J883" s="409"/>
    </row>
    <row r="884" spans="2:10" ht="20.100000000000001" customHeight="1">
      <c r="B884" s="406"/>
      <c r="C884" s="406"/>
      <c r="D884" s="407"/>
      <c r="E884" s="408"/>
      <c r="F884" s="409"/>
      <c r="G884" s="459"/>
      <c r="H884" s="459"/>
      <c r="I884" s="469"/>
      <c r="J884" s="409"/>
    </row>
    <row r="885" spans="2:10" ht="20.100000000000001" customHeight="1">
      <c r="B885" s="406"/>
      <c r="C885" s="406"/>
      <c r="D885" s="407"/>
      <c r="E885" s="408"/>
      <c r="F885" s="409"/>
      <c r="G885" s="459"/>
      <c r="H885" s="459"/>
      <c r="I885" s="469"/>
      <c r="J885" s="409"/>
    </row>
    <row r="886" spans="2:10" ht="20.100000000000001" customHeight="1">
      <c r="B886" s="406"/>
      <c r="C886" s="406"/>
      <c r="D886" s="407"/>
      <c r="E886" s="408"/>
      <c r="F886" s="409"/>
      <c r="G886" s="459"/>
      <c r="H886" s="459"/>
      <c r="I886" s="469"/>
      <c r="J886" s="409"/>
    </row>
    <row r="887" spans="2:10" ht="20.100000000000001" customHeight="1">
      <c r="B887" s="406"/>
      <c r="C887" s="406"/>
      <c r="D887" s="407"/>
      <c r="E887" s="408"/>
      <c r="F887" s="409"/>
      <c r="G887" s="459"/>
      <c r="H887" s="459"/>
      <c r="I887" s="469"/>
      <c r="J887" s="409"/>
    </row>
    <row r="888" spans="2:10" ht="20.100000000000001" customHeight="1">
      <c r="B888" s="406"/>
      <c r="C888" s="406"/>
      <c r="D888" s="407"/>
      <c r="E888" s="408"/>
      <c r="F888" s="409"/>
      <c r="G888" s="459"/>
      <c r="H888" s="459"/>
      <c r="I888" s="469"/>
      <c r="J888" s="409"/>
    </row>
    <row r="889" spans="2:10" ht="20.100000000000001" customHeight="1">
      <c r="B889" s="406"/>
      <c r="C889" s="406"/>
      <c r="D889" s="407"/>
      <c r="E889" s="408"/>
      <c r="F889" s="409"/>
      <c r="G889" s="459"/>
      <c r="H889" s="459"/>
      <c r="I889" s="469"/>
      <c r="J889" s="409"/>
    </row>
    <row r="890" spans="2:10" ht="20.100000000000001" customHeight="1">
      <c r="B890" s="406"/>
      <c r="C890" s="406"/>
      <c r="D890" s="407"/>
      <c r="E890" s="408"/>
      <c r="F890" s="409"/>
      <c r="G890" s="459"/>
      <c r="H890" s="459"/>
      <c r="I890" s="469"/>
      <c r="J890" s="409"/>
    </row>
    <row r="891" spans="2:10" ht="20.100000000000001" customHeight="1">
      <c r="B891" s="406"/>
      <c r="C891" s="406"/>
      <c r="D891" s="407"/>
      <c r="E891" s="408"/>
      <c r="F891" s="409"/>
      <c r="G891" s="459"/>
      <c r="H891" s="459"/>
      <c r="I891" s="469"/>
      <c r="J891" s="409"/>
    </row>
    <row r="892" spans="2:10" ht="20.100000000000001" customHeight="1">
      <c r="B892" s="406"/>
      <c r="C892" s="406"/>
      <c r="D892" s="407"/>
      <c r="E892" s="408"/>
      <c r="F892" s="409"/>
      <c r="G892" s="459"/>
      <c r="H892" s="459"/>
      <c r="I892" s="469"/>
      <c r="J892" s="409"/>
    </row>
    <row r="893" spans="2:10" ht="20.100000000000001" customHeight="1">
      <c r="B893" s="406"/>
      <c r="C893" s="406"/>
      <c r="D893" s="407"/>
      <c r="E893" s="408"/>
      <c r="F893" s="409"/>
      <c r="G893" s="459"/>
      <c r="H893" s="459"/>
      <c r="I893" s="469"/>
      <c r="J893" s="409"/>
    </row>
    <row r="894" spans="2:10" ht="20.100000000000001" customHeight="1">
      <c r="B894" s="406"/>
      <c r="C894" s="406"/>
      <c r="D894" s="407"/>
      <c r="E894" s="408"/>
      <c r="F894" s="409"/>
      <c r="G894" s="459"/>
      <c r="H894" s="459"/>
      <c r="I894" s="469"/>
      <c r="J894" s="409"/>
    </row>
    <row r="895" spans="2:10" ht="20.100000000000001" customHeight="1">
      <c r="B895" s="406"/>
      <c r="C895" s="406"/>
      <c r="D895" s="407"/>
      <c r="E895" s="408"/>
      <c r="F895" s="409"/>
      <c r="G895" s="459"/>
      <c r="H895" s="459"/>
      <c r="I895" s="469"/>
      <c r="J895" s="409"/>
    </row>
    <row r="896" spans="2:10" ht="20.100000000000001" customHeight="1">
      <c r="B896" s="406"/>
      <c r="C896" s="406"/>
      <c r="D896" s="407"/>
      <c r="E896" s="408"/>
      <c r="F896" s="409"/>
      <c r="G896" s="459"/>
      <c r="H896" s="459"/>
      <c r="I896" s="469"/>
      <c r="J896" s="409"/>
    </row>
    <row r="897" spans="2:10" ht="20.100000000000001" customHeight="1">
      <c r="B897" s="406"/>
      <c r="C897" s="406"/>
      <c r="D897" s="407"/>
      <c r="E897" s="408"/>
      <c r="F897" s="409"/>
      <c r="G897" s="459"/>
      <c r="H897" s="459"/>
      <c r="I897" s="469"/>
      <c r="J897" s="409"/>
    </row>
    <row r="898" spans="2:10" ht="20.100000000000001" customHeight="1">
      <c r="B898" s="406"/>
      <c r="C898" s="406"/>
      <c r="D898" s="407"/>
      <c r="E898" s="408"/>
      <c r="F898" s="409"/>
      <c r="G898" s="459"/>
      <c r="H898" s="459"/>
      <c r="I898" s="469"/>
      <c r="J898" s="409"/>
    </row>
    <row r="899" spans="2:10" ht="20.100000000000001" customHeight="1">
      <c r="B899" s="406"/>
      <c r="C899" s="406"/>
      <c r="D899" s="407"/>
      <c r="E899" s="408"/>
      <c r="F899" s="409"/>
      <c r="G899" s="459"/>
      <c r="H899" s="459"/>
      <c r="I899" s="469"/>
      <c r="J899" s="409"/>
    </row>
    <row r="900" spans="2:10" ht="20.100000000000001" customHeight="1">
      <c r="B900" s="406"/>
      <c r="C900" s="406"/>
      <c r="D900" s="407"/>
      <c r="E900" s="408"/>
      <c r="F900" s="409"/>
      <c r="G900" s="459"/>
      <c r="H900" s="459"/>
      <c r="I900" s="469"/>
      <c r="J900" s="409"/>
    </row>
    <row r="901" spans="2:10" ht="20.100000000000001" customHeight="1">
      <c r="B901" s="406"/>
      <c r="C901" s="406"/>
      <c r="D901" s="407"/>
      <c r="E901" s="408"/>
      <c r="F901" s="409"/>
      <c r="G901" s="459"/>
      <c r="H901" s="459"/>
      <c r="I901" s="469"/>
      <c r="J901" s="409"/>
    </row>
    <row r="902" spans="2:10" ht="20.100000000000001" customHeight="1">
      <c r="B902" s="406"/>
      <c r="C902" s="406"/>
      <c r="D902" s="407"/>
      <c r="E902" s="408"/>
      <c r="F902" s="409"/>
      <c r="G902" s="459"/>
      <c r="H902" s="459"/>
      <c r="I902" s="469"/>
      <c r="J902" s="409"/>
    </row>
    <row r="903" spans="2:10" ht="20.100000000000001" customHeight="1">
      <c r="B903" s="406"/>
      <c r="C903" s="406"/>
      <c r="D903" s="407"/>
      <c r="E903" s="408"/>
      <c r="F903" s="409"/>
      <c r="G903" s="459"/>
      <c r="H903" s="459"/>
      <c r="I903" s="469"/>
      <c r="J903" s="409"/>
    </row>
    <row r="904" spans="2:10" ht="20.100000000000001" customHeight="1">
      <c r="B904" s="406"/>
      <c r="C904" s="406"/>
      <c r="D904" s="407"/>
      <c r="E904" s="408"/>
      <c r="F904" s="409"/>
      <c r="G904" s="459"/>
      <c r="H904" s="459"/>
      <c r="I904" s="469"/>
      <c r="J904" s="409"/>
    </row>
    <row r="905" spans="2:10" ht="20.100000000000001" customHeight="1">
      <c r="B905" s="406"/>
      <c r="C905" s="406"/>
      <c r="D905" s="407"/>
      <c r="E905" s="408"/>
      <c r="F905" s="409"/>
      <c r="G905" s="459"/>
      <c r="H905" s="459"/>
      <c r="I905" s="469"/>
      <c r="J905" s="409"/>
    </row>
    <row r="906" spans="2:10" ht="20.100000000000001" customHeight="1">
      <c r="B906" s="406"/>
      <c r="C906" s="406"/>
      <c r="D906" s="407"/>
      <c r="E906" s="408"/>
      <c r="F906" s="409"/>
      <c r="G906" s="459"/>
      <c r="H906" s="459"/>
      <c r="I906" s="469"/>
      <c r="J906" s="409"/>
    </row>
    <row r="907" spans="2:10" ht="20.100000000000001" customHeight="1">
      <c r="B907" s="406"/>
      <c r="C907" s="406"/>
      <c r="D907" s="407"/>
      <c r="E907" s="408"/>
      <c r="F907" s="409"/>
      <c r="G907" s="459"/>
      <c r="H907" s="459"/>
      <c r="I907" s="469"/>
      <c r="J907" s="409"/>
    </row>
    <row r="908" spans="2:10" ht="20.100000000000001" customHeight="1">
      <c r="B908" s="406"/>
      <c r="C908" s="406"/>
      <c r="D908" s="407"/>
      <c r="E908" s="408"/>
      <c r="F908" s="409"/>
      <c r="G908" s="459"/>
      <c r="H908" s="459"/>
      <c r="I908" s="469"/>
      <c r="J908" s="409"/>
    </row>
    <row r="909" spans="2:10" ht="20.100000000000001" customHeight="1">
      <c r="B909" s="406"/>
      <c r="C909" s="406"/>
      <c r="D909" s="407"/>
      <c r="E909" s="408"/>
      <c r="F909" s="409"/>
      <c r="G909" s="459"/>
      <c r="H909" s="459"/>
      <c r="I909" s="469"/>
      <c r="J909" s="409"/>
    </row>
    <row r="910" spans="2:10" ht="20.100000000000001" customHeight="1">
      <c r="B910" s="406"/>
      <c r="C910" s="406"/>
      <c r="D910" s="407"/>
      <c r="E910" s="408"/>
      <c r="F910" s="409"/>
      <c r="G910" s="459"/>
      <c r="H910" s="459"/>
      <c r="I910" s="469"/>
      <c r="J910" s="409"/>
    </row>
    <row r="911" spans="2:10" ht="20.100000000000001" customHeight="1">
      <c r="B911" s="406"/>
      <c r="C911" s="406"/>
      <c r="D911" s="407"/>
      <c r="E911" s="408"/>
      <c r="F911" s="409"/>
      <c r="G911" s="459"/>
      <c r="H911" s="459"/>
      <c r="I911" s="469"/>
      <c r="J911" s="409"/>
    </row>
    <row r="912" spans="2:10" ht="20.100000000000001" customHeight="1">
      <c r="B912" s="406"/>
      <c r="C912" s="406"/>
      <c r="D912" s="407"/>
      <c r="E912" s="408"/>
      <c r="F912" s="409"/>
      <c r="G912" s="459"/>
      <c r="H912" s="459"/>
      <c r="I912" s="469"/>
      <c r="J912" s="409"/>
    </row>
    <row r="913" spans="2:10" ht="20.100000000000001" customHeight="1">
      <c r="B913" s="406"/>
      <c r="C913" s="406"/>
      <c r="D913" s="407"/>
      <c r="E913" s="408"/>
      <c r="F913" s="409"/>
      <c r="G913" s="459"/>
      <c r="H913" s="459"/>
      <c r="I913" s="469"/>
      <c r="J913" s="409"/>
    </row>
    <row r="914" spans="2:10" ht="20.100000000000001" customHeight="1">
      <c r="B914" s="406"/>
      <c r="C914" s="406"/>
      <c r="D914" s="407"/>
      <c r="E914" s="408"/>
      <c r="F914" s="409"/>
      <c r="G914" s="459"/>
      <c r="H914" s="459"/>
      <c r="I914" s="469"/>
      <c r="J914" s="409"/>
    </row>
    <row r="915" spans="2:10" ht="20.100000000000001" customHeight="1">
      <c r="B915" s="406"/>
      <c r="C915" s="406"/>
      <c r="D915" s="407"/>
      <c r="E915" s="408"/>
      <c r="F915" s="409"/>
      <c r="G915" s="459"/>
      <c r="H915" s="459"/>
      <c r="I915" s="469"/>
      <c r="J915" s="409"/>
    </row>
    <row r="916" spans="2:10" ht="20.100000000000001" customHeight="1">
      <c r="B916" s="406"/>
      <c r="C916" s="406"/>
      <c r="D916" s="407"/>
      <c r="E916" s="408"/>
      <c r="F916" s="409"/>
      <c r="G916" s="459"/>
      <c r="H916" s="459"/>
      <c r="I916" s="469"/>
      <c r="J916" s="409"/>
    </row>
    <row r="917" spans="2:10" ht="20.100000000000001" customHeight="1">
      <c r="B917" s="406"/>
      <c r="C917" s="406"/>
      <c r="D917" s="407"/>
      <c r="E917" s="408"/>
      <c r="F917" s="409"/>
      <c r="G917" s="459"/>
      <c r="H917" s="459"/>
      <c r="I917" s="469"/>
      <c r="J917" s="409"/>
    </row>
    <row r="918" spans="2:10" ht="20.100000000000001" customHeight="1">
      <c r="B918" s="406"/>
      <c r="C918" s="406"/>
      <c r="D918" s="407"/>
      <c r="E918" s="408"/>
      <c r="F918" s="409"/>
      <c r="G918" s="459"/>
      <c r="H918" s="459"/>
      <c r="I918" s="469"/>
      <c r="J918" s="409"/>
    </row>
    <row r="919" spans="2:10" ht="20.100000000000001" customHeight="1">
      <c r="B919" s="406"/>
      <c r="C919" s="406"/>
      <c r="D919" s="407"/>
      <c r="E919" s="408"/>
      <c r="F919" s="409"/>
      <c r="G919" s="459"/>
      <c r="H919" s="459"/>
      <c r="I919" s="469"/>
      <c r="J919" s="409"/>
    </row>
    <row r="920" spans="2:10" ht="20.100000000000001" customHeight="1">
      <c r="B920" s="406"/>
      <c r="C920" s="406"/>
      <c r="D920" s="407"/>
      <c r="E920" s="408"/>
      <c r="F920" s="409"/>
      <c r="G920" s="459"/>
      <c r="H920" s="459"/>
      <c r="I920" s="469"/>
      <c r="J920" s="409"/>
    </row>
    <row r="921" spans="2:10" ht="20.100000000000001" customHeight="1">
      <c r="B921" s="406"/>
      <c r="C921" s="406"/>
      <c r="D921" s="407"/>
      <c r="E921" s="408"/>
      <c r="F921" s="409"/>
      <c r="G921" s="459"/>
      <c r="H921" s="459"/>
      <c r="I921" s="469"/>
      <c r="J921" s="409"/>
    </row>
    <row r="922" spans="2:10" ht="20.100000000000001" customHeight="1">
      <c r="B922" s="406"/>
      <c r="C922" s="406"/>
      <c r="D922" s="407"/>
      <c r="E922" s="408"/>
      <c r="F922" s="409"/>
      <c r="G922" s="459"/>
      <c r="H922" s="459"/>
      <c r="I922" s="469"/>
      <c r="J922" s="409"/>
    </row>
    <row r="923" spans="2:10" ht="20.100000000000001" customHeight="1">
      <c r="B923" s="406"/>
      <c r="C923" s="406"/>
      <c r="D923" s="407"/>
      <c r="E923" s="408"/>
      <c r="F923" s="409"/>
      <c r="G923" s="459"/>
      <c r="H923" s="459"/>
      <c r="I923" s="469"/>
      <c r="J923" s="409"/>
    </row>
    <row r="924" spans="2:10" ht="20.100000000000001" customHeight="1">
      <c r="B924" s="406"/>
      <c r="C924" s="406"/>
      <c r="D924" s="407"/>
      <c r="E924" s="408"/>
      <c r="F924" s="409"/>
      <c r="G924" s="459"/>
      <c r="H924" s="459"/>
      <c r="I924" s="469"/>
      <c r="J924" s="409"/>
    </row>
    <row r="925" spans="2:10" ht="20.100000000000001" customHeight="1">
      <c r="B925" s="406"/>
      <c r="C925" s="406"/>
      <c r="D925" s="407"/>
      <c r="E925" s="408"/>
      <c r="F925" s="409"/>
      <c r="G925" s="459"/>
      <c r="H925" s="459"/>
      <c r="I925" s="469"/>
      <c r="J925" s="409"/>
    </row>
    <row r="926" spans="2:10" ht="20.100000000000001" customHeight="1">
      <c r="B926" s="406"/>
      <c r="C926" s="406"/>
      <c r="D926" s="407"/>
      <c r="E926" s="408"/>
      <c r="F926" s="409"/>
      <c r="G926" s="459"/>
      <c r="H926" s="459"/>
      <c r="I926" s="469"/>
      <c r="J926" s="409"/>
    </row>
    <row r="927" spans="2:10" ht="20.100000000000001" customHeight="1">
      <c r="B927" s="406"/>
      <c r="C927" s="406"/>
      <c r="D927" s="407"/>
      <c r="E927" s="408"/>
      <c r="F927" s="409"/>
      <c r="G927" s="459"/>
      <c r="H927" s="459"/>
      <c r="I927" s="469"/>
      <c r="J927" s="409"/>
    </row>
    <row r="928" spans="2:10" ht="20.100000000000001" customHeight="1">
      <c r="B928" s="406"/>
      <c r="C928" s="406"/>
      <c r="D928" s="407"/>
      <c r="E928" s="408"/>
      <c r="F928" s="409"/>
      <c r="G928" s="459"/>
      <c r="H928" s="459"/>
      <c r="I928" s="469"/>
      <c r="J928" s="409"/>
    </row>
    <row r="929" spans="2:10" ht="20.100000000000001" customHeight="1">
      <c r="B929" s="406"/>
      <c r="C929" s="406"/>
      <c r="D929" s="407"/>
      <c r="E929" s="408"/>
      <c r="F929" s="409"/>
      <c r="G929" s="459"/>
      <c r="H929" s="459"/>
      <c r="I929" s="469"/>
      <c r="J929" s="409"/>
    </row>
    <row r="930" spans="2:10" ht="20.100000000000001" customHeight="1">
      <c r="B930" s="406"/>
      <c r="C930" s="406"/>
      <c r="D930" s="407"/>
      <c r="E930" s="408"/>
      <c r="F930" s="409"/>
      <c r="G930" s="459"/>
      <c r="H930" s="459"/>
      <c r="I930" s="469"/>
      <c r="J930" s="409"/>
    </row>
    <row r="931" spans="2:10" ht="20.100000000000001" customHeight="1">
      <c r="B931" s="406"/>
      <c r="C931" s="406"/>
      <c r="D931" s="407"/>
      <c r="E931" s="408"/>
      <c r="F931" s="409"/>
      <c r="G931" s="459"/>
      <c r="H931" s="459"/>
      <c r="I931" s="469"/>
      <c r="J931" s="409"/>
    </row>
    <row r="932" spans="2:10" ht="20.100000000000001" customHeight="1">
      <c r="B932" s="406"/>
      <c r="C932" s="406"/>
      <c r="D932" s="407"/>
      <c r="E932" s="408"/>
      <c r="F932" s="409"/>
      <c r="G932" s="459"/>
      <c r="H932" s="459"/>
      <c r="I932" s="469"/>
      <c r="J932" s="409"/>
    </row>
    <row r="933" spans="2:10" ht="20.100000000000001" customHeight="1">
      <c r="B933" s="406"/>
      <c r="C933" s="406"/>
      <c r="D933" s="407"/>
      <c r="E933" s="408"/>
      <c r="F933" s="409"/>
      <c r="G933" s="459"/>
      <c r="H933" s="459"/>
      <c r="I933" s="469"/>
      <c r="J933" s="409"/>
    </row>
    <row r="934" spans="2:10" ht="20.100000000000001" customHeight="1">
      <c r="B934" s="406"/>
      <c r="C934" s="406"/>
      <c r="D934" s="407"/>
      <c r="E934" s="408"/>
      <c r="F934" s="409"/>
      <c r="G934" s="459"/>
      <c r="H934" s="459"/>
      <c r="I934" s="469"/>
      <c r="J934" s="409"/>
    </row>
    <row r="935" spans="2:10" ht="20.100000000000001" customHeight="1">
      <c r="B935" s="406"/>
      <c r="C935" s="406"/>
      <c r="D935" s="407"/>
      <c r="E935" s="408"/>
      <c r="F935" s="409"/>
      <c r="G935" s="459"/>
      <c r="H935" s="459"/>
      <c r="I935" s="469"/>
      <c r="J935" s="409"/>
    </row>
    <row r="936" spans="2:10" ht="20.100000000000001" customHeight="1">
      <c r="B936" s="406"/>
      <c r="C936" s="406"/>
      <c r="D936" s="407"/>
      <c r="E936" s="408"/>
      <c r="F936" s="409"/>
      <c r="G936" s="459"/>
      <c r="H936" s="459"/>
      <c r="I936" s="469"/>
      <c r="J936" s="409"/>
    </row>
    <row r="937" spans="2:10" ht="20.100000000000001" customHeight="1">
      <c r="B937" s="406"/>
      <c r="C937" s="406"/>
      <c r="D937" s="407"/>
      <c r="E937" s="408"/>
      <c r="F937" s="409"/>
      <c r="G937" s="459"/>
      <c r="H937" s="459"/>
      <c r="I937" s="469"/>
      <c r="J937" s="409"/>
    </row>
    <row r="938" spans="2:10" ht="20.100000000000001" customHeight="1">
      <c r="B938" s="406"/>
      <c r="C938" s="406"/>
      <c r="D938" s="407"/>
      <c r="E938" s="408"/>
      <c r="F938" s="409"/>
      <c r="G938" s="459"/>
      <c r="H938" s="459"/>
      <c r="I938" s="469"/>
      <c r="J938" s="409"/>
    </row>
    <row r="939" spans="2:10" ht="20.100000000000001" customHeight="1">
      <c r="B939" s="406"/>
      <c r="C939" s="406"/>
      <c r="D939" s="407"/>
      <c r="E939" s="408"/>
      <c r="F939" s="409"/>
      <c r="G939" s="459"/>
      <c r="H939" s="459"/>
      <c r="I939" s="469"/>
      <c r="J939" s="409"/>
    </row>
    <row r="940" spans="2:10" ht="20.100000000000001" customHeight="1">
      <c r="B940" s="406"/>
      <c r="C940" s="406"/>
      <c r="D940" s="407"/>
      <c r="E940" s="408"/>
      <c r="F940" s="409"/>
      <c r="G940" s="459"/>
      <c r="H940" s="459"/>
      <c r="I940" s="469"/>
      <c r="J940" s="409"/>
    </row>
    <row r="941" spans="2:10" ht="20.100000000000001" customHeight="1">
      <c r="B941" s="406"/>
      <c r="C941" s="406"/>
      <c r="D941" s="407"/>
      <c r="E941" s="408"/>
      <c r="F941" s="409"/>
      <c r="G941" s="459"/>
      <c r="H941" s="459"/>
      <c r="I941" s="469"/>
      <c r="J941" s="409"/>
    </row>
    <row r="942" spans="2:10" ht="20.100000000000001" customHeight="1">
      <c r="B942" s="406"/>
      <c r="C942" s="406"/>
      <c r="D942" s="407"/>
      <c r="E942" s="408"/>
      <c r="F942" s="409"/>
      <c r="G942" s="459"/>
      <c r="H942" s="459"/>
      <c r="I942" s="469"/>
      <c r="J942" s="409"/>
    </row>
    <row r="943" spans="2:10" ht="20.100000000000001" customHeight="1">
      <c r="B943" s="406"/>
      <c r="C943" s="406"/>
      <c r="D943" s="407"/>
      <c r="E943" s="408"/>
      <c r="F943" s="409"/>
      <c r="G943" s="459"/>
      <c r="H943" s="459"/>
      <c r="I943" s="469"/>
      <c r="J943" s="409"/>
    </row>
    <row r="944" spans="2:10" ht="20.100000000000001" customHeight="1">
      <c r="B944" s="406"/>
      <c r="C944" s="406"/>
      <c r="D944" s="407"/>
      <c r="E944" s="408"/>
      <c r="F944" s="409"/>
      <c r="G944" s="459"/>
      <c r="H944" s="459"/>
      <c r="I944" s="469"/>
      <c r="J944" s="409"/>
    </row>
    <row r="945" spans="2:10" ht="20.100000000000001" customHeight="1">
      <c r="B945" s="406"/>
      <c r="C945" s="406"/>
      <c r="D945" s="407"/>
      <c r="E945" s="408"/>
      <c r="F945" s="409"/>
      <c r="G945" s="459"/>
      <c r="H945" s="459"/>
      <c r="I945" s="469"/>
      <c r="J945" s="409"/>
    </row>
    <row r="946" spans="2:10" ht="20.100000000000001" customHeight="1">
      <c r="B946" s="406"/>
      <c r="C946" s="406"/>
      <c r="D946" s="407"/>
      <c r="E946" s="408"/>
      <c r="F946" s="409"/>
      <c r="G946" s="459"/>
      <c r="H946" s="459"/>
      <c r="I946" s="469"/>
      <c r="J946" s="409"/>
    </row>
    <row r="947" spans="2:10" ht="20.100000000000001" customHeight="1">
      <c r="B947" s="406"/>
      <c r="C947" s="406"/>
      <c r="D947" s="407"/>
      <c r="E947" s="408"/>
      <c r="F947" s="409"/>
      <c r="G947" s="459"/>
      <c r="H947" s="459"/>
      <c r="I947" s="469"/>
      <c r="J947" s="409"/>
    </row>
    <row r="948" spans="2:10" ht="20.100000000000001" customHeight="1">
      <c r="B948" s="406"/>
      <c r="C948" s="406"/>
      <c r="D948" s="407"/>
      <c r="E948" s="408"/>
      <c r="F948" s="409"/>
      <c r="G948" s="459"/>
      <c r="H948" s="459"/>
      <c r="I948" s="469"/>
      <c r="J948" s="409"/>
    </row>
    <row r="949" spans="2:10" ht="20.100000000000001" customHeight="1">
      <c r="B949" s="406"/>
      <c r="C949" s="406"/>
      <c r="D949" s="407"/>
      <c r="E949" s="408"/>
      <c r="F949" s="409"/>
      <c r="G949" s="459"/>
      <c r="H949" s="459"/>
      <c r="I949" s="469"/>
      <c r="J949" s="409"/>
    </row>
    <row r="950" spans="2:10" ht="20.100000000000001" customHeight="1">
      <c r="B950" s="406"/>
      <c r="C950" s="406"/>
      <c r="D950" s="407"/>
      <c r="E950" s="408"/>
      <c r="F950" s="409"/>
      <c r="G950" s="459"/>
      <c r="H950" s="459"/>
      <c r="I950" s="469"/>
      <c r="J950" s="409"/>
    </row>
    <row r="951" spans="2:10" ht="20.100000000000001" customHeight="1">
      <c r="B951" s="406"/>
      <c r="C951" s="406"/>
      <c r="D951" s="407"/>
      <c r="E951" s="408"/>
      <c r="F951" s="409"/>
      <c r="G951" s="459"/>
      <c r="H951" s="459"/>
      <c r="I951" s="469"/>
      <c r="J951" s="409"/>
    </row>
    <row r="952" spans="2:10" ht="20.100000000000001" customHeight="1">
      <c r="B952" s="406"/>
      <c r="C952" s="406"/>
      <c r="D952" s="407"/>
      <c r="E952" s="408"/>
      <c r="F952" s="409"/>
      <c r="G952" s="459"/>
      <c r="H952" s="459"/>
      <c r="I952" s="469"/>
      <c r="J952" s="409"/>
    </row>
    <row r="953" spans="2:10" ht="20.100000000000001" customHeight="1">
      <c r="B953" s="406"/>
      <c r="C953" s="406"/>
      <c r="D953" s="407"/>
      <c r="E953" s="408"/>
      <c r="F953" s="409"/>
      <c r="G953" s="459"/>
      <c r="H953" s="459"/>
      <c r="I953" s="469"/>
      <c r="J953" s="409"/>
    </row>
    <row r="954" spans="2:10" ht="20.100000000000001" customHeight="1">
      <c r="B954" s="406"/>
      <c r="C954" s="406"/>
      <c r="D954" s="407"/>
      <c r="E954" s="408"/>
      <c r="F954" s="409"/>
      <c r="G954" s="459"/>
      <c r="H954" s="459"/>
      <c r="I954" s="469"/>
      <c r="J954" s="409"/>
    </row>
    <row r="955" spans="2:10" ht="20.100000000000001" customHeight="1">
      <c r="B955" s="406"/>
      <c r="C955" s="406"/>
      <c r="D955" s="407"/>
      <c r="E955" s="408"/>
      <c r="F955" s="409"/>
      <c r="G955" s="459"/>
      <c r="H955" s="459"/>
      <c r="I955" s="469"/>
      <c r="J955" s="409"/>
    </row>
    <row r="956" spans="2:10" ht="20.100000000000001" customHeight="1">
      <c r="B956" s="406"/>
      <c r="C956" s="406"/>
      <c r="D956" s="407"/>
      <c r="E956" s="408"/>
      <c r="F956" s="409"/>
      <c r="G956" s="459"/>
      <c r="H956" s="459"/>
      <c r="I956" s="469"/>
      <c r="J956" s="409"/>
    </row>
    <row r="957" spans="2:10" ht="20.100000000000001" customHeight="1">
      <c r="B957" s="406"/>
      <c r="C957" s="406"/>
      <c r="D957" s="407"/>
      <c r="E957" s="408"/>
      <c r="F957" s="409"/>
      <c r="G957" s="459"/>
      <c r="H957" s="459"/>
      <c r="I957" s="469"/>
      <c r="J957" s="409"/>
    </row>
    <row r="958" spans="2:10" ht="20.100000000000001" customHeight="1">
      <c r="B958" s="406"/>
      <c r="C958" s="406"/>
      <c r="D958" s="407"/>
      <c r="E958" s="408"/>
      <c r="F958" s="409"/>
      <c r="G958" s="459"/>
      <c r="H958" s="459"/>
      <c r="I958" s="469"/>
      <c r="J958" s="409"/>
    </row>
    <row r="959" spans="2:10" ht="20.100000000000001" customHeight="1">
      <c r="B959" s="406"/>
      <c r="C959" s="406"/>
      <c r="D959" s="407"/>
      <c r="E959" s="408"/>
      <c r="F959" s="409"/>
      <c r="G959" s="459"/>
      <c r="H959" s="459"/>
      <c r="I959" s="469"/>
      <c r="J959" s="409"/>
    </row>
    <row r="960" spans="2:10" ht="20.100000000000001" customHeight="1">
      <c r="B960" s="406"/>
      <c r="C960" s="406"/>
      <c r="D960" s="407"/>
      <c r="E960" s="408"/>
      <c r="F960" s="409"/>
      <c r="G960" s="459"/>
      <c r="H960" s="459"/>
      <c r="I960" s="469"/>
      <c r="J960" s="409"/>
    </row>
    <row r="961" spans="2:10" ht="20.100000000000001" customHeight="1">
      <c r="B961" s="406"/>
      <c r="C961" s="406"/>
      <c r="D961" s="407"/>
      <c r="E961" s="408"/>
      <c r="F961" s="409"/>
      <c r="G961" s="459"/>
      <c r="H961" s="459"/>
      <c r="I961" s="469"/>
      <c r="J961" s="409"/>
    </row>
    <row r="962" spans="2:10" ht="20.100000000000001" customHeight="1">
      <c r="B962" s="406"/>
      <c r="C962" s="406"/>
      <c r="D962" s="407"/>
      <c r="E962" s="408"/>
      <c r="F962" s="409"/>
      <c r="G962" s="459"/>
      <c r="H962" s="459"/>
      <c r="I962" s="469"/>
      <c r="J962" s="409"/>
    </row>
    <row r="963" spans="2:10" ht="20.100000000000001" customHeight="1">
      <c r="B963" s="406"/>
      <c r="C963" s="406"/>
      <c r="D963" s="407"/>
      <c r="E963" s="408"/>
      <c r="F963" s="409"/>
      <c r="G963" s="459"/>
      <c r="H963" s="459"/>
      <c r="I963" s="469"/>
      <c r="J963" s="409"/>
    </row>
    <row r="964" spans="2:10" ht="20.100000000000001" customHeight="1">
      <c r="B964" s="406"/>
      <c r="C964" s="406"/>
      <c r="D964" s="407"/>
      <c r="E964" s="408"/>
      <c r="F964" s="409"/>
      <c r="G964" s="459"/>
      <c r="H964" s="459"/>
      <c r="I964" s="469"/>
      <c r="J964" s="409"/>
    </row>
    <row r="965" spans="2:10" ht="20.100000000000001" customHeight="1">
      <c r="B965" s="406"/>
      <c r="C965" s="406"/>
      <c r="D965" s="407"/>
      <c r="E965" s="408"/>
      <c r="F965" s="409"/>
      <c r="G965" s="459"/>
      <c r="H965" s="459"/>
      <c r="I965" s="469"/>
      <c r="J965" s="409"/>
    </row>
    <row r="966" spans="2:10" ht="20.100000000000001" customHeight="1">
      <c r="B966" s="406"/>
      <c r="C966" s="406"/>
      <c r="D966" s="407"/>
      <c r="E966" s="408"/>
      <c r="F966" s="409"/>
      <c r="G966" s="459"/>
      <c r="H966" s="459"/>
      <c r="I966" s="469"/>
      <c r="J966" s="409"/>
    </row>
    <row r="967" spans="2:10" ht="20.100000000000001" customHeight="1">
      <c r="B967" s="406"/>
      <c r="C967" s="406"/>
      <c r="D967" s="407"/>
      <c r="E967" s="408"/>
      <c r="F967" s="409"/>
      <c r="G967" s="459"/>
      <c r="H967" s="459"/>
      <c r="I967" s="469"/>
      <c r="J967" s="409"/>
    </row>
    <row r="968" spans="2:10" ht="20.100000000000001" customHeight="1">
      <c r="B968" s="406"/>
      <c r="C968" s="406"/>
      <c r="D968" s="407"/>
      <c r="E968" s="408"/>
      <c r="F968" s="409"/>
      <c r="G968" s="459"/>
      <c r="H968" s="459"/>
      <c r="I968" s="469"/>
      <c r="J968" s="409"/>
    </row>
    <row r="969" spans="2:10" ht="20.100000000000001" customHeight="1">
      <c r="B969" s="406"/>
      <c r="C969" s="406"/>
      <c r="D969" s="407"/>
      <c r="E969" s="408"/>
      <c r="F969" s="409"/>
      <c r="G969" s="459"/>
      <c r="H969" s="459"/>
      <c r="I969" s="469"/>
      <c r="J969" s="409"/>
    </row>
    <row r="970" spans="2:10" ht="20.100000000000001" customHeight="1">
      <c r="B970" s="406"/>
      <c r="C970" s="406"/>
      <c r="D970" s="407"/>
      <c r="E970" s="408"/>
      <c r="F970" s="409"/>
      <c r="G970" s="459"/>
      <c r="H970" s="459"/>
      <c r="I970" s="469"/>
      <c r="J970" s="409"/>
    </row>
    <row r="971" spans="2:10" ht="20.100000000000001" customHeight="1">
      <c r="B971" s="406"/>
      <c r="C971" s="406"/>
      <c r="D971" s="407"/>
      <c r="E971" s="408"/>
      <c r="F971" s="409"/>
      <c r="G971" s="459"/>
      <c r="H971" s="459"/>
      <c r="I971" s="469"/>
      <c r="J971" s="409"/>
    </row>
    <row r="972" spans="2:10" ht="20.100000000000001" customHeight="1">
      <c r="B972" s="406"/>
      <c r="C972" s="406"/>
      <c r="D972" s="407"/>
      <c r="E972" s="408"/>
      <c r="F972" s="409"/>
      <c r="G972" s="459"/>
      <c r="H972" s="459"/>
      <c r="I972" s="469"/>
      <c r="J972" s="409"/>
    </row>
    <row r="973" spans="2:10" ht="20.100000000000001" customHeight="1">
      <c r="B973" s="406"/>
      <c r="C973" s="406"/>
      <c r="D973" s="407"/>
      <c r="E973" s="408"/>
      <c r="F973" s="409"/>
      <c r="G973" s="459"/>
      <c r="H973" s="459"/>
      <c r="I973" s="469"/>
      <c r="J973" s="409"/>
    </row>
    <row r="974" spans="2:10" ht="20.100000000000001" customHeight="1">
      <c r="B974" s="406"/>
      <c r="C974" s="406"/>
      <c r="D974" s="407"/>
      <c r="E974" s="408"/>
      <c r="F974" s="409"/>
      <c r="G974" s="459"/>
      <c r="H974" s="459"/>
      <c r="I974" s="469"/>
      <c r="J974" s="409"/>
    </row>
    <row r="975" spans="2:10" ht="20.100000000000001" customHeight="1">
      <c r="B975" s="406"/>
      <c r="C975" s="406"/>
      <c r="D975" s="407"/>
      <c r="E975" s="408"/>
      <c r="F975" s="409"/>
      <c r="G975" s="459"/>
      <c r="H975" s="459"/>
      <c r="I975" s="469"/>
      <c r="J975" s="409"/>
    </row>
    <row r="976" spans="2:10" ht="20.100000000000001" customHeight="1">
      <c r="B976" s="406"/>
      <c r="C976" s="406"/>
      <c r="D976" s="407"/>
      <c r="E976" s="408"/>
      <c r="F976" s="409"/>
      <c r="G976" s="459"/>
      <c r="H976" s="459"/>
      <c r="I976" s="469"/>
      <c r="J976" s="409"/>
    </row>
    <row r="977" spans="2:10" ht="20.100000000000001" customHeight="1">
      <c r="B977" s="406"/>
      <c r="C977" s="406"/>
      <c r="D977" s="407"/>
      <c r="E977" s="408"/>
      <c r="F977" s="409"/>
      <c r="G977" s="459"/>
      <c r="H977" s="459"/>
      <c r="I977" s="469"/>
      <c r="J977" s="409"/>
    </row>
    <row r="978" spans="2:10" ht="20.100000000000001" customHeight="1">
      <c r="B978" s="406"/>
      <c r="C978" s="406"/>
      <c r="D978" s="407"/>
      <c r="E978" s="408"/>
      <c r="F978" s="409"/>
      <c r="G978" s="459"/>
      <c r="H978" s="459"/>
      <c r="I978" s="469"/>
      <c r="J978" s="409"/>
    </row>
    <row r="979" spans="2:10" ht="20.100000000000001" customHeight="1">
      <c r="B979" s="406"/>
      <c r="C979" s="406"/>
      <c r="D979" s="407"/>
      <c r="E979" s="408"/>
      <c r="F979" s="409"/>
      <c r="G979" s="459"/>
      <c r="H979" s="459"/>
      <c r="I979" s="469"/>
      <c r="J979" s="409"/>
    </row>
    <row r="980" spans="2:10" ht="20.100000000000001" customHeight="1">
      <c r="B980" s="406"/>
      <c r="C980" s="406"/>
      <c r="D980" s="407"/>
      <c r="E980" s="408"/>
      <c r="F980" s="409"/>
      <c r="G980" s="459"/>
      <c r="H980" s="459"/>
      <c r="I980" s="469"/>
      <c r="J980" s="409"/>
    </row>
    <row r="981" spans="2:10" ht="20.100000000000001" customHeight="1">
      <c r="B981" s="406"/>
      <c r="C981" s="406"/>
      <c r="D981" s="407"/>
      <c r="E981" s="408"/>
      <c r="F981" s="409"/>
      <c r="G981" s="459"/>
      <c r="H981" s="459"/>
      <c r="I981" s="469"/>
      <c r="J981" s="409"/>
    </row>
    <row r="982" spans="2:10" ht="20.100000000000001" customHeight="1">
      <c r="B982" s="406"/>
      <c r="C982" s="406"/>
      <c r="D982" s="407"/>
      <c r="E982" s="408"/>
      <c r="F982" s="409"/>
      <c r="G982" s="459"/>
      <c r="H982" s="459"/>
      <c r="I982" s="469"/>
      <c r="J982" s="409"/>
    </row>
    <row r="983" spans="2:10" ht="20.100000000000001" customHeight="1">
      <c r="B983" s="406"/>
      <c r="C983" s="406"/>
      <c r="D983" s="407"/>
      <c r="E983" s="408"/>
      <c r="F983" s="409"/>
      <c r="G983" s="459"/>
      <c r="H983" s="459"/>
      <c r="I983" s="469"/>
      <c r="J983" s="409"/>
    </row>
    <row r="984" spans="2:10" ht="20.100000000000001" customHeight="1">
      <c r="B984" s="406"/>
      <c r="C984" s="406"/>
      <c r="D984" s="407"/>
      <c r="E984" s="408"/>
      <c r="F984" s="409"/>
      <c r="G984" s="459"/>
      <c r="H984" s="459"/>
      <c r="I984" s="469"/>
      <c r="J984" s="409"/>
    </row>
    <row r="985" spans="2:10" ht="20.100000000000001" customHeight="1">
      <c r="B985" s="406"/>
      <c r="C985" s="406"/>
      <c r="D985" s="407"/>
      <c r="E985" s="408"/>
      <c r="F985" s="409"/>
      <c r="G985" s="459"/>
      <c r="H985" s="459"/>
      <c r="I985" s="469"/>
      <c r="J985" s="409"/>
    </row>
    <row r="986" spans="2:10" ht="20.100000000000001" customHeight="1">
      <c r="B986" s="406"/>
      <c r="C986" s="406"/>
      <c r="D986" s="407"/>
      <c r="E986" s="408"/>
      <c r="F986" s="409"/>
      <c r="G986" s="459"/>
      <c r="H986" s="459"/>
      <c r="I986" s="469"/>
      <c r="J986" s="409"/>
    </row>
    <row r="987" spans="2:10" ht="20.100000000000001" customHeight="1">
      <c r="B987" s="406"/>
      <c r="C987" s="406"/>
      <c r="D987" s="407"/>
      <c r="E987" s="408"/>
      <c r="F987" s="409"/>
      <c r="G987" s="459"/>
      <c r="H987" s="459"/>
      <c r="I987" s="469"/>
      <c r="J987" s="409"/>
    </row>
    <row r="988" spans="2:10" ht="20.100000000000001" customHeight="1">
      <c r="B988" s="406"/>
      <c r="C988" s="406"/>
      <c r="D988" s="407"/>
      <c r="E988" s="408"/>
      <c r="F988" s="409"/>
      <c r="G988" s="459"/>
      <c r="H988" s="459"/>
      <c r="I988" s="469"/>
      <c r="J988" s="409"/>
    </row>
    <row r="989" spans="2:10" ht="20.100000000000001" customHeight="1">
      <c r="B989" s="406"/>
      <c r="C989" s="406"/>
      <c r="D989" s="407"/>
      <c r="E989" s="408"/>
      <c r="F989" s="409"/>
      <c r="G989" s="459"/>
      <c r="H989" s="459"/>
      <c r="I989" s="469"/>
      <c r="J989" s="409"/>
    </row>
    <row r="990" spans="2:10" ht="20.100000000000001" customHeight="1">
      <c r="B990" s="406"/>
      <c r="C990" s="406"/>
      <c r="D990" s="407"/>
      <c r="E990" s="408"/>
      <c r="F990" s="409"/>
      <c r="G990" s="459"/>
      <c r="H990" s="459"/>
      <c r="I990" s="469"/>
      <c r="J990" s="409"/>
    </row>
    <row r="991" spans="2:10" ht="20.100000000000001" customHeight="1">
      <c r="B991" s="406"/>
      <c r="C991" s="406"/>
      <c r="D991" s="407"/>
      <c r="E991" s="408"/>
      <c r="F991" s="409"/>
      <c r="G991" s="459"/>
      <c r="H991" s="459"/>
      <c r="I991" s="469"/>
      <c r="J991" s="409"/>
    </row>
    <row r="992" spans="2:10" ht="20.100000000000001" customHeight="1">
      <c r="B992" s="406"/>
      <c r="C992" s="406"/>
      <c r="D992" s="407"/>
      <c r="E992" s="408"/>
      <c r="F992" s="409"/>
      <c r="G992" s="459"/>
      <c r="H992" s="459"/>
      <c r="I992" s="469"/>
      <c r="J992" s="409"/>
    </row>
    <row r="993" spans="2:10" ht="20.100000000000001" customHeight="1">
      <c r="B993" s="406"/>
      <c r="C993" s="406"/>
      <c r="D993" s="407"/>
      <c r="E993" s="408"/>
      <c r="F993" s="409"/>
      <c r="G993" s="459"/>
      <c r="H993" s="459"/>
      <c r="I993" s="469"/>
      <c r="J993" s="409"/>
    </row>
    <row r="994" spans="2:10" ht="20.100000000000001" customHeight="1">
      <c r="B994" s="406"/>
      <c r="C994" s="406"/>
      <c r="D994" s="407"/>
      <c r="E994" s="408"/>
      <c r="F994" s="409"/>
      <c r="G994" s="459"/>
      <c r="H994" s="459"/>
      <c r="I994" s="469"/>
      <c r="J994" s="409"/>
    </row>
    <row r="995" spans="2:10" ht="20.100000000000001" customHeight="1">
      <c r="B995" s="406"/>
      <c r="C995" s="406"/>
      <c r="D995" s="407"/>
      <c r="E995" s="408"/>
      <c r="F995" s="409"/>
      <c r="G995" s="459"/>
      <c r="H995" s="459"/>
      <c r="I995" s="469"/>
      <c r="J995" s="409"/>
    </row>
    <row r="996" spans="2:10" ht="20.100000000000001" customHeight="1">
      <c r="B996" s="406"/>
      <c r="C996" s="406"/>
      <c r="D996" s="407"/>
      <c r="E996" s="408"/>
      <c r="F996" s="409"/>
      <c r="G996" s="459"/>
      <c r="H996" s="459"/>
      <c r="I996" s="469"/>
      <c r="J996" s="409"/>
    </row>
    <row r="997" spans="2:10" ht="20.100000000000001" customHeight="1">
      <c r="B997" s="406"/>
      <c r="C997" s="406"/>
      <c r="D997" s="407"/>
      <c r="E997" s="408"/>
      <c r="F997" s="409"/>
      <c r="G997" s="459"/>
      <c r="H997" s="459"/>
      <c r="I997" s="469"/>
      <c r="J997" s="409"/>
    </row>
    <row r="998" spans="2:10" ht="20.100000000000001" customHeight="1">
      <c r="B998" s="406"/>
      <c r="C998" s="406"/>
      <c r="D998" s="407"/>
      <c r="E998" s="408"/>
      <c r="F998" s="409"/>
      <c r="G998" s="459"/>
      <c r="H998" s="459"/>
      <c r="I998" s="469"/>
      <c r="J998" s="409"/>
    </row>
    <row r="999" spans="2:10" ht="20.100000000000001" customHeight="1">
      <c r="B999" s="406"/>
      <c r="C999" s="406"/>
      <c r="D999" s="407"/>
      <c r="E999" s="408"/>
      <c r="F999" s="409"/>
      <c r="G999" s="459"/>
      <c r="H999" s="459"/>
      <c r="I999" s="469"/>
      <c r="J999" s="409"/>
    </row>
    <row r="1000" spans="2:10" ht="20.100000000000001" customHeight="1">
      <c r="B1000" s="406"/>
      <c r="C1000" s="406"/>
      <c r="D1000" s="407"/>
      <c r="E1000" s="408"/>
      <c r="F1000" s="409"/>
      <c r="G1000" s="459"/>
      <c r="H1000" s="459"/>
      <c r="I1000" s="469"/>
      <c r="J1000" s="409"/>
    </row>
    <row r="1001" spans="2:10" ht="20.100000000000001" customHeight="1">
      <c r="B1001" s="406"/>
      <c r="C1001" s="406"/>
      <c r="D1001" s="407"/>
      <c r="E1001" s="408"/>
      <c r="F1001" s="409"/>
      <c r="G1001" s="459"/>
      <c r="H1001" s="459"/>
      <c r="I1001" s="469"/>
      <c r="J1001" s="409"/>
    </row>
    <row r="1002" spans="2:10" ht="20.100000000000001" customHeight="1">
      <c r="B1002" s="406"/>
      <c r="C1002" s="406"/>
      <c r="D1002" s="407"/>
      <c r="E1002" s="408"/>
      <c r="F1002" s="409"/>
      <c r="G1002" s="459"/>
      <c r="H1002" s="459"/>
      <c r="I1002" s="469"/>
      <c r="J1002" s="409"/>
    </row>
    <row r="1003" spans="2:10" ht="20.100000000000001" customHeight="1">
      <c r="B1003" s="406"/>
      <c r="C1003" s="406"/>
      <c r="D1003" s="407"/>
      <c r="E1003" s="408"/>
      <c r="F1003" s="409"/>
      <c r="G1003" s="459"/>
      <c r="H1003" s="459"/>
      <c r="I1003" s="469"/>
      <c r="J1003" s="409"/>
    </row>
    <row r="1004" spans="2:10" ht="20.100000000000001" customHeight="1">
      <c r="B1004" s="406"/>
      <c r="C1004" s="406"/>
      <c r="D1004" s="407"/>
      <c r="E1004" s="408"/>
      <c r="F1004" s="409"/>
      <c r="G1004" s="459"/>
      <c r="H1004" s="459"/>
      <c r="I1004" s="469"/>
      <c r="J1004" s="409"/>
    </row>
    <row r="1005" spans="2:10" ht="20.100000000000001" customHeight="1">
      <c r="B1005" s="406"/>
      <c r="C1005" s="406"/>
      <c r="D1005" s="407"/>
      <c r="E1005" s="408"/>
      <c r="F1005" s="409"/>
      <c r="G1005" s="459"/>
      <c r="H1005" s="459"/>
      <c r="I1005" s="469"/>
      <c r="J1005" s="409"/>
    </row>
    <row r="1006" spans="2:10" ht="20.100000000000001" customHeight="1">
      <c r="B1006" s="406"/>
      <c r="C1006" s="406"/>
      <c r="D1006" s="407"/>
      <c r="E1006" s="408"/>
      <c r="F1006" s="409"/>
      <c r="G1006" s="459"/>
      <c r="H1006" s="459"/>
      <c r="I1006" s="469"/>
      <c r="J1006" s="409"/>
    </row>
    <row r="1007" spans="2:10" ht="20.100000000000001" customHeight="1">
      <c r="B1007" s="406"/>
      <c r="C1007" s="406"/>
      <c r="D1007" s="407"/>
      <c r="E1007" s="408"/>
      <c r="F1007" s="409"/>
      <c r="G1007" s="459"/>
      <c r="H1007" s="459"/>
      <c r="I1007" s="469"/>
      <c r="J1007" s="409"/>
    </row>
    <row r="1008" spans="2:10" ht="20.100000000000001" customHeight="1">
      <c r="B1008" s="406"/>
      <c r="C1008" s="406"/>
      <c r="D1008" s="407"/>
      <c r="E1008" s="408"/>
      <c r="F1008" s="409"/>
      <c r="G1008" s="459"/>
      <c r="H1008" s="459"/>
      <c r="I1008" s="469"/>
      <c r="J1008" s="409"/>
    </row>
    <row r="1009" spans="2:10" ht="20.100000000000001" customHeight="1">
      <c r="B1009" s="406"/>
      <c r="C1009" s="406"/>
      <c r="D1009" s="407"/>
      <c r="E1009" s="408"/>
      <c r="F1009" s="409"/>
      <c r="G1009" s="459"/>
      <c r="H1009" s="459"/>
      <c r="I1009" s="469"/>
      <c r="J1009" s="409"/>
    </row>
    <row r="1010" spans="2:10" ht="20.100000000000001" customHeight="1">
      <c r="B1010" s="406"/>
      <c r="C1010" s="406"/>
      <c r="D1010" s="407"/>
      <c r="E1010" s="408"/>
      <c r="F1010" s="409"/>
      <c r="G1010" s="459"/>
      <c r="H1010" s="459"/>
      <c r="I1010" s="469"/>
      <c r="J1010" s="409"/>
    </row>
    <row r="1011" spans="2:10" ht="20.100000000000001" customHeight="1">
      <c r="B1011" s="406"/>
      <c r="C1011" s="406"/>
      <c r="D1011" s="407"/>
      <c r="E1011" s="408"/>
      <c r="F1011" s="409"/>
      <c r="G1011" s="459"/>
      <c r="H1011" s="459"/>
      <c r="I1011" s="469"/>
      <c r="J1011" s="409"/>
    </row>
    <row r="1012" spans="2:10" ht="20.100000000000001" customHeight="1">
      <c r="B1012" s="406"/>
      <c r="C1012" s="406"/>
      <c r="D1012" s="407"/>
      <c r="E1012" s="408"/>
      <c r="F1012" s="409"/>
      <c r="G1012" s="459"/>
      <c r="H1012" s="459"/>
      <c r="I1012" s="469"/>
      <c r="J1012" s="409"/>
    </row>
    <row r="1013" spans="2:10" ht="20.100000000000001" customHeight="1">
      <c r="B1013" s="406"/>
      <c r="C1013" s="406"/>
      <c r="D1013" s="407"/>
      <c r="E1013" s="408"/>
      <c r="F1013" s="409"/>
      <c r="G1013" s="459"/>
      <c r="H1013" s="459"/>
      <c r="I1013" s="469"/>
      <c r="J1013" s="409"/>
    </row>
    <row r="1014" spans="2:10" ht="20.100000000000001" customHeight="1">
      <c r="B1014" s="406"/>
      <c r="C1014" s="406"/>
      <c r="D1014" s="407"/>
      <c r="E1014" s="408"/>
      <c r="F1014" s="409"/>
      <c r="G1014" s="459"/>
      <c r="H1014" s="459"/>
      <c r="I1014" s="469"/>
      <c r="J1014" s="409"/>
    </row>
    <row r="1015" spans="2:10" ht="20.100000000000001" customHeight="1">
      <c r="B1015" s="406"/>
      <c r="C1015" s="406"/>
      <c r="D1015" s="407"/>
      <c r="E1015" s="408"/>
      <c r="F1015" s="409"/>
      <c r="G1015" s="459"/>
      <c r="H1015" s="459"/>
      <c r="I1015" s="469"/>
      <c r="J1015" s="409"/>
    </row>
    <row r="1016" spans="2:10" ht="20.100000000000001" customHeight="1">
      <c r="B1016" s="406"/>
      <c r="C1016" s="406"/>
      <c r="D1016" s="407"/>
      <c r="E1016" s="408"/>
      <c r="F1016" s="409"/>
      <c r="G1016" s="459"/>
      <c r="H1016" s="459"/>
      <c r="I1016" s="469"/>
      <c r="J1016" s="409"/>
    </row>
    <row r="1017" spans="2:10" ht="20.100000000000001" customHeight="1">
      <c r="B1017" s="406"/>
      <c r="C1017" s="406"/>
      <c r="D1017" s="407"/>
      <c r="E1017" s="408"/>
      <c r="F1017" s="409"/>
      <c r="G1017" s="459"/>
      <c r="H1017" s="459"/>
      <c r="I1017" s="469"/>
      <c r="J1017" s="409"/>
    </row>
    <row r="1018" spans="2:10" ht="20.100000000000001" customHeight="1">
      <c r="B1018" s="406"/>
      <c r="C1018" s="406"/>
      <c r="D1018" s="407"/>
      <c r="E1018" s="408"/>
      <c r="F1018" s="409"/>
      <c r="G1018" s="459"/>
      <c r="H1018" s="459"/>
      <c r="I1018" s="469"/>
      <c r="J1018" s="409"/>
    </row>
    <row r="1019" spans="2:10" ht="20.100000000000001" customHeight="1">
      <c r="B1019" s="406"/>
      <c r="C1019" s="406"/>
      <c r="D1019" s="407"/>
      <c r="E1019" s="408"/>
      <c r="F1019" s="409"/>
      <c r="G1019" s="459"/>
      <c r="H1019" s="459"/>
      <c r="I1019" s="469"/>
      <c r="J1019" s="409"/>
    </row>
    <row r="1020" spans="2:10" ht="20.100000000000001" customHeight="1">
      <c r="B1020" s="406"/>
      <c r="C1020" s="406"/>
      <c r="D1020" s="407"/>
      <c r="E1020" s="408"/>
      <c r="F1020" s="409"/>
      <c r="G1020" s="459"/>
      <c r="H1020" s="459"/>
      <c r="I1020" s="469"/>
      <c r="J1020" s="409"/>
    </row>
    <row r="1021" spans="2:10" ht="20.100000000000001" customHeight="1">
      <c r="B1021" s="406"/>
      <c r="C1021" s="406"/>
      <c r="D1021" s="407"/>
      <c r="E1021" s="408"/>
      <c r="F1021" s="409"/>
      <c r="G1021" s="459"/>
      <c r="H1021" s="459"/>
      <c r="I1021" s="469"/>
      <c r="J1021" s="409"/>
    </row>
    <row r="1022" spans="2:10" ht="20.100000000000001" customHeight="1">
      <c r="B1022" s="406"/>
      <c r="C1022" s="406"/>
      <c r="D1022" s="407"/>
      <c r="E1022" s="408"/>
      <c r="F1022" s="409"/>
      <c r="G1022" s="459"/>
      <c r="H1022" s="459"/>
      <c r="I1022" s="469"/>
      <c r="J1022" s="409"/>
    </row>
    <row r="1023" spans="2:10" ht="20.100000000000001" customHeight="1">
      <c r="B1023" s="406"/>
      <c r="C1023" s="406"/>
      <c r="D1023" s="407"/>
      <c r="E1023" s="408"/>
      <c r="F1023" s="409"/>
      <c r="G1023" s="459"/>
      <c r="H1023" s="459"/>
      <c r="I1023" s="469"/>
      <c r="J1023" s="409"/>
    </row>
    <row r="1024" spans="2:10" ht="20.100000000000001" customHeight="1">
      <c r="B1024" s="406"/>
      <c r="C1024" s="406"/>
      <c r="D1024" s="407"/>
      <c r="E1024" s="408"/>
      <c r="F1024" s="409"/>
      <c r="G1024" s="459"/>
      <c r="H1024" s="459"/>
      <c r="I1024" s="469"/>
      <c r="J1024" s="409"/>
    </row>
    <row r="1025" spans="2:10" ht="20.100000000000001" customHeight="1">
      <c r="B1025" s="406"/>
      <c r="C1025" s="406"/>
      <c r="D1025" s="407"/>
      <c r="E1025" s="408"/>
      <c r="F1025" s="409"/>
      <c r="G1025" s="459"/>
      <c r="H1025" s="459"/>
      <c r="I1025" s="469"/>
      <c r="J1025" s="409"/>
    </row>
    <row r="1026" spans="2:10" ht="20.100000000000001" customHeight="1">
      <c r="B1026" s="406"/>
      <c r="C1026" s="406"/>
      <c r="D1026" s="407"/>
      <c r="E1026" s="408"/>
      <c r="F1026" s="409"/>
      <c r="G1026" s="459"/>
      <c r="H1026" s="459"/>
      <c r="I1026" s="469"/>
      <c r="J1026" s="409"/>
    </row>
    <row r="1027" spans="2:10" ht="20.100000000000001" customHeight="1">
      <c r="B1027" s="406"/>
      <c r="C1027" s="406"/>
      <c r="D1027" s="407"/>
      <c r="E1027" s="408"/>
      <c r="F1027" s="409"/>
      <c r="G1027" s="459"/>
      <c r="H1027" s="459"/>
      <c r="I1027" s="469"/>
      <c r="J1027" s="409"/>
    </row>
    <row r="1028" spans="2:10" ht="20.100000000000001" customHeight="1">
      <c r="B1028" s="406"/>
      <c r="C1028" s="406"/>
      <c r="D1028" s="407"/>
      <c r="E1028" s="408"/>
      <c r="F1028" s="409"/>
      <c r="G1028" s="459"/>
      <c r="H1028" s="459"/>
      <c r="I1028" s="469"/>
      <c r="J1028" s="409"/>
    </row>
    <row r="1029" spans="2:10" ht="20.100000000000001" customHeight="1">
      <c r="B1029" s="406"/>
      <c r="C1029" s="406"/>
      <c r="D1029" s="407"/>
      <c r="E1029" s="408"/>
      <c r="F1029" s="409"/>
      <c r="G1029" s="459"/>
      <c r="H1029" s="459"/>
      <c r="I1029" s="469"/>
      <c r="J1029" s="409"/>
    </row>
    <row r="1030" spans="2:10" ht="20.100000000000001" customHeight="1">
      <c r="B1030" s="406"/>
      <c r="C1030" s="406"/>
      <c r="D1030" s="407"/>
      <c r="E1030" s="408"/>
      <c r="F1030" s="409"/>
      <c r="G1030" s="459"/>
      <c r="H1030" s="459"/>
      <c r="I1030" s="469"/>
      <c r="J1030" s="409"/>
    </row>
    <row r="1031" spans="2:10" ht="20.100000000000001" customHeight="1">
      <c r="B1031" s="406"/>
      <c r="C1031" s="406"/>
      <c r="D1031" s="407"/>
      <c r="E1031" s="408"/>
      <c r="F1031" s="409"/>
      <c r="G1031" s="459"/>
      <c r="H1031" s="459"/>
      <c r="I1031" s="469"/>
      <c r="J1031" s="409"/>
    </row>
    <row r="1032" spans="2:10" ht="20.100000000000001" customHeight="1">
      <c r="B1032" s="406"/>
      <c r="C1032" s="406"/>
      <c r="D1032" s="407"/>
      <c r="E1032" s="408"/>
      <c r="F1032" s="409"/>
      <c r="G1032" s="459"/>
      <c r="H1032" s="459"/>
      <c r="I1032" s="469"/>
      <c r="J1032" s="409"/>
    </row>
    <row r="1033" spans="2:10" ht="20.100000000000001" customHeight="1">
      <c r="B1033" s="406"/>
      <c r="C1033" s="406"/>
      <c r="D1033" s="407"/>
      <c r="E1033" s="408"/>
      <c r="F1033" s="409"/>
      <c r="G1033" s="459"/>
      <c r="H1033" s="459"/>
      <c r="I1033" s="469"/>
      <c r="J1033" s="409"/>
    </row>
    <row r="1034" spans="2:10" ht="20.100000000000001" customHeight="1">
      <c r="B1034" s="406"/>
      <c r="C1034" s="406"/>
      <c r="D1034" s="407"/>
      <c r="E1034" s="408"/>
      <c r="F1034" s="409"/>
      <c r="G1034" s="459"/>
      <c r="H1034" s="459"/>
      <c r="I1034" s="469"/>
      <c r="J1034" s="409"/>
    </row>
    <row r="1035" spans="2:10" ht="20.100000000000001" customHeight="1">
      <c r="B1035" s="406"/>
      <c r="C1035" s="406"/>
      <c r="D1035" s="407"/>
      <c r="E1035" s="408"/>
      <c r="F1035" s="409"/>
      <c r="G1035" s="459"/>
      <c r="H1035" s="459"/>
      <c r="I1035" s="469"/>
      <c r="J1035" s="409"/>
    </row>
    <row r="1036" spans="2:10" ht="20.100000000000001" customHeight="1">
      <c r="B1036" s="406"/>
      <c r="C1036" s="406"/>
      <c r="D1036" s="407"/>
      <c r="E1036" s="408"/>
      <c r="F1036" s="409"/>
      <c r="G1036" s="459"/>
      <c r="H1036" s="459"/>
      <c r="I1036" s="469"/>
      <c r="J1036" s="409"/>
    </row>
    <row r="1037" spans="2:10" ht="20.100000000000001" customHeight="1">
      <c r="B1037" s="406"/>
      <c r="C1037" s="406"/>
      <c r="D1037" s="407"/>
      <c r="E1037" s="408"/>
      <c r="F1037" s="409"/>
      <c r="G1037" s="459"/>
      <c r="H1037" s="459"/>
      <c r="I1037" s="469"/>
      <c r="J1037" s="409"/>
    </row>
    <row r="1038" spans="2:10" ht="20.100000000000001" customHeight="1">
      <c r="B1038" s="406"/>
      <c r="C1038" s="406"/>
      <c r="D1038" s="407"/>
      <c r="E1038" s="408"/>
      <c r="F1038" s="409"/>
      <c r="G1038" s="459"/>
      <c r="H1038" s="459"/>
      <c r="I1038" s="469"/>
      <c r="J1038" s="409"/>
    </row>
    <row r="1039" spans="2:10" ht="20.100000000000001" customHeight="1">
      <c r="B1039" s="406"/>
      <c r="C1039" s="406"/>
      <c r="D1039" s="407"/>
      <c r="E1039" s="408"/>
      <c r="F1039" s="409"/>
      <c r="G1039" s="459"/>
      <c r="H1039" s="459"/>
      <c r="I1039" s="469"/>
      <c r="J1039" s="409"/>
    </row>
    <row r="1040" spans="2:10" ht="20.100000000000001" customHeight="1">
      <c r="B1040" s="406"/>
      <c r="C1040" s="406"/>
      <c r="D1040" s="407"/>
      <c r="E1040" s="408"/>
      <c r="F1040" s="409"/>
      <c r="G1040" s="459"/>
      <c r="H1040" s="459"/>
      <c r="I1040" s="469"/>
      <c r="J1040" s="409"/>
    </row>
    <row r="1041" spans="2:10" ht="20.100000000000001" customHeight="1">
      <c r="B1041" s="406"/>
      <c r="C1041" s="406"/>
      <c r="D1041" s="407"/>
      <c r="E1041" s="408"/>
      <c r="F1041" s="409"/>
      <c r="G1041" s="459"/>
      <c r="H1041" s="459"/>
      <c r="I1041" s="469"/>
      <c r="J1041" s="409"/>
    </row>
    <row r="1042" spans="2:10" ht="20.100000000000001" customHeight="1">
      <c r="B1042" s="406"/>
      <c r="C1042" s="406"/>
      <c r="D1042" s="407"/>
      <c r="E1042" s="408"/>
      <c r="F1042" s="409"/>
      <c r="G1042" s="459"/>
      <c r="H1042" s="459"/>
      <c r="I1042" s="469"/>
      <c r="J1042" s="409"/>
    </row>
    <row r="1043" spans="2:10" ht="20.100000000000001" customHeight="1">
      <c r="B1043" s="406"/>
      <c r="C1043" s="406"/>
      <c r="D1043" s="407"/>
      <c r="E1043" s="408"/>
      <c r="F1043" s="409"/>
      <c r="G1043" s="459"/>
      <c r="H1043" s="459"/>
      <c r="I1043" s="469"/>
      <c r="J1043" s="409"/>
    </row>
    <row r="1044" spans="2:10" ht="20.100000000000001" customHeight="1">
      <c r="B1044" s="406"/>
      <c r="C1044" s="406"/>
      <c r="D1044" s="407"/>
      <c r="E1044" s="408"/>
      <c r="F1044" s="409"/>
      <c r="G1044" s="459"/>
      <c r="H1044" s="459"/>
      <c r="I1044" s="469"/>
      <c r="J1044" s="409"/>
    </row>
    <row r="1045" spans="2:10" ht="20.100000000000001" customHeight="1">
      <c r="B1045" s="406"/>
      <c r="C1045" s="406"/>
      <c r="D1045" s="407"/>
      <c r="E1045" s="408"/>
      <c r="F1045" s="409"/>
      <c r="G1045" s="459"/>
      <c r="H1045" s="459"/>
      <c r="I1045" s="469"/>
      <c r="J1045" s="409"/>
    </row>
    <row r="1046" spans="2:10" ht="20.100000000000001" customHeight="1">
      <c r="B1046" s="406"/>
      <c r="C1046" s="406"/>
      <c r="D1046" s="407"/>
      <c r="E1046" s="408"/>
      <c r="F1046" s="409"/>
      <c r="G1046" s="459"/>
      <c r="H1046" s="459"/>
      <c r="I1046" s="469"/>
      <c r="J1046" s="409"/>
    </row>
    <row r="1047" spans="2:10" ht="20.100000000000001" customHeight="1">
      <c r="B1047" s="406"/>
      <c r="C1047" s="406"/>
      <c r="D1047" s="407"/>
      <c r="E1047" s="408"/>
      <c r="F1047" s="409"/>
      <c r="G1047" s="459"/>
      <c r="H1047" s="459"/>
      <c r="I1047" s="469"/>
      <c r="J1047" s="409"/>
    </row>
    <row r="1048" spans="2:10" ht="20.100000000000001" customHeight="1">
      <c r="B1048" s="406"/>
      <c r="C1048" s="406"/>
      <c r="D1048" s="407"/>
      <c r="E1048" s="408"/>
      <c r="F1048" s="409"/>
      <c r="G1048" s="459"/>
      <c r="H1048" s="459"/>
      <c r="I1048" s="469"/>
      <c r="J1048" s="409"/>
    </row>
    <row r="1049" spans="2:10" ht="20.100000000000001" customHeight="1">
      <c r="B1049" s="406"/>
      <c r="C1049" s="406"/>
      <c r="D1049" s="407"/>
      <c r="E1049" s="408"/>
      <c r="F1049" s="409"/>
      <c r="G1049" s="459"/>
      <c r="H1049" s="459"/>
      <c r="I1049" s="469"/>
      <c r="J1049" s="409"/>
    </row>
    <row r="1050" spans="2:10" ht="20.100000000000001" customHeight="1">
      <c r="B1050" s="406"/>
      <c r="C1050" s="406"/>
      <c r="D1050" s="407"/>
      <c r="E1050" s="408"/>
      <c r="F1050" s="409"/>
      <c r="G1050" s="459"/>
      <c r="H1050" s="459"/>
      <c r="I1050" s="469"/>
      <c r="J1050" s="409"/>
    </row>
    <row r="1051" spans="2:10" ht="20.100000000000001" customHeight="1">
      <c r="B1051" s="406"/>
      <c r="C1051" s="406"/>
      <c r="D1051" s="407"/>
      <c r="E1051" s="408"/>
      <c r="F1051" s="409"/>
      <c r="G1051" s="459"/>
      <c r="H1051" s="459"/>
      <c r="I1051" s="469"/>
      <c r="J1051" s="409"/>
    </row>
    <row r="1052" spans="2:10" ht="20.100000000000001" customHeight="1">
      <c r="B1052" s="406"/>
      <c r="C1052" s="406"/>
      <c r="D1052" s="407"/>
      <c r="E1052" s="408"/>
      <c r="F1052" s="409"/>
      <c r="G1052" s="459"/>
      <c r="H1052" s="459"/>
      <c r="I1052" s="469"/>
      <c r="J1052" s="409"/>
    </row>
    <row r="1053" spans="2:10" ht="20.100000000000001" customHeight="1">
      <c r="B1053" s="406"/>
      <c r="C1053" s="406"/>
      <c r="D1053" s="407"/>
      <c r="E1053" s="408"/>
      <c r="F1053" s="409"/>
      <c r="G1053" s="459"/>
      <c r="H1053" s="459"/>
      <c r="I1053" s="469"/>
      <c r="J1053" s="409"/>
    </row>
    <row r="1054" spans="2:10" ht="20.100000000000001" customHeight="1">
      <c r="B1054" s="406"/>
      <c r="C1054" s="406"/>
      <c r="D1054" s="407"/>
      <c r="E1054" s="408"/>
      <c r="F1054" s="409"/>
      <c r="G1054" s="459"/>
      <c r="H1054" s="459"/>
      <c r="I1054" s="469"/>
      <c r="J1054" s="409"/>
    </row>
    <row r="1055" spans="2:10" ht="20.100000000000001" customHeight="1">
      <c r="B1055" s="406"/>
      <c r="C1055" s="406"/>
      <c r="D1055" s="407"/>
      <c r="E1055" s="408"/>
      <c r="F1055" s="409"/>
      <c r="G1055" s="459"/>
      <c r="H1055" s="459"/>
      <c r="I1055" s="469"/>
      <c r="J1055" s="409"/>
    </row>
    <row r="1056" spans="2:10" ht="20.100000000000001" customHeight="1">
      <c r="B1056" s="406"/>
      <c r="C1056" s="406"/>
      <c r="D1056" s="407"/>
      <c r="E1056" s="408"/>
      <c r="F1056" s="409"/>
      <c r="G1056" s="459"/>
      <c r="H1056" s="459"/>
      <c r="I1056" s="469"/>
      <c r="J1056" s="409"/>
    </row>
    <row r="1057" spans="2:10" ht="20.100000000000001" customHeight="1">
      <c r="B1057" s="406"/>
      <c r="C1057" s="406"/>
      <c r="D1057" s="407"/>
      <c r="E1057" s="408"/>
      <c r="F1057" s="409"/>
      <c r="G1057" s="459"/>
      <c r="H1057" s="459"/>
      <c r="I1057" s="469"/>
      <c r="J1057" s="409"/>
    </row>
    <row r="1058" spans="2:10" ht="20.100000000000001" customHeight="1">
      <c r="B1058" s="406"/>
      <c r="C1058" s="406"/>
      <c r="D1058" s="407"/>
      <c r="E1058" s="408"/>
      <c r="F1058" s="409"/>
      <c r="G1058" s="459"/>
      <c r="H1058" s="459"/>
      <c r="I1058" s="469"/>
      <c r="J1058" s="409"/>
    </row>
    <row r="1059" spans="2:10" ht="20.100000000000001" customHeight="1">
      <c r="B1059" s="406"/>
      <c r="C1059" s="406"/>
      <c r="D1059" s="407"/>
      <c r="E1059" s="408"/>
      <c r="F1059" s="409"/>
      <c r="G1059" s="459"/>
      <c r="H1059" s="459"/>
      <c r="I1059" s="469"/>
      <c r="J1059" s="409"/>
    </row>
    <row r="1060" spans="2:10" ht="20.100000000000001" customHeight="1">
      <c r="B1060" s="406"/>
      <c r="C1060" s="406"/>
      <c r="D1060" s="407"/>
      <c r="E1060" s="408"/>
      <c r="F1060" s="409"/>
      <c r="G1060" s="459"/>
      <c r="H1060" s="459"/>
      <c r="I1060" s="469"/>
      <c r="J1060" s="409"/>
    </row>
    <row r="1061" spans="2:10" ht="20.100000000000001" customHeight="1">
      <c r="B1061" s="406"/>
      <c r="C1061" s="406"/>
      <c r="D1061" s="407"/>
      <c r="E1061" s="408"/>
      <c r="F1061" s="409"/>
      <c r="G1061" s="459"/>
      <c r="H1061" s="459"/>
      <c r="I1061" s="469"/>
      <c r="J1061" s="409"/>
    </row>
    <row r="1062" spans="2:10" ht="20.100000000000001" customHeight="1">
      <c r="B1062" s="406"/>
      <c r="C1062" s="406"/>
      <c r="D1062" s="407"/>
      <c r="E1062" s="408"/>
      <c r="F1062" s="409"/>
      <c r="G1062" s="459"/>
      <c r="H1062" s="459"/>
      <c r="I1062" s="469"/>
      <c r="J1062" s="409"/>
    </row>
    <row r="1063" spans="2:10" ht="20.100000000000001" customHeight="1">
      <c r="B1063" s="406"/>
      <c r="C1063" s="406"/>
      <c r="D1063" s="407"/>
      <c r="E1063" s="408"/>
      <c r="F1063" s="409"/>
      <c r="G1063" s="459"/>
      <c r="H1063" s="459"/>
      <c r="I1063" s="469"/>
      <c r="J1063" s="409"/>
    </row>
    <row r="1064" spans="2:10" ht="20.100000000000001" customHeight="1">
      <c r="B1064" s="406"/>
      <c r="C1064" s="406"/>
      <c r="D1064" s="407"/>
      <c r="E1064" s="408"/>
      <c r="F1064" s="409"/>
      <c r="G1064" s="459"/>
      <c r="H1064" s="459"/>
      <c r="I1064" s="469"/>
      <c r="J1064" s="409"/>
    </row>
    <row r="1065" spans="2:10" ht="20.100000000000001" customHeight="1">
      <c r="B1065" s="406"/>
      <c r="C1065" s="406"/>
      <c r="D1065" s="407"/>
      <c r="E1065" s="408"/>
      <c r="F1065" s="409"/>
      <c r="G1065" s="459"/>
      <c r="H1065" s="459"/>
      <c r="I1065" s="469"/>
      <c r="J1065" s="409"/>
    </row>
    <row r="1066" spans="2:10" ht="20.100000000000001" customHeight="1">
      <c r="B1066" s="406"/>
      <c r="C1066" s="406"/>
      <c r="D1066" s="407"/>
      <c r="E1066" s="408"/>
      <c r="F1066" s="409"/>
      <c r="G1066" s="459"/>
      <c r="H1066" s="459"/>
      <c r="I1066" s="469"/>
      <c r="J1066" s="409"/>
    </row>
    <row r="1067" spans="2:10" ht="20.100000000000001" customHeight="1">
      <c r="B1067" s="406"/>
      <c r="C1067" s="406"/>
      <c r="D1067" s="407"/>
      <c r="E1067" s="408"/>
      <c r="F1067" s="409"/>
      <c r="G1067" s="459"/>
      <c r="H1067" s="459"/>
      <c r="I1067" s="469"/>
      <c r="J1067" s="409"/>
    </row>
    <row r="1068" spans="2:10" ht="20.100000000000001" customHeight="1">
      <c r="B1068" s="406"/>
      <c r="C1068" s="406"/>
      <c r="D1068" s="407"/>
      <c r="E1068" s="408"/>
      <c r="F1068" s="409"/>
      <c r="G1068" s="459"/>
      <c r="H1068" s="459"/>
      <c r="I1068" s="469"/>
      <c r="J1068" s="409"/>
    </row>
    <row r="1069" spans="2:10" ht="20.100000000000001" customHeight="1">
      <c r="B1069" s="406"/>
      <c r="C1069" s="406"/>
      <c r="D1069" s="407"/>
      <c r="E1069" s="408"/>
      <c r="F1069" s="409"/>
      <c r="G1069" s="459"/>
      <c r="H1069" s="459"/>
      <c r="I1069" s="469"/>
      <c r="J1069" s="409"/>
    </row>
    <row r="1070" spans="2:10" ht="20.100000000000001" customHeight="1">
      <c r="B1070" s="406"/>
      <c r="C1070" s="406"/>
      <c r="D1070" s="407"/>
      <c r="E1070" s="408"/>
      <c r="F1070" s="409"/>
      <c r="G1070" s="459"/>
      <c r="H1070" s="459"/>
      <c r="I1070" s="469"/>
      <c r="J1070" s="409"/>
    </row>
    <row r="1071" spans="2:10" ht="20.100000000000001" customHeight="1">
      <c r="B1071" s="406"/>
      <c r="C1071" s="406"/>
      <c r="D1071" s="407"/>
      <c r="E1071" s="408"/>
      <c r="F1071" s="409"/>
      <c r="G1071" s="459"/>
      <c r="H1071" s="459"/>
      <c r="I1071" s="469"/>
      <c r="J1071" s="409"/>
    </row>
    <row r="1072" spans="2:10" ht="20.100000000000001" customHeight="1">
      <c r="B1072" s="406"/>
      <c r="C1072" s="406"/>
      <c r="D1072" s="407"/>
      <c r="E1072" s="408"/>
      <c r="F1072" s="409"/>
      <c r="G1072" s="459"/>
      <c r="H1072" s="459"/>
      <c r="I1072" s="469"/>
      <c r="J1072" s="409"/>
    </row>
    <row r="1073" spans="2:10" ht="20.100000000000001" customHeight="1">
      <c r="B1073" s="406"/>
      <c r="C1073" s="406"/>
      <c r="D1073" s="407"/>
      <c r="E1073" s="408"/>
      <c r="F1073" s="409"/>
      <c r="G1073" s="459"/>
      <c r="H1073" s="459"/>
      <c r="I1073" s="469"/>
      <c r="J1073" s="409"/>
    </row>
    <row r="1074" spans="2:10" ht="20.100000000000001" customHeight="1">
      <c r="B1074" s="406"/>
      <c r="C1074" s="406"/>
      <c r="D1074" s="407"/>
      <c r="E1074" s="408"/>
      <c r="F1074" s="409"/>
      <c r="G1074" s="459"/>
      <c r="H1074" s="459"/>
      <c r="I1074" s="469"/>
      <c r="J1074" s="409"/>
    </row>
    <row r="1075" spans="2:10" ht="20.100000000000001" customHeight="1">
      <c r="B1075" s="406"/>
      <c r="C1075" s="406"/>
      <c r="D1075" s="407"/>
      <c r="E1075" s="408"/>
      <c r="F1075" s="409"/>
      <c r="G1075" s="459"/>
      <c r="H1075" s="459"/>
      <c r="I1075" s="469"/>
      <c r="J1075" s="409"/>
    </row>
    <row r="1076" spans="2:10" ht="20.100000000000001" customHeight="1">
      <c r="B1076" s="406"/>
      <c r="C1076" s="406"/>
      <c r="D1076" s="407"/>
      <c r="E1076" s="408"/>
      <c r="F1076" s="409"/>
      <c r="G1076" s="459"/>
      <c r="H1076" s="459"/>
      <c r="I1076" s="469"/>
      <c r="J1076" s="409"/>
    </row>
    <row r="1077" spans="2:10" ht="20.100000000000001" customHeight="1">
      <c r="B1077" s="406"/>
      <c r="C1077" s="406"/>
      <c r="D1077" s="407"/>
      <c r="E1077" s="408"/>
      <c r="F1077" s="409"/>
      <c r="G1077" s="459"/>
      <c r="H1077" s="459"/>
      <c r="I1077" s="469"/>
      <c r="J1077" s="409"/>
    </row>
    <row r="1078" spans="2:10" ht="20.100000000000001" customHeight="1">
      <c r="B1078" s="406"/>
      <c r="C1078" s="406"/>
      <c r="D1078" s="407"/>
      <c r="E1078" s="408"/>
      <c r="F1078" s="409"/>
      <c r="G1078" s="459"/>
      <c r="H1078" s="459"/>
      <c r="I1078" s="469"/>
      <c r="J1078" s="409"/>
    </row>
    <row r="1079" spans="2:10" ht="20.100000000000001" customHeight="1">
      <c r="B1079" s="406"/>
      <c r="C1079" s="406"/>
      <c r="D1079" s="407"/>
      <c r="E1079" s="408"/>
      <c r="F1079" s="409"/>
      <c r="G1079" s="459"/>
      <c r="H1079" s="459"/>
      <c r="I1079" s="469"/>
      <c r="J1079" s="409"/>
    </row>
    <row r="1080" spans="2:10" ht="20.100000000000001" customHeight="1">
      <c r="B1080" s="406"/>
      <c r="C1080" s="406"/>
      <c r="D1080" s="407"/>
      <c r="E1080" s="408"/>
      <c r="F1080" s="409"/>
      <c r="G1080" s="459"/>
      <c r="H1080" s="459"/>
      <c r="I1080" s="469"/>
      <c r="J1080" s="409"/>
    </row>
    <row r="1081" spans="2:10" ht="20.100000000000001" customHeight="1">
      <c r="B1081" s="406"/>
      <c r="C1081" s="406"/>
      <c r="D1081" s="407"/>
      <c r="E1081" s="408"/>
      <c r="F1081" s="409"/>
      <c r="G1081" s="459"/>
      <c r="H1081" s="459"/>
      <c r="I1081" s="469"/>
      <c r="J1081" s="409"/>
    </row>
    <row r="1082" spans="2:10" ht="20.100000000000001" customHeight="1">
      <c r="B1082" s="406"/>
      <c r="C1082" s="406"/>
      <c r="D1082" s="407"/>
      <c r="E1082" s="408"/>
      <c r="F1082" s="409"/>
      <c r="G1082" s="459"/>
      <c r="H1082" s="459"/>
      <c r="I1082" s="469"/>
      <c r="J1082" s="409"/>
    </row>
    <row r="1083" spans="2:10" ht="20.100000000000001" customHeight="1">
      <c r="B1083" s="406"/>
      <c r="C1083" s="406"/>
      <c r="D1083" s="407"/>
      <c r="E1083" s="408"/>
      <c r="F1083" s="409"/>
      <c r="G1083" s="459"/>
      <c r="H1083" s="459"/>
      <c r="I1083" s="469"/>
      <c r="J1083" s="409"/>
    </row>
    <row r="1084" spans="2:10" ht="20.100000000000001" customHeight="1">
      <c r="B1084" s="406"/>
      <c r="C1084" s="406"/>
      <c r="D1084" s="407"/>
      <c r="E1084" s="408"/>
      <c r="F1084" s="409"/>
      <c r="G1084" s="459"/>
      <c r="H1084" s="459"/>
      <c r="I1084" s="469"/>
      <c r="J1084" s="409"/>
    </row>
    <row r="1085" spans="2:10" ht="20.100000000000001" customHeight="1">
      <c r="B1085" s="406"/>
      <c r="C1085" s="406"/>
      <c r="D1085" s="407"/>
      <c r="E1085" s="408"/>
      <c r="F1085" s="409"/>
      <c r="G1085" s="459"/>
      <c r="H1085" s="459"/>
      <c r="I1085" s="469"/>
      <c r="J1085" s="409"/>
    </row>
    <row r="1086" spans="2:10" ht="20.100000000000001" customHeight="1">
      <c r="B1086" s="406"/>
      <c r="C1086" s="406"/>
      <c r="D1086" s="407"/>
      <c r="E1086" s="408"/>
      <c r="F1086" s="409"/>
      <c r="G1086" s="459"/>
      <c r="H1086" s="459"/>
      <c r="I1086" s="469"/>
      <c r="J1086" s="409"/>
    </row>
    <row r="1087" spans="2:10" ht="20.100000000000001" customHeight="1">
      <c r="B1087" s="406"/>
      <c r="C1087" s="406"/>
      <c r="D1087" s="407"/>
      <c r="E1087" s="408"/>
      <c r="F1087" s="409"/>
      <c r="G1087" s="459"/>
      <c r="H1087" s="459"/>
      <c r="I1087" s="469"/>
      <c r="J1087" s="409"/>
    </row>
    <row r="1088" spans="2:10" ht="20.100000000000001" customHeight="1">
      <c r="B1088" s="406"/>
      <c r="C1088" s="406"/>
      <c r="D1088" s="407"/>
      <c r="E1088" s="408"/>
      <c r="F1088" s="409"/>
      <c r="G1088" s="459"/>
      <c r="H1088" s="459"/>
      <c r="I1088" s="469"/>
      <c r="J1088" s="409"/>
    </row>
    <row r="1089" spans="2:10" ht="20.100000000000001" customHeight="1">
      <c r="B1089" s="406"/>
      <c r="C1089" s="406"/>
      <c r="D1089" s="407"/>
      <c r="E1089" s="408"/>
      <c r="F1089" s="409"/>
      <c r="G1089" s="459"/>
      <c r="H1089" s="459"/>
      <c r="I1089" s="469"/>
      <c r="J1089" s="409"/>
    </row>
    <row r="1090" spans="2:10" ht="20.100000000000001" customHeight="1">
      <c r="B1090" s="406"/>
      <c r="C1090" s="406"/>
      <c r="D1090" s="407"/>
      <c r="E1090" s="408"/>
      <c r="F1090" s="409"/>
      <c r="G1090" s="459"/>
      <c r="H1090" s="459"/>
      <c r="I1090" s="469"/>
      <c r="J1090" s="409"/>
    </row>
    <row r="1091" spans="2:10" ht="20.100000000000001" customHeight="1">
      <c r="B1091" s="406"/>
      <c r="C1091" s="406"/>
      <c r="D1091" s="407"/>
      <c r="E1091" s="408"/>
      <c r="F1091" s="409"/>
      <c r="G1091" s="459"/>
      <c r="H1091" s="459"/>
      <c r="I1091" s="469"/>
      <c r="J1091" s="409"/>
    </row>
    <row r="1092" spans="2:10" ht="20.100000000000001" customHeight="1">
      <c r="B1092" s="406"/>
      <c r="C1092" s="406"/>
      <c r="D1092" s="407"/>
      <c r="E1092" s="408"/>
      <c r="F1092" s="409"/>
      <c r="G1092" s="459"/>
      <c r="H1092" s="459"/>
      <c r="I1092" s="469"/>
      <c r="J1092" s="409"/>
    </row>
    <row r="1093" spans="2:10" ht="20.100000000000001" customHeight="1">
      <c r="B1093" s="406"/>
      <c r="C1093" s="406"/>
      <c r="D1093" s="407"/>
      <c r="E1093" s="408"/>
      <c r="F1093" s="409"/>
      <c r="G1093" s="459"/>
      <c r="H1093" s="459"/>
      <c r="I1093" s="469"/>
      <c r="J1093" s="409"/>
    </row>
    <row r="1094" spans="2:10" ht="20.100000000000001" customHeight="1">
      <c r="B1094" s="406"/>
      <c r="C1094" s="406"/>
      <c r="D1094" s="407"/>
      <c r="E1094" s="408"/>
      <c r="F1094" s="409"/>
      <c r="G1094" s="459"/>
      <c r="H1094" s="459"/>
      <c r="I1094" s="469"/>
      <c r="J1094" s="409"/>
    </row>
    <row r="1095" spans="2:10" ht="20.100000000000001" customHeight="1">
      <c r="B1095" s="406"/>
      <c r="C1095" s="406"/>
      <c r="D1095" s="407"/>
      <c r="E1095" s="408"/>
      <c r="F1095" s="409"/>
      <c r="G1095" s="459"/>
      <c r="H1095" s="459"/>
      <c r="I1095" s="469"/>
      <c r="J1095" s="409"/>
    </row>
    <row r="1096" spans="2:10" ht="20.100000000000001" customHeight="1">
      <c r="B1096" s="406"/>
      <c r="C1096" s="406"/>
      <c r="D1096" s="407"/>
      <c r="E1096" s="408"/>
      <c r="F1096" s="409"/>
      <c r="G1096" s="459"/>
      <c r="H1096" s="459"/>
      <c r="I1096" s="469"/>
      <c r="J1096" s="409"/>
    </row>
    <row r="1097" spans="2:10" ht="20.100000000000001" customHeight="1">
      <c r="B1097" s="406"/>
      <c r="C1097" s="406"/>
      <c r="D1097" s="407"/>
      <c r="E1097" s="408"/>
      <c r="F1097" s="409"/>
      <c r="G1097" s="459"/>
      <c r="H1097" s="459"/>
      <c r="I1097" s="469"/>
      <c r="J1097" s="409"/>
    </row>
    <row r="1098" spans="2:10" ht="20.100000000000001" customHeight="1">
      <c r="B1098" s="406"/>
      <c r="C1098" s="406"/>
      <c r="D1098" s="407"/>
      <c r="E1098" s="408"/>
      <c r="F1098" s="409"/>
      <c r="G1098" s="459"/>
      <c r="H1098" s="459"/>
      <c r="I1098" s="469"/>
      <c r="J1098" s="409"/>
    </row>
    <row r="1099" spans="2:10" ht="20.100000000000001" customHeight="1">
      <c r="B1099" s="406"/>
      <c r="C1099" s="406"/>
      <c r="D1099" s="407"/>
      <c r="E1099" s="408"/>
      <c r="F1099" s="409"/>
      <c r="G1099" s="459"/>
      <c r="H1099" s="459"/>
      <c r="I1099" s="469"/>
      <c r="J1099" s="409"/>
    </row>
    <row r="1100" spans="2:10" ht="20.100000000000001" customHeight="1">
      <c r="B1100" s="406"/>
      <c r="C1100" s="406"/>
      <c r="D1100" s="407"/>
      <c r="E1100" s="408"/>
      <c r="F1100" s="409"/>
      <c r="G1100" s="459"/>
      <c r="H1100" s="459"/>
      <c r="I1100" s="469"/>
      <c r="J1100" s="409"/>
    </row>
    <row r="1101" spans="2:10" ht="20.100000000000001" customHeight="1">
      <c r="B1101" s="406"/>
      <c r="C1101" s="406"/>
      <c r="D1101" s="407"/>
      <c r="E1101" s="408"/>
      <c r="F1101" s="409"/>
      <c r="G1101" s="459"/>
      <c r="H1101" s="459"/>
      <c r="I1101" s="469"/>
      <c r="J1101" s="409"/>
    </row>
    <row r="1102" spans="2:10" ht="20.100000000000001" customHeight="1">
      <c r="B1102" s="406"/>
      <c r="C1102" s="406"/>
      <c r="D1102" s="407"/>
      <c r="E1102" s="408"/>
      <c r="F1102" s="409"/>
      <c r="G1102" s="459"/>
      <c r="H1102" s="459"/>
      <c r="I1102" s="469"/>
      <c r="J1102" s="409"/>
    </row>
    <row r="1103" spans="2:10" ht="20.100000000000001" customHeight="1">
      <c r="B1103" s="406"/>
      <c r="C1103" s="406"/>
      <c r="D1103" s="407"/>
      <c r="E1103" s="408"/>
      <c r="F1103" s="409"/>
      <c r="G1103" s="459"/>
      <c r="H1103" s="459"/>
      <c r="I1103" s="469"/>
      <c r="J1103" s="409"/>
    </row>
    <row r="1104" spans="2:10" ht="20.100000000000001" customHeight="1">
      <c r="B1104" s="406"/>
      <c r="C1104" s="406"/>
      <c r="D1104" s="407"/>
      <c r="E1104" s="408"/>
      <c r="F1104" s="409"/>
      <c r="G1104" s="459"/>
      <c r="H1104" s="459"/>
      <c r="I1104" s="469"/>
      <c r="J1104" s="409"/>
    </row>
    <row r="1105" spans="2:10" ht="20.100000000000001" customHeight="1">
      <c r="B1105" s="406"/>
      <c r="C1105" s="406"/>
      <c r="D1105" s="407"/>
      <c r="E1105" s="408"/>
      <c r="F1105" s="409"/>
      <c r="G1105" s="459"/>
      <c r="H1105" s="459"/>
      <c r="I1105" s="469"/>
      <c r="J1105" s="409"/>
    </row>
    <row r="1106" spans="2:10" ht="20.100000000000001" customHeight="1">
      <c r="B1106" s="406"/>
      <c r="C1106" s="406"/>
      <c r="D1106" s="407"/>
      <c r="E1106" s="408"/>
      <c r="F1106" s="409"/>
      <c r="G1106" s="459"/>
      <c r="H1106" s="459"/>
      <c r="I1106" s="469"/>
      <c r="J1106" s="409"/>
    </row>
    <row r="1107" spans="2:10" ht="20.100000000000001" customHeight="1">
      <c r="B1107" s="406"/>
      <c r="C1107" s="406"/>
      <c r="D1107" s="407"/>
      <c r="E1107" s="408"/>
      <c r="F1107" s="409"/>
      <c r="G1107" s="459"/>
      <c r="H1107" s="459"/>
      <c r="I1107" s="469"/>
      <c r="J1107" s="409"/>
    </row>
    <row r="1108" spans="2:10" ht="20.100000000000001" customHeight="1">
      <c r="B1108" s="406"/>
      <c r="C1108" s="406"/>
      <c r="D1108" s="407"/>
      <c r="E1108" s="408"/>
      <c r="F1108" s="409"/>
      <c r="G1108" s="459"/>
      <c r="H1108" s="459"/>
      <c r="I1108" s="469"/>
      <c r="J1108" s="409"/>
    </row>
    <row r="1109" spans="2:10" ht="20.100000000000001" customHeight="1">
      <c r="B1109" s="406"/>
      <c r="C1109" s="406"/>
      <c r="D1109" s="407"/>
      <c r="E1109" s="408"/>
      <c r="F1109" s="409"/>
      <c r="G1109" s="459"/>
      <c r="H1109" s="459"/>
      <c r="I1109" s="469"/>
      <c r="J1109" s="409"/>
    </row>
    <row r="1110" spans="2:10" ht="20.100000000000001" customHeight="1">
      <c r="B1110" s="406"/>
      <c r="C1110" s="406"/>
      <c r="D1110" s="407"/>
      <c r="E1110" s="408"/>
      <c r="F1110" s="409"/>
      <c r="G1110" s="459"/>
      <c r="H1110" s="459"/>
      <c r="I1110" s="469"/>
      <c r="J1110" s="409"/>
    </row>
    <row r="1111" spans="2:10" ht="20.100000000000001" customHeight="1">
      <c r="B1111" s="406"/>
      <c r="C1111" s="406"/>
      <c r="D1111" s="407"/>
      <c r="E1111" s="408"/>
      <c r="F1111" s="409"/>
      <c r="G1111" s="459"/>
      <c r="H1111" s="459"/>
      <c r="I1111" s="469"/>
      <c r="J1111" s="409"/>
    </row>
    <row r="1112" spans="2:10" ht="20.100000000000001" customHeight="1">
      <c r="B1112" s="406"/>
      <c r="C1112" s="406"/>
      <c r="D1112" s="407"/>
      <c r="E1112" s="408"/>
      <c r="F1112" s="409"/>
      <c r="G1112" s="459"/>
      <c r="H1112" s="459"/>
      <c r="I1112" s="469"/>
      <c r="J1112" s="409"/>
    </row>
    <row r="1113" spans="2:10" ht="20.100000000000001" customHeight="1">
      <c r="B1113" s="406"/>
      <c r="C1113" s="406"/>
      <c r="D1113" s="407"/>
      <c r="E1113" s="408"/>
      <c r="F1113" s="409"/>
      <c r="G1113" s="459"/>
      <c r="H1113" s="459"/>
      <c r="I1113" s="469"/>
      <c r="J1113" s="409"/>
    </row>
    <row r="1114" spans="2:10" ht="20.100000000000001" customHeight="1">
      <c r="B1114" s="406"/>
      <c r="C1114" s="406"/>
      <c r="D1114" s="407"/>
      <c r="E1114" s="408"/>
      <c r="F1114" s="409"/>
      <c r="G1114" s="459"/>
      <c r="H1114" s="459"/>
      <c r="I1114" s="469"/>
      <c r="J1114" s="409"/>
    </row>
    <row r="1115" spans="2:10" ht="20.100000000000001" customHeight="1">
      <c r="B1115" s="406"/>
      <c r="C1115" s="406"/>
      <c r="D1115" s="407"/>
      <c r="E1115" s="408"/>
      <c r="F1115" s="409"/>
      <c r="G1115" s="459"/>
      <c r="H1115" s="459"/>
      <c r="I1115" s="469"/>
      <c r="J1115" s="409"/>
    </row>
    <row r="1116" spans="2:10" ht="20.100000000000001" customHeight="1">
      <c r="B1116" s="406"/>
      <c r="C1116" s="406"/>
      <c r="D1116" s="407"/>
      <c r="E1116" s="408"/>
      <c r="F1116" s="409"/>
      <c r="G1116" s="459"/>
      <c r="H1116" s="459"/>
      <c r="I1116" s="469"/>
      <c r="J1116" s="409"/>
    </row>
    <row r="1117" spans="2:10" ht="20.100000000000001" customHeight="1">
      <c r="B1117" s="406"/>
      <c r="C1117" s="406"/>
      <c r="D1117" s="407"/>
      <c r="E1117" s="408"/>
      <c r="F1117" s="409"/>
      <c r="G1117" s="459"/>
      <c r="H1117" s="459"/>
      <c r="I1117" s="469"/>
      <c r="J1117" s="409"/>
    </row>
    <row r="1118" spans="2:10" ht="20.100000000000001" customHeight="1">
      <c r="B1118" s="406"/>
      <c r="C1118" s="406"/>
      <c r="D1118" s="407"/>
      <c r="E1118" s="408"/>
      <c r="F1118" s="409"/>
      <c r="G1118" s="459"/>
      <c r="H1118" s="459"/>
      <c r="I1118" s="469"/>
      <c r="J1118" s="409"/>
    </row>
    <row r="1119" spans="2:10" ht="20.100000000000001" customHeight="1">
      <c r="B1119" s="406"/>
      <c r="C1119" s="406"/>
      <c r="D1119" s="407"/>
      <c r="E1119" s="408"/>
      <c r="F1119" s="409"/>
      <c r="G1119" s="459"/>
      <c r="H1119" s="459"/>
      <c r="I1119" s="469"/>
      <c r="J1119" s="409"/>
    </row>
    <row r="1120" spans="2:10" ht="20.100000000000001" customHeight="1">
      <c r="B1120" s="406"/>
      <c r="C1120" s="406"/>
      <c r="D1120" s="407"/>
      <c r="E1120" s="408"/>
      <c r="F1120" s="409"/>
      <c r="G1120" s="459"/>
      <c r="H1120" s="459"/>
      <c r="I1120" s="469"/>
      <c r="J1120" s="409"/>
    </row>
    <row r="1121" spans="2:10" ht="20.100000000000001" customHeight="1">
      <c r="B1121" s="406"/>
      <c r="C1121" s="406"/>
      <c r="D1121" s="407"/>
      <c r="E1121" s="408"/>
      <c r="F1121" s="409"/>
      <c r="G1121" s="459"/>
      <c r="H1121" s="459"/>
      <c r="I1121" s="469"/>
      <c r="J1121" s="409"/>
    </row>
    <row r="1122" spans="2:10" ht="20.100000000000001" customHeight="1">
      <c r="B1122" s="406"/>
      <c r="C1122" s="406"/>
      <c r="D1122" s="407"/>
      <c r="E1122" s="408"/>
      <c r="F1122" s="409"/>
      <c r="G1122" s="459"/>
      <c r="H1122" s="459"/>
      <c r="I1122" s="469"/>
      <c r="J1122" s="409"/>
    </row>
    <row r="1123" spans="2:10" ht="20.100000000000001" customHeight="1">
      <c r="B1123" s="406"/>
      <c r="C1123" s="406"/>
      <c r="D1123" s="407"/>
      <c r="E1123" s="408"/>
      <c r="F1123" s="409"/>
      <c r="G1123" s="459"/>
      <c r="H1123" s="459"/>
      <c r="I1123" s="469"/>
      <c r="J1123" s="409"/>
    </row>
    <row r="1124" spans="2:10" ht="20.100000000000001" customHeight="1">
      <c r="B1124" s="406"/>
      <c r="C1124" s="406"/>
      <c r="D1124" s="407"/>
      <c r="E1124" s="408"/>
      <c r="F1124" s="409"/>
      <c r="G1124" s="459"/>
      <c r="H1124" s="459"/>
      <c r="I1124" s="469"/>
      <c r="J1124" s="409"/>
    </row>
    <row r="1125" spans="2:10" ht="20.100000000000001" customHeight="1">
      <c r="B1125" s="406"/>
      <c r="C1125" s="406"/>
      <c r="D1125" s="407"/>
      <c r="E1125" s="408"/>
      <c r="F1125" s="409"/>
      <c r="G1125" s="459"/>
      <c r="H1125" s="459"/>
      <c r="I1125" s="469"/>
      <c r="J1125" s="409"/>
    </row>
    <row r="1126" spans="2:10" ht="20.100000000000001" customHeight="1">
      <c r="B1126" s="406"/>
      <c r="C1126" s="406"/>
      <c r="D1126" s="407"/>
      <c r="E1126" s="408"/>
      <c r="F1126" s="409"/>
      <c r="G1126" s="459"/>
      <c r="H1126" s="459"/>
      <c r="I1126" s="469"/>
      <c r="J1126" s="409"/>
    </row>
    <row r="1127" spans="2:10" ht="20.100000000000001" customHeight="1">
      <c r="B1127" s="406"/>
      <c r="C1127" s="406"/>
      <c r="D1127" s="407"/>
      <c r="E1127" s="408"/>
      <c r="F1127" s="409"/>
      <c r="G1127" s="459"/>
      <c r="H1127" s="459"/>
      <c r="I1127" s="469"/>
      <c r="J1127" s="409"/>
    </row>
    <row r="1128" spans="2:10" ht="20.100000000000001" customHeight="1">
      <c r="B1128" s="406"/>
      <c r="C1128" s="406"/>
      <c r="D1128" s="407"/>
      <c r="E1128" s="408"/>
      <c r="F1128" s="409"/>
      <c r="G1128" s="459"/>
      <c r="H1128" s="459"/>
      <c r="I1128" s="469"/>
      <c r="J1128" s="409"/>
    </row>
    <row r="1129" spans="2:10" ht="20.100000000000001" customHeight="1">
      <c r="B1129" s="406"/>
      <c r="C1129" s="406"/>
      <c r="D1129" s="407"/>
      <c r="E1129" s="408"/>
      <c r="F1129" s="409"/>
      <c r="G1129" s="459"/>
      <c r="H1129" s="459"/>
      <c r="I1129" s="469"/>
      <c r="J1129" s="409"/>
    </row>
    <row r="1130" spans="2:10" ht="20.100000000000001" customHeight="1">
      <c r="B1130" s="406"/>
      <c r="C1130" s="406"/>
      <c r="D1130" s="407"/>
      <c r="E1130" s="408"/>
      <c r="F1130" s="409"/>
      <c r="G1130" s="459"/>
      <c r="H1130" s="459"/>
      <c r="I1130" s="469"/>
      <c r="J1130" s="409"/>
    </row>
    <row r="1131" spans="2:10" ht="20.100000000000001" customHeight="1">
      <c r="B1131" s="406"/>
      <c r="C1131" s="406"/>
      <c r="D1131" s="407"/>
      <c r="E1131" s="408"/>
      <c r="F1131" s="409"/>
      <c r="G1131" s="459"/>
      <c r="H1131" s="459"/>
      <c r="I1131" s="469"/>
      <c r="J1131" s="409"/>
    </row>
    <row r="1132" spans="2:10" ht="20.100000000000001" customHeight="1">
      <c r="B1132" s="406"/>
      <c r="C1132" s="406"/>
      <c r="D1132" s="407"/>
      <c r="E1132" s="408"/>
      <c r="F1132" s="409"/>
      <c r="G1132" s="459"/>
      <c r="H1132" s="459"/>
      <c r="I1132" s="469"/>
      <c r="J1132" s="409"/>
    </row>
    <row r="1133" spans="2:10" ht="20.100000000000001" customHeight="1">
      <c r="B1133" s="406"/>
      <c r="C1133" s="406"/>
      <c r="D1133" s="407"/>
      <c r="E1133" s="408"/>
      <c r="F1133" s="409"/>
      <c r="G1133" s="459"/>
      <c r="H1133" s="459"/>
      <c r="I1133" s="469"/>
      <c r="J1133" s="409"/>
    </row>
    <row r="1134" spans="2:10" ht="20.100000000000001" customHeight="1">
      <c r="B1134" s="406"/>
      <c r="C1134" s="406"/>
      <c r="D1134" s="407"/>
      <c r="E1134" s="408"/>
      <c r="F1134" s="409"/>
      <c r="G1134" s="459"/>
      <c r="H1134" s="459"/>
      <c r="I1134" s="469"/>
      <c r="J1134" s="409"/>
    </row>
    <row r="1135" spans="2:10" ht="20.100000000000001" customHeight="1">
      <c r="B1135" s="406"/>
      <c r="C1135" s="406"/>
      <c r="D1135" s="407"/>
      <c r="E1135" s="408"/>
      <c r="F1135" s="409"/>
      <c r="G1135" s="459"/>
      <c r="H1135" s="459"/>
      <c r="I1135" s="469"/>
      <c r="J1135" s="409"/>
    </row>
    <row r="1136" spans="2:10" ht="20.100000000000001" customHeight="1">
      <c r="B1136" s="406"/>
      <c r="C1136" s="406"/>
      <c r="D1136" s="407"/>
      <c r="E1136" s="408"/>
      <c r="F1136" s="409"/>
      <c r="G1136" s="459"/>
      <c r="H1136" s="459"/>
      <c r="I1136" s="469"/>
      <c r="J1136" s="409"/>
    </row>
    <row r="1137" spans="2:10" ht="20.100000000000001" customHeight="1">
      <c r="B1137" s="406"/>
      <c r="C1137" s="406"/>
      <c r="D1137" s="407"/>
      <c r="E1137" s="408"/>
      <c r="F1137" s="409"/>
      <c r="G1137" s="459"/>
      <c r="H1137" s="459"/>
      <c r="I1137" s="469"/>
      <c r="J1137" s="409"/>
    </row>
    <row r="1138" spans="2:10" ht="20.100000000000001" customHeight="1">
      <c r="B1138" s="406"/>
      <c r="C1138" s="406"/>
      <c r="D1138" s="407"/>
      <c r="E1138" s="408"/>
      <c r="F1138" s="409"/>
      <c r="G1138" s="459"/>
      <c r="H1138" s="459"/>
      <c r="I1138" s="469"/>
      <c r="J1138" s="409"/>
    </row>
    <row r="1139" spans="2:10" ht="20.100000000000001" customHeight="1">
      <c r="B1139" s="406"/>
      <c r="C1139" s="406"/>
      <c r="D1139" s="407"/>
      <c r="E1139" s="408"/>
      <c r="F1139" s="409"/>
      <c r="G1139" s="459"/>
      <c r="H1139" s="459"/>
      <c r="I1139" s="469"/>
      <c r="J1139" s="409"/>
    </row>
    <row r="1140" spans="2:10" ht="20.100000000000001" customHeight="1">
      <c r="B1140" s="406"/>
      <c r="C1140" s="406"/>
      <c r="D1140" s="407"/>
      <c r="E1140" s="408"/>
      <c r="F1140" s="409"/>
      <c r="G1140" s="459"/>
      <c r="H1140" s="459"/>
      <c r="I1140" s="469"/>
      <c r="J1140" s="409"/>
    </row>
    <row r="1141" spans="2:10" ht="20.100000000000001" customHeight="1">
      <c r="B1141" s="406"/>
      <c r="C1141" s="406"/>
      <c r="D1141" s="407"/>
      <c r="E1141" s="408"/>
      <c r="F1141" s="409"/>
      <c r="G1141" s="459"/>
      <c r="H1141" s="459"/>
      <c r="I1141" s="469"/>
      <c r="J1141" s="409"/>
    </row>
    <row r="1142" spans="2:10" ht="20.100000000000001" customHeight="1">
      <c r="B1142" s="406"/>
      <c r="C1142" s="406"/>
      <c r="D1142" s="407"/>
      <c r="E1142" s="408"/>
      <c r="F1142" s="409"/>
      <c r="G1142" s="459"/>
      <c r="H1142" s="459"/>
      <c r="I1142" s="469"/>
      <c r="J1142" s="409"/>
    </row>
    <row r="1143" spans="2:10" ht="20.100000000000001" customHeight="1">
      <c r="B1143" s="406"/>
      <c r="C1143" s="406"/>
      <c r="D1143" s="407"/>
      <c r="E1143" s="408"/>
      <c r="F1143" s="409"/>
      <c r="G1143" s="459"/>
      <c r="H1143" s="459"/>
      <c r="I1143" s="469"/>
      <c r="J1143" s="409"/>
    </row>
    <row r="1144" spans="2:10" ht="20.100000000000001" customHeight="1">
      <c r="B1144" s="406"/>
      <c r="C1144" s="406"/>
      <c r="D1144" s="407"/>
      <c r="E1144" s="408"/>
      <c r="F1144" s="409"/>
      <c r="G1144" s="459"/>
      <c r="H1144" s="459"/>
      <c r="I1144" s="469"/>
      <c r="J1144" s="409"/>
    </row>
    <row r="1145" spans="2:10" ht="20.100000000000001" customHeight="1">
      <c r="B1145" s="406"/>
      <c r="C1145" s="406"/>
      <c r="D1145" s="407"/>
      <c r="E1145" s="408"/>
      <c r="F1145" s="409"/>
      <c r="G1145" s="459"/>
      <c r="H1145" s="459"/>
      <c r="I1145" s="469"/>
      <c r="J1145" s="409"/>
    </row>
    <row r="1146" spans="2:10" ht="20.100000000000001" customHeight="1">
      <c r="B1146" s="406"/>
      <c r="C1146" s="406"/>
      <c r="D1146" s="407"/>
      <c r="E1146" s="408"/>
      <c r="F1146" s="409"/>
      <c r="G1146" s="459"/>
      <c r="H1146" s="459"/>
      <c r="I1146" s="469"/>
      <c r="J1146" s="409"/>
    </row>
    <row r="1147" spans="2:10" ht="20.100000000000001" customHeight="1">
      <c r="B1147" s="406"/>
      <c r="C1147" s="406"/>
      <c r="D1147" s="407"/>
      <c r="E1147" s="408"/>
      <c r="F1147" s="409"/>
      <c r="G1147" s="459"/>
      <c r="H1147" s="459"/>
      <c r="I1147" s="469"/>
      <c r="J1147" s="409"/>
    </row>
    <row r="1148" spans="2:10" ht="20.100000000000001" customHeight="1">
      <c r="B1148" s="406"/>
      <c r="C1148" s="406"/>
      <c r="D1148" s="407"/>
      <c r="E1148" s="408"/>
      <c r="F1148" s="409"/>
      <c r="G1148" s="459"/>
      <c r="H1148" s="459"/>
      <c r="I1148" s="469"/>
      <c r="J1148" s="409"/>
    </row>
    <row r="1149" spans="2:10" ht="20.100000000000001" customHeight="1">
      <c r="B1149" s="406"/>
      <c r="C1149" s="406"/>
      <c r="D1149" s="407"/>
      <c r="E1149" s="408"/>
      <c r="F1149" s="409"/>
      <c r="G1149" s="459"/>
      <c r="H1149" s="459"/>
      <c r="I1149" s="469"/>
      <c r="J1149" s="409"/>
    </row>
    <row r="1150" spans="2:10" ht="20.100000000000001" customHeight="1">
      <c r="B1150" s="406"/>
      <c r="C1150" s="406"/>
      <c r="D1150" s="407"/>
      <c r="E1150" s="408"/>
      <c r="F1150" s="409"/>
      <c r="G1150" s="459"/>
      <c r="H1150" s="459"/>
      <c r="I1150" s="469"/>
      <c r="J1150" s="409"/>
    </row>
    <row r="1151" spans="2:10" ht="20.100000000000001" customHeight="1">
      <c r="B1151" s="406"/>
      <c r="C1151" s="406"/>
      <c r="D1151" s="407"/>
      <c r="E1151" s="408"/>
      <c r="F1151" s="409"/>
      <c r="G1151" s="459"/>
      <c r="H1151" s="459"/>
      <c r="I1151" s="469"/>
      <c r="J1151" s="409"/>
    </row>
    <row r="1152" spans="2:10" ht="20.100000000000001" customHeight="1">
      <c r="B1152" s="406"/>
      <c r="C1152" s="406"/>
      <c r="D1152" s="407"/>
      <c r="E1152" s="408"/>
      <c r="F1152" s="409"/>
      <c r="G1152" s="459"/>
      <c r="H1152" s="459"/>
      <c r="I1152" s="469"/>
      <c r="J1152" s="409"/>
    </row>
    <row r="1153" spans="2:10" ht="20.100000000000001" customHeight="1">
      <c r="B1153" s="406"/>
      <c r="C1153" s="406"/>
      <c r="D1153" s="407"/>
      <c r="E1153" s="408"/>
      <c r="F1153" s="409"/>
      <c r="G1153" s="459"/>
      <c r="H1153" s="459"/>
      <c r="I1153" s="469"/>
      <c r="J1153" s="409"/>
    </row>
    <row r="1154" spans="2:10" ht="20.100000000000001" customHeight="1">
      <c r="B1154" s="406"/>
      <c r="C1154" s="406"/>
      <c r="D1154" s="407"/>
      <c r="E1154" s="408"/>
      <c r="F1154" s="409"/>
      <c r="G1154" s="459"/>
      <c r="H1154" s="459"/>
      <c r="I1154" s="469"/>
      <c r="J1154" s="409"/>
    </row>
    <row r="1155" spans="2:10" ht="20.100000000000001" customHeight="1">
      <c r="B1155" s="406"/>
      <c r="C1155" s="406"/>
      <c r="D1155" s="407"/>
      <c r="E1155" s="408"/>
      <c r="F1155" s="409"/>
      <c r="G1155" s="459"/>
      <c r="H1155" s="459"/>
      <c r="I1155" s="469"/>
      <c r="J1155" s="409"/>
    </row>
    <row r="1156" spans="2:10" ht="20.100000000000001" customHeight="1">
      <c r="B1156" s="406"/>
      <c r="C1156" s="406"/>
      <c r="D1156" s="407"/>
      <c r="E1156" s="408"/>
      <c r="F1156" s="409"/>
      <c r="G1156" s="459"/>
      <c r="H1156" s="459"/>
      <c r="I1156" s="469"/>
      <c r="J1156" s="409"/>
    </row>
    <row r="1157" spans="2:10" ht="20.100000000000001" customHeight="1">
      <c r="B1157" s="406"/>
      <c r="C1157" s="406"/>
      <c r="D1157" s="407"/>
      <c r="E1157" s="408"/>
      <c r="F1157" s="409"/>
      <c r="G1157" s="459"/>
      <c r="H1157" s="459"/>
      <c r="I1157" s="469"/>
      <c r="J1157" s="409"/>
    </row>
    <row r="1158" spans="2:10" ht="20.100000000000001" customHeight="1">
      <c r="B1158" s="406"/>
      <c r="C1158" s="406"/>
      <c r="D1158" s="407"/>
      <c r="E1158" s="408"/>
      <c r="F1158" s="409"/>
      <c r="G1158" s="459"/>
      <c r="H1158" s="459"/>
      <c r="I1158" s="469"/>
      <c r="J1158" s="409"/>
    </row>
    <row r="1159" spans="2:10" ht="20.100000000000001" customHeight="1">
      <c r="B1159" s="406"/>
      <c r="C1159" s="406"/>
      <c r="D1159" s="407"/>
      <c r="E1159" s="408"/>
      <c r="F1159" s="409"/>
      <c r="G1159" s="459"/>
      <c r="H1159" s="459"/>
      <c r="I1159" s="469"/>
      <c r="J1159" s="409"/>
    </row>
    <row r="1160" spans="2:10" ht="20.100000000000001" customHeight="1">
      <c r="B1160" s="406"/>
      <c r="C1160" s="406"/>
      <c r="D1160" s="407"/>
      <c r="E1160" s="408"/>
      <c r="F1160" s="409"/>
      <c r="G1160" s="459"/>
      <c r="H1160" s="459"/>
      <c r="I1160" s="469"/>
      <c r="J1160" s="409"/>
    </row>
    <row r="1161" spans="2:10" ht="20.100000000000001" customHeight="1">
      <c r="B1161" s="406"/>
      <c r="C1161" s="406"/>
      <c r="D1161" s="407"/>
      <c r="E1161" s="408"/>
      <c r="F1161" s="409"/>
      <c r="G1161" s="459"/>
      <c r="H1161" s="459"/>
      <c r="I1161" s="469"/>
      <c r="J1161" s="409"/>
    </row>
    <row r="1162" spans="2:10" ht="20.100000000000001" customHeight="1">
      <c r="B1162" s="406"/>
      <c r="C1162" s="406"/>
      <c r="D1162" s="407"/>
      <c r="E1162" s="408"/>
      <c r="F1162" s="409"/>
      <c r="G1162" s="459"/>
      <c r="H1162" s="459"/>
      <c r="I1162" s="469"/>
      <c r="J1162" s="409"/>
    </row>
    <row r="1163" spans="2:10" ht="20.100000000000001" customHeight="1">
      <c r="B1163" s="406"/>
      <c r="C1163" s="406"/>
      <c r="D1163" s="407"/>
      <c r="E1163" s="408"/>
      <c r="F1163" s="409"/>
      <c r="G1163" s="459"/>
      <c r="H1163" s="459"/>
      <c r="I1163" s="469"/>
      <c r="J1163" s="409"/>
    </row>
    <row r="1164" spans="2:10" ht="20.100000000000001" customHeight="1">
      <c r="B1164" s="406"/>
      <c r="C1164" s="406"/>
      <c r="D1164" s="407"/>
      <c r="E1164" s="408"/>
      <c r="F1164" s="409"/>
      <c r="G1164" s="459"/>
      <c r="H1164" s="459"/>
      <c r="I1164" s="469"/>
      <c r="J1164" s="409"/>
    </row>
    <row r="1165" spans="2:10" ht="20.100000000000001" customHeight="1">
      <c r="B1165" s="406"/>
      <c r="C1165" s="406"/>
      <c r="D1165" s="407"/>
      <c r="E1165" s="408"/>
      <c r="F1165" s="409"/>
      <c r="G1165" s="459"/>
      <c r="H1165" s="459"/>
      <c r="I1165" s="469"/>
      <c r="J1165" s="409"/>
    </row>
    <row r="1166" spans="2:10" ht="20.100000000000001" customHeight="1">
      <c r="B1166" s="406"/>
      <c r="C1166" s="406"/>
      <c r="D1166" s="407"/>
      <c r="E1166" s="408"/>
      <c r="F1166" s="409"/>
      <c r="G1166" s="459"/>
      <c r="H1166" s="459"/>
      <c r="I1166" s="469"/>
      <c r="J1166" s="409"/>
    </row>
    <row r="1167" spans="2:10" ht="20.100000000000001" customHeight="1">
      <c r="B1167" s="406"/>
      <c r="C1167" s="406"/>
      <c r="D1167" s="407"/>
      <c r="E1167" s="408"/>
      <c r="F1167" s="409"/>
      <c r="G1167" s="459"/>
      <c r="H1167" s="459"/>
      <c r="I1167" s="469"/>
      <c r="J1167" s="409"/>
    </row>
    <row r="1168" spans="2:10" ht="20.100000000000001" customHeight="1">
      <c r="B1168" s="406"/>
      <c r="C1168" s="406"/>
      <c r="D1168" s="407"/>
      <c r="E1168" s="408"/>
      <c r="F1168" s="409"/>
      <c r="G1168" s="459"/>
      <c r="H1168" s="459"/>
      <c r="I1168" s="469"/>
      <c r="J1168" s="409"/>
    </row>
    <row r="1169" spans="2:10" ht="20.100000000000001" customHeight="1">
      <c r="B1169" s="406"/>
      <c r="C1169" s="406"/>
      <c r="D1169" s="407"/>
      <c r="E1169" s="408"/>
      <c r="F1169" s="409"/>
      <c r="G1169" s="459"/>
      <c r="H1169" s="459"/>
      <c r="I1169" s="469"/>
      <c r="J1169" s="409"/>
    </row>
    <row r="1170" spans="2:10" ht="20.100000000000001" customHeight="1">
      <c r="B1170" s="406"/>
      <c r="C1170" s="406"/>
      <c r="D1170" s="407"/>
      <c r="E1170" s="408"/>
      <c r="F1170" s="409"/>
      <c r="G1170" s="459"/>
      <c r="H1170" s="459"/>
      <c r="I1170" s="469"/>
      <c r="J1170" s="409"/>
    </row>
    <row r="1171" spans="2:10" ht="20.100000000000001" customHeight="1">
      <c r="B1171" s="406"/>
      <c r="C1171" s="406"/>
      <c r="D1171" s="407"/>
      <c r="E1171" s="408"/>
      <c r="F1171" s="409"/>
      <c r="G1171" s="459"/>
      <c r="H1171" s="459"/>
      <c r="I1171" s="469"/>
      <c r="J1171" s="409"/>
    </row>
    <row r="1172" spans="2:10" ht="20.100000000000001" customHeight="1">
      <c r="B1172" s="406"/>
      <c r="C1172" s="406"/>
      <c r="D1172" s="407"/>
      <c r="E1172" s="408"/>
      <c r="F1172" s="409"/>
      <c r="G1172" s="459"/>
      <c r="H1172" s="459"/>
      <c r="I1172" s="469"/>
      <c r="J1172" s="409"/>
    </row>
    <row r="1173" spans="2:10" ht="20.100000000000001" customHeight="1">
      <c r="B1173" s="406"/>
      <c r="C1173" s="406"/>
      <c r="D1173" s="407"/>
      <c r="E1173" s="408"/>
      <c r="F1173" s="409"/>
      <c r="G1173" s="459"/>
      <c r="H1173" s="459"/>
      <c r="I1173" s="469"/>
      <c r="J1173" s="409"/>
    </row>
    <row r="1174" spans="2:10" ht="20.100000000000001" customHeight="1">
      <c r="B1174" s="406"/>
      <c r="C1174" s="406"/>
      <c r="D1174" s="407"/>
      <c r="E1174" s="408"/>
      <c r="F1174" s="409"/>
      <c r="G1174" s="459"/>
      <c r="H1174" s="459"/>
      <c r="I1174" s="469"/>
      <c r="J1174" s="409"/>
    </row>
    <row r="1175" spans="2:10" ht="20.100000000000001" customHeight="1">
      <c r="B1175" s="406"/>
      <c r="C1175" s="406"/>
      <c r="D1175" s="407"/>
      <c r="E1175" s="408"/>
      <c r="F1175" s="409"/>
      <c r="G1175" s="459"/>
      <c r="H1175" s="459"/>
      <c r="I1175" s="469"/>
      <c r="J1175" s="409"/>
    </row>
    <row r="1176" spans="2:10" ht="20.100000000000001" customHeight="1">
      <c r="B1176" s="406"/>
      <c r="C1176" s="406"/>
      <c r="D1176" s="407"/>
      <c r="E1176" s="408"/>
      <c r="F1176" s="409"/>
      <c r="G1176" s="459"/>
      <c r="H1176" s="459"/>
      <c r="I1176" s="469"/>
      <c r="J1176" s="409"/>
    </row>
    <row r="1177" spans="2:10" ht="20.100000000000001" customHeight="1">
      <c r="B1177" s="406"/>
      <c r="C1177" s="406"/>
      <c r="D1177" s="407"/>
      <c r="E1177" s="408"/>
      <c r="F1177" s="409"/>
      <c r="G1177" s="459"/>
      <c r="H1177" s="459"/>
      <c r="I1177" s="469"/>
      <c r="J1177" s="409"/>
    </row>
    <row r="1178" spans="2:10" ht="20.100000000000001" customHeight="1">
      <c r="B1178" s="406"/>
      <c r="C1178" s="406"/>
      <c r="D1178" s="407"/>
      <c r="E1178" s="408"/>
      <c r="F1178" s="409"/>
      <c r="G1178" s="459"/>
      <c r="H1178" s="459"/>
      <c r="I1178" s="469"/>
      <c r="J1178" s="409"/>
    </row>
    <row r="1179" spans="2:10" ht="20.100000000000001" customHeight="1">
      <c r="B1179" s="406"/>
      <c r="C1179" s="406"/>
      <c r="D1179" s="407"/>
      <c r="E1179" s="408"/>
      <c r="F1179" s="409"/>
      <c r="G1179" s="459"/>
      <c r="H1179" s="459"/>
      <c r="I1179" s="469"/>
      <c r="J1179" s="409"/>
    </row>
    <row r="1180" spans="2:10" ht="20.100000000000001" customHeight="1">
      <c r="B1180" s="406"/>
      <c r="C1180" s="406"/>
      <c r="D1180" s="407"/>
      <c r="E1180" s="408"/>
      <c r="F1180" s="409"/>
      <c r="G1180" s="459"/>
      <c r="H1180" s="459"/>
      <c r="I1180" s="469"/>
      <c r="J1180" s="409"/>
    </row>
    <row r="1181" spans="2:10" ht="20.100000000000001" customHeight="1">
      <c r="B1181" s="406"/>
      <c r="C1181" s="406"/>
      <c r="D1181" s="407"/>
      <c r="E1181" s="408"/>
      <c r="F1181" s="409"/>
      <c r="G1181" s="459"/>
      <c r="H1181" s="459"/>
      <c r="I1181" s="469"/>
      <c r="J1181" s="409"/>
    </row>
    <row r="1182" spans="2:10" ht="20.100000000000001" customHeight="1">
      <c r="B1182" s="406"/>
      <c r="C1182" s="406"/>
      <c r="D1182" s="407"/>
      <c r="E1182" s="408"/>
      <c r="F1182" s="409"/>
      <c r="G1182" s="459"/>
      <c r="H1182" s="459"/>
      <c r="I1182" s="469"/>
      <c r="J1182" s="409"/>
    </row>
    <row r="1183" spans="2:10" ht="20.100000000000001" customHeight="1">
      <c r="B1183" s="406"/>
      <c r="C1183" s="406"/>
      <c r="D1183" s="407"/>
      <c r="E1183" s="408"/>
      <c r="F1183" s="409"/>
      <c r="G1183" s="459"/>
      <c r="H1183" s="459"/>
      <c r="I1183" s="469"/>
      <c r="J1183" s="409"/>
    </row>
    <row r="1184" spans="2:10" ht="20.100000000000001" customHeight="1">
      <c r="B1184" s="406"/>
      <c r="C1184" s="406"/>
      <c r="D1184" s="407"/>
      <c r="E1184" s="408"/>
      <c r="F1184" s="409"/>
      <c r="G1184" s="459"/>
      <c r="H1184" s="459"/>
      <c r="I1184" s="469"/>
      <c r="J1184" s="409"/>
    </row>
    <row r="1185" spans="2:10" ht="20.100000000000001" customHeight="1">
      <c r="B1185" s="406"/>
      <c r="C1185" s="406"/>
      <c r="D1185" s="407"/>
      <c r="E1185" s="408"/>
      <c r="F1185" s="409"/>
      <c r="G1185" s="459"/>
      <c r="H1185" s="459"/>
      <c r="I1185" s="469"/>
      <c r="J1185" s="409"/>
    </row>
    <row r="1186" spans="2:10" ht="20.100000000000001" customHeight="1">
      <c r="B1186" s="406"/>
      <c r="C1186" s="406"/>
      <c r="D1186" s="407"/>
      <c r="E1186" s="408"/>
      <c r="F1186" s="409"/>
      <c r="G1186" s="459"/>
      <c r="H1186" s="459"/>
      <c r="I1186" s="469"/>
      <c r="J1186" s="409"/>
    </row>
    <row r="1187" spans="2:10" ht="20.100000000000001" customHeight="1">
      <c r="B1187" s="406"/>
      <c r="C1187" s="406"/>
      <c r="D1187" s="407"/>
      <c r="E1187" s="408"/>
      <c r="F1187" s="409"/>
      <c r="G1187" s="459"/>
      <c r="H1187" s="459"/>
      <c r="I1187" s="469"/>
      <c r="J1187" s="409"/>
    </row>
    <row r="1188" spans="2:10" ht="20.100000000000001" customHeight="1">
      <c r="B1188" s="406"/>
      <c r="C1188" s="406"/>
      <c r="D1188" s="407"/>
      <c r="E1188" s="408"/>
      <c r="F1188" s="409"/>
      <c r="G1188" s="459"/>
      <c r="H1188" s="459"/>
      <c r="I1188" s="469"/>
      <c r="J1188" s="409"/>
    </row>
    <row r="1189" spans="2:10" ht="20.100000000000001" customHeight="1">
      <c r="B1189" s="406"/>
      <c r="C1189" s="406"/>
      <c r="D1189" s="407"/>
      <c r="E1189" s="408"/>
      <c r="F1189" s="409"/>
      <c r="G1189" s="459"/>
      <c r="H1189" s="459"/>
      <c r="I1189" s="469"/>
      <c r="J1189" s="409"/>
    </row>
    <row r="1190" spans="2:10" ht="20.100000000000001" customHeight="1">
      <c r="B1190" s="406"/>
      <c r="C1190" s="406"/>
      <c r="D1190" s="407"/>
      <c r="E1190" s="408"/>
      <c r="F1190" s="409"/>
      <c r="G1190" s="459"/>
      <c r="H1190" s="459"/>
      <c r="I1190" s="469"/>
      <c r="J1190" s="409"/>
    </row>
    <row r="1191" spans="2:10" ht="20.100000000000001" customHeight="1">
      <c r="B1191" s="406"/>
      <c r="C1191" s="406"/>
      <c r="D1191" s="407"/>
      <c r="E1191" s="408"/>
      <c r="F1191" s="409"/>
      <c r="G1191" s="459"/>
      <c r="H1191" s="459"/>
      <c r="I1191" s="469"/>
      <c r="J1191" s="409"/>
    </row>
    <row r="1192" spans="2:10" ht="20.100000000000001" customHeight="1">
      <c r="B1192" s="406"/>
      <c r="C1192" s="406"/>
      <c r="D1192" s="407"/>
      <c r="E1192" s="408"/>
      <c r="F1192" s="409"/>
      <c r="G1192" s="459"/>
      <c r="H1192" s="459"/>
      <c r="I1192" s="469"/>
      <c r="J1192" s="409"/>
    </row>
    <row r="1193" spans="2:10" ht="20.100000000000001" customHeight="1">
      <c r="B1193" s="406"/>
      <c r="C1193" s="406"/>
      <c r="D1193" s="407"/>
      <c r="E1193" s="408"/>
      <c r="F1193" s="409"/>
      <c r="G1193" s="459"/>
      <c r="H1193" s="459"/>
      <c r="I1193" s="469"/>
      <c r="J1193" s="409"/>
    </row>
    <row r="1194" spans="2:10" ht="20.100000000000001" customHeight="1">
      <c r="B1194" s="406"/>
      <c r="C1194" s="406"/>
      <c r="D1194" s="407"/>
      <c r="E1194" s="408"/>
      <c r="F1194" s="409"/>
      <c r="G1194" s="459"/>
      <c r="H1194" s="459"/>
      <c r="I1194" s="469"/>
      <c r="J1194" s="409"/>
    </row>
    <row r="1195" spans="2:10" ht="20.100000000000001" customHeight="1">
      <c r="B1195" s="406"/>
      <c r="C1195" s="406"/>
      <c r="D1195" s="407"/>
      <c r="E1195" s="408"/>
      <c r="F1195" s="409"/>
      <c r="G1195" s="459"/>
      <c r="H1195" s="459"/>
      <c r="I1195" s="469"/>
      <c r="J1195" s="409"/>
    </row>
    <row r="1196" spans="2:10" ht="20.100000000000001" customHeight="1">
      <c r="B1196" s="406"/>
      <c r="C1196" s="406"/>
      <c r="D1196" s="407"/>
      <c r="E1196" s="408"/>
      <c r="F1196" s="409"/>
      <c r="G1196" s="459"/>
      <c r="H1196" s="459"/>
      <c r="I1196" s="469"/>
      <c r="J1196" s="409"/>
    </row>
    <row r="1197" spans="2:10" ht="20.100000000000001" customHeight="1">
      <c r="B1197" s="406"/>
      <c r="C1197" s="406"/>
      <c r="D1197" s="407"/>
      <c r="E1197" s="408"/>
      <c r="F1197" s="409"/>
      <c r="G1197" s="459"/>
      <c r="H1197" s="459"/>
      <c r="I1197" s="469"/>
      <c r="J1197" s="409"/>
    </row>
    <row r="1198" spans="2:10" ht="20.100000000000001" customHeight="1">
      <c r="B1198" s="406"/>
      <c r="C1198" s="406"/>
      <c r="D1198" s="407"/>
      <c r="E1198" s="408"/>
      <c r="F1198" s="409"/>
      <c r="G1198" s="459"/>
      <c r="H1198" s="459"/>
      <c r="I1198" s="469"/>
      <c r="J1198" s="409"/>
    </row>
    <row r="1199" spans="2:10" ht="20.100000000000001" customHeight="1">
      <c r="B1199" s="406"/>
      <c r="C1199" s="406"/>
      <c r="D1199" s="407"/>
      <c r="E1199" s="408"/>
      <c r="F1199" s="409"/>
      <c r="G1199" s="459"/>
      <c r="H1199" s="459"/>
      <c r="I1199" s="469"/>
      <c r="J1199" s="409"/>
    </row>
    <row r="1200" spans="2:10" ht="20.100000000000001" customHeight="1">
      <c r="B1200" s="406"/>
      <c r="C1200" s="406"/>
      <c r="D1200" s="407"/>
      <c r="E1200" s="408"/>
      <c r="F1200" s="409"/>
      <c r="G1200" s="459"/>
      <c r="H1200" s="459"/>
      <c r="I1200" s="469"/>
      <c r="J1200" s="409"/>
    </row>
    <row r="1201" spans="2:10" ht="20.100000000000001" customHeight="1">
      <c r="B1201" s="406"/>
      <c r="C1201" s="406"/>
      <c r="D1201" s="407"/>
      <c r="E1201" s="408"/>
      <c r="F1201" s="409"/>
      <c r="G1201" s="459"/>
      <c r="H1201" s="459"/>
      <c r="I1201" s="469"/>
      <c r="J1201" s="409"/>
    </row>
    <row r="1202" spans="2:10" ht="20.100000000000001" customHeight="1">
      <c r="B1202" s="406"/>
      <c r="C1202" s="406"/>
      <c r="D1202" s="407"/>
      <c r="E1202" s="408"/>
      <c r="F1202" s="409"/>
      <c r="G1202" s="459"/>
      <c r="H1202" s="459"/>
      <c r="I1202" s="469"/>
      <c r="J1202" s="409"/>
    </row>
    <row r="1203" spans="2:10" ht="20.100000000000001" customHeight="1">
      <c r="B1203" s="406"/>
      <c r="C1203" s="406"/>
      <c r="D1203" s="407"/>
      <c r="E1203" s="408"/>
      <c r="F1203" s="409"/>
      <c r="G1203" s="459"/>
      <c r="H1203" s="459"/>
      <c r="I1203" s="469"/>
      <c r="J1203" s="409"/>
    </row>
    <row r="1204" spans="2:10" ht="20.100000000000001" customHeight="1">
      <c r="B1204" s="406"/>
      <c r="C1204" s="406"/>
      <c r="D1204" s="407"/>
      <c r="E1204" s="408"/>
      <c r="F1204" s="409"/>
      <c r="G1204" s="459"/>
      <c r="H1204" s="459"/>
      <c r="I1204" s="469"/>
      <c r="J1204" s="409"/>
    </row>
    <row r="1205" spans="2:10" ht="20.100000000000001" customHeight="1">
      <c r="B1205" s="406"/>
      <c r="C1205" s="406"/>
      <c r="D1205" s="407"/>
      <c r="E1205" s="408"/>
      <c r="F1205" s="409"/>
      <c r="G1205" s="459"/>
      <c r="H1205" s="459"/>
      <c r="I1205" s="469"/>
      <c r="J1205" s="409"/>
    </row>
    <row r="1206" spans="2:10" ht="20.100000000000001" customHeight="1">
      <c r="B1206" s="406"/>
      <c r="C1206" s="406"/>
      <c r="D1206" s="407"/>
      <c r="E1206" s="408"/>
      <c r="F1206" s="409"/>
      <c r="G1206" s="459"/>
      <c r="H1206" s="459"/>
      <c r="I1206" s="469"/>
      <c r="J1206" s="409"/>
    </row>
    <row r="1207" spans="2:10" ht="20.100000000000001" customHeight="1">
      <c r="B1207" s="406"/>
      <c r="C1207" s="406"/>
      <c r="D1207" s="407"/>
      <c r="E1207" s="408"/>
      <c r="F1207" s="409"/>
      <c r="G1207" s="459"/>
      <c r="H1207" s="459"/>
      <c r="I1207" s="469"/>
      <c r="J1207" s="409"/>
    </row>
    <row r="1208" spans="2:10" ht="20.100000000000001" customHeight="1">
      <c r="B1208" s="406"/>
      <c r="C1208" s="406"/>
      <c r="D1208" s="407"/>
      <c r="E1208" s="408"/>
      <c r="F1208" s="409"/>
      <c r="G1208" s="459"/>
      <c r="H1208" s="459"/>
      <c r="I1208" s="469"/>
      <c r="J1208" s="409"/>
    </row>
    <row r="1209" spans="2:10" ht="20.100000000000001" customHeight="1">
      <c r="B1209" s="406"/>
      <c r="C1209" s="406"/>
      <c r="D1209" s="407"/>
      <c r="E1209" s="408"/>
      <c r="F1209" s="409"/>
      <c r="G1209" s="459"/>
      <c r="H1209" s="459"/>
      <c r="I1209" s="469"/>
      <c r="J1209" s="409"/>
    </row>
    <row r="1210" spans="2:10" ht="20.100000000000001" customHeight="1">
      <c r="B1210" s="406"/>
      <c r="C1210" s="406"/>
      <c r="D1210" s="407"/>
      <c r="E1210" s="408"/>
      <c r="F1210" s="409"/>
      <c r="G1210" s="459"/>
      <c r="H1210" s="459"/>
      <c r="I1210" s="469"/>
      <c r="J1210" s="409"/>
    </row>
    <row r="1211" spans="2:10" ht="20.100000000000001" customHeight="1">
      <c r="B1211" s="406"/>
      <c r="C1211" s="406"/>
      <c r="D1211" s="407"/>
      <c r="E1211" s="408"/>
      <c r="F1211" s="409"/>
      <c r="G1211" s="459"/>
      <c r="H1211" s="459"/>
      <c r="I1211" s="469"/>
      <c r="J1211" s="409"/>
    </row>
    <row r="1212" spans="2:10" ht="20.100000000000001" customHeight="1">
      <c r="B1212" s="406"/>
      <c r="C1212" s="406"/>
      <c r="D1212" s="407"/>
      <c r="E1212" s="408"/>
      <c r="F1212" s="409"/>
      <c r="G1212" s="459"/>
      <c r="H1212" s="459"/>
      <c r="I1212" s="469"/>
      <c r="J1212" s="409"/>
    </row>
    <row r="1213" spans="2:10" ht="20.100000000000001" customHeight="1">
      <c r="B1213" s="406"/>
      <c r="C1213" s="406"/>
      <c r="D1213" s="407"/>
      <c r="E1213" s="408"/>
      <c r="F1213" s="409"/>
      <c r="G1213" s="459"/>
      <c r="H1213" s="459"/>
      <c r="I1213" s="469"/>
      <c r="J1213" s="409"/>
    </row>
    <row r="1214" spans="2:10" ht="20.100000000000001" customHeight="1">
      <c r="B1214" s="406"/>
      <c r="C1214" s="406"/>
      <c r="D1214" s="407"/>
      <c r="E1214" s="408"/>
      <c r="F1214" s="409"/>
      <c r="G1214" s="459"/>
      <c r="H1214" s="459"/>
      <c r="I1214" s="469"/>
      <c r="J1214" s="409"/>
    </row>
    <row r="1215" spans="2:10" ht="20.100000000000001" customHeight="1">
      <c r="B1215" s="406"/>
      <c r="C1215" s="406"/>
      <c r="D1215" s="407"/>
      <c r="E1215" s="408"/>
      <c r="F1215" s="409"/>
      <c r="G1215" s="459"/>
      <c r="H1215" s="459"/>
      <c r="I1215" s="469"/>
      <c r="J1215" s="409"/>
    </row>
    <row r="1216" spans="2:10" ht="20.100000000000001" customHeight="1">
      <c r="B1216" s="406"/>
      <c r="C1216" s="406"/>
      <c r="D1216" s="407"/>
      <c r="E1216" s="408"/>
      <c r="F1216" s="409"/>
      <c r="G1216" s="459"/>
      <c r="H1216" s="459"/>
      <c r="I1216" s="469"/>
      <c r="J1216" s="409"/>
    </row>
    <row r="1217" spans="2:10" ht="20.100000000000001" customHeight="1">
      <c r="B1217" s="406"/>
      <c r="C1217" s="406"/>
      <c r="D1217" s="407"/>
      <c r="E1217" s="408"/>
      <c r="F1217" s="409"/>
      <c r="G1217" s="459"/>
      <c r="H1217" s="459"/>
      <c r="I1217" s="469"/>
      <c r="J1217" s="409"/>
    </row>
    <row r="1218" spans="2:10" ht="20.100000000000001" customHeight="1">
      <c r="B1218" s="406"/>
      <c r="C1218" s="406"/>
      <c r="D1218" s="407"/>
      <c r="E1218" s="408"/>
      <c r="F1218" s="409"/>
      <c r="G1218" s="459"/>
      <c r="H1218" s="459"/>
      <c r="I1218" s="469"/>
      <c r="J1218" s="409"/>
    </row>
    <row r="1219" spans="2:10" ht="20.100000000000001" customHeight="1">
      <c r="B1219" s="406"/>
      <c r="C1219" s="406"/>
      <c r="D1219" s="407"/>
      <c r="E1219" s="408"/>
      <c r="F1219" s="409"/>
      <c r="G1219" s="459"/>
      <c r="H1219" s="459"/>
      <c r="I1219" s="469"/>
      <c r="J1219" s="409"/>
    </row>
    <row r="1220" spans="2:10" ht="20.100000000000001" customHeight="1">
      <c r="B1220" s="406"/>
      <c r="C1220" s="406"/>
      <c r="D1220" s="407"/>
      <c r="E1220" s="408"/>
      <c r="F1220" s="409"/>
      <c r="G1220" s="459"/>
      <c r="H1220" s="459"/>
      <c r="I1220" s="469"/>
      <c r="J1220" s="409"/>
    </row>
    <row r="1221" spans="2:10" ht="20.100000000000001" customHeight="1">
      <c r="B1221" s="406"/>
      <c r="C1221" s="406"/>
      <c r="D1221" s="407"/>
      <c r="E1221" s="408"/>
      <c r="F1221" s="409"/>
      <c r="G1221" s="459"/>
      <c r="H1221" s="459"/>
      <c r="I1221" s="469"/>
      <c r="J1221" s="409"/>
    </row>
    <row r="1222" spans="2:10" ht="20.100000000000001" customHeight="1">
      <c r="B1222" s="406"/>
      <c r="C1222" s="406"/>
      <c r="D1222" s="407"/>
      <c r="E1222" s="408"/>
      <c r="F1222" s="409"/>
      <c r="G1222" s="459"/>
      <c r="H1222" s="459"/>
      <c r="I1222" s="469"/>
      <c r="J1222" s="409"/>
    </row>
    <row r="1223" spans="2:10" ht="20.100000000000001" customHeight="1">
      <c r="B1223" s="406"/>
      <c r="C1223" s="406"/>
      <c r="D1223" s="407"/>
      <c r="E1223" s="408"/>
      <c r="F1223" s="409"/>
      <c r="G1223" s="459"/>
      <c r="H1223" s="459"/>
      <c r="I1223" s="469"/>
      <c r="J1223" s="409"/>
    </row>
    <row r="1224" spans="2:10" ht="20.100000000000001" customHeight="1">
      <c r="B1224" s="406"/>
      <c r="C1224" s="406"/>
      <c r="D1224" s="407"/>
      <c r="E1224" s="408"/>
      <c r="F1224" s="409"/>
      <c r="G1224" s="459"/>
      <c r="H1224" s="459"/>
      <c r="I1224" s="469"/>
      <c r="J1224" s="409"/>
    </row>
    <row r="1225" spans="2:10" ht="20.100000000000001" customHeight="1">
      <c r="B1225" s="406"/>
      <c r="C1225" s="406"/>
      <c r="D1225" s="407"/>
      <c r="E1225" s="408"/>
      <c r="F1225" s="409"/>
      <c r="G1225" s="459"/>
      <c r="H1225" s="459"/>
      <c r="I1225" s="469"/>
      <c r="J1225" s="409"/>
    </row>
    <row r="1226" spans="2:10" ht="20.100000000000001" customHeight="1">
      <c r="B1226" s="406"/>
      <c r="C1226" s="406"/>
      <c r="D1226" s="407"/>
      <c r="E1226" s="408"/>
      <c r="F1226" s="409"/>
      <c r="G1226" s="459"/>
      <c r="H1226" s="459"/>
      <c r="I1226" s="469"/>
      <c r="J1226" s="409"/>
    </row>
    <row r="1227" spans="2:10" ht="20.100000000000001" customHeight="1">
      <c r="B1227" s="406"/>
      <c r="C1227" s="406"/>
      <c r="D1227" s="407"/>
      <c r="E1227" s="408"/>
      <c r="F1227" s="409"/>
      <c r="G1227" s="459"/>
      <c r="H1227" s="459"/>
      <c r="I1227" s="469"/>
      <c r="J1227" s="409"/>
    </row>
    <row r="1228" spans="2:10" ht="20.100000000000001" customHeight="1">
      <c r="B1228" s="406"/>
      <c r="C1228" s="406"/>
      <c r="D1228" s="407"/>
      <c r="E1228" s="408"/>
      <c r="F1228" s="409"/>
      <c r="G1228" s="459"/>
      <c r="H1228" s="459"/>
      <c r="I1228" s="469"/>
      <c r="J1228" s="409"/>
    </row>
    <row r="1229" spans="2:10" ht="20.100000000000001" customHeight="1">
      <c r="B1229" s="406"/>
      <c r="C1229" s="406"/>
      <c r="D1229" s="407"/>
      <c r="E1229" s="408"/>
      <c r="F1229" s="409"/>
      <c r="G1229" s="459"/>
      <c r="H1229" s="459"/>
      <c r="I1229" s="469"/>
      <c r="J1229" s="409"/>
    </row>
    <row r="1230" spans="2:10" ht="20.100000000000001" customHeight="1">
      <c r="B1230" s="406"/>
      <c r="C1230" s="406"/>
      <c r="D1230" s="407"/>
      <c r="E1230" s="408"/>
      <c r="F1230" s="409"/>
      <c r="G1230" s="459"/>
      <c r="H1230" s="459"/>
      <c r="I1230" s="469"/>
      <c r="J1230" s="409"/>
    </row>
    <row r="1231" spans="2:10" ht="20.100000000000001" customHeight="1">
      <c r="B1231" s="406"/>
      <c r="C1231" s="406"/>
      <c r="D1231" s="407"/>
      <c r="E1231" s="408"/>
      <c r="F1231" s="409"/>
      <c r="G1231" s="459"/>
      <c r="H1231" s="459"/>
      <c r="I1231" s="469"/>
      <c r="J1231" s="409"/>
    </row>
    <row r="1232" spans="2:10" ht="20.100000000000001" customHeight="1">
      <c r="B1232" s="406"/>
      <c r="C1232" s="406"/>
      <c r="D1232" s="407"/>
      <c r="E1232" s="408"/>
      <c r="F1232" s="409"/>
      <c r="G1232" s="459"/>
      <c r="H1232" s="459"/>
      <c r="I1232" s="469"/>
      <c r="J1232" s="409"/>
    </row>
    <row r="1233" spans="2:10" ht="20.100000000000001" customHeight="1">
      <c r="B1233" s="406"/>
      <c r="C1233" s="406"/>
      <c r="D1233" s="407"/>
      <c r="E1233" s="408"/>
      <c r="F1233" s="409"/>
      <c r="G1233" s="459"/>
      <c r="H1233" s="459"/>
      <c r="I1233" s="469"/>
      <c r="J1233" s="409"/>
    </row>
    <row r="1234" spans="2:10" ht="20.100000000000001" customHeight="1">
      <c r="B1234" s="406"/>
      <c r="C1234" s="406"/>
      <c r="D1234" s="407"/>
      <c r="E1234" s="408"/>
      <c r="F1234" s="409"/>
      <c r="G1234" s="459"/>
      <c r="H1234" s="459"/>
      <c r="I1234" s="469"/>
      <c r="J1234" s="409"/>
    </row>
    <row r="1235" spans="2:10" ht="20.100000000000001" customHeight="1">
      <c r="B1235" s="406"/>
      <c r="C1235" s="406"/>
      <c r="D1235" s="407"/>
      <c r="E1235" s="408"/>
      <c r="F1235" s="409"/>
      <c r="G1235" s="459"/>
      <c r="H1235" s="459"/>
      <c r="I1235" s="469"/>
      <c r="J1235" s="409"/>
    </row>
    <row r="1236" spans="2:10" ht="20.100000000000001" customHeight="1">
      <c r="B1236" s="406"/>
      <c r="C1236" s="406"/>
      <c r="D1236" s="407"/>
      <c r="E1236" s="408"/>
      <c r="F1236" s="409"/>
      <c r="G1236" s="459"/>
      <c r="H1236" s="459"/>
      <c r="I1236" s="469"/>
      <c r="J1236" s="409"/>
    </row>
    <row r="1237" spans="2:10" ht="20.100000000000001" customHeight="1">
      <c r="B1237" s="406"/>
      <c r="C1237" s="406"/>
      <c r="D1237" s="407"/>
      <c r="E1237" s="408"/>
      <c r="F1237" s="409"/>
      <c r="G1237" s="459"/>
      <c r="H1237" s="459"/>
      <c r="I1237" s="469"/>
      <c r="J1237" s="409"/>
    </row>
    <row r="1238" spans="2:10" ht="20.100000000000001" customHeight="1">
      <c r="B1238" s="406"/>
      <c r="C1238" s="406"/>
      <c r="D1238" s="407"/>
      <c r="E1238" s="408"/>
      <c r="F1238" s="409"/>
      <c r="G1238" s="459"/>
      <c r="H1238" s="459"/>
      <c r="I1238" s="469"/>
      <c r="J1238" s="409"/>
    </row>
    <row r="1239" spans="2:10" ht="20.100000000000001" customHeight="1">
      <c r="B1239" s="406"/>
      <c r="C1239" s="406"/>
      <c r="D1239" s="407"/>
      <c r="E1239" s="408"/>
      <c r="F1239" s="409"/>
      <c r="G1239" s="459"/>
      <c r="H1239" s="459"/>
      <c r="I1239" s="469"/>
      <c r="J1239" s="409"/>
    </row>
    <row r="1240" spans="2:10" ht="20.100000000000001" customHeight="1">
      <c r="B1240" s="406"/>
      <c r="C1240" s="406"/>
      <c r="D1240" s="407"/>
      <c r="E1240" s="408"/>
      <c r="F1240" s="409"/>
      <c r="G1240" s="459"/>
      <c r="H1240" s="459"/>
      <c r="I1240" s="469"/>
      <c r="J1240" s="409"/>
    </row>
    <row r="1241" spans="2:10" ht="20.100000000000001" customHeight="1">
      <c r="B1241" s="406"/>
      <c r="C1241" s="406"/>
      <c r="D1241" s="407"/>
      <c r="E1241" s="408"/>
      <c r="F1241" s="409"/>
      <c r="G1241" s="459"/>
      <c r="H1241" s="459"/>
      <c r="I1241" s="469"/>
      <c r="J1241" s="409"/>
    </row>
    <row r="1242" spans="2:10" ht="20.100000000000001" customHeight="1">
      <c r="B1242" s="406"/>
      <c r="C1242" s="406"/>
      <c r="D1242" s="407"/>
      <c r="E1242" s="408"/>
      <c r="F1242" s="409"/>
      <c r="G1242" s="459"/>
      <c r="H1242" s="459"/>
      <c r="I1242" s="469"/>
      <c r="J1242" s="409"/>
    </row>
    <row r="1243" spans="2:10" ht="20.100000000000001" customHeight="1">
      <c r="B1243" s="406"/>
      <c r="C1243" s="406"/>
      <c r="D1243" s="407"/>
      <c r="E1243" s="408"/>
      <c r="F1243" s="409"/>
      <c r="G1243" s="459"/>
      <c r="H1243" s="459"/>
      <c r="I1243" s="469"/>
      <c r="J1243" s="409"/>
    </row>
    <row r="1244" spans="2:10" ht="20.100000000000001" customHeight="1">
      <c r="B1244" s="406"/>
      <c r="C1244" s="406"/>
      <c r="D1244" s="407"/>
      <c r="E1244" s="408"/>
      <c r="F1244" s="409"/>
      <c r="G1244" s="459"/>
      <c r="H1244" s="459"/>
      <c r="I1244" s="469"/>
      <c r="J1244" s="409"/>
    </row>
    <row r="1245" spans="2:10" ht="20.100000000000001" customHeight="1">
      <c r="B1245" s="406"/>
      <c r="C1245" s="406"/>
      <c r="D1245" s="407"/>
      <c r="E1245" s="408"/>
      <c r="F1245" s="409"/>
      <c r="G1245" s="459"/>
      <c r="H1245" s="459"/>
      <c r="I1245" s="469"/>
      <c r="J1245" s="409"/>
    </row>
    <row r="1246" spans="2:10" ht="20.100000000000001" customHeight="1">
      <c r="B1246" s="406"/>
      <c r="C1246" s="406"/>
      <c r="D1246" s="407"/>
      <c r="E1246" s="408"/>
      <c r="F1246" s="409"/>
      <c r="G1246" s="459"/>
      <c r="H1246" s="459"/>
      <c r="I1246" s="469"/>
      <c r="J1246" s="409"/>
    </row>
    <row r="1247" spans="2:10" ht="20.100000000000001" customHeight="1">
      <c r="B1247" s="406"/>
      <c r="C1247" s="406"/>
      <c r="D1247" s="407"/>
      <c r="E1247" s="408"/>
      <c r="F1247" s="409"/>
      <c r="G1247" s="459"/>
      <c r="H1247" s="459"/>
      <c r="I1247" s="469"/>
      <c r="J1247" s="409"/>
    </row>
    <row r="1248" spans="2:10" ht="20.100000000000001" customHeight="1">
      <c r="B1248" s="406"/>
      <c r="C1248" s="406"/>
      <c r="D1248" s="407"/>
      <c r="E1248" s="408"/>
      <c r="F1248" s="409"/>
      <c r="G1248" s="459"/>
      <c r="H1248" s="459"/>
      <c r="I1248" s="469"/>
      <c r="J1248" s="409"/>
    </row>
    <row r="1249" spans="2:10" ht="20.100000000000001" customHeight="1">
      <c r="B1249" s="406"/>
      <c r="C1249" s="406"/>
      <c r="D1249" s="407"/>
      <c r="E1249" s="408"/>
      <c r="F1249" s="409"/>
      <c r="G1249" s="459"/>
      <c r="H1249" s="459"/>
      <c r="I1249" s="469"/>
      <c r="J1249" s="409"/>
    </row>
    <row r="1250" spans="2:10" ht="20.100000000000001" customHeight="1">
      <c r="B1250" s="406"/>
      <c r="C1250" s="406"/>
      <c r="D1250" s="407"/>
      <c r="E1250" s="408"/>
      <c r="F1250" s="409"/>
      <c r="G1250" s="459"/>
      <c r="H1250" s="459"/>
      <c r="I1250" s="469"/>
      <c r="J1250" s="409"/>
    </row>
    <row r="1251" spans="2:10" ht="20.100000000000001" customHeight="1">
      <c r="B1251" s="406"/>
      <c r="C1251" s="406"/>
      <c r="D1251" s="407"/>
      <c r="E1251" s="408"/>
      <c r="F1251" s="409"/>
      <c r="G1251" s="459"/>
      <c r="H1251" s="459"/>
      <c r="I1251" s="469"/>
      <c r="J1251" s="409"/>
    </row>
    <row r="1252" spans="2:10" ht="20.100000000000001" customHeight="1">
      <c r="B1252" s="406"/>
      <c r="C1252" s="406"/>
      <c r="D1252" s="407"/>
      <c r="E1252" s="408"/>
      <c r="F1252" s="409"/>
      <c r="G1252" s="459"/>
      <c r="H1252" s="459"/>
      <c r="I1252" s="469"/>
      <c r="J1252" s="409"/>
    </row>
    <row r="1253" spans="2:10" ht="20.100000000000001" customHeight="1">
      <c r="B1253" s="406"/>
      <c r="C1253" s="406"/>
      <c r="D1253" s="407"/>
      <c r="E1253" s="408"/>
      <c r="F1253" s="409"/>
      <c r="G1253" s="459"/>
      <c r="H1253" s="459"/>
      <c r="I1253" s="469"/>
      <c r="J1253" s="409"/>
    </row>
    <row r="1254" spans="2:10" ht="20.100000000000001" customHeight="1">
      <c r="B1254" s="406"/>
      <c r="C1254" s="406"/>
      <c r="D1254" s="407"/>
      <c r="E1254" s="408"/>
      <c r="F1254" s="409"/>
      <c r="G1254" s="459"/>
      <c r="H1254" s="459"/>
      <c r="I1254" s="469"/>
      <c r="J1254" s="409"/>
    </row>
    <row r="1255" spans="2:10" ht="20.100000000000001" customHeight="1">
      <c r="B1255" s="406"/>
      <c r="C1255" s="406"/>
      <c r="D1255" s="407"/>
      <c r="E1255" s="408"/>
      <c r="F1255" s="409"/>
      <c r="G1255" s="459"/>
      <c r="H1255" s="459"/>
      <c r="I1255" s="469"/>
      <c r="J1255" s="409"/>
    </row>
    <row r="1256" spans="2:10" ht="20.100000000000001" customHeight="1">
      <c r="B1256" s="406"/>
      <c r="C1256" s="406"/>
      <c r="D1256" s="407"/>
      <c r="E1256" s="408"/>
      <c r="F1256" s="409"/>
      <c r="G1256" s="459"/>
      <c r="H1256" s="459"/>
      <c r="I1256" s="469"/>
      <c r="J1256" s="409"/>
    </row>
    <row r="1257" spans="2:10" ht="20.100000000000001" customHeight="1">
      <c r="B1257" s="406"/>
      <c r="C1257" s="406"/>
      <c r="D1257" s="407"/>
      <c r="E1257" s="408"/>
      <c r="F1257" s="409"/>
      <c r="G1257" s="459"/>
      <c r="H1257" s="459"/>
      <c r="I1257" s="469"/>
      <c r="J1257" s="409"/>
    </row>
    <row r="1258" spans="2:10" ht="20.100000000000001" customHeight="1">
      <c r="B1258" s="406"/>
      <c r="C1258" s="406"/>
      <c r="D1258" s="407"/>
      <c r="E1258" s="408"/>
      <c r="F1258" s="409"/>
      <c r="G1258" s="459"/>
      <c r="H1258" s="459"/>
      <c r="I1258" s="469"/>
      <c r="J1258" s="409"/>
    </row>
    <row r="1259" spans="2:10" ht="20.100000000000001" customHeight="1">
      <c r="B1259" s="406"/>
      <c r="C1259" s="406"/>
      <c r="D1259" s="407"/>
      <c r="E1259" s="408"/>
      <c r="F1259" s="409"/>
      <c r="G1259" s="459"/>
      <c r="H1259" s="459"/>
      <c r="I1259" s="469"/>
      <c r="J1259" s="409"/>
    </row>
    <row r="1260" spans="2:10" ht="20.100000000000001" customHeight="1"/>
    <row r="1261" spans="2:10" ht="20.100000000000001" customHeight="1"/>
    <row r="1262" spans="2:10" ht="20.100000000000001" customHeight="1"/>
    <row r="1263" spans="2:10" ht="20.100000000000001" customHeight="1"/>
    <row r="1264" spans="2:10" ht="20.100000000000001" customHeight="1"/>
    <row r="1265" ht="20.100000000000001" customHeight="1"/>
    <row r="1266" ht="20.100000000000001" customHeight="1"/>
    <row r="1267" ht="20.100000000000001" customHeight="1"/>
    <row r="1268" ht="20.100000000000001" customHeight="1"/>
    <row r="1269" ht="20.100000000000001" customHeight="1"/>
    <row r="1270" ht="20.100000000000001" customHeight="1"/>
    <row r="1271" ht="20.100000000000001" customHeight="1"/>
    <row r="1272" ht="20.100000000000001" customHeight="1"/>
    <row r="1273" ht="20.100000000000001" customHeight="1"/>
    <row r="1274" ht="20.100000000000001" customHeight="1"/>
    <row r="1275" ht="20.100000000000001" customHeight="1"/>
    <row r="1276" ht="20.100000000000001" customHeight="1"/>
    <row r="1277" ht="20.100000000000001" customHeight="1"/>
    <row r="1278" ht="20.100000000000001" customHeight="1"/>
    <row r="1279" ht="20.100000000000001" customHeight="1"/>
    <row r="1280" ht="20.100000000000001" customHeight="1"/>
    <row r="1281" ht="20.100000000000001" customHeight="1"/>
    <row r="1282" ht="20.100000000000001" customHeight="1"/>
    <row r="1283" ht="20.100000000000001" customHeight="1"/>
    <row r="1284" ht="20.100000000000001" customHeight="1"/>
    <row r="1285" ht="20.100000000000001" customHeight="1"/>
    <row r="1286" ht="20.100000000000001" customHeight="1"/>
    <row r="1287" ht="20.100000000000001" customHeight="1"/>
    <row r="1288" ht="20.100000000000001" customHeight="1"/>
    <row r="1289" ht="20.100000000000001" customHeight="1"/>
    <row r="1290" ht="20.100000000000001" customHeight="1"/>
    <row r="1291" ht="20.100000000000001" customHeight="1"/>
    <row r="1292" ht="20.100000000000001" customHeight="1"/>
    <row r="1293" ht="20.100000000000001" customHeight="1"/>
    <row r="1294" ht="20.100000000000001" customHeight="1"/>
    <row r="1295" ht="20.100000000000001" customHeight="1"/>
    <row r="1296" ht="20.100000000000001" customHeight="1"/>
    <row r="1297" ht="20.100000000000001" customHeight="1"/>
    <row r="1298" ht="20.100000000000001" customHeight="1"/>
    <row r="1299" ht="20.100000000000001" customHeight="1"/>
    <row r="1300" ht="20.100000000000001" customHeight="1"/>
    <row r="1301" ht="20.100000000000001" customHeight="1"/>
    <row r="1302" ht="20.100000000000001" customHeight="1"/>
    <row r="1303" ht="20.100000000000001" customHeight="1"/>
    <row r="1304" ht="20.100000000000001" customHeight="1"/>
    <row r="1305" ht="20.100000000000001" customHeight="1"/>
    <row r="1306" ht="20.100000000000001" customHeight="1"/>
    <row r="1307" ht="20.100000000000001" customHeight="1"/>
    <row r="1308" ht="20.100000000000001" customHeight="1"/>
    <row r="1309" ht="20.100000000000001" customHeight="1"/>
    <row r="1310" ht="20.100000000000001" customHeight="1"/>
    <row r="1311" ht="20.100000000000001" customHeight="1"/>
    <row r="1312" ht="20.100000000000001" customHeight="1"/>
    <row r="1313" ht="20.100000000000001" customHeight="1"/>
    <row r="1314" ht="20.100000000000001" customHeight="1"/>
    <row r="1315" ht="20.100000000000001" customHeight="1"/>
    <row r="1316" ht="20.100000000000001" customHeight="1"/>
    <row r="1317" ht="20.100000000000001" customHeight="1"/>
    <row r="1318" ht="20.100000000000001" customHeight="1"/>
    <row r="1319" ht="20.100000000000001" customHeight="1"/>
    <row r="1320" ht="20.100000000000001" customHeight="1"/>
    <row r="1321" ht="20.100000000000001" customHeight="1"/>
    <row r="1322" ht="20.100000000000001" customHeight="1"/>
    <row r="1323" ht="20.100000000000001" customHeight="1"/>
    <row r="1324" ht="20.100000000000001" customHeight="1"/>
    <row r="1325" ht="20.100000000000001" customHeight="1"/>
    <row r="1326" ht="20.100000000000001" customHeight="1"/>
    <row r="1327" ht="20.100000000000001" customHeight="1"/>
    <row r="1328" ht="20.100000000000001" customHeight="1"/>
    <row r="1329" ht="20.100000000000001" customHeight="1"/>
    <row r="1330" ht="20.100000000000001" customHeight="1"/>
    <row r="1331" ht="20.100000000000001" customHeight="1"/>
    <row r="1332" ht="20.100000000000001" customHeight="1"/>
    <row r="1333" ht="20.100000000000001" customHeight="1"/>
    <row r="1334" ht="20.100000000000001" customHeight="1"/>
    <row r="1335" ht="20.100000000000001" customHeight="1"/>
    <row r="1336" ht="20.100000000000001" customHeight="1"/>
    <row r="1337" ht="20.100000000000001" customHeight="1"/>
    <row r="1338" ht="20.100000000000001" customHeight="1"/>
    <row r="1339" ht="20.100000000000001" customHeight="1"/>
    <row r="1340" ht="20.100000000000001" customHeight="1"/>
    <row r="1341" ht="20.100000000000001" customHeight="1"/>
    <row r="1342" ht="20.100000000000001" customHeight="1"/>
    <row r="1343" ht="20.100000000000001" customHeight="1"/>
    <row r="1344" ht="20.100000000000001" customHeight="1"/>
    <row r="1345" ht="20.100000000000001" customHeight="1"/>
    <row r="1346" ht="20.100000000000001" customHeight="1"/>
    <row r="1347" ht="20.100000000000001" customHeight="1"/>
    <row r="1348" ht="20.100000000000001" customHeight="1"/>
    <row r="1349" ht="20.100000000000001" customHeight="1"/>
    <row r="1350" ht="20.100000000000001" customHeight="1"/>
    <row r="1351" ht="20.100000000000001" customHeight="1"/>
    <row r="1352" ht="20.100000000000001" customHeight="1"/>
    <row r="1353" ht="20.100000000000001" customHeight="1"/>
    <row r="1354" ht="20.100000000000001" customHeight="1"/>
    <row r="1355" ht="20.100000000000001" customHeight="1"/>
    <row r="1356" ht="20.100000000000001" customHeight="1"/>
    <row r="1357" ht="20.100000000000001" customHeight="1"/>
    <row r="1358" ht="20.100000000000001" customHeight="1"/>
    <row r="1359" ht="20.100000000000001" customHeight="1"/>
    <row r="1360" ht="20.100000000000001" customHeight="1"/>
    <row r="1361" ht="20.100000000000001" customHeight="1"/>
    <row r="1362" ht="20.100000000000001" customHeight="1"/>
    <row r="1363" ht="20.100000000000001" customHeight="1"/>
    <row r="1364" ht="20.100000000000001" customHeight="1"/>
    <row r="1365" ht="20.100000000000001" customHeight="1"/>
    <row r="1366" ht="20.100000000000001" customHeight="1"/>
    <row r="1367" ht="20.100000000000001" customHeight="1"/>
    <row r="1368" ht="20.100000000000001" customHeight="1"/>
    <row r="1369" ht="20.100000000000001" customHeight="1"/>
    <row r="1370" ht="20.100000000000001" customHeight="1"/>
    <row r="1371" ht="20.100000000000001" customHeight="1"/>
    <row r="1372" ht="20.100000000000001" customHeight="1"/>
    <row r="1373" ht="20.100000000000001" customHeight="1"/>
    <row r="1374" ht="20.100000000000001" customHeight="1"/>
    <row r="1375" ht="20.100000000000001" customHeight="1"/>
    <row r="1376" ht="20.100000000000001" customHeight="1"/>
    <row r="1377" ht="20.100000000000001" customHeight="1"/>
    <row r="1378" ht="20.100000000000001" customHeight="1"/>
    <row r="1379" ht="20.100000000000001" customHeight="1"/>
    <row r="1380" ht="20.100000000000001" customHeight="1"/>
    <row r="1381" ht="20.100000000000001" customHeight="1"/>
    <row r="1382" ht="20.100000000000001" customHeight="1"/>
    <row r="1383" ht="20.100000000000001" customHeight="1"/>
    <row r="1384" ht="20.100000000000001" customHeight="1"/>
    <row r="1385" ht="20.100000000000001" customHeight="1"/>
    <row r="1386" ht="20.100000000000001" customHeight="1"/>
    <row r="1387" ht="20.100000000000001" customHeight="1"/>
    <row r="1388" ht="20.100000000000001" customHeight="1"/>
    <row r="1389" ht="20.100000000000001" customHeight="1"/>
    <row r="1390" ht="20.100000000000001" customHeight="1"/>
    <row r="1391" ht="20.100000000000001" customHeight="1"/>
    <row r="1392" ht="20.100000000000001" customHeight="1"/>
    <row r="1393" ht="20.100000000000001" customHeight="1"/>
    <row r="1394" ht="20.100000000000001" customHeight="1"/>
    <row r="1395" ht="20.100000000000001" customHeight="1"/>
    <row r="1396" ht="20.100000000000001" customHeight="1"/>
    <row r="1397" ht="20.100000000000001" customHeight="1"/>
    <row r="1398" ht="20.100000000000001" customHeight="1"/>
    <row r="1399" ht="20.100000000000001" customHeight="1"/>
    <row r="1400" ht="20.100000000000001" customHeight="1"/>
    <row r="1401" ht="20.100000000000001" customHeight="1"/>
    <row r="1402" ht="20.100000000000001" customHeight="1"/>
    <row r="1403" ht="20.100000000000001" customHeight="1"/>
    <row r="1404" ht="20.100000000000001" customHeight="1"/>
    <row r="1405" ht="20.100000000000001" customHeight="1"/>
    <row r="1406" ht="20.100000000000001" customHeight="1"/>
    <row r="1407" ht="20.100000000000001" customHeight="1"/>
    <row r="1408" ht="20.100000000000001" customHeight="1"/>
    <row r="1409" ht="20.100000000000001" customHeight="1"/>
    <row r="1410" ht="20.100000000000001" customHeight="1"/>
    <row r="1411" ht="20.100000000000001" customHeight="1"/>
    <row r="1412" ht="20.100000000000001" customHeight="1"/>
    <row r="1413" ht="20.100000000000001" customHeight="1"/>
    <row r="1414" ht="20.100000000000001" customHeight="1"/>
    <row r="1415" ht="20.100000000000001" customHeight="1"/>
    <row r="1416" ht="20.100000000000001" customHeight="1"/>
    <row r="1417" ht="20.100000000000001" customHeight="1"/>
    <row r="1418" ht="20.100000000000001" customHeight="1"/>
    <row r="1419" ht="20.100000000000001" customHeight="1"/>
    <row r="1420" ht="20.100000000000001" customHeight="1"/>
    <row r="1421" ht="20.100000000000001" customHeight="1"/>
    <row r="1422" ht="20.100000000000001" customHeight="1"/>
    <row r="1423" ht="20.100000000000001" customHeight="1"/>
    <row r="1424" ht="20.100000000000001" customHeight="1"/>
    <row r="1425" ht="20.100000000000001" customHeight="1"/>
    <row r="1426" ht="20.100000000000001" customHeight="1"/>
    <row r="1427" ht="20.100000000000001" customHeight="1"/>
    <row r="1428" ht="20.100000000000001" customHeight="1"/>
    <row r="1429" ht="20.100000000000001" customHeight="1"/>
    <row r="1430" ht="20.100000000000001" customHeight="1"/>
    <row r="1431" ht="20.100000000000001" customHeight="1"/>
    <row r="1432" ht="20.100000000000001" customHeight="1"/>
    <row r="1433" ht="20.100000000000001" customHeight="1"/>
    <row r="1434" ht="20.100000000000001" customHeight="1"/>
    <row r="1435" ht="20.100000000000001" customHeight="1"/>
    <row r="1436" ht="20.100000000000001" customHeight="1"/>
    <row r="1437" ht="20.100000000000001" customHeight="1"/>
    <row r="1438" ht="20.100000000000001" customHeight="1"/>
    <row r="1439" ht="20.100000000000001" customHeight="1"/>
    <row r="1440" ht="20.100000000000001" customHeight="1"/>
    <row r="1441" ht="20.100000000000001" customHeight="1"/>
    <row r="1442" ht="20.100000000000001" customHeight="1"/>
    <row r="1443" ht="20.100000000000001" customHeight="1"/>
    <row r="1444" ht="20.100000000000001" customHeight="1"/>
    <row r="1445" ht="20.100000000000001" customHeight="1"/>
    <row r="1446" ht="20.100000000000001" customHeight="1"/>
    <row r="1447" ht="20.100000000000001" customHeight="1"/>
    <row r="1448" ht="20.100000000000001" customHeight="1"/>
    <row r="1449" ht="20.100000000000001" customHeight="1"/>
    <row r="1450" ht="20.100000000000001" customHeight="1"/>
    <row r="1451" ht="20.100000000000001" customHeight="1"/>
    <row r="1452" ht="20.100000000000001" customHeight="1"/>
    <row r="1453" ht="20.100000000000001" customHeight="1"/>
    <row r="1454" ht="20.100000000000001" customHeight="1"/>
    <row r="1455" ht="20.100000000000001" customHeight="1"/>
    <row r="1456" ht="20.100000000000001" customHeight="1"/>
    <row r="1457" ht="20.100000000000001" customHeight="1"/>
    <row r="1458" ht="20.100000000000001" customHeight="1"/>
    <row r="1459" ht="20.100000000000001" customHeight="1"/>
    <row r="1460" ht="20.100000000000001" customHeight="1"/>
    <row r="1461" ht="20.100000000000001" customHeight="1"/>
    <row r="1462" ht="20.100000000000001" customHeight="1"/>
    <row r="1463" ht="20.100000000000001" customHeight="1"/>
    <row r="1464" ht="20.100000000000001" customHeight="1"/>
    <row r="1465" ht="20.100000000000001" customHeight="1"/>
    <row r="1466" ht="20.100000000000001" customHeight="1"/>
    <row r="1467" ht="20.100000000000001" customHeight="1"/>
    <row r="1468" ht="20.100000000000001" customHeight="1"/>
    <row r="1469" ht="20.100000000000001" customHeight="1"/>
    <row r="1470" ht="20.100000000000001" customHeight="1"/>
    <row r="1471" ht="20.100000000000001" customHeight="1"/>
    <row r="1472" ht="20.100000000000001" customHeight="1"/>
    <row r="1473" ht="20.100000000000001" customHeight="1"/>
    <row r="1474" ht="20.100000000000001" customHeight="1"/>
    <row r="1475" ht="20.100000000000001" customHeight="1"/>
    <row r="1476" ht="20.100000000000001" customHeight="1"/>
    <row r="1477" ht="20.100000000000001" customHeight="1"/>
    <row r="1478" ht="20.100000000000001" customHeight="1"/>
    <row r="1479" ht="20.100000000000001" customHeight="1"/>
    <row r="1480" ht="20.100000000000001" customHeight="1"/>
    <row r="1481" ht="20.100000000000001" customHeight="1"/>
    <row r="1482" ht="20.100000000000001" customHeight="1"/>
    <row r="1483" ht="20.100000000000001" customHeight="1"/>
    <row r="1484" ht="20.100000000000001" customHeight="1"/>
    <row r="1485" ht="20.100000000000001" customHeight="1"/>
    <row r="1486" ht="20.100000000000001" customHeight="1"/>
    <row r="1487" ht="20.100000000000001" customHeight="1"/>
    <row r="1488" ht="20.100000000000001" customHeight="1"/>
    <row r="1489" ht="20.100000000000001" customHeight="1"/>
    <row r="1490" ht="20.100000000000001" customHeight="1"/>
    <row r="1491" ht="20.100000000000001" customHeight="1"/>
    <row r="1492" ht="20.100000000000001" customHeight="1"/>
    <row r="1493" ht="20.100000000000001" customHeight="1"/>
    <row r="1494" ht="20.100000000000001" customHeight="1"/>
    <row r="1495" ht="20.100000000000001" customHeight="1"/>
    <row r="1496" ht="20.100000000000001" customHeight="1"/>
    <row r="1497" ht="20.100000000000001" customHeight="1"/>
    <row r="1498" ht="20.100000000000001" customHeight="1"/>
    <row r="1499" ht="20.100000000000001" customHeight="1"/>
    <row r="1500" ht="20.100000000000001" customHeight="1"/>
    <row r="1501" ht="20.100000000000001" customHeight="1"/>
    <row r="1502" ht="20.100000000000001" customHeight="1"/>
    <row r="1503" ht="20.100000000000001" customHeight="1"/>
    <row r="1504" ht="20.100000000000001" customHeight="1"/>
    <row r="1505" ht="20.100000000000001" customHeight="1"/>
    <row r="1506" ht="20.100000000000001" customHeight="1"/>
    <row r="1507" ht="20.100000000000001" customHeight="1"/>
    <row r="1508" ht="20.100000000000001" customHeight="1"/>
    <row r="1509" ht="20.100000000000001" customHeight="1"/>
    <row r="1510" ht="20.100000000000001" customHeight="1"/>
    <row r="1511" ht="20.100000000000001" customHeight="1"/>
    <row r="1512" ht="20.100000000000001" customHeight="1"/>
    <row r="1513" ht="20.100000000000001" customHeight="1"/>
    <row r="1514" ht="20.100000000000001" customHeight="1"/>
    <row r="1515" ht="20.100000000000001" customHeight="1"/>
    <row r="1516" ht="20.100000000000001" customHeight="1"/>
    <row r="1517" ht="20.100000000000001" customHeight="1"/>
    <row r="1518" ht="20.100000000000001" customHeight="1"/>
    <row r="1519" ht="20.100000000000001" customHeight="1"/>
    <row r="1520" ht="20.100000000000001" customHeight="1"/>
    <row r="1521" ht="20.100000000000001" customHeight="1"/>
    <row r="1522" ht="20.100000000000001" customHeight="1"/>
    <row r="1523" ht="20.100000000000001" customHeight="1"/>
    <row r="1524" ht="20.100000000000001" customHeight="1"/>
    <row r="1525" ht="20.100000000000001" customHeight="1"/>
    <row r="1526" ht="20.100000000000001" customHeight="1"/>
    <row r="1527" ht="20.100000000000001" customHeight="1"/>
    <row r="1528" ht="20.100000000000001" customHeight="1"/>
    <row r="1529" ht="20.100000000000001" customHeight="1"/>
    <row r="1530" ht="20.100000000000001" customHeight="1"/>
    <row r="1531" ht="20.100000000000001" customHeight="1"/>
    <row r="1532" ht="20.100000000000001" customHeight="1"/>
    <row r="1533" ht="20.100000000000001" customHeight="1"/>
    <row r="1534" ht="20.100000000000001" customHeight="1"/>
    <row r="1535" ht="20.100000000000001" customHeight="1"/>
    <row r="1536" ht="20.100000000000001" customHeight="1"/>
    <row r="1537" ht="20.100000000000001" customHeight="1"/>
    <row r="1538" ht="20.100000000000001" customHeight="1"/>
    <row r="1539" ht="20.100000000000001" customHeight="1"/>
    <row r="1540" ht="20.100000000000001" customHeight="1"/>
    <row r="1541" ht="20.100000000000001" customHeight="1"/>
    <row r="1542" ht="20.100000000000001" customHeight="1"/>
    <row r="1543" ht="20.100000000000001" customHeight="1"/>
    <row r="1544" ht="20.100000000000001" customHeight="1"/>
    <row r="1545" ht="20.100000000000001" customHeight="1"/>
    <row r="1546" ht="20.100000000000001" customHeight="1"/>
    <row r="1547" ht="20.100000000000001" customHeight="1"/>
    <row r="1548" ht="20.100000000000001" customHeight="1"/>
    <row r="1549" ht="20.100000000000001" customHeight="1"/>
    <row r="1550" ht="20.100000000000001" customHeight="1"/>
    <row r="1551" ht="20.100000000000001" customHeight="1"/>
    <row r="1552" ht="20.100000000000001" customHeight="1"/>
    <row r="1553" ht="20.100000000000001" customHeight="1"/>
    <row r="1554" ht="20.100000000000001" customHeight="1"/>
    <row r="1555" ht="20.100000000000001" customHeight="1"/>
    <row r="1556" ht="20.100000000000001" customHeight="1"/>
    <row r="1557" ht="20.100000000000001" customHeight="1"/>
    <row r="1558" ht="20.100000000000001" customHeight="1"/>
    <row r="1559" ht="20.100000000000001" customHeight="1"/>
    <row r="1560" ht="20.100000000000001" customHeight="1"/>
    <row r="1561" ht="20.100000000000001" customHeight="1"/>
    <row r="1562" ht="20.100000000000001" customHeight="1"/>
    <row r="1563" ht="20.100000000000001" customHeight="1"/>
    <row r="1564" ht="20.100000000000001" customHeight="1"/>
    <row r="1565" ht="20.100000000000001" customHeight="1"/>
    <row r="1566" ht="20.100000000000001" customHeight="1"/>
    <row r="1567" ht="20.100000000000001" customHeight="1"/>
    <row r="1568" ht="20.100000000000001" customHeight="1"/>
    <row r="1569" ht="20.100000000000001" customHeight="1"/>
    <row r="1570" ht="20.100000000000001" customHeight="1"/>
    <row r="1571" ht="20.100000000000001" customHeight="1"/>
    <row r="1572" ht="20.100000000000001" customHeight="1"/>
    <row r="1573" ht="20.100000000000001" customHeight="1"/>
    <row r="1574" ht="20.100000000000001" customHeight="1"/>
    <row r="1575" ht="20.100000000000001" customHeight="1"/>
    <row r="1576" ht="20.100000000000001" customHeight="1"/>
    <row r="1577" ht="20.100000000000001" customHeight="1"/>
    <row r="1578" ht="20.100000000000001" customHeight="1"/>
    <row r="1579" ht="20.100000000000001" customHeight="1"/>
    <row r="1580" ht="20.100000000000001" customHeight="1"/>
    <row r="1581" ht="20.100000000000001" customHeight="1"/>
    <row r="1582" ht="20.100000000000001" customHeight="1"/>
    <row r="1583" ht="20.100000000000001" customHeight="1"/>
    <row r="1584" ht="20.100000000000001" customHeight="1"/>
    <row r="1585" ht="20.100000000000001" customHeight="1"/>
    <row r="1586" ht="20.100000000000001" customHeight="1"/>
    <row r="1587" ht="20.100000000000001" customHeight="1"/>
    <row r="1588" ht="20.100000000000001" customHeight="1"/>
    <row r="1589" ht="20.100000000000001" customHeight="1"/>
    <row r="1590" ht="20.100000000000001" customHeight="1"/>
    <row r="1591" ht="20.100000000000001" customHeight="1"/>
    <row r="1592" ht="20.100000000000001" customHeight="1"/>
    <row r="1593" ht="20.100000000000001" customHeight="1"/>
    <row r="1594" ht="20.100000000000001" customHeight="1"/>
    <row r="1595" ht="20.100000000000001" customHeight="1"/>
    <row r="1596" ht="20.100000000000001" customHeight="1"/>
    <row r="1597" ht="20.100000000000001" customHeight="1"/>
    <row r="1598" ht="20.100000000000001" customHeight="1"/>
    <row r="1599" ht="20.100000000000001" customHeight="1"/>
    <row r="1600" ht="20.100000000000001" customHeight="1"/>
    <row r="1601" ht="20.100000000000001" customHeight="1"/>
    <row r="1602" ht="20.100000000000001" customHeight="1"/>
    <row r="1603" ht="20.100000000000001" customHeight="1"/>
    <row r="1604" ht="20.100000000000001" customHeight="1"/>
    <row r="1605" ht="20.100000000000001" customHeight="1"/>
    <row r="1606" ht="20.100000000000001" customHeight="1"/>
    <row r="1607" ht="20.100000000000001" customHeight="1"/>
    <row r="1608" ht="20.100000000000001" customHeight="1"/>
    <row r="1609" ht="20.100000000000001" customHeight="1"/>
    <row r="1610" ht="20.100000000000001" customHeight="1"/>
    <row r="1611" ht="20.100000000000001" customHeight="1"/>
    <row r="1612" ht="20.100000000000001" customHeight="1"/>
    <row r="1613" ht="20.100000000000001" customHeight="1"/>
    <row r="1614" ht="20.100000000000001" customHeight="1"/>
    <row r="1615" ht="20.100000000000001" customHeight="1"/>
    <row r="1616" ht="20.100000000000001" customHeight="1"/>
    <row r="1617" ht="20.100000000000001" customHeight="1"/>
    <row r="1618" ht="20.100000000000001" customHeight="1"/>
    <row r="1619" ht="20.100000000000001" customHeight="1"/>
    <row r="1620" ht="20.100000000000001" customHeight="1"/>
    <row r="1621" ht="20.100000000000001" customHeight="1"/>
    <row r="1622" ht="20.100000000000001" customHeight="1"/>
    <row r="1623" ht="20.100000000000001" customHeight="1"/>
    <row r="1624" ht="20.100000000000001" customHeight="1"/>
    <row r="1625" ht="20.100000000000001" customHeight="1"/>
    <row r="1626" ht="20.100000000000001" customHeight="1"/>
    <row r="1627" ht="20.100000000000001" customHeight="1"/>
    <row r="1628" ht="20.100000000000001" customHeight="1"/>
    <row r="1629" ht="20.100000000000001" customHeight="1"/>
    <row r="1630" ht="20.100000000000001" customHeight="1"/>
    <row r="1631" ht="20.100000000000001" customHeight="1"/>
    <row r="1632" ht="20.100000000000001" customHeight="1"/>
    <row r="1633" ht="20.100000000000001" customHeight="1"/>
    <row r="1634" ht="20.100000000000001" customHeight="1"/>
    <row r="1635" ht="20.100000000000001" customHeight="1"/>
    <row r="1636" ht="20.100000000000001" customHeight="1"/>
    <row r="1637" ht="20.100000000000001" customHeight="1"/>
    <row r="1638" ht="20.100000000000001" customHeight="1"/>
    <row r="1639" ht="20.100000000000001" customHeight="1"/>
    <row r="1640" ht="20.100000000000001" customHeight="1"/>
    <row r="1641" ht="20.100000000000001" customHeight="1"/>
    <row r="1642" ht="20.100000000000001" customHeight="1"/>
    <row r="1643" ht="20.100000000000001" customHeight="1"/>
    <row r="1644" ht="20.100000000000001" customHeight="1"/>
    <row r="1645" ht="20.100000000000001" customHeight="1"/>
    <row r="1646" ht="20.100000000000001" customHeight="1"/>
    <row r="1647" ht="20.100000000000001" customHeight="1"/>
    <row r="1648" ht="20.100000000000001" customHeight="1"/>
    <row r="1649" ht="20.100000000000001" customHeight="1"/>
    <row r="1650" ht="20.100000000000001" customHeight="1"/>
    <row r="1651" ht="20.100000000000001" customHeight="1"/>
    <row r="1652" ht="20.100000000000001" customHeight="1"/>
    <row r="1653" ht="20.100000000000001" customHeight="1"/>
    <row r="1654" ht="20.100000000000001" customHeight="1"/>
    <row r="1655" ht="20.100000000000001" customHeight="1"/>
    <row r="1656" ht="20.100000000000001" customHeight="1"/>
    <row r="1657" ht="20.100000000000001" customHeight="1"/>
    <row r="1658" ht="20.100000000000001" customHeight="1"/>
    <row r="1659" ht="20.100000000000001" customHeight="1"/>
    <row r="1660" ht="20.100000000000001" customHeight="1"/>
    <row r="1661" ht="20.100000000000001" customHeight="1"/>
    <row r="1662" ht="20.100000000000001" customHeight="1"/>
    <row r="1663" ht="20.100000000000001" customHeight="1"/>
    <row r="1664" ht="20.100000000000001" customHeight="1"/>
    <row r="1665" ht="20.100000000000001" customHeight="1"/>
    <row r="1666" ht="20.100000000000001" customHeight="1"/>
    <row r="1667" ht="20.100000000000001" customHeight="1"/>
    <row r="1668" ht="20.100000000000001" customHeight="1"/>
    <row r="1669" ht="20.100000000000001" customHeight="1"/>
    <row r="1670" ht="20.100000000000001" customHeight="1"/>
    <row r="1671" ht="20.100000000000001" customHeight="1"/>
    <row r="1672" ht="20.100000000000001" customHeight="1"/>
    <row r="1673" ht="20.100000000000001" customHeight="1"/>
    <row r="1674" ht="20.100000000000001" customHeight="1"/>
    <row r="1675" ht="20.100000000000001" customHeight="1"/>
    <row r="1676" ht="20.100000000000001" customHeight="1"/>
    <row r="1677" ht="20.100000000000001" customHeight="1"/>
    <row r="1678" ht="20.100000000000001" customHeight="1"/>
    <row r="1679" ht="20.100000000000001" customHeight="1"/>
    <row r="1680" ht="20.100000000000001" customHeight="1"/>
    <row r="1681" ht="20.100000000000001" customHeight="1"/>
    <row r="1682" ht="20.100000000000001" customHeight="1"/>
    <row r="1683" ht="20.100000000000001" customHeight="1"/>
    <row r="1684" ht="20.100000000000001" customHeight="1"/>
    <row r="1685" ht="20.100000000000001" customHeight="1"/>
    <row r="1686" ht="20.100000000000001" customHeight="1"/>
    <row r="1687" ht="20.100000000000001" customHeight="1"/>
    <row r="1688" ht="20.100000000000001" customHeight="1"/>
    <row r="1689" ht="20.100000000000001" customHeight="1"/>
    <row r="1690" ht="20.100000000000001" customHeight="1"/>
    <row r="1691" ht="20.100000000000001" customHeight="1"/>
    <row r="1692" ht="20.100000000000001" customHeight="1"/>
    <row r="1693" ht="20.100000000000001" customHeight="1"/>
    <row r="1694" ht="20.100000000000001" customHeight="1"/>
    <row r="1695" ht="20.100000000000001" customHeight="1"/>
    <row r="1696" ht="20.100000000000001" customHeight="1"/>
    <row r="1697" ht="20.100000000000001" customHeight="1"/>
    <row r="1698" ht="20.100000000000001" customHeight="1"/>
    <row r="1699" ht="20.100000000000001" customHeight="1"/>
    <row r="1700" ht="20.100000000000001" customHeight="1"/>
    <row r="1701" ht="20.100000000000001" customHeight="1"/>
    <row r="1702" ht="20.100000000000001" customHeight="1"/>
    <row r="1703" ht="20.100000000000001" customHeight="1"/>
    <row r="1704" ht="20.100000000000001" customHeight="1"/>
    <row r="1705" ht="20.100000000000001" customHeight="1"/>
    <row r="1706" ht="20.100000000000001" customHeight="1"/>
    <row r="1707" ht="20.100000000000001" customHeight="1"/>
    <row r="1708" ht="20.100000000000001" customHeight="1"/>
    <row r="1709" ht="20.100000000000001" customHeight="1"/>
    <row r="1710" ht="20.100000000000001" customHeight="1"/>
    <row r="1711" ht="20.100000000000001" customHeight="1"/>
    <row r="1712" ht="20.100000000000001" customHeight="1"/>
    <row r="1713" ht="20.100000000000001" customHeight="1"/>
    <row r="1714" ht="20.100000000000001" customHeight="1"/>
    <row r="1715" ht="20.100000000000001" customHeight="1"/>
    <row r="1716" ht="20.100000000000001" customHeight="1"/>
    <row r="1717" ht="20.100000000000001" customHeight="1"/>
    <row r="1718" ht="20.100000000000001" customHeight="1"/>
    <row r="1719" ht="20.100000000000001" customHeight="1"/>
    <row r="1720" ht="20.100000000000001" customHeight="1"/>
    <row r="1721" ht="20.100000000000001" customHeight="1"/>
    <row r="1722" ht="20.100000000000001" customHeight="1"/>
    <row r="1723" ht="20.100000000000001" customHeight="1"/>
    <row r="1724" ht="20.100000000000001" customHeight="1"/>
    <row r="1725" ht="20.100000000000001" customHeight="1"/>
    <row r="1726" ht="20.100000000000001" customHeight="1"/>
    <row r="1727" ht="20.100000000000001" customHeight="1"/>
    <row r="1728" ht="20.100000000000001" customHeight="1"/>
    <row r="1729" ht="20.100000000000001" customHeight="1"/>
    <row r="1730" ht="20.100000000000001" customHeight="1"/>
    <row r="1731" ht="20.100000000000001" customHeight="1"/>
    <row r="1732" ht="20.100000000000001" customHeight="1"/>
    <row r="1733" ht="20.100000000000001" customHeight="1"/>
    <row r="1734" ht="20.100000000000001" customHeight="1"/>
    <row r="1735" ht="20.100000000000001" customHeight="1"/>
    <row r="1736" ht="20.100000000000001" customHeight="1"/>
    <row r="1737" ht="20.100000000000001" customHeight="1"/>
    <row r="1738" ht="20.100000000000001" customHeight="1"/>
    <row r="1739" ht="20.100000000000001" customHeight="1"/>
    <row r="1740" ht="20.100000000000001" customHeight="1"/>
    <row r="1741" ht="20.100000000000001" customHeight="1"/>
    <row r="1742" ht="20.100000000000001" customHeight="1"/>
    <row r="1743" ht="20.100000000000001" customHeight="1"/>
    <row r="1744" ht="20.100000000000001" customHeight="1"/>
    <row r="1745" ht="20.100000000000001" customHeight="1"/>
    <row r="1746" ht="20.100000000000001" customHeight="1"/>
    <row r="1747" ht="20.100000000000001" customHeight="1"/>
    <row r="1748" ht="20.100000000000001" customHeight="1"/>
    <row r="1749" ht="20.100000000000001" customHeight="1"/>
    <row r="1750" ht="20.100000000000001" customHeight="1"/>
    <row r="1751" ht="20.100000000000001" customHeight="1"/>
    <row r="1752" ht="20.100000000000001" customHeight="1"/>
    <row r="1753" ht="20.100000000000001" customHeight="1"/>
    <row r="1754" ht="20.100000000000001" customHeight="1"/>
    <row r="1755" ht="20.100000000000001" customHeight="1"/>
    <row r="1756" ht="20.100000000000001" customHeight="1"/>
    <row r="1757" ht="20.100000000000001" customHeight="1"/>
    <row r="1758" ht="20.100000000000001" customHeight="1"/>
    <row r="1759" ht="20.100000000000001" customHeight="1"/>
    <row r="1760" ht="20.100000000000001" customHeight="1"/>
    <row r="1761" ht="20.100000000000001" customHeight="1"/>
    <row r="1762" ht="20.100000000000001" customHeight="1"/>
    <row r="1763" ht="20.100000000000001" customHeight="1"/>
    <row r="1764" ht="20.100000000000001" customHeight="1"/>
    <row r="1765" ht="20.100000000000001" customHeight="1"/>
    <row r="1766" ht="20.100000000000001" customHeight="1"/>
    <row r="1767" ht="20.100000000000001" customHeight="1"/>
    <row r="1768" ht="20.100000000000001" customHeight="1"/>
    <row r="1769" ht="20.100000000000001" customHeight="1"/>
    <row r="1770" ht="20.100000000000001" customHeight="1"/>
    <row r="1771" ht="20.100000000000001" customHeight="1"/>
    <row r="1772" ht="20.100000000000001" customHeight="1"/>
    <row r="1773" ht="20.100000000000001" customHeight="1"/>
    <row r="1774" ht="20.100000000000001" customHeight="1"/>
    <row r="1775" ht="20.100000000000001" customHeight="1"/>
    <row r="1776" ht="20.100000000000001" customHeight="1"/>
    <row r="1777" ht="20.100000000000001" customHeight="1"/>
    <row r="1778" ht="20.100000000000001" customHeight="1"/>
    <row r="1779" ht="20.100000000000001" customHeight="1"/>
    <row r="1780" ht="20.100000000000001" customHeight="1"/>
    <row r="1781" ht="20.100000000000001" customHeight="1"/>
    <row r="1782" ht="20.100000000000001" customHeight="1"/>
    <row r="1783" ht="20.100000000000001" customHeight="1"/>
    <row r="1784" ht="20.100000000000001" customHeight="1"/>
    <row r="1785" ht="20.100000000000001" customHeight="1"/>
    <row r="1786" ht="20.100000000000001" customHeight="1"/>
    <row r="1787" ht="20.100000000000001" customHeight="1"/>
    <row r="1788" ht="20.100000000000001" customHeight="1"/>
    <row r="1789" ht="20.100000000000001" customHeight="1"/>
    <row r="1790" ht="20.100000000000001" customHeight="1"/>
    <row r="1791" ht="20.100000000000001" customHeight="1"/>
    <row r="1792" ht="20.100000000000001" customHeight="1"/>
    <row r="1793" ht="20.100000000000001" customHeight="1"/>
    <row r="1794" ht="20.100000000000001" customHeight="1"/>
    <row r="1795" ht="20.100000000000001" customHeight="1"/>
    <row r="1796" ht="20.100000000000001" customHeight="1"/>
    <row r="1797" ht="20.100000000000001" customHeight="1"/>
    <row r="1798" ht="20.100000000000001" customHeight="1"/>
    <row r="1799" ht="20.100000000000001" customHeight="1"/>
    <row r="1800" ht="20.100000000000001" customHeight="1"/>
    <row r="1801" ht="20.100000000000001" customHeight="1"/>
    <row r="1802" ht="20.100000000000001" customHeight="1"/>
    <row r="1803" ht="20.100000000000001" customHeight="1"/>
    <row r="1804" ht="20.100000000000001" customHeight="1"/>
    <row r="1805" ht="20.100000000000001" customHeight="1"/>
    <row r="1806" ht="20.100000000000001" customHeight="1"/>
    <row r="1807" ht="20.100000000000001" customHeight="1"/>
    <row r="1808" ht="20.100000000000001" customHeight="1"/>
    <row r="1809" ht="20.100000000000001" customHeight="1"/>
    <row r="1810" ht="20.100000000000001" customHeight="1"/>
    <row r="1811" ht="20.100000000000001" customHeight="1"/>
    <row r="1812" ht="20.100000000000001" customHeight="1"/>
    <row r="1813" ht="20.100000000000001" customHeight="1"/>
    <row r="1814" ht="20.100000000000001" customHeight="1"/>
    <row r="1815" ht="20.100000000000001" customHeight="1"/>
    <row r="1816" ht="20.100000000000001" customHeight="1"/>
    <row r="1817" ht="20.100000000000001" customHeight="1"/>
    <row r="1818" ht="20.100000000000001" customHeight="1"/>
    <row r="1819" ht="20.100000000000001" customHeight="1"/>
    <row r="1820" ht="20.100000000000001" customHeight="1"/>
    <row r="1821" ht="20.100000000000001" customHeight="1"/>
    <row r="1822" ht="20.100000000000001" customHeight="1"/>
    <row r="1823" ht="20.100000000000001" customHeight="1"/>
    <row r="1824" ht="20.100000000000001" customHeight="1"/>
    <row r="1825" ht="20.100000000000001" customHeight="1"/>
    <row r="1826" ht="20.100000000000001" customHeight="1"/>
    <row r="1827" ht="20.100000000000001" customHeight="1"/>
    <row r="1828" ht="20.100000000000001" customHeight="1"/>
    <row r="1829" ht="20.100000000000001" customHeight="1"/>
    <row r="1830" ht="20.100000000000001" customHeight="1"/>
    <row r="1831" ht="20.100000000000001" customHeight="1"/>
    <row r="1832" ht="20.100000000000001" customHeight="1"/>
    <row r="1833" ht="20.100000000000001" customHeight="1"/>
    <row r="1834" ht="20.100000000000001" customHeight="1"/>
    <row r="1835" ht="20.100000000000001" customHeight="1"/>
    <row r="1836" ht="20.100000000000001" customHeight="1"/>
    <row r="1837" ht="20.100000000000001" customHeight="1"/>
    <row r="1838" ht="20.100000000000001" customHeight="1"/>
    <row r="1839" ht="20.100000000000001" customHeight="1"/>
    <row r="1840" ht="20.100000000000001" customHeight="1"/>
    <row r="1841" ht="20.100000000000001" customHeight="1"/>
    <row r="1842" ht="20.100000000000001" customHeight="1"/>
    <row r="1843" ht="20.100000000000001" customHeight="1"/>
    <row r="1844" ht="20.100000000000001" customHeight="1"/>
    <row r="1845" ht="20.100000000000001" customHeight="1"/>
    <row r="1846" ht="20.100000000000001" customHeight="1"/>
    <row r="1847" ht="20.100000000000001" customHeight="1"/>
    <row r="1848" ht="20.100000000000001" customHeight="1"/>
    <row r="1849" ht="20.100000000000001" customHeight="1"/>
    <row r="1850" ht="20.100000000000001" customHeight="1"/>
    <row r="1851" ht="20.100000000000001" customHeight="1"/>
    <row r="1852" ht="20.100000000000001" customHeight="1"/>
    <row r="1853" ht="20.100000000000001" customHeight="1"/>
    <row r="1854" ht="20.100000000000001" customHeight="1"/>
    <row r="1855" ht="20.100000000000001" customHeight="1"/>
    <row r="1856" ht="20.100000000000001" customHeight="1"/>
    <row r="1857" ht="20.100000000000001" customHeight="1"/>
    <row r="1858" ht="20.100000000000001" customHeight="1"/>
    <row r="1859" ht="20.100000000000001" customHeight="1"/>
    <row r="1860" ht="20.100000000000001" customHeight="1"/>
    <row r="1861" ht="20.100000000000001" customHeight="1"/>
    <row r="1862" ht="20.100000000000001" customHeight="1"/>
    <row r="1863" ht="20.100000000000001" customHeight="1"/>
    <row r="1864" ht="20.100000000000001" customHeight="1"/>
    <row r="1865" ht="20.100000000000001" customHeight="1"/>
    <row r="1866" ht="20.100000000000001" customHeight="1"/>
    <row r="1867" ht="20.100000000000001" customHeight="1"/>
    <row r="1868" ht="20.100000000000001" customHeight="1"/>
    <row r="1869" ht="20.100000000000001" customHeight="1"/>
    <row r="1870" ht="20.100000000000001" customHeight="1"/>
    <row r="1871" ht="20.100000000000001" customHeight="1"/>
    <row r="1872" ht="20.100000000000001" customHeight="1"/>
    <row r="1873" ht="20.100000000000001" customHeight="1"/>
    <row r="1874" ht="20.100000000000001" customHeight="1"/>
    <row r="1875" ht="20.100000000000001" customHeight="1"/>
    <row r="1876" ht="20.100000000000001" customHeight="1"/>
    <row r="1877" ht="20.100000000000001" customHeight="1"/>
    <row r="1878" ht="20.100000000000001" customHeight="1"/>
    <row r="1879" ht="20.100000000000001" customHeight="1"/>
    <row r="1880" ht="20.100000000000001" customHeight="1"/>
    <row r="1881" ht="20.100000000000001" customHeight="1"/>
    <row r="1882" ht="20.100000000000001" customHeight="1"/>
    <row r="1883" ht="20.100000000000001" customHeight="1"/>
    <row r="1884" ht="20.100000000000001" customHeight="1"/>
    <row r="1885" ht="20.100000000000001" customHeight="1"/>
    <row r="1886" ht="20.100000000000001" customHeight="1"/>
    <row r="1887" ht="20.100000000000001" customHeight="1"/>
    <row r="1888" ht="20.100000000000001" customHeight="1"/>
    <row r="1889" ht="20.100000000000001" customHeight="1"/>
    <row r="1890" ht="20.100000000000001" customHeight="1"/>
    <row r="1891" ht="20.100000000000001" customHeight="1"/>
    <row r="1892" ht="20.100000000000001" customHeight="1"/>
    <row r="1893" ht="20.100000000000001" customHeight="1"/>
    <row r="1894" ht="20.100000000000001" customHeight="1"/>
    <row r="1895" ht="20.100000000000001" customHeight="1"/>
    <row r="1896" ht="20.100000000000001" customHeight="1"/>
    <row r="1897" ht="20.100000000000001" customHeight="1"/>
    <row r="1898" ht="20.100000000000001" customHeight="1"/>
    <row r="1899" ht="20.100000000000001" customHeight="1"/>
    <row r="1900" ht="20.100000000000001" customHeight="1"/>
    <row r="1901" ht="20.100000000000001" customHeight="1"/>
    <row r="1902" ht="20.100000000000001" customHeight="1"/>
    <row r="1903" ht="20.100000000000001" customHeight="1"/>
    <row r="1904" ht="20.100000000000001" customHeight="1"/>
    <row r="1905" ht="20.100000000000001" customHeight="1"/>
    <row r="1906" ht="20.100000000000001" customHeight="1"/>
    <row r="1907" ht="20.100000000000001" customHeight="1"/>
    <row r="1908" ht="20.100000000000001" customHeight="1"/>
    <row r="1909" ht="20.100000000000001" customHeight="1"/>
    <row r="1910" ht="20.100000000000001" customHeight="1"/>
    <row r="1911" ht="20.100000000000001" customHeight="1"/>
    <row r="1912" ht="20.100000000000001" customHeight="1"/>
    <row r="1913" ht="20.100000000000001" customHeight="1"/>
    <row r="1914" ht="20.100000000000001" customHeight="1"/>
    <row r="1915" ht="20.100000000000001" customHeight="1"/>
    <row r="1916" ht="20.100000000000001" customHeight="1"/>
    <row r="1917" ht="20.100000000000001" customHeight="1"/>
    <row r="1918" ht="20.100000000000001" customHeight="1"/>
    <row r="1919" ht="20.100000000000001" customHeight="1"/>
    <row r="1920" ht="20.100000000000001" customHeight="1"/>
    <row r="1921" ht="20.100000000000001" customHeight="1"/>
    <row r="1922" ht="20.100000000000001" customHeight="1"/>
    <row r="1923" ht="20.100000000000001" customHeight="1"/>
    <row r="1924" ht="20.100000000000001" customHeight="1"/>
    <row r="1925" ht="20.100000000000001" customHeight="1"/>
    <row r="1926" ht="20.100000000000001" customHeight="1"/>
    <row r="1927" ht="20.100000000000001" customHeight="1"/>
    <row r="1928" ht="20.100000000000001" customHeight="1"/>
    <row r="1929" ht="20.100000000000001" customHeight="1"/>
    <row r="1930" ht="20.100000000000001" customHeight="1"/>
    <row r="1931" ht="20.100000000000001" customHeight="1"/>
    <row r="1932" ht="20.100000000000001" customHeight="1"/>
    <row r="1933" ht="20.100000000000001" customHeight="1"/>
    <row r="1934" ht="20.100000000000001" customHeight="1"/>
    <row r="1935" ht="20.100000000000001" customHeight="1"/>
    <row r="1936" ht="20.100000000000001" customHeight="1"/>
    <row r="1937" ht="20.100000000000001" customHeight="1"/>
    <row r="1938" ht="20.100000000000001" customHeight="1"/>
    <row r="1939" ht="20.100000000000001" customHeight="1"/>
    <row r="1940" ht="20.100000000000001" customHeight="1"/>
    <row r="1941" ht="20.100000000000001" customHeight="1"/>
    <row r="1942" ht="20.100000000000001" customHeight="1"/>
    <row r="1943" ht="20.100000000000001" customHeight="1"/>
    <row r="1944" ht="20.100000000000001" customHeight="1"/>
    <row r="1945" ht="20.100000000000001" customHeight="1"/>
    <row r="1946" ht="20.100000000000001" customHeight="1"/>
    <row r="1947" ht="20.100000000000001" customHeight="1"/>
    <row r="1948" ht="20.100000000000001" customHeight="1"/>
    <row r="1949" ht="20.100000000000001" customHeight="1"/>
    <row r="1950" ht="20.100000000000001" customHeight="1"/>
    <row r="1951" ht="20.100000000000001" customHeight="1"/>
    <row r="1952" ht="20.100000000000001" customHeight="1"/>
    <row r="1953" ht="20.100000000000001" customHeight="1"/>
    <row r="1954" ht="20.100000000000001" customHeight="1"/>
    <row r="1955" ht="20.100000000000001" customHeight="1"/>
    <row r="1956" ht="20.100000000000001" customHeight="1"/>
    <row r="1957" ht="20.100000000000001" customHeight="1"/>
    <row r="1958" ht="20.100000000000001" customHeight="1"/>
    <row r="1959" ht="20.100000000000001" customHeight="1"/>
    <row r="1960" ht="20.100000000000001" customHeight="1"/>
    <row r="1961" ht="20.100000000000001" customHeight="1"/>
    <row r="1962" ht="20.100000000000001" customHeight="1"/>
    <row r="1963" ht="20.100000000000001" customHeight="1"/>
    <row r="1964" ht="20.100000000000001" customHeight="1"/>
    <row r="1965" ht="20.100000000000001" customHeight="1"/>
    <row r="1966" ht="20.100000000000001" customHeight="1"/>
    <row r="1967" ht="20.100000000000001" customHeight="1"/>
    <row r="1968" ht="20.100000000000001" customHeight="1"/>
    <row r="1969" ht="20.100000000000001" customHeight="1"/>
    <row r="1970" ht="20.100000000000001" customHeight="1"/>
    <row r="1971" ht="20.100000000000001" customHeight="1"/>
    <row r="1972" ht="20.100000000000001" customHeight="1"/>
    <row r="1973" ht="20.100000000000001" customHeight="1"/>
    <row r="1974" ht="20.100000000000001" customHeight="1"/>
    <row r="1975" ht="20.100000000000001" customHeight="1"/>
    <row r="1976" ht="20.100000000000001" customHeight="1"/>
    <row r="1977" ht="20.100000000000001" customHeight="1"/>
    <row r="1978" ht="20.100000000000001" customHeight="1"/>
    <row r="1979" ht="20.100000000000001" customHeight="1"/>
    <row r="1980" ht="20.100000000000001" customHeight="1"/>
    <row r="1981" ht="20.100000000000001" customHeight="1"/>
    <row r="1982" ht="20.100000000000001" customHeight="1"/>
    <row r="1983" ht="20.100000000000001" customHeight="1"/>
    <row r="1984" ht="20.100000000000001" customHeight="1"/>
    <row r="1985" ht="20.100000000000001" customHeight="1"/>
    <row r="1986" ht="20.100000000000001" customHeight="1"/>
    <row r="1987" ht="20.100000000000001" customHeight="1"/>
    <row r="1988" ht="20.100000000000001" customHeight="1"/>
    <row r="1989" ht="20.100000000000001" customHeight="1"/>
    <row r="1990" ht="20.100000000000001" customHeight="1"/>
    <row r="1991" ht="20.100000000000001" customHeight="1"/>
    <row r="1992" ht="20.100000000000001" customHeight="1"/>
    <row r="1993" ht="20.100000000000001" customHeight="1"/>
    <row r="1994" ht="20.100000000000001" customHeight="1"/>
    <row r="1995" ht="20.100000000000001" customHeight="1"/>
    <row r="1996" ht="20.100000000000001" customHeight="1"/>
    <row r="1997" ht="20.100000000000001" customHeight="1"/>
    <row r="1998" ht="20.100000000000001" customHeight="1"/>
    <row r="1999" ht="20.100000000000001" customHeight="1"/>
    <row r="2000" ht="20.100000000000001" customHeight="1"/>
    <row r="2001" ht="20.100000000000001" customHeight="1"/>
    <row r="2002" ht="20.100000000000001" customHeight="1"/>
    <row r="2003" ht="20.100000000000001" customHeight="1"/>
    <row r="2004" ht="20.100000000000001" customHeight="1"/>
    <row r="2005" ht="20.100000000000001" customHeight="1"/>
    <row r="2006" ht="20.100000000000001" customHeight="1"/>
    <row r="2007" ht="20.100000000000001" customHeight="1"/>
    <row r="2008" ht="20.100000000000001" customHeight="1"/>
    <row r="2009" ht="20.100000000000001" customHeight="1"/>
    <row r="2010" ht="20.100000000000001" customHeight="1"/>
    <row r="2011" ht="20.100000000000001" customHeight="1"/>
    <row r="2012" ht="20.100000000000001" customHeight="1"/>
    <row r="2013" ht="20.100000000000001" customHeight="1"/>
    <row r="2014" ht="20.100000000000001" customHeight="1"/>
    <row r="2015" ht="20.100000000000001" customHeight="1"/>
    <row r="2016" ht="20.100000000000001" customHeight="1"/>
    <row r="2017" ht="20.100000000000001" customHeight="1"/>
    <row r="2018" ht="20.100000000000001" customHeight="1"/>
    <row r="2019" ht="20.100000000000001" customHeight="1"/>
    <row r="2020" ht="20.100000000000001" customHeight="1"/>
    <row r="2021" ht="20.100000000000001" customHeight="1"/>
    <row r="2022" ht="20.100000000000001" customHeight="1"/>
    <row r="2023" ht="20.100000000000001" customHeight="1"/>
    <row r="2024" ht="20.100000000000001" customHeight="1"/>
    <row r="2025" ht="20.100000000000001" customHeight="1"/>
    <row r="2026" ht="20.100000000000001" customHeight="1"/>
    <row r="2027" ht="20.100000000000001" customHeight="1"/>
    <row r="2028" ht="20.100000000000001" customHeight="1"/>
    <row r="2029" ht="20.100000000000001" customHeight="1"/>
    <row r="2030" ht="20.100000000000001" customHeight="1"/>
    <row r="2031" ht="20.100000000000001" customHeight="1"/>
    <row r="2032" ht="20.100000000000001" customHeight="1"/>
    <row r="2033" ht="20.100000000000001" customHeight="1"/>
    <row r="2034" ht="20.100000000000001" customHeight="1"/>
    <row r="2035" ht="20.100000000000001" customHeight="1"/>
    <row r="2036" ht="20.100000000000001" customHeight="1"/>
    <row r="2037" ht="20.100000000000001" customHeight="1"/>
    <row r="2038" ht="20.100000000000001" customHeight="1"/>
    <row r="2039" ht="20.100000000000001" customHeight="1"/>
    <row r="2040" ht="20.100000000000001" customHeight="1"/>
    <row r="2041" ht="20.100000000000001" customHeight="1"/>
    <row r="2042" ht="20.100000000000001" customHeight="1"/>
    <row r="2043" ht="20.100000000000001" customHeight="1"/>
    <row r="2044" ht="20.100000000000001" customHeight="1"/>
    <row r="2045" ht="20.100000000000001" customHeight="1"/>
    <row r="2046" ht="20.100000000000001" customHeight="1"/>
    <row r="2047" ht="20.100000000000001" customHeight="1"/>
    <row r="2048" ht="20.100000000000001" customHeight="1"/>
    <row r="2049" ht="20.100000000000001" customHeight="1"/>
    <row r="2050" ht="20.100000000000001" customHeight="1"/>
    <row r="2051" ht="20.100000000000001" customHeight="1"/>
    <row r="2052" ht="20.100000000000001" customHeight="1"/>
    <row r="2053" ht="20.100000000000001" customHeight="1"/>
    <row r="2054" ht="20.100000000000001" customHeight="1"/>
    <row r="2055" ht="20.100000000000001" customHeight="1"/>
    <row r="2056" ht="20.100000000000001" customHeight="1"/>
    <row r="2057" ht="20.100000000000001" customHeight="1"/>
    <row r="2058" ht="20.100000000000001" customHeight="1"/>
    <row r="2059" ht="20.100000000000001" customHeight="1"/>
    <row r="2060" ht="20.100000000000001" customHeight="1"/>
    <row r="2061" ht="20.100000000000001" customHeight="1"/>
    <row r="2062" ht="20.100000000000001" customHeight="1"/>
    <row r="2063" ht="20.100000000000001" customHeight="1"/>
    <row r="2064" ht="20.100000000000001" customHeight="1"/>
    <row r="2065" ht="20.100000000000001" customHeight="1"/>
    <row r="2066" ht="20.100000000000001" customHeight="1"/>
    <row r="2067" ht="20.100000000000001" customHeight="1"/>
    <row r="2068" ht="20.100000000000001" customHeight="1"/>
    <row r="2069" ht="20.100000000000001" customHeight="1"/>
    <row r="2070" ht="20.100000000000001" customHeight="1"/>
    <row r="2071" ht="20.100000000000001" customHeight="1"/>
    <row r="2072" ht="20.100000000000001" customHeight="1"/>
    <row r="2073" ht="20.100000000000001" customHeight="1"/>
    <row r="2074" ht="20.100000000000001" customHeight="1"/>
    <row r="2075" ht="20.100000000000001" customHeight="1"/>
    <row r="2076" ht="20.100000000000001" customHeight="1"/>
    <row r="2077" ht="20.100000000000001" customHeight="1"/>
    <row r="2078" ht="20.100000000000001" customHeight="1"/>
    <row r="2079" ht="20.100000000000001" customHeight="1"/>
    <row r="2080" ht="20.100000000000001" customHeight="1"/>
    <row r="2081" ht="20.100000000000001" customHeight="1"/>
    <row r="2082" ht="20.100000000000001" customHeight="1"/>
    <row r="2083" ht="20.100000000000001" customHeight="1"/>
    <row r="2084" ht="20.100000000000001" customHeight="1"/>
    <row r="2085" ht="20.100000000000001" customHeight="1"/>
    <row r="2086" ht="20.100000000000001" customHeight="1"/>
    <row r="2087" ht="20.100000000000001" customHeight="1"/>
    <row r="2088" ht="20.100000000000001" customHeight="1"/>
    <row r="2089" ht="20.100000000000001" customHeight="1"/>
    <row r="2090" ht="20.100000000000001" customHeight="1"/>
    <row r="2091" ht="20.100000000000001" customHeight="1"/>
    <row r="2092" ht="20.100000000000001" customHeight="1"/>
    <row r="2093" ht="20.100000000000001" customHeight="1"/>
    <row r="2094" ht="20.100000000000001" customHeight="1"/>
    <row r="2095" ht="20.100000000000001" customHeight="1"/>
    <row r="2096" ht="20.100000000000001" customHeight="1"/>
    <row r="2097" ht="20.100000000000001" customHeight="1"/>
    <row r="2098" ht="20.100000000000001" customHeight="1"/>
    <row r="2099" ht="20.100000000000001" customHeight="1"/>
    <row r="2100" ht="20.100000000000001" customHeight="1"/>
    <row r="2101" ht="20.100000000000001" customHeight="1"/>
    <row r="2102" ht="20.100000000000001" customHeight="1"/>
    <row r="2103" ht="20.100000000000001" customHeight="1"/>
    <row r="2104" ht="20.100000000000001" customHeight="1"/>
    <row r="2105" ht="20.100000000000001" customHeight="1"/>
    <row r="2106" ht="20.100000000000001" customHeight="1"/>
    <row r="2107" ht="20.100000000000001" customHeight="1"/>
    <row r="2108" ht="20.100000000000001" customHeight="1"/>
    <row r="2109" ht="20.100000000000001" customHeight="1"/>
    <row r="2110" ht="20.100000000000001" customHeight="1"/>
    <row r="2111" ht="20.100000000000001" customHeight="1"/>
    <row r="2112" ht="20.100000000000001" customHeight="1"/>
    <row r="2113" ht="20.100000000000001" customHeight="1"/>
    <row r="2114" ht="20.100000000000001" customHeight="1"/>
    <row r="2115" ht="20.100000000000001" customHeight="1"/>
    <row r="2116" ht="20.100000000000001" customHeight="1"/>
    <row r="2117" ht="20.100000000000001" customHeight="1"/>
    <row r="2118" ht="20.100000000000001" customHeight="1"/>
    <row r="2119" ht="20.100000000000001" customHeight="1"/>
    <row r="2120" ht="20.100000000000001" customHeight="1"/>
    <row r="2121" ht="20.100000000000001" customHeight="1"/>
    <row r="2122" ht="20.100000000000001" customHeight="1"/>
    <row r="2123" ht="20.100000000000001" customHeight="1"/>
    <row r="2124" ht="20.100000000000001" customHeight="1"/>
    <row r="2125" ht="20.100000000000001" customHeight="1"/>
    <row r="2126" ht="20.100000000000001" customHeight="1"/>
    <row r="2127" ht="20.100000000000001" customHeight="1"/>
    <row r="2128" ht="20.100000000000001" customHeight="1"/>
    <row r="2129" ht="20.100000000000001" customHeight="1"/>
    <row r="2130" ht="20.100000000000001" customHeight="1"/>
    <row r="2131" ht="20.100000000000001" customHeight="1"/>
    <row r="2132" ht="20.100000000000001" customHeight="1"/>
    <row r="2133" ht="20.100000000000001" customHeight="1"/>
    <row r="2134" ht="20.100000000000001" customHeight="1"/>
    <row r="2135" ht="20.100000000000001" customHeight="1"/>
    <row r="2136" ht="20.100000000000001" customHeight="1"/>
    <row r="2137" ht="20.100000000000001" customHeight="1"/>
    <row r="2138" ht="20.100000000000001" customHeight="1"/>
    <row r="2139" ht="20.100000000000001" customHeight="1"/>
    <row r="2140" ht="20.100000000000001" customHeight="1"/>
    <row r="2141" ht="20.100000000000001" customHeight="1"/>
    <row r="2142" ht="20.100000000000001" customHeight="1"/>
    <row r="2143" ht="20.100000000000001" customHeight="1"/>
    <row r="2144" ht="20.100000000000001" customHeight="1"/>
    <row r="2145" ht="20.100000000000001" customHeight="1"/>
    <row r="2146" ht="20.100000000000001" customHeight="1"/>
    <row r="2147" ht="20.100000000000001" customHeight="1"/>
    <row r="2148" ht="20.100000000000001" customHeight="1"/>
    <row r="2149" ht="20.100000000000001" customHeight="1"/>
    <row r="2150" ht="20.100000000000001" customHeight="1"/>
    <row r="2151" ht="20.100000000000001" customHeight="1"/>
    <row r="2152" ht="20.100000000000001" customHeight="1"/>
    <row r="2153" ht="20.100000000000001" customHeight="1"/>
    <row r="2154" ht="20.100000000000001" customHeight="1"/>
    <row r="2155" ht="20.100000000000001" customHeight="1"/>
    <row r="2156" ht="20.100000000000001" customHeight="1"/>
    <row r="2157" ht="20.100000000000001" customHeight="1"/>
    <row r="2158" ht="20.100000000000001" customHeight="1"/>
    <row r="2159" ht="20.100000000000001" customHeight="1"/>
    <row r="2160" ht="20.100000000000001" customHeight="1"/>
    <row r="2161" ht="20.100000000000001" customHeight="1"/>
    <row r="2162" ht="20.100000000000001" customHeight="1"/>
    <row r="2163" ht="20.100000000000001" customHeight="1"/>
    <row r="2164" ht="20.100000000000001" customHeight="1"/>
    <row r="2165" ht="20.100000000000001" customHeight="1"/>
    <row r="2166" ht="20.100000000000001" customHeight="1"/>
    <row r="2167" ht="20.100000000000001" customHeight="1"/>
    <row r="2168" ht="20.100000000000001" customHeight="1"/>
    <row r="2169" ht="20.100000000000001" customHeight="1"/>
    <row r="2170" ht="20.100000000000001" customHeight="1"/>
    <row r="2171" ht="20.100000000000001" customHeight="1"/>
    <row r="2172" ht="20.100000000000001" customHeight="1"/>
    <row r="2173" ht="20.100000000000001" customHeight="1"/>
    <row r="2174" ht="20.100000000000001" customHeight="1"/>
    <row r="2175" ht="20.100000000000001" customHeight="1"/>
    <row r="2176" ht="20.100000000000001" customHeight="1"/>
    <row r="2177" ht="20.100000000000001" customHeight="1"/>
    <row r="2178" ht="20.100000000000001" customHeight="1"/>
    <row r="2179" ht="20.100000000000001" customHeight="1"/>
    <row r="2180" ht="20.100000000000001" customHeight="1"/>
    <row r="2181" ht="20.100000000000001" customHeight="1"/>
    <row r="2182" ht="20.100000000000001" customHeight="1"/>
    <row r="2183" ht="20.100000000000001" customHeight="1"/>
    <row r="2184" ht="20.100000000000001" customHeight="1"/>
    <row r="2185" ht="20.100000000000001" customHeight="1"/>
    <row r="2186" ht="20.100000000000001" customHeight="1"/>
    <row r="2187" ht="20.100000000000001" customHeight="1"/>
    <row r="2188" ht="20.100000000000001" customHeight="1"/>
    <row r="2189" ht="20.100000000000001" customHeight="1"/>
    <row r="2190" ht="20.100000000000001" customHeight="1"/>
    <row r="2191" ht="20.100000000000001" customHeight="1"/>
    <row r="2192" ht="20.100000000000001" customHeight="1"/>
    <row r="2193" ht="20.100000000000001" customHeight="1"/>
    <row r="2194" ht="20.100000000000001" customHeight="1"/>
    <row r="2195" ht="20.100000000000001" customHeight="1"/>
    <row r="2196" ht="20.100000000000001" customHeight="1"/>
    <row r="2197" ht="20.100000000000001" customHeight="1"/>
    <row r="2198" ht="20.100000000000001" customHeight="1"/>
    <row r="2199" ht="20.100000000000001" customHeight="1"/>
    <row r="2200" ht="20.100000000000001" customHeight="1"/>
    <row r="2201" ht="20.100000000000001" customHeight="1"/>
    <row r="2202" ht="20.100000000000001" customHeight="1"/>
    <row r="2203" ht="20.100000000000001" customHeight="1"/>
    <row r="2204" ht="20.100000000000001" customHeight="1"/>
    <row r="2205" ht="20.100000000000001" customHeight="1"/>
    <row r="2206" ht="20.100000000000001" customHeight="1"/>
    <row r="2207" ht="20.100000000000001" customHeight="1"/>
    <row r="2208" ht="20.100000000000001" customHeight="1"/>
    <row r="2209" ht="20.100000000000001" customHeight="1"/>
    <row r="2210" ht="20.100000000000001" customHeight="1"/>
    <row r="2211" ht="20.100000000000001" customHeight="1"/>
    <row r="2212" ht="20.100000000000001" customHeight="1"/>
    <row r="2213" ht="20.100000000000001" customHeight="1"/>
    <row r="2214" ht="20.100000000000001" customHeight="1"/>
    <row r="2215" ht="20.100000000000001" customHeight="1"/>
    <row r="2216" ht="20.100000000000001" customHeight="1"/>
    <row r="2217" ht="20.100000000000001" customHeight="1"/>
    <row r="2218" ht="20.100000000000001" customHeight="1"/>
    <row r="2219" ht="20.100000000000001" customHeight="1"/>
    <row r="2220" ht="20.100000000000001" customHeight="1"/>
    <row r="2221" ht="20.100000000000001" customHeight="1"/>
    <row r="2222" ht="20.100000000000001" customHeight="1"/>
    <row r="2223" ht="20.100000000000001" customHeight="1"/>
    <row r="2224" ht="20.100000000000001" customHeight="1"/>
    <row r="2225" ht="20.100000000000001" customHeight="1"/>
    <row r="2226" ht="20.100000000000001" customHeight="1"/>
    <row r="2227" ht="20.100000000000001" customHeight="1"/>
    <row r="2228" ht="20.100000000000001" customHeight="1"/>
    <row r="2229" ht="20.100000000000001" customHeight="1"/>
    <row r="2230" ht="20.100000000000001" customHeight="1"/>
    <row r="2231" ht="20.100000000000001" customHeight="1"/>
    <row r="2232" ht="20.100000000000001" customHeight="1"/>
    <row r="2233" ht="20.100000000000001" customHeight="1"/>
    <row r="2234" ht="20.100000000000001" customHeight="1"/>
    <row r="2235" ht="20.100000000000001" customHeight="1"/>
    <row r="2236" ht="20.100000000000001" customHeight="1"/>
    <row r="2237" ht="20.100000000000001" customHeight="1"/>
    <row r="2238" ht="20.100000000000001" customHeight="1"/>
    <row r="2239" ht="20.100000000000001" customHeight="1"/>
    <row r="2240" ht="20.100000000000001" customHeight="1"/>
    <row r="2241" ht="20.100000000000001" customHeight="1"/>
    <row r="2242" ht="20.100000000000001" customHeight="1"/>
    <row r="2243" ht="20.100000000000001" customHeight="1"/>
    <row r="2244" ht="20.100000000000001" customHeight="1"/>
    <row r="2245" ht="20.100000000000001" customHeight="1"/>
    <row r="2246" ht="20.100000000000001" customHeight="1"/>
    <row r="2247" ht="20.100000000000001" customHeight="1"/>
    <row r="2248" ht="20.100000000000001" customHeight="1"/>
    <row r="2249" ht="20.100000000000001" customHeight="1"/>
    <row r="2250" ht="20.100000000000001" customHeight="1"/>
    <row r="2251" ht="20.100000000000001" customHeight="1"/>
    <row r="2252" ht="20.100000000000001" customHeight="1"/>
    <row r="2253" ht="20.100000000000001" customHeight="1"/>
    <row r="2254" ht="20.100000000000001" customHeight="1"/>
    <row r="2255" ht="20.100000000000001" customHeight="1"/>
    <row r="2256" ht="20.100000000000001" customHeight="1"/>
    <row r="2257" ht="20.100000000000001" customHeight="1"/>
    <row r="2258" ht="20.100000000000001" customHeight="1"/>
    <row r="2259" ht="20.100000000000001" customHeight="1"/>
    <row r="2260" ht="20.100000000000001" customHeight="1"/>
    <row r="2261" ht="20.100000000000001" customHeight="1"/>
    <row r="2262" ht="20.100000000000001" customHeight="1"/>
    <row r="2263" ht="20.100000000000001" customHeight="1"/>
    <row r="2264" ht="20.100000000000001" customHeight="1"/>
    <row r="2265" ht="20.100000000000001" customHeight="1"/>
    <row r="2266" ht="20.100000000000001" customHeight="1"/>
    <row r="2267" ht="20.100000000000001" customHeight="1"/>
    <row r="2268" ht="20.100000000000001" customHeight="1"/>
    <row r="2269" ht="20.100000000000001" customHeight="1"/>
    <row r="2270" ht="20.100000000000001" customHeight="1"/>
    <row r="2271" ht="20.100000000000001" customHeight="1"/>
    <row r="2272" ht="20.100000000000001" customHeight="1"/>
    <row r="2273" ht="20.100000000000001" customHeight="1"/>
    <row r="2274" ht="20.100000000000001" customHeight="1"/>
    <row r="2275" ht="20.100000000000001" customHeight="1"/>
    <row r="2276" ht="20.100000000000001" customHeight="1"/>
    <row r="2277" ht="20.100000000000001" customHeight="1"/>
    <row r="2278" ht="20.100000000000001" customHeight="1"/>
    <row r="2279" ht="20.100000000000001" customHeight="1"/>
    <row r="2280" ht="20.100000000000001" customHeight="1"/>
    <row r="2281" ht="20.100000000000001" customHeight="1"/>
    <row r="2282" ht="20.100000000000001" customHeight="1"/>
    <row r="2283" ht="20.100000000000001" customHeight="1"/>
    <row r="2284" ht="20.100000000000001" customHeight="1"/>
    <row r="2285" ht="20.100000000000001" customHeight="1"/>
    <row r="2286" ht="20.100000000000001" customHeight="1"/>
    <row r="2287" ht="20.100000000000001" customHeight="1"/>
    <row r="2288" ht="20.100000000000001" customHeight="1"/>
    <row r="2289" ht="20.100000000000001" customHeight="1"/>
    <row r="2290" ht="20.100000000000001" customHeight="1"/>
    <row r="2291" ht="20.100000000000001" customHeight="1"/>
    <row r="2292" ht="20.100000000000001" customHeight="1"/>
    <row r="2293" ht="20.100000000000001" customHeight="1"/>
    <row r="2294" ht="20.100000000000001" customHeight="1"/>
    <row r="2295" ht="20.100000000000001" customHeight="1"/>
    <row r="2296" ht="20.100000000000001" customHeight="1"/>
    <row r="2297" ht="20.100000000000001" customHeight="1"/>
    <row r="2298" ht="20.100000000000001" customHeight="1"/>
    <row r="2299" ht="20.100000000000001" customHeight="1"/>
    <row r="2300" ht="20.100000000000001" customHeight="1"/>
    <row r="2301" ht="20.100000000000001" customHeight="1"/>
    <row r="2302" ht="20.100000000000001" customHeight="1"/>
    <row r="2303" ht="20.100000000000001" customHeight="1"/>
    <row r="2304" ht="20.100000000000001" customHeight="1"/>
    <row r="2305" ht="20.100000000000001" customHeight="1"/>
    <row r="2306" ht="20.100000000000001" customHeight="1"/>
    <row r="2307" ht="20.100000000000001" customHeight="1"/>
    <row r="2308" ht="20.100000000000001" customHeight="1"/>
    <row r="2309" ht="20.100000000000001" customHeight="1"/>
    <row r="2310" ht="20.100000000000001" customHeight="1"/>
    <row r="2311" ht="20.100000000000001" customHeight="1"/>
    <row r="2312" ht="20.100000000000001" customHeight="1"/>
    <row r="2313" ht="20.100000000000001" customHeight="1"/>
    <row r="2314" ht="20.100000000000001" customHeight="1"/>
    <row r="2315" ht="20.100000000000001" customHeight="1"/>
    <row r="2316" ht="20.100000000000001" customHeight="1"/>
    <row r="2317" ht="20.100000000000001" customHeight="1"/>
    <row r="2318" ht="20.100000000000001" customHeight="1"/>
    <row r="2319" ht="20.100000000000001" customHeight="1"/>
    <row r="2320" ht="20.100000000000001" customHeight="1"/>
    <row r="2321" ht="20.100000000000001" customHeight="1"/>
    <row r="2322" ht="20.100000000000001" customHeight="1"/>
    <row r="2323" ht="20.100000000000001" customHeight="1"/>
    <row r="2324" ht="20.100000000000001" customHeight="1"/>
    <row r="2325" ht="20.100000000000001" customHeight="1"/>
    <row r="2326" ht="20.100000000000001" customHeight="1"/>
    <row r="2327" ht="20.100000000000001" customHeight="1"/>
    <row r="2328" ht="20.100000000000001" customHeight="1"/>
    <row r="2329" ht="20.100000000000001" customHeight="1"/>
    <row r="2330" ht="20.100000000000001" customHeight="1"/>
    <row r="2331" ht="20.100000000000001" customHeight="1"/>
    <row r="2332" ht="20.100000000000001" customHeight="1"/>
    <row r="2333" ht="20.100000000000001" customHeight="1"/>
    <row r="2334" ht="20.100000000000001" customHeight="1"/>
    <row r="2335" ht="20.100000000000001" customHeight="1"/>
    <row r="2336" ht="20.100000000000001" customHeight="1"/>
    <row r="2337" ht="20.100000000000001" customHeight="1"/>
    <row r="2338" ht="20.100000000000001" customHeight="1"/>
    <row r="2339" ht="20.100000000000001" customHeight="1"/>
    <row r="2340" ht="20.100000000000001" customHeight="1"/>
    <row r="2341" ht="20.100000000000001" customHeight="1"/>
    <row r="2342" ht="20.100000000000001" customHeight="1"/>
    <row r="2343" ht="20.100000000000001" customHeight="1"/>
    <row r="2344" ht="20.100000000000001" customHeight="1"/>
    <row r="2345" ht="20.100000000000001" customHeight="1"/>
    <row r="2346" ht="20.100000000000001" customHeight="1"/>
    <row r="2347" ht="20.100000000000001" customHeight="1"/>
    <row r="2348" ht="20.100000000000001" customHeight="1"/>
    <row r="2349" ht="20.100000000000001" customHeight="1"/>
    <row r="2350" ht="20.100000000000001" customHeight="1"/>
    <row r="2351" ht="20.100000000000001" customHeight="1"/>
    <row r="2352" ht="20.100000000000001" customHeight="1"/>
    <row r="2353" ht="20.100000000000001" customHeight="1"/>
    <row r="2354" ht="20.100000000000001" customHeight="1"/>
    <row r="2355" ht="20.100000000000001" customHeight="1"/>
    <row r="2356" ht="20.100000000000001" customHeight="1"/>
    <row r="2357" ht="20.100000000000001" customHeight="1"/>
    <row r="2358" ht="20.100000000000001" customHeight="1"/>
    <row r="2359" ht="20.100000000000001" customHeight="1"/>
    <row r="2360" ht="20.100000000000001" customHeight="1"/>
    <row r="2361" ht="20.100000000000001" customHeight="1"/>
    <row r="2362" ht="20.100000000000001" customHeight="1"/>
    <row r="2363" ht="20.100000000000001" customHeight="1"/>
    <row r="2364" ht="20.100000000000001" customHeight="1"/>
    <row r="2365" ht="20.100000000000001" customHeight="1"/>
    <row r="2366" ht="20.100000000000001" customHeight="1"/>
    <row r="2367" ht="20.100000000000001" customHeight="1"/>
    <row r="2368" ht="20.100000000000001" customHeight="1"/>
    <row r="2369" ht="20.100000000000001" customHeight="1"/>
    <row r="2370" ht="20.100000000000001" customHeight="1"/>
    <row r="2371" ht="20.100000000000001" customHeight="1"/>
    <row r="2372" ht="20.100000000000001" customHeight="1"/>
    <row r="2373" ht="20.100000000000001" customHeight="1"/>
    <row r="2374" ht="20.100000000000001" customHeight="1"/>
    <row r="2375" ht="20.100000000000001" customHeight="1"/>
    <row r="2376" ht="20.100000000000001" customHeight="1"/>
    <row r="2377" ht="20.100000000000001" customHeight="1"/>
    <row r="2378" ht="20.100000000000001" customHeight="1"/>
    <row r="2379" ht="20.100000000000001" customHeight="1"/>
    <row r="2380" ht="20.100000000000001" customHeight="1"/>
    <row r="2381" ht="20.100000000000001" customHeight="1"/>
    <row r="2382" ht="20.100000000000001" customHeight="1"/>
    <row r="2383" ht="20.100000000000001" customHeight="1"/>
    <row r="2384" ht="20.100000000000001" customHeight="1"/>
    <row r="2385" ht="20.100000000000001" customHeight="1"/>
    <row r="2386" ht="20.100000000000001" customHeight="1"/>
    <row r="2387" ht="20.100000000000001" customHeight="1"/>
    <row r="2388" ht="20.100000000000001" customHeight="1"/>
    <row r="2389" ht="20.100000000000001" customHeight="1"/>
    <row r="2390" ht="20.100000000000001" customHeight="1"/>
    <row r="2391" ht="20.100000000000001" customHeight="1"/>
    <row r="2392" ht="20.100000000000001" customHeight="1"/>
    <row r="2393" ht="20.100000000000001" customHeight="1"/>
    <row r="2394" ht="20.100000000000001" customHeight="1"/>
    <row r="2395" ht="20.100000000000001" customHeight="1"/>
    <row r="2396" ht="20.100000000000001" customHeight="1"/>
    <row r="2397" ht="20.100000000000001" customHeight="1"/>
    <row r="2398" ht="20.100000000000001" customHeight="1"/>
    <row r="2399" ht="20.100000000000001" customHeight="1"/>
    <row r="2400" ht="20.100000000000001" customHeight="1"/>
    <row r="2401" ht="20.100000000000001" customHeight="1"/>
    <row r="2402" ht="20.100000000000001" customHeight="1"/>
    <row r="2403" ht="20.100000000000001" customHeight="1"/>
    <row r="2404" ht="20.100000000000001" customHeight="1"/>
    <row r="2405" ht="20.100000000000001" customHeight="1"/>
    <row r="2406" ht="20.100000000000001" customHeight="1"/>
    <row r="2407" ht="20.100000000000001" customHeight="1"/>
    <row r="2408" ht="20.100000000000001" customHeight="1"/>
    <row r="2409" ht="20.100000000000001" customHeight="1"/>
    <row r="2410" ht="20.100000000000001" customHeight="1"/>
    <row r="2411" ht="20.100000000000001" customHeight="1"/>
    <row r="2412" ht="20.100000000000001" customHeight="1"/>
    <row r="2413" ht="20.100000000000001" customHeight="1"/>
    <row r="2414" ht="20.100000000000001" customHeight="1"/>
    <row r="2415" ht="20.100000000000001" customHeight="1"/>
    <row r="2416" ht="20.100000000000001" customHeight="1"/>
    <row r="2417" ht="20.100000000000001" customHeight="1"/>
    <row r="2418" ht="20.100000000000001" customHeight="1"/>
    <row r="2419" ht="20.100000000000001" customHeight="1"/>
    <row r="2420" ht="20.100000000000001" customHeight="1"/>
    <row r="2421" ht="20.100000000000001" customHeight="1"/>
    <row r="2422" ht="20.100000000000001" customHeight="1"/>
    <row r="2423" ht="20.100000000000001" customHeight="1"/>
    <row r="2424" ht="20.100000000000001" customHeight="1"/>
    <row r="2425" ht="20.100000000000001" customHeight="1"/>
    <row r="2426" ht="20.100000000000001" customHeight="1"/>
    <row r="2427" ht="20.100000000000001" customHeight="1"/>
    <row r="2428" ht="20.100000000000001" customHeight="1"/>
    <row r="2429" ht="20.100000000000001" customHeight="1"/>
    <row r="2430" ht="20.100000000000001" customHeight="1"/>
    <row r="2431" ht="20.100000000000001" customHeight="1"/>
    <row r="2432" ht="20.100000000000001" customHeight="1"/>
    <row r="2433" ht="20.100000000000001" customHeight="1"/>
    <row r="2434" ht="20.100000000000001" customHeight="1"/>
    <row r="2435" ht="20.100000000000001" customHeight="1"/>
    <row r="2436" ht="20.100000000000001" customHeight="1"/>
    <row r="2437" ht="20.100000000000001" customHeight="1"/>
    <row r="2438" ht="20.100000000000001" customHeight="1"/>
    <row r="2439" ht="20.100000000000001" customHeight="1"/>
    <row r="2440" ht="20.100000000000001" customHeight="1"/>
    <row r="2441" ht="20.100000000000001" customHeight="1"/>
    <row r="2442" ht="20.100000000000001" customHeight="1"/>
    <row r="2443" ht="20.100000000000001" customHeight="1"/>
    <row r="2444" ht="20.100000000000001" customHeight="1"/>
    <row r="2445" ht="20.100000000000001" customHeight="1"/>
    <row r="2446" ht="20.100000000000001" customHeight="1"/>
    <row r="2447" ht="20.100000000000001" customHeight="1"/>
    <row r="2448" ht="20.100000000000001" customHeight="1"/>
    <row r="2449" ht="20.100000000000001" customHeight="1"/>
    <row r="2450" ht="20.100000000000001" customHeight="1"/>
    <row r="2451" ht="20.100000000000001" customHeight="1"/>
    <row r="2452" ht="20.100000000000001" customHeight="1"/>
    <row r="2453" ht="20.100000000000001" customHeight="1"/>
    <row r="2454" ht="20.100000000000001" customHeight="1"/>
    <row r="2455" ht="20.100000000000001" customHeight="1"/>
    <row r="2456" ht="20.100000000000001" customHeight="1"/>
    <row r="2457" ht="20.100000000000001" customHeight="1"/>
    <row r="2458" ht="20.100000000000001" customHeight="1"/>
    <row r="2459" ht="20.100000000000001" customHeight="1"/>
    <row r="2460" ht="20.100000000000001" customHeight="1"/>
    <row r="2461" ht="20.100000000000001" customHeight="1"/>
    <row r="2462" ht="20.100000000000001" customHeight="1"/>
    <row r="2463" ht="20.100000000000001" customHeight="1"/>
    <row r="2464" ht="20.100000000000001" customHeight="1"/>
    <row r="2465" ht="20.100000000000001" customHeight="1"/>
    <row r="2466" ht="20.100000000000001" customHeight="1"/>
    <row r="2467" ht="20.100000000000001" customHeight="1"/>
    <row r="2468" ht="20.100000000000001" customHeight="1"/>
    <row r="2469" ht="20.100000000000001" customHeight="1"/>
    <row r="2470" ht="20.100000000000001" customHeight="1"/>
    <row r="2471" ht="20.100000000000001" customHeight="1"/>
    <row r="2472" ht="20.100000000000001" customHeight="1"/>
    <row r="2473" ht="20.100000000000001" customHeight="1"/>
    <row r="2474" ht="20.100000000000001" customHeight="1"/>
    <row r="2475" ht="20.100000000000001" customHeight="1"/>
    <row r="2476" ht="20.100000000000001" customHeight="1"/>
    <row r="2477" ht="20.100000000000001" customHeight="1"/>
    <row r="2478" ht="20.100000000000001" customHeight="1"/>
    <row r="2479" ht="20.100000000000001" customHeight="1"/>
    <row r="2480" ht="20.100000000000001" customHeight="1"/>
    <row r="2481" ht="20.100000000000001" customHeight="1"/>
    <row r="2482" ht="20.100000000000001" customHeight="1"/>
    <row r="2483" ht="20.100000000000001" customHeight="1"/>
    <row r="2484" ht="20.100000000000001" customHeight="1"/>
    <row r="2485" ht="20.100000000000001" customHeight="1"/>
    <row r="2486" ht="20.100000000000001" customHeight="1"/>
    <row r="2487" ht="20.100000000000001" customHeight="1"/>
    <row r="2488" ht="20.100000000000001" customHeight="1"/>
    <row r="2489" ht="20.100000000000001" customHeight="1"/>
    <row r="2490" ht="20.100000000000001" customHeight="1"/>
    <row r="2491" ht="20.100000000000001" customHeight="1"/>
    <row r="2492" ht="20.100000000000001" customHeight="1"/>
    <row r="2493" ht="20.100000000000001" customHeight="1"/>
    <row r="2494" ht="20.100000000000001" customHeight="1"/>
    <row r="2495" ht="20.100000000000001" customHeight="1"/>
    <row r="2496" ht="20.100000000000001" customHeight="1"/>
    <row r="2497" ht="20.100000000000001" customHeight="1"/>
    <row r="2498" ht="20.100000000000001" customHeight="1"/>
    <row r="2499" ht="20.100000000000001" customHeight="1"/>
    <row r="2500" ht="20.100000000000001" customHeight="1"/>
    <row r="2501" ht="20.100000000000001" customHeight="1"/>
    <row r="2502" ht="20.100000000000001" customHeight="1"/>
    <row r="2503" ht="20.100000000000001" customHeight="1"/>
    <row r="2504" ht="20.100000000000001" customHeight="1"/>
    <row r="2505" ht="20.100000000000001" customHeight="1"/>
    <row r="2506" ht="20.100000000000001" customHeight="1"/>
    <row r="2507" ht="20.100000000000001" customHeight="1"/>
    <row r="2508" ht="20.100000000000001" customHeight="1"/>
    <row r="2509" ht="20.100000000000001" customHeight="1"/>
    <row r="2510" ht="20.100000000000001" customHeight="1"/>
    <row r="2511" ht="20.100000000000001" customHeight="1"/>
    <row r="2512" ht="20.100000000000001" customHeight="1"/>
    <row r="2513" ht="20.100000000000001" customHeight="1"/>
    <row r="2514" ht="20.100000000000001" customHeight="1"/>
    <row r="2515" ht="20.100000000000001" customHeight="1"/>
    <row r="2516" ht="20.100000000000001" customHeight="1"/>
    <row r="2517" ht="20.100000000000001" customHeight="1"/>
    <row r="2518" ht="20.100000000000001" customHeight="1"/>
    <row r="2519" ht="20.100000000000001" customHeight="1"/>
    <row r="2520" ht="20.100000000000001" customHeight="1"/>
    <row r="2521" ht="20.100000000000001" customHeight="1"/>
    <row r="2522" ht="20.100000000000001" customHeight="1"/>
    <row r="2523" ht="20.100000000000001" customHeight="1"/>
    <row r="2524" ht="20.100000000000001" customHeight="1"/>
    <row r="2525" ht="20.100000000000001" customHeight="1"/>
    <row r="2526" ht="20.100000000000001" customHeight="1"/>
    <row r="2527" ht="20.100000000000001" customHeight="1"/>
    <row r="2528" ht="20.100000000000001" customHeight="1"/>
    <row r="2529" ht="20.100000000000001" customHeight="1"/>
    <row r="2530" ht="20.100000000000001" customHeight="1"/>
    <row r="2531" ht="20.100000000000001" customHeight="1"/>
    <row r="2532" ht="20.100000000000001" customHeight="1"/>
    <row r="2533" ht="20.100000000000001" customHeight="1"/>
    <row r="2534" ht="20.100000000000001" customHeight="1"/>
    <row r="2535" ht="20.100000000000001" customHeight="1"/>
    <row r="2536" ht="20.100000000000001" customHeight="1"/>
    <row r="2537" ht="20.100000000000001" customHeight="1"/>
    <row r="2538" ht="20.100000000000001" customHeight="1"/>
    <row r="2539" ht="20.100000000000001" customHeight="1"/>
    <row r="2540" ht="20.100000000000001" customHeight="1"/>
    <row r="2541" ht="20.100000000000001" customHeight="1"/>
    <row r="2542" ht="20.100000000000001" customHeight="1"/>
    <row r="2543" ht="20.100000000000001" customHeight="1"/>
    <row r="2544" ht="20.100000000000001" customHeight="1"/>
    <row r="2545" ht="20.100000000000001" customHeight="1"/>
    <row r="2546" ht="20.100000000000001" customHeight="1"/>
    <row r="2547" ht="20.100000000000001" customHeight="1"/>
    <row r="2548" ht="20.100000000000001" customHeight="1"/>
    <row r="2549" ht="20.100000000000001" customHeight="1"/>
    <row r="2550" ht="20.100000000000001" customHeight="1"/>
    <row r="2551" ht="20.100000000000001" customHeight="1"/>
    <row r="2552" ht="20.100000000000001" customHeight="1"/>
    <row r="2553" ht="20.100000000000001" customHeight="1"/>
    <row r="2554" ht="20.100000000000001" customHeight="1"/>
    <row r="2555" ht="20.100000000000001" customHeight="1"/>
    <row r="2556" ht="20.100000000000001" customHeight="1"/>
    <row r="2557" ht="20.100000000000001" customHeight="1"/>
    <row r="2558" ht="20.100000000000001" customHeight="1"/>
    <row r="2559" ht="20.100000000000001" customHeight="1"/>
    <row r="2560" ht="20.100000000000001" customHeight="1"/>
    <row r="2561" ht="20.100000000000001" customHeight="1"/>
    <row r="2562" ht="20.100000000000001" customHeight="1"/>
    <row r="2563" ht="20.100000000000001" customHeight="1"/>
    <row r="2564" ht="20.100000000000001" customHeight="1"/>
    <row r="2565" ht="20.100000000000001" customHeight="1"/>
    <row r="2566" ht="20.100000000000001" customHeight="1"/>
    <row r="2567" ht="20.100000000000001" customHeight="1"/>
    <row r="2568" ht="20.100000000000001" customHeight="1"/>
    <row r="2569" ht="20.100000000000001" customHeight="1"/>
    <row r="2570" ht="20.100000000000001" customHeight="1"/>
    <row r="2571" ht="20.100000000000001" customHeight="1"/>
    <row r="2572" ht="20.100000000000001" customHeight="1"/>
    <row r="2573" ht="20.100000000000001" customHeight="1"/>
    <row r="2574" ht="20.100000000000001" customHeight="1"/>
    <row r="2575" ht="20.100000000000001" customHeight="1"/>
    <row r="2576" ht="20.100000000000001" customHeight="1"/>
    <row r="2577" ht="20.100000000000001" customHeight="1"/>
    <row r="2578" ht="20.100000000000001" customHeight="1"/>
    <row r="2579" ht="20.100000000000001" customHeight="1"/>
    <row r="2580" ht="20.100000000000001" customHeight="1"/>
    <row r="2581" ht="20.100000000000001" customHeight="1"/>
    <row r="2582" ht="20.100000000000001" customHeight="1"/>
    <row r="2583" ht="20.100000000000001" customHeight="1"/>
    <row r="2584" ht="20.100000000000001" customHeight="1"/>
    <row r="2585" ht="20.100000000000001" customHeight="1"/>
    <row r="2586" ht="20.100000000000001" customHeight="1"/>
    <row r="2587" ht="20.100000000000001" customHeight="1"/>
    <row r="2588" ht="20.100000000000001" customHeight="1"/>
    <row r="2589" ht="20.100000000000001" customHeight="1"/>
    <row r="2590" ht="20.100000000000001" customHeight="1"/>
    <row r="2591" ht="20.100000000000001" customHeight="1"/>
    <row r="2592" ht="20.100000000000001" customHeight="1"/>
    <row r="2593" ht="20.100000000000001" customHeight="1"/>
    <row r="2594" ht="20.100000000000001" customHeight="1"/>
    <row r="2595" ht="20.100000000000001" customHeight="1"/>
    <row r="2596" ht="20.100000000000001" customHeight="1"/>
    <row r="2597" ht="20.100000000000001" customHeight="1"/>
    <row r="2598" ht="20.100000000000001" customHeight="1"/>
    <row r="2599" ht="20.100000000000001" customHeight="1"/>
    <row r="2600" ht="20.100000000000001" customHeight="1"/>
    <row r="2601" ht="20.100000000000001" customHeight="1"/>
    <row r="2602" ht="20.100000000000001" customHeight="1"/>
    <row r="2603" ht="20.100000000000001" customHeight="1"/>
    <row r="2604" ht="20.100000000000001" customHeight="1"/>
    <row r="2605" ht="20.100000000000001" customHeight="1"/>
    <row r="2606" ht="20.100000000000001" customHeight="1"/>
    <row r="2607" ht="20.100000000000001" customHeight="1"/>
    <row r="2608" ht="20.100000000000001" customHeight="1"/>
    <row r="2609" ht="20.100000000000001" customHeight="1"/>
    <row r="2610" ht="20.100000000000001" customHeight="1"/>
    <row r="2611" ht="20.100000000000001" customHeight="1"/>
    <row r="2612" ht="20.100000000000001" customHeight="1"/>
    <row r="2613" ht="20.100000000000001" customHeight="1"/>
    <row r="2614" ht="20.100000000000001" customHeight="1"/>
    <row r="2615" ht="20.100000000000001" customHeight="1"/>
    <row r="2616" ht="20.100000000000001" customHeight="1"/>
    <row r="2617" ht="20.100000000000001" customHeight="1"/>
    <row r="2618" ht="20.100000000000001" customHeight="1"/>
    <row r="2619" ht="20.100000000000001" customHeight="1"/>
    <row r="2620" ht="20.100000000000001" customHeight="1"/>
    <row r="2621" ht="20.100000000000001" customHeight="1"/>
    <row r="2622" ht="20.100000000000001" customHeight="1"/>
    <row r="2623" ht="20.100000000000001" customHeight="1"/>
    <row r="2624" ht="20.100000000000001" customHeight="1"/>
    <row r="2625" ht="20.100000000000001" customHeight="1"/>
    <row r="2626" ht="20.100000000000001" customHeight="1"/>
    <row r="2627" ht="20.100000000000001" customHeight="1"/>
    <row r="2628" ht="20.100000000000001" customHeight="1"/>
    <row r="2629" ht="20.100000000000001" customHeight="1"/>
    <row r="2630" ht="20.100000000000001" customHeight="1"/>
    <row r="2631" ht="20.100000000000001" customHeight="1"/>
    <row r="2632" ht="20.100000000000001" customHeight="1"/>
    <row r="2633" ht="20.100000000000001" customHeight="1"/>
    <row r="2634" ht="20.100000000000001" customHeight="1"/>
    <row r="2635" ht="20.100000000000001" customHeight="1"/>
    <row r="2636" ht="20.100000000000001" customHeight="1"/>
    <row r="2637" ht="20.100000000000001" customHeight="1"/>
    <row r="2638" ht="20.100000000000001" customHeight="1"/>
    <row r="2639" ht="20.100000000000001" customHeight="1"/>
    <row r="2640" ht="20.100000000000001" customHeight="1"/>
    <row r="2641" ht="20.100000000000001" customHeight="1"/>
    <row r="2642" ht="20.100000000000001" customHeight="1"/>
    <row r="2643" ht="20.100000000000001" customHeight="1"/>
    <row r="2644" ht="20.100000000000001" customHeight="1"/>
    <row r="2645" ht="20.100000000000001" customHeight="1"/>
    <row r="2646" ht="20.100000000000001" customHeight="1"/>
    <row r="2647" ht="20.100000000000001" customHeight="1"/>
    <row r="2648" ht="20.100000000000001" customHeight="1"/>
    <row r="2649" ht="20.100000000000001" customHeight="1"/>
    <row r="2650" ht="20.100000000000001" customHeight="1"/>
    <row r="2651" ht="20.100000000000001" customHeight="1"/>
    <row r="2652" ht="20.100000000000001" customHeight="1"/>
    <row r="2653" ht="20.100000000000001" customHeight="1"/>
    <row r="2654" ht="20.100000000000001" customHeight="1"/>
    <row r="2655" ht="20.100000000000001" customHeight="1"/>
    <row r="2656" ht="20.100000000000001" customHeight="1"/>
    <row r="2657" ht="20.100000000000001" customHeight="1"/>
    <row r="2658" ht="20.100000000000001" customHeight="1"/>
    <row r="2659" ht="20.100000000000001" customHeight="1"/>
    <row r="2660" ht="20.100000000000001" customHeight="1"/>
    <row r="2661" ht="20.100000000000001" customHeight="1"/>
    <row r="2662" ht="20.100000000000001" customHeight="1"/>
    <row r="2663" ht="20.100000000000001" customHeight="1"/>
    <row r="2664" ht="20.100000000000001" customHeight="1"/>
    <row r="2665" ht="20.100000000000001" customHeight="1"/>
    <row r="2666" ht="20.100000000000001" customHeight="1"/>
    <row r="2667" ht="20.100000000000001" customHeight="1"/>
    <row r="2668" ht="20.100000000000001" customHeight="1"/>
    <row r="2669" ht="20.100000000000001" customHeight="1"/>
    <row r="2670" ht="20.100000000000001" customHeight="1"/>
    <row r="2671" ht="20.100000000000001" customHeight="1"/>
    <row r="2672" ht="20.100000000000001" customHeight="1"/>
    <row r="2673" ht="20.100000000000001" customHeight="1"/>
    <row r="2674" ht="20.100000000000001" customHeight="1"/>
    <row r="2675" ht="20.100000000000001" customHeight="1"/>
    <row r="2676" ht="20.100000000000001" customHeight="1"/>
    <row r="2677" ht="20.100000000000001" customHeight="1"/>
    <row r="2678" ht="20.100000000000001" customHeight="1"/>
    <row r="2679" ht="20.100000000000001" customHeight="1"/>
    <row r="2680" ht="20.100000000000001" customHeight="1"/>
    <row r="2681" ht="20.100000000000001" customHeight="1"/>
    <row r="2682" ht="20.100000000000001" customHeight="1"/>
    <row r="2683" ht="20.100000000000001" customHeight="1"/>
    <row r="2684" ht="20.100000000000001" customHeight="1"/>
    <row r="2685" ht="20.100000000000001" customHeight="1"/>
    <row r="2686" ht="20.100000000000001" customHeight="1"/>
    <row r="2687" ht="20.100000000000001" customHeight="1"/>
    <row r="2688" ht="20.100000000000001" customHeight="1"/>
    <row r="2689" ht="20.100000000000001" customHeight="1"/>
    <row r="2690" ht="20.100000000000001" customHeight="1"/>
    <row r="2691" ht="20.100000000000001" customHeight="1"/>
    <row r="2692" ht="20.100000000000001" customHeight="1"/>
    <row r="2693" ht="20.100000000000001" customHeight="1"/>
    <row r="2694" ht="20.100000000000001" customHeight="1"/>
    <row r="2695" ht="20.100000000000001" customHeight="1"/>
    <row r="2696" ht="20.100000000000001" customHeight="1"/>
    <row r="2697" ht="20.100000000000001" customHeight="1"/>
    <row r="2698" ht="20.100000000000001" customHeight="1"/>
    <row r="2699" ht="20.100000000000001" customHeight="1"/>
    <row r="2700" ht="20.100000000000001" customHeight="1"/>
    <row r="2701" ht="20.100000000000001" customHeight="1"/>
    <row r="2702" ht="20.100000000000001" customHeight="1"/>
    <row r="2703" ht="20.100000000000001" customHeight="1"/>
    <row r="2704" ht="20.100000000000001" customHeight="1"/>
    <row r="2705" ht="20.100000000000001" customHeight="1"/>
    <row r="2706" ht="20.100000000000001" customHeight="1"/>
    <row r="2707" ht="20.100000000000001" customHeight="1"/>
    <row r="2708" ht="20.100000000000001" customHeight="1"/>
    <row r="2709" ht="20.100000000000001" customHeight="1"/>
    <row r="2710" ht="20.100000000000001" customHeight="1"/>
    <row r="2711" ht="20.100000000000001" customHeight="1"/>
    <row r="2712" ht="20.100000000000001" customHeight="1"/>
    <row r="2713" ht="20.100000000000001" customHeight="1"/>
    <row r="2714" ht="20.100000000000001" customHeight="1"/>
    <row r="2715" ht="20.100000000000001" customHeight="1"/>
    <row r="2716" ht="20.100000000000001" customHeight="1"/>
    <row r="2717" ht="20.100000000000001" customHeight="1"/>
  </sheetData>
  <autoFilter ref="A5:Q5" xr:uid="{00000000-0001-0000-0200-000000000000}">
    <filterColumn colId="3" showButton="0"/>
  </autoFilter>
  <mergeCells count="8">
    <mergeCell ref="F4:F5"/>
    <mergeCell ref="D4:E5"/>
    <mergeCell ref="B4:B5"/>
    <mergeCell ref="N6:O6"/>
    <mergeCell ref="G4:G5"/>
    <mergeCell ref="H4:H5"/>
    <mergeCell ref="I4:I5"/>
    <mergeCell ref="J4:J5"/>
  </mergeCells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scale="87" firstPageNumber="26" fitToWidth="0" fitToHeight="10" orientation="portrait" useFirstPageNumber="1" r:id="rId1"/>
  <headerFooter>
    <oddFooter>&amp;C&amp;"ＭＳ 明朝,標準"&amp;P</oddFooter>
  </headerFooter>
  <rowBreaks count="9" manualBreakCount="9">
    <brk id="49" max="10" man="1"/>
    <brk id="93" max="10" man="1"/>
    <brk id="137" max="10" man="1"/>
    <brk id="181" max="10" man="1"/>
    <brk id="225" max="10" man="1"/>
    <brk id="269" max="10" man="1"/>
    <brk id="313" max="10" man="1"/>
    <brk id="357" max="10" man="1"/>
    <brk id="40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442"/>
  <sheetViews>
    <sheetView view="pageBreakPreview" topLeftCell="A404" zoomScaleNormal="100" zoomScaleSheetLayoutView="100" workbookViewId="0">
      <selection activeCell="K86" sqref="K86"/>
    </sheetView>
  </sheetViews>
  <sheetFormatPr defaultColWidth="19.625" defaultRowHeight="12"/>
  <cols>
    <col min="1" max="1" width="0.875" style="354" customWidth="1"/>
    <col min="2" max="2" width="10.625" style="354" customWidth="1"/>
    <col min="3" max="3" width="0.875" style="354" customWidth="1"/>
    <col min="4" max="4" width="4.125" style="355" customWidth="1"/>
    <col min="5" max="5" width="24" style="471" customWidth="1"/>
    <col min="6" max="6" width="4.625" style="356" customWidth="1"/>
    <col min="7" max="18" width="8.625" style="356" customWidth="1"/>
    <col min="19" max="19" width="10.625" style="357" customWidth="1"/>
    <col min="20" max="20" width="11.625" style="358" customWidth="1"/>
    <col min="21" max="21" width="4.625" style="342" bestFit="1" customWidth="1"/>
    <col min="22" max="22" width="36.125" style="354" bestFit="1" customWidth="1"/>
    <col min="23" max="16384" width="19.625" style="354"/>
  </cols>
  <sheetData>
    <row r="1" spans="1:22" ht="21.75" customHeight="1"/>
    <row r="2" spans="1:22" s="7" customFormat="1" ht="21.75" customHeight="1">
      <c r="A2" s="7" t="s">
        <v>431</v>
      </c>
      <c r="D2" s="26"/>
      <c r="E2" s="471"/>
      <c r="F2" s="14"/>
      <c r="G2" s="14"/>
      <c r="H2" s="14"/>
      <c r="I2" s="14"/>
      <c r="J2" s="14"/>
      <c r="K2" s="14"/>
      <c r="L2" s="7" t="s">
        <v>625</v>
      </c>
      <c r="M2" s="14"/>
      <c r="N2" s="14"/>
      <c r="O2" s="14"/>
      <c r="P2" s="14"/>
      <c r="Q2" s="14"/>
      <c r="R2" s="14"/>
      <c r="S2" s="28"/>
      <c r="T2" s="20"/>
      <c r="U2" s="12"/>
    </row>
    <row r="3" spans="1:22" s="3" customFormat="1" ht="20.25" customHeight="1">
      <c r="D3" s="27"/>
      <c r="E3" s="471"/>
      <c r="F3" s="15"/>
      <c r="G3" s="15"/>
      <c r="H3" s="15"/>
      <c r="I3" s="15"/>
      <c r="J3" s="15"/>
      <c r="K3" s="41" t="s">
        <v>3</v>
      </c>
      <c r="L3" s="42"/>
      <c r="M3" s="42"/>
      <c r="N3" s="42"/>
      <c r="O3" s="42"/>
      <c r="P3" s="42"/>
      <c r="Q3" s="42"/>
      <c r="R3" s="42"/>
      <c r="S3" s="43"/>
      <c r="T3" s="41" t="s">
        <v>3</v>
      </c>
      <c r="U3" s="13"/>
    </row>
    <row r="4" spans="1:22" s="362" customFormat="1" ht="20.100000000000001" customHeight="1">
      <c r="A4" s="359"/>
      <c r="B4" s="689" t="s">
        <v>612</v>
      </c>
      <c r="C4" s="360"/>
      <c r="D4" s="691" t="s">
        <v>588</v>
      </c>
      <c r="E4" s="692"/>
      <c r="F4" s="687" t="s">
        <v>42</v>
      </c>
      <c r="G4" s="695" t="s">
        <v>432</v>
      </c>
      <c r="H4" s="696"/>
      <c r="I4" s="697"/>
      <c r="J4" s="696"/>
      <c r="K4" s="698"/>
      <c r="L4" s="699" t="s">
        <v>433</v>
      </c>
      <c r="M4" s="696"/>
      <c r="N4" s="696"/>
      <c r="O4" s="696"/>
      <c r="P4" s="696"/>
      <c r="Q4" s="696"/>
      <c r="R4" s="700"/>
      <c r="S4" s="701" t="s">
        <v>26</v>
      </c>
      <c r="T4" s="685" t="s">
        <v>44</v>
      </c>
      <c r="U4" s="361"/>
    </row>
    <row r="5" spans="1:22" s="362" customFormat="1" ht="20.100000000000001" customHeight="1">
      <c r="A5" s="363"/>
      <c r="B5" s="690"/>
      <c r="C5" s="364"/>
      <c r="D5" s="693"/>
      <c r="E5" s="694"/>
      <c r="F5" s="688"/>
      <c r="G5" s="365" t="s">
        <v>29</v>
      </c>
      <c r="H5" s="366" t="s">
        <v>30</v>
      </c>
      <c r="I5" s="365" t="s">
        <v>31</v>
      </c>
      <c r="J5" s="366" t="s">
        <v>32</v>
      </c>
      <c r="K5" s="367" t="s">
        <v>33</v>
      </c>
      <c r="L5" s="366" t="s">
        <v>34</v>
      </c>
      <c r="M5" s="368" t="s">
        <v>35</v>
      </c>
      <c r="N5" s="366" t="s">
        <v>36</v>
      </c>
      <c r="O5" s="368" t="s">
        <v>37</v>
      </c>
      <c r="P5" s="366" t="s">
        <v>38</v>
      </c>
      <c r="Q5" s="368" t="s">
        <v>39</v>
      </c>
      <c r="R5" s="366" t="s">
        <v>40</v>
      </c>
      <c r="S5" s="702"/>
      <c r="T5" s="686"/>
      <c r="U5" s="361"/>
    </row>
    <row r="6" spans="1:22" s="362" customFormat="1" ht="15" customHeight="1">
      <c r="A6" s="369"/>
      <c r="B6" s="370" t="s">
        <v>7</v>
      </c>
      <c r="C6" s="371"/>
      <c r="D6" s="162" t="s">
        <v>745</v>
      </c>
      <c r="E6" s="472" t="s">
        <v>46</v>
      </c>
      <c r="F6" s="166"/>
      <c r="G6" s="167">
        <v>272</v>
      </c>
      <c r="H6" s="168">
        <v>391</v>
      </c>
      <c r="I6" s="167">
        <v>1073</v>
      </c>
      <c r="J6" s="168">
        <v>827</v>
      </c>
      <c r="K6" s="169">
        <v>1692</v>
      </c>
      <c r="L6" s="168">
        <v>1107</v>
      </c>
      <c r="M6" s="167">
        <v>1253</v>
      </c>
      <c r="N6" s="168">
        <v>1899</v>
      </c>
      <c r="O6" s="167">
        <v>1322</v>
      </c>
      <c r="P6" s="168">
        <v>1574</v>
      </c>
      <c r="Q6" s="167">
        <v>1167</v>
      </c>
      <c r="R6" s="168">
        <v>405</v>
      </c>
      <c r="S6" s="168">
        <f>SUM(G6:R6)</f>
        <v>12982</v>
      </c>
      <c r="T6" s="372" t="s">
        <v>165</v>
      </c>
      <c r="U6" s="361">
        <v>1</v>
      </c>
      <c r="V6" s="515"/>
    </row>
    <row r="7" spans="1:22" s="362" customFormat="1" ht="15" customHeight="1">
      <c r="A7" s="369"/>
      <c r="B7" s="373"/>
      <c r="C7" s="373"/>
      <c r="D7" s="165" t="s">
        <v>47</v>
      </c>
      <c r="E7" s="473" t="s">
        <v>48</v>
      </c>
      <c r="F7" s="170"/>
      <c r="G7" s="171">
        <v>12848</v>
      </c>
      <c r="H7" s="172">
        <v>18336</v>
      </c>
      <c r="I7" s="171">
        <v>37681</v>
      </c>
      <c r="J7" s="172">
        <v>31020</v>
      </c>
      <c r="K7" s="173">
        <v>45991</v>
      </c>
      <c r="L7" s="172">
        <v>28372</v>
      </c>
      <c r="M7" s="171">
        <v>22179</v>
      </c>
      <c r="N7" s="172">
        <v>37702</v>
      </c>
      <c r="O7" s="171">
        <v>32621</v>
      </c>
      <c r="P7" s="172">
        <v>41871</v>
      </c>
      <c r="Q7" s="171">
        <v>41614</v>
      </c>
      <c r="R7" s="172">
        <v>23002</v>
      </c>
      <c r="S7" s="172">
        <f t="shared" ref="S7:S67" si="0">SUM(G7:R7)</f>
        <v>373237</v>
      </c>
      <c r="T7" s="349" t="s">
        <v>166</v>
      </c>
      <c r="U7" s="361">
        <v>1</v>
      </c>
      <c r="V7" s="515"/>
    </row>
    <row r="8" spans="1:22" s="362" customFormat="1" ht="15" customHeight="1">
      <c r="A8" s="369"/>
      <c r="B8" s="373"/>
      <c r="C8" s="373"/>
      <c r="D8" s="165" t="s">
        <v>49</v>
      </c>
      <c r="E8" s="473" t="s">
        <v>50</v>
      </c>
      <c r="F8" s="170"/>
      <c r="G8" s="171">
        <v>14454</v>
      </c>
      <c r="H8" s="172">
        <v>20628</v>
      </c>
      <c r="I8" s="171">
        <v>42391</v>
      </c>
      <c r="J8" s="172">
        <v>34898</v>
      </c>
      <c r="K8" s="173">
        <v>51740</v>
      </c>
      <c r="L8" s="172">
        <v>31919</v>
      </c>
      <c r="M8" s="171">
        <v>24951</v>
      </c>
      <c r="N8" s="172">
        <v>42415</v>
      </c>
      <c r="O8" s="171">
        <v>36699</v>
      </c>
      <c r="P8" s="172">
        <v>47105</v>
      </c>
      <c r="Q8" s="171">
        <v>46816</v>
      </c>
      <c r="R8" s="172">
        <v>25877</v>
      </c>
      <c r="S8" s="172">
        <f t="shared" si="0"/>
        <v>419893</v>
      </c>
      <c r="T8" s="349" t="s">
        <v>166</v>
      </c>
      <c r="U8" s="361">
        <v>1</v>
      </c>
      <c r="V8" s="515"/>
    </row>
    <row r="9" spans="1:22" s="362" customFormat="1" ht="15" customHeight="1">
      <c r="A9" s="369"/>
      <c r="B9" s="373"/>
      <c r="C9" s="373"/>
      <c r="D9" s="165" t="s">
        <v>51</v>
      </c>
      <c r="E9" s="473" t="s">
        <v>52</v>
      </c>
      <c r="F9" s="170"/>
      <c r="G9" s="171">
        <v>4124</v>
      </c>
      <c r="H9" s="172">
        <v>4834</v>
      </c>
      <c r="I9" s="171">
        <v>8944</v>
      </c>
      <c r="J9" s="172">
        <v>8492</v>
      </c>
      <c r="K9" s="173">
        <v>11045</v>
      </c>
      <c r="L9" s="172">
        <v>6006</v>
      </c>
      <c r="M9" s="171">
        <v>5715</v>
      </c>
      <c r="N9" s="172">
        <v>10083</v>
      </c>
      <c r="O9" s="171">
        <v>11731</v>
      </c>
      <c r="P9" s="172">
        <v>15742</v>
      </c>
      <c r="Q9" s="171">
        <v>7858</v>
      </c>
      <c r="R9" s="172">
        <v>5050</v>
      </c>
      <c r="S9" s="172">
        <f t="shared" si="0"/>
        <v>99624</v>
      </c>
      <c r="T9" s="349" t="s">
        <v>167</v>
      </c>
      <c r="U9" s="361">
        <v>1</v>
      </c>
      <c r="V9" s="515"/>
    </row>
    <row r="10" spans="1:22" s="362" customFormat="1" ht="15" customHeight="1">
      <c r="A10" s="369"/>
      <c r="B10" s="373"/>
      <c r="C10" s="373"/>
      <c r="D10" s="165" t="s">
        <v>198</v>
      </c>
      <c r="E10" s="473" t="s">
        <v>54</v>
      </c>
      <c r="F10" s="170"/>
      <c r="G10" s="171">
        <v>1948</v>
      </c>
      <c r="H10" s="172">
        <v>3125</v>
      </c>
      <c r="I10" s="171">
        <v>5975</v>
      </c>
      <c r="J10" s="172">
        <v>5064</v>
      </c>
      <c r="K10" s="173">
        <v>8309</v>
      </c>
      <c r="L10" s="172">
        <v>5272</v>
      </c>
      <c r="M10" s="171">
        <v>3749</v>
      </c>
      <c r="N10" s="172">
        <v>6165</v>
      </c>
      <c r="O10" s="171">
        <v>5636</v>
      </c>
      <c r="P10" s="172">
        <v>7777</v>
      </c>
      <c r="Q10" s="171">
        <v>7499</v>
      </c>
      <c r="R10" s="172">
        <v>3821</v>
      </c>
      <c r="S10" s="172">
        <f t="shared" si="0"/>
        <v>64340</v>
      </c>
      <c r="T10" s="349" t="s">
        <v>167</v>
      </c>
      <c r="U10" s="361">
        <v>1</v>
      </c>
      <c r="V10" s="515"/>
    </row>
    <row r="11" spans="1:22" s="362" customFormat="1" ht="15" customHeight="1">
      <c r="A11" s="369"/>
      <c r="B11" s="373"/>
      <c r="C11" s="373"/>
      <c r="D11" s="165" t="s">
        <v>55</v>
      </c>
      <c r="E11" s="473" t="s">
        <v>56</v>
      </c>
      <c r="F11" s="170"/>
      <c r="G11" s="171">
        <v>1812</v>
      </c>
      <c r="H11" s="172">
        <v>2819</v>
      </c>
      <c r="I11" s="171">
        <v>5747</v>
      </c>
      <c r="J11" s="172">
        <v>4970</v>
      </c>
      <c r="K11" s="173">
        <v>7853</v>
      </c>
      <c r="L11" s="172">
        <v>4715</v>
      </c>
      <c r="M11" s="171">
        <v>3180</v>
      </c>
      <c r="N11" s="172">
        <v>5803</v>
      </c>
      <c r="O11" s="171">
        <v>5064</v>
      </c>
      <c r="P11" s="172">
        <v>7134</v>
      </c>
      <c r="Q11" s="171">
        <v>6685</v>
      </c>
      <c r="R11" s="172">
        <v>3540</v>
      </c>
      <c r="S11" s="172">
        <f t="shared" si="0"/>
        <v>59322</v>
      </c>
      <c r="T11" s="349" t="s">
        <v>167</v>
      </c>
      <c r="U11" s="361">
        <v>1</v>
      </c>
      <c r="V11" s="515"/>
    </row>
    <row r="12" spans="1:22" s="362" customFormat="1" ht="15" customHeight="1">
      <c r="A12" s="369"/>
      <c r="B12" s="373"/>
      <c r="C12" s="373"/>
      <c r="D12" s="165" t="s">
        <v>57</v>
      </c>
      <c r="E12" s="473" t="s">
        <v>58</v>
      </c>
      <c r="F12" s="170"/>
      <c r="G12" s="171">
        <v>411</v>
      </c>
      <c r="H12" s="172">
        <v>551</v>
      </c>
      <c r="I12" s="171">
        <v>892</v>
      </c>
      <c r="J12" s="172">
        <v>827</v>
      </c>
      <c r="K12" s="173">
        <v>2514</v>
      </c>
      <c r="L12" s="172">
        <v>746</v>
      </c>
      <c r="M12" s="171">
        <v>1324</v>
      </c>
      <c r="N12" s="172">
        <v>1725</v>
      </c>
      <c r="O12" s="171">
        <v>1279</v>
      </c>
      <c r="P12" s="172">
        <v>2372</v>
      </c>
      <c r="Q12" s="171">
        <v>1265</v>
      </c>
      <c r="R12" s="172">
        <v>455</v>
      </c>
      <c r="S12" s="172">
        <f t="shared" si="0"/>
        <v>14361</v>
      </c>
      <c r="T12" s="349" t="s">
        <v>167</v>
      </c>
      <c r="U12" s="361">
        <v>1</v>
      </c>
      <c r="V12" s="515"/>
    </row>
    <row r="13" spans="1:22" s="362" customFormat="1" ht="15" customHeight="1">
      <c r="A13" s="369"/>
      <c r="B13" s="373"/>
      <c r="C13" s="373"/>
      <c r="D13" s="165" t="s">
        <v>59</v>
      </c>
      <c r="E13" s="473" t="s">
        <v>60</v>
      </c>
      <c r="F13" s="170"/>
      <c r="G13" s="171">
        <v>269</v>
      </c>
      <c r="H13" s="172">
        <v>449</v>
      </c>
      <c r="I13" s="171">
        <v>703</v>
      </c>
      <c r="J13" s="172">
        <v>588</v>
      </c>
      <c r="K13" s="173">
        <v>749</v>
      </c>
      <c r="L13" s="172">
        <v>736</v>
      </c>
      <c r="M13" s="171">
        <v>744</v>
      </c>
      <c r="N13" s="172">
        <v>641</v>
      </c>
      <c r="O13" s="171">
        <v>545</v>
      </c>
      <c r="P13" s="172">
        <v>884</v>
      </c>
      <c r="Q13" s="171">
        <v>645</v>
      </c>
      <c r="R13" s="172">
        <v>413</v>
      </c>
      <c r="S13" s="172">
        <f t="shared" si="0"/>
        <v>7366</v>
      </c>
      <c r="T13" s="349" t="s">
        <v>167</v>
      </c>
      <c r="U13" s="361">
        <v>1</v>
      </c>
      <c r="V13" s="515"/>
    </row>
    <row r="14" spans="1:22" s="362" customFormat="1" ht="15" customHeight="1">
      <c r="A14" s="369"/>
      <c r="B14" s="373"/>
      <c r="C14" s="373"/>
      <c r="D14" s="165" t="s">
        <v>61</v>
      </c>
      <c r="E14" s="473" t="s">
        <v>62</v>
      </c>
      <c r="F14" s="170"/>
      <c r="G14" s="171">
        <v>2234</v>
      </c>
      <c r="H14" s="172">
        <v>2799</v>
      </c>
      <c r="I14" s="171">
        <v>4811</v>
      </c>
      <c r="J14" s="172">
        <v>3681</v>
      </c>
      <c r="K14" s="173">
        <v>6026</v>
      </c>
      <c r="L14" s="172">
        <v>3570</v>
      </c>
      <c r="M14" s="171">
        <v>5074</v>
      </c>
      <c r="N14" s="172">
        <v>5235</v>
      </c>
      <c r="O14" s="171">
        <v>3426</v>
      </c>
      <c r="P14" s="172">
        <v>6579</v>
      </c>
      <c r="Q14" s="171">
        <v>4249</v>
      </c>
      <c r="R14" s="172">
        <v>4860</v>
      </c>
      <c r="S14" s="172">
        <f t="shared" si="0"/>
        <v>52544</v>
      </c>
      <c r="T14" s="349" t="s">
        <v>167</v>
      </c>
      <c r="U14" s="361">
        <v>1</v>
      </c>
      <c r="V14" s="515"/>
    </row>
    <row r="15" spans="1:22" s="362" customFormat="1" ht="15" customHeight="1">
      <c r="A15" s="369"/>
      <c r="B15" s="373"/>
      <c r="C15" s="373"/>
      <c r="D15" s="165" t="s">
        <v>63</v>
      </c>
      <c r="E15" s="473" t="s">
        <v>64</v>
      </c>
      <c r="F15" s="170"/>
      <c r="G15" s="171">
        <v>14624</v>
      </c>
      <c r="H15" s="172">
        <v>18317</v>
      </c>
      <c r="I15" s="171">
        <v>29733</v>
      </c>
      <c r="J15" s="172">
        <v>24440</v>
      </c>
      <c r="K15" s="173">
        <v>26524</v>
      </c>
      <c r="L15" s="172">
        <v>23831</v>
      </c>
      <c r="M15" s="171">
        <v>23387</v>
      </c>
      <c r="N15" s="172">
        <v>28915</v>
      </c>
      <c r="O15" s="171">
        <v>25367</v>
      </c>
      <c r="P15" s="172">
        <v>27449</v>
      </c>
      <c r="Q15" s="171">
        <v>29269</v>
      </c>
      <c r="R15" s="172">
        <v>25905</v>
      </c>
      <c r="S15" s="172">
        <f t="shared" si="0"/>
        <v>297761</v>
      </c>
      <c r="T15" s="349" t="s">
        <v>168</v>
      </c>
      <c r="U15" s="361">
        <v>1</v>
      </c>
      <c r="V15" s="515"/>
    </row>
    <row r="16" spans="1:22" s="362" customFormat="1" ht="15" customHeight="1">
      <c r="A16" s="369"/>
      <c r="B16" s="373"/>
      <c r="C16" s="373"/>
      <c r="D16" s="165" t="s">
        <v>65</v>
      </c>
      <c r="E16" s="473" t="s">
        <v>66</v>
      </c>
      <c r="F16" s="170"/>
      <c r="G16" s="171">
        <v>6903</v>
      </c>
      <c r="H16" s="172">
        <v>9161</v>
      </c>
      <c r="I16" s="171">
        <v>10580</v>
      </c>
      <c r="J16" s="172">
        <v>9927</v>
      </c>
      <c r="K16" s="173">
        <v>11196</v>
      </c>
      <c r="L16" s="172">
        <v>9558</v>
      </c>
      <c r="M16" s="171">
        <v>7328</v>
      </c>
      <c r="N16" s="172">
        <v>9179</v>
      </c>
      <c r="O16" s="171">
        <v>8474</v>
      </c>
      <c r="P16" s="172">
        <v>5976</v>
      </c>
      <c r="Q16" s="171">
        <v>7029</v>
      </c>
      <c r="R16" s="172">
        <v>5180</v>
      </c>
      <c r="S16" s="172">
        <f t="shared" si="0"/>
        <v>100491</v>
      </c>
      <c r="T16" s="349" t="s">
        <v>950</v>
      </c>
      <c r="U16" s="361">
        <v>1</v>
      </c>
      <c r="V16" s="515"/>
    </row>
    <row r="17" spans="1:24" s="362" customFormat="1" ht="15" customHeight="1">
      <c r="A17" s="369"/>
      <c r="B17" s="373"/>
      <c r="C17" s="373"/>
      <c r="D17" s="165" t="s">
        <v>67</v>
      </c>
      <c r="E17" s="473" t="s">
        <v>68</v>
      </c>
      <c r="F17" s="170"/>
      <c r="G17" s="171">
        <v>7582</v>
      </c>
      <c r="H17" s="172">
        <v>9378</v>
      </c>
      <c r="I17" s="171">
        <v>21348</v>
      </c>
      <c r="J17" s="172">
        <v>17546</v>
      </c>
      <c r="K17" s="173">
        <v>24791</v>
      </c>
      <c r="L17" s="172">
        <v>16736</v>
      </c>
      <c r="M17" s="171">
        <v>12337</v>
      </c>
      <c r="N17" s="172">
        <v>19920</v>
      </c>
      <c r="O17" s="171">
        <v>16833</v>
      </c>
      <c r="P17" s="172">
        <v>22849</v>
      </c>
      <c r="Q17" s="171">
        <v>20528</v>
      </c>
      <c r="R17" s="172">
        <v>11072</v>
      </c>
      <c r="S17" s="172">
        <f t="shared" si="0"/>
        <v>200920</v>
      </c>
      <c r="T17" s="349" t="s">
        <v>170</v>
      </c>
      <c r="U17" s="361">
        <v>1</v>
      </c>
      <c r="V17" s="515"/>
    </row>
    <row r="18" spans="1:24" s="362" customFormat="1" ht="15" customHeight="1">
      <c r="A18" s="369"/>
      <c r="B18" s="373"/>
      <c r="C18" s="373"/>
      <c r="D18" s="165" t="s">
        <v>69</v>
      </c>
      <c r="E18" s="473" t="s">
        <v>70</v>
      </c>
      <c r="F18" s="170"/>
      <c r="G18" s="171">
        <v>1484</v>
      </c>
      <c r="H18" s="172">
        <v>2436</v>
      </c>
      <c r="I18" s="171">
        <v>5771</v>
      </c>
      <c r="J18" s="172">
        <v>4087</v>
      </c>
      <c r="K18" s="173">
        <v>7307</v>
      </c>
      <c r="L18" s="172">
        <v>7080</v>
      </c>
      <c r="M18" s="171">
        <v>4285</v>
      </c>
      <c r="N18" s="172">
        <v>4963</v>
      </c>
      <c r="O18" s="171">
        <v>6766</v>
      </c>
      <c r="P18" s="172">
        <v>7677</v>
      </c>
      <c r="Q18" s="171">
        <v>8189</v>
      </c>
      <c r="R18" s="172">
        <v>4649</v>
      </c>
      <c r="S18" s="172">
        <f t="shared" si="0"/>
        <v>64694</v>
      </c>
      <c r="T18" s="349" t="s">
        <v>171</v>
      </c>
      <c r="U18" s="361">
        <v>1</v>
      </c>
      <c r="V18" s="515"/>
    </row>
    <row r="19" spans="1:24" s="362" customFormat="1" ht="15" customHeight="1">
      <c r="A19" s="369"/>
      <c r="B19" s="373"/>
      <c r="C19" s="373"/>
      <c r="D19" s="165" t="s">
        <v>71</v>
      </c>
      <c r="E19" s="473" t="s">
        <v>72</v>
      </c>
      <c r="F19" s="170"/>
      <c r="G19" s="171">
        <v>94</v>
      </c>
      <c r="H19" s="172">
        <v>101</v>
      </c>
      <c r="I19" s="171">
        <v>191</v>
      </c>
      <c r="J19" s="172">
        <v>537</v>
      </c>
      <c r="K19" s="173">
        <v>1195</v>
      </c>
      <c r="L19" s="172">
        <v>783</v>
      </c>
      <c r="M19" s="171">
        <v>1203</v>
      </c>
      <c r="N19" s="172">
        <v>1627</v>
      </c>
      <c r="O19" s="171">
        <v>1098</v>
      </c>
      <c r="P19" s="172">
        <v>1253</v>
      </c>
      <c r="Q19" s="171">
        <v>167</v>
      </c>
      <c r="R19" s="172">
        <v>83</v>
      </c>
      <c r="S19" s="172">
        <f t="shared" si="0"/>
        <v>8332</v>
      </c>
      <c r="T19" s="349" t="s">
        <v>172</v>
      </c>
      <c r="U19" s="361">
        <v>1</v>
      </c>
      <c r="V19" s="515"/>
    </row>
    <row r="20" spans="1:24" s="362" customFormat="1" ht="15" customHeight="1">
      <c r="A20" s="369"/>
      <c r="B20" s="373"/>
      <c r="C20" s="373"/>
      <c r="D20" s="165" t="s">
        <v>73</v>
      </c>
      <c r="E20" s="473" t="s">
        <v>74</v>
      </c>
      <c r="F20" s="170"/>
      <c r="G20" s="171">
        <v>12651</v>
      </c>
      <c r="H20" s="172">
        <v>24445</v>
      </c>
      <c r="I20" s="171">
        <v>30457</v>
      </c>
      <c r="J20" s="172">
        <v>14842</v>
      </c>
      <c r="K20" s="173">
        <v>20203</v>
      </c>
      <c r="L20" s="172">
        <v>17655</v>
      </c>
      <c r="M20" s="171">
        <v>27168</v>
      </c>
      <c r="N20" s="172">
        <v>51539</v>
      </c>
      <c r="O20" s="171">
        <v>25814</v>
      </c>
      <c r="P20" s="172">
        <v>26075</v>
      </c>
      <c r="Q20" s="171">
        <v>23254</v>
      </c>
      <c r="R20" s="172">
        <v>16635</v>
      </c>
      <c r="S20" s="172">
        <f t="shared" si="0"/>
        <v>290738</v>
      </c>
      <c r="T20" s="349" t="s">
        <v>173</v>
      </c>
      <c r="U20" s="361">
        <v>1</v>
      </c>
      <c r="V20" s="515"/>
    </row>
    <row r="21" spans="1:24" s="362" customFormat="1" ht="15" customHeight="1">
      <c r="A21" s="369"/>
      <c r="B21" s="373"/>
      <c r="C21" s="373"/>
      <c r="D21" s="165" t="s">
        <v>75</v>
      </c>
      <c r="E21" s="473" t="s">
        <v>76</v>
      </c>
      <c r="F21" s="170"/>
      <c r="G21" s="171">
        <v>9952</v>
      </c>
      <c r="H21" s="172">
        <v>12741</v>
      </c>
      <c r="I21" s="171">
        <v>30384</v>
      </c>
      <c r="J21" s="172">
        <v>0</v>
      </c>
      <c r="K21" s="173">
        <v>0</v>
      </c>
      <c r="L21" s="172">
        <v>0</v>
      </c>
      <c r="M21" s="171">
        <v>0</v>
      </c>
      <c r="N21" s="172">
        <v>0</v>
      </c>
      <c r="O21" s="171">
        <v>0</v>
      </c>
      <c r="P21" s="172">
        <v>0</v>
      </c>
      <c r="Q21" s="171">
        <v>0</v>
      </c>
      <c r="R21" s="172">
        <v>0</v>
      </c>
      <c r="S21" s="172">
        <f t="shared" si="0"/>
        <v>53077</v>
      </c>
      <c r="T21" s="349" t="s">
        <v>174</v>
      </c>
      <c r="U21" s="361">
        <v>1</v>
      </c>
      <c r="V21" s="515"/>
    </row>
    <row r="22" spans="1:24" s="362" customFormat="1" ht="15" customHeight="1">
      <c r="A22" s="369"/>
      <c r="B22" s="373"/>
      <c r="C22" s="373"/>
      <c r="D22" s="165" t="s">
        <v>77</v>
      </c>
      <c r="E22" s="473" t="s">
        <v>79</v>
      </c>
      <c r="F22" s="170"/>
      <c r="G22" s="171">
        <v>10718</v>
      </c>
      <c r="H22" s="172">
        <v>10212</v>
      </c>
      <c r="I22" s="171">
        <v>18034</v>
      </c>
      <c r="J22" s="172">
        <v>16243</v>
      </c>
      <c r="K22" s="173">
        <v>27752</v>
      </c>
      <c r="L22" s="172">
        <v>12686</v>
      </c>
      <c r="M22" s="171">
        <v>13818</v>
      </c>
      <c r="N22" s="172">
        <v>27149</v>
      </c>
      <c r="O22" s="171">
        <v>14622</v>
      </c>
      <c r="P22" s="172">
        <v>16803</v>
      </c>
      <c r="Q22" s="171">
        <v>14633</v>
      </c>
      <c r="R22" s="172">
        <v>17424</v>
      </c>
      <c r="S22" s="172">
        <f t="shared" si="0"/>
        <v>200094</v>
      </c>
      <c r="T22" s="349" t="s">
        <v>176</v>
      </c>
      <c r="U22" s="361">
        <v>1</v>
      </c>
      <c r="V22" s="515"/>
    </row>
    <row r="23" spans="1:24" s="362" customFormat="1" ht="15" customHeight="1">
      <c r="A23" s="369"/>
      <c r="B23" s="373"/>
      <c r="C23" s="373"/>
      <c r="D23" s="165" t="s">
        <v>78</v>
      </c>
      <c r="E23" s="473" t="s">
        <v>81</v>
      </c>
      <c r="F23" s="170"/>
      <c r="G23" s="171">
        <v>344</v>
      </c>
      <c r="H23" s="172">
        <v>378</v>
      </c>
      <c r="I23" s="171">
        <v>698</v>
      </c>
      <c r="J23" s="172">
        <v>585</v>
      </c>
      <c r="K23" s="173">
        <v>959</v>
      </c>
      <c r="L23" s="172">
        <v>552</v>
      </c>
      <c r="M23" s="171">
        <v>441</v>
      </c>
      <c r="N23" s="172">
        <v>555</v>
      </c>
      <c r="O23" s="171">
        <v>710</v>
      </c>
      <c r="P23" s="172">
        <v>988</v>
      </c>
      <c r="Q23" s="171">
        <v>1041</v>
      </c>
      <c r="R23" s="172">
        <v>632</v>
      </c>
      <c r="S23" s="172">
        <f t="shared" si="0"/>
        <v>7883</v>
      </c>
      <c r="T23" s="349" t="s">
        <v>610</v>
      </c>
      <c r="U23" s="361">
        <v>1</v>
      </c>
      <c r="V23" s="515"/>
    </row>
    <row r="24" spans="1:24" s="362" customFormat="1" ht="15" customHeight="1">
      <c r="A24" s="369"/>
      <c r="B24" s="373"/>
      <c r="C24" s="373"/>
      <c r="D24" s="165" t="s">
        <v>80</v>
      </c>
      <c r="E24" s="473" t="s">
        <v>775</v>
      </c>
      <c r="F24" s="170"/>
      <c r="G24" s="171">
        <v>3</v>
      </c>
      <c r="H24" s="172">
        <v>12</v>
      </c>
      <c r="I24" s="171">
        <v>113</v>
      </c>
      <c r="J24" s="172">
        <v>67</v>
      </c>
      <c r="K24" s="173">
        <v>116</v>
      </c>
      <c r="L24" s="172">
        <v>61</v>
      </c>
      <c r="M24" s="171">
        <v>73</v>
      </c>
      <c r="N24" s="172">
        <v>98</v>
      </c>
      <c r="O24" s="171">
        <v>111</v>
      </c>
      <c r="P24" s="172">
        <v>151</v>
      </c>
      <c r="Q24" s="171">
        <v>137</v>
      </c>
      <c r="R24" s="172">
        <v>47</v>
      </c>
      <c r="S24" s="172">
        <f t="shared" si="0"/>
        <v>989</v>
      </c>
      <c r="T24" s="349" t="s">
        <v>177</v>
      </c>
      <c r="U24" s="361">
        <v>1</v>
      </c>
      <c r="V24" s="515"/>
    </row>
    <row r="25" spans="1:24" ht="15" customHeight="1">
      <c r="A25" s="352"/>
      <c r="B25" s="373"/>
      <c r="C25" s="373"/>
      <c r="D25" s="165" t="s">
        <v>82</v>
      </c>
      <c r="E25" s="473" t="s">
        <v>84</v>
      </c>
      <c r="F25" s="170"/>
      <c r="G25" s="171">
        <v>159</v>
      </c>
      <c r="H25" s="172">
        <v>264</v>
      </c>
      <c r="I25" s="171">
        <v>599</v>
      </c>
      <c r="J25" s="172">
        <v>497</v>
      </c>
      <c r="K25" s="173">
        <v>812</v>
      </c>
      <c r="L25" s="172">
        <v>9114</v>
      </c>
      <c r="M25" s="171">
        <v>1019</v>
      </c>
      <c r="N25" s="172">
        <v>432</v>
      </c>
      <c r="O25" s="171">
        <v>492</v>
      </c>
      <c r="P25" s="172">
        <v>540</v>
      </c>
      <c r="Q25" s="171">
        <v>749</v>
      </c>
      <c r="R25" s="172">
        <v>244</v>
      </c>
      <c r="S25" s="172">
        <f t="shared" si="0"/>
        <v>14921</v>
      </c>
      <c r="T25" s="349" t="s">
        <v>177</v>
      </c>
      <c r="U25" s="342">
        <v>1</v>
      </c>
      <c r="V25" s="515"/>
      <c r="W25" s="362"/>
      <c r="X25" s="362"/>
    </row>
    <row r="26" spans="1:24" ht="15" customHeight="1">
      <c r="A26" s="352"/>
      <c r="B26" s="373"/>
      <c r="C26" s="373"/>
      <c r="D26" s="165" t="s">
        <v>83</v>
      </c>
      <c r="E26" s="473" t="s">
        <v>86</v>
      </c>
      <c r="F26" s="170"/>
      <c r="G26" s="171">
        <v>143</v>
      </c>
      <c r="H26" s="172">
        <v>97</v>
      </c>
      <c r="I26" s="171">
        <v>220</v>
      </c>
      <c r="J26" s="172">
        <v>302</v>
      </c>
      <c r="K26" s="173">
        <v>492</v>
      </c>
      <c r="L26" s="172">
        <v>518</v>
      </c>
      <c r="M26" s="171">
        <v>326</v>
      </c>
      <c r="N26" s="172">
        <v>326</v>
      </c>
      <c r="O26" s="171">
        <v>356</v>
      </c>
      <c r="P26" s="172">
        <v>491</v>
      </c>
      <c r="Q26" s="171">
        <v>600</v>
      </c>
      <c r="R26" s="172">
        <v>193</v>
      </c>
      <c r="S26" s="172">
        <f t="shared" si="0"/>
        <v>4064</v>
      </c>
      <c r="T26" s="349" t="s">
        <v>173</v>
      </c>
      <c r="U26" s="342">
        <v>1</v>
      </c>
      <c r="V26" s="515"/>
      <c r="W26" s="362"/>
      <c r="X26" s="362"/>
    </row>
    <row r="27" spans="1:24" ht="15" customHeight="1">
      <c r="A27" s="352"/>
      <c r="B27" s="373"/>
      <c r="C27" s="373"/>
      <c r="D27" s="165" t="s">
        <v>85</v>
      </c>
      <c r="E27" s="473" t="s">
        <v>88</v>
      </c>
      <c r="F27" s="170"/>
      <c r="G27" s="171">
        <v>8489</v>
      </c>
      <c r="H27" s="172">
        <v>10436</v>
      </c>
      <c r="I27" s="171">
        <v>17368</v>
      </c>
      <c r="J27" s="172">
        <v>14308</v>
      </c>
      <c r="K27" s="173">
        <v>18819</v>
      </c>
      <c r="L27" s="172">
        <v>13354</v>
      </c>
      <c r="M27" s="171">
        <v>13363</v>
      </c>
      <c r="N27" s="172">
        <v>17939</v>
      </c>
      <c r="O27" s="171">
        <v>14318</v>
      </c>
      <c r="P27" s="172">
        <v>17252</v>
      </c>
      <c r="Q27" s="171">
        <v>18569</v>
      </c>
      <c r="R27" s="172">
        <v>15842</v>
      </c>
      <c r="S27" s="172">
        <f t="shared" si="0"/>
        <v>180057</v>
      </c>
      <c r="T27" s="349" t="s">
        <v>174</v>
      </c>
      <c r="U27" s="342">
        <v>1</v>
      </c>
      <c r="V27" s="515"/>
      <c r="W27" s="362"/>
      <c r="X27" s="362"/>
    </row>
    <row r="28" spans="1:24" ht="15" customHeight="1">
      <c r="A28" s="352"/>
      <c r="B28" s="373"/>
      <c r="C28" s="373"/>
      <c r="D28" s="165" t="s">
        <v>87</v>
      </c>
      <c r="E28" s="473" t="s">
        <v>90</v>
      </c>
      <c r="F28" s="170"/>
      <c r="G28" s="171">
        <v>4226</v>
      </c>
      <c r="H28" s="172">
        <v>4249</v>
      </c>
      <c r="I28" s="171">
        <v>4661</v>
      </c>
      <c r="J28" s="172">
        <v>3839</v>
      </c>
      <c r="K28" s="173">
        <v>4618</v>
      </c>
      <c r="L28" s="172">
        <v>4650</v>
      </c>
      <c r="M28" s="171">
        <v>4867</v>
      </c>
      <c r="N28" s="172">
        <v>5022</v>
      </c>
      <c r="O28" s="171">
        <v>4549</v>
      </c>
      <c r="P28" s="172">
        <v>4503</v>
      </c>
      <c r="Q28" s="171">
        <v>3968</v>
      </c>
      <c r="R28" s="172">
        <v>5133</v>
      </c>
      <c r="S28" s="172">
        <f t="shared" si="0"/>
        <v>54285</v>
      </c>
      <c r="T28" s="349" t="s">
        <v>178</v>
      </c>
      <c r="U28" s="342">
        <v>1</v>
      </c>
      <c r="V28" s="515"/>
      <c r="W28" s="362"/>
      <c r="X28" s="362"/>
    </row>
    <row r="29" spans="1:24" ht="15" customHeight="1">
      <c r="A29" s="352"/>
      <c r="B29" s="373"/>
      <c r="C29" s="373"/>
      <c r="D29" s="165" t="s">
        <v>89</v>
      </c>
      <c r="E29" s="473" t="s">
        <v>92</v>
      </c>
      <c r="F29" s="170"/>
      <c r="G29" s="171">
        <v>0</v>
      </c>
      <c r="H29" s="172">
        <v>0</v>
      </c>
      <c r="I29" s="171">
        <v>0</v>
      </c>
      <c r="J29" s="172">
        <v>206</v>
      </c>
      <c r="K29" s="173">
        <v>267</v>
      </c>
      <c r="L29" s="172">
        <v>128</v>
      </c>
      <c r="M29" s="171">
        <v>299</v>
      </c>
      <c r="N29" s="172">
        <v>266</v>
      </c>
      <c r="O29" s="171">
        <v>121</v>
      </c>
      <c r="P29" s="172">
        <v>406</v>
      </c>
      <c r="Q29" s="171">
        <v>171</v>
      </c>
      <c r="R29" s="172">
        <v>0</v>
      </c>
      <c r="S29" s="172">
        <f t="shared" si="0"/>
        <v>1864</v>
      </c>
      <c r="T29" s="349" t="s">
        <v>179</v>
      </c>
      <c r="U29" s="342">
        <v>1</v>
      </c>
      <c r="V29" s="515"/>
      <c r="W29" s="362"/>
      <c r="X29" s="362"/>
    </row>
    <row r="30" spans="1:24" ht="15" customHeight="1">
      <c r="A30" s="352"/>
      <c r="B30" s="373"/>
      <c r="C30" s="373"/>
      <c r="D30" s="165" t="s">
        <v>91</v>
      </c>
      <c r="E30" s="473" t="s">
        <v>94</v>
      </c>
      <c r="F30" s="170"/>
      <c r="G30" s="171">
        <v>100</v>
      </c>
      <c r="H30" s="172">
        <v>137</v>
      </c>
      <c r="I30" s="171">
        <v>240</v>
      </c>
      <c r="J30" s="172">
        <v>150</v>
      </c>
      <c r="K30" s="173">
        <v>220</v>
      </c>
      <c r="L30" s="172">
        <v>195</v>
      </c>
      <c r="M30" s="171">
        <v>170</v>
      </c>
      <c r="N30" s="172">
        <v>185</v>
      </c>
      <c r="O30" s="171">
        <v>130</v>
      </c>
      <c r="P30" s="172">
        <v>184</v>
      </c>
      <c r="Q30" s="171">
        <v>210</v>
      </c>
      <c r="R30" s="172">
        <v>105</v>
      </c>
      <c r="S30" s="172">
        <f t="shared" si="0"/>
        <v>2026</v>
      </c>
      <c r="T30" s="349" t="s">
        <v>180</v>
      </c>
      <c r="U30" s="342">
        <v>1</v>
      </c>
      <c r="V30" s="515"/>
      <c r="W30" s="362"/>
      <c r="X30" s="362"/>
    </row>
    <row r="31" spans="1:24" ht="15" customHeight="1">
      <c r="A31" s="352"/>
      <c r="B31" s="373"/>
      <c r="C31" s="373"/>
      <c r="D31" s="165" t="s">
        <v>93</v>
      </c>
      <c r="E31" s="473" t="s">
        <v>96</v>
      </c>
      <c r="F31" s="170"/>
      <c r="G31" s="171">
        <v>59017</v>
      </c>
      <c r="H31" s="172">
        <v>12028</v>
      </c>
      <c r="I31" s="171">
        <v>15979</v>
      </c>
      <c r="J31" s="172">
        <v>11779</v>
      </c>
      <c r="K31" s="173">
        <v>16341</v>
      </c>
      <c r="L31" s="172">
        <v>11583</v>
      </c>
      <c r="M31" s="171">
        <v>9936</v>
      </c>
      <c r="N31" s="172">
        <v>14412</v>
      </c>
      <c r="O31" s="171">
        <v>13349</v>
      </c>
      <c r="P31" s="172">
        <v>19589</v>
      </c>
      <c r="Q31" s="171">
        <v>24857</v>
      </c>
      <c r="R31" s="172">
        <v>10966</v>
      </c>
      <c r="S31" s="172">
        <f t="shared" si="0"/>
        <v>219836</v>
      </c>
      <c r="T31" s="349" t="s">
        <v>177</v>
      </c>
      <c r="U31" s="342">
        <v>1</v>
      </c>
      <c r="V31" s="515"/>
      <c r="W31" s="362"/>
      <c r="X31" s="362"/>
    </row>
    <row r="32" spans="1:24" ht="15" customHeight="1">
      <c r="A32" s="352"/>
      <c r="B32" s="373"/>
      <c r="C32" s="373"/>
      <c r="D32" s="165" t="s">
        <v>95</v>
      </c>
      <c r="E32" s="473" t="s">
        <v>98</v>
      </c>
      <c r="F32" s="170"/>
      <c r="G32" s="171">
        <v>0</v>
      </c>
      <c r="H32" s="172">
        <v>0</v>
      </c>
      <c r="I32" s="171">
        <v>0</v>
      </c>
      <c r="J32" s="172">
        <v>9282</v>
      </c>
      <c r="K32" s="173">
        <v>11390</v>
      </c>
      <c r="L32" s="172">
        <v>8438</v>
      </c>
      <c r="M32" s="171">
        <v>6328</v>
      </c>
      <c r="N32" s="172">
        <v>6328</v>
      </c>
      <c r="O32" s="171">
        <v>7172</v>
      </c>
      <c r="P32" s="172">
        <v>7172</v>
      </c>
      <c r="Q32" s="171">
        <v>5062</v>
      </c>
      <c r="R32" s="172">
        <v>844</v>
      </c>
      <c r="S32" s="172">
        <f t="shared" si="0"/>
        <v>62016</v>
      </c>
      <c r="T32" s="349" t="s">
        <v>181</v>
      </c>
      <c r="U32" s="342">
        <v>1</v>
      </c>
      <c r="V32" s="515"/>
      <c r="W32" s="362"/>
      <c r="X32" s="362"/>
    </row>
    <row r="33" spans="1:24" ht="15" customHeight="1">
      <c r="A33" s="352"/>
      <c r="B33" s="373"/>
      <c r="C33" s="373"/>
      <c r="D33" s="165" t="s">
        <v>97</v>
      </c>
      <c r="E33" s="473" t="s">
        <v>100</v>
      </c>
      <c r="F33" s="170"/>
      <c r="G33" s="171">
        <v>0</v>
      </c>
      <c r="H33" s="172">
        <v>0</v>
      </c>
      <c r="I33" s="171">
        <v>0</v>
      </c>
      <c r="J33" s="172">
        <v>2200</v>
      </c>
      <c r="K33" s="173">
        <v>2700</v>
      </c>
      <c r="L33" s="172">
        <v>2000</v>
      </c>
      <c r="M33" s="171">
        <v>1500</v>
      </c>
      <c r="N33" s="172">
        <v>1500</v>
      </c>
      <c r="O33" s="171">
        <v>1700</v>
      </c>
      <c r="P33" s="172">
        <v>1700</v>
      </c>
      <c r="Q33" s="171">
        <v>1200</v>
      </c>
      <c r="R33" s="172">
        <v>200</v>
      </c>
      <c r="S33" s="172">
        <f t="shared" si="0"/>
        <v>14700</v>
      </c>
      <c r="T33" s="349" t="s">
        <v>181</v>
      </c>
      <c r="U33" s="342">
        <v>1</v>
      </c>
      <c r="V33" s="515"/>
      <c r="W33" s="362"/>
      <c r="X33" s="362"/>
    </row>
    <row r="34" spans="1:24" ht="15" customHeight="1">
      <c r="A34" s="352"/>
      <c r="B34" s="373"/>
      <c r="C34" s="373"/>
      <c r="D34" s="165" t="s">
        <v>99</v>
      </c>
      <c r="E34" s="473" t="s">
        <v>102</v>
      </c>
      <c r="F34" s="170"/>
      <c r="G34" s="171">
        <v>0</v>
      </c>
      <c r="H34" s="172">
        <v>0</v>
      </c>
      <c r="I34" s="171">
        <v>0</v>
      </c>
      <c r="J34" s="172">
        <v>1650</v>
      </c>
      <c r="K34" s="173">
        <v>2025</v>
      </c>
      <c r="L34" s="172">
        <v>1500</v>
      </c>
      <c r="M34" s="171">
        <v>1125</v>
      </c>
      <c r="N34" s="172">
        <v>1125</v>
      </c>
      <c r="O34" s="171">
        <v>1275</v>
      </c>
      <c r="P34" s="172">
        <v>1275</v>
      </c>
      <c r="Q34" s="171">
        <v>900</v>
      </c>
      <c r="R34" s="172">
        <v>150</v>
      </c>
      <c r="S34" s="172">
        <f t="shared" si="0"/>
        <v>11025</v>
      </c>
      <c r="T34" s="349" t="s">
        <v>181</v>
      </c>
      <c r="U34" s="342">
        <v>1</v>
      </c>
      <c r="V34" s="515"/>
      <c r="W34" s="362"/>
      <c r="X34" s="362"/>
    </row>
    <row r="35" spans="1:24" ht="15" customHeight="1">
      <c r="A35" s="352"/>
      <c r="B35" s="373"/>
      <c r="C35" s="373"/>
      <c r="D35" s="165" t="s">
        <v>101</v>
      </c>
      <c r="E35" s="473" t="s">
        <v>104</v>
      </c>
      <c r="F35" s="170"/>
      <c r="G35" s="171">
        <v>191444</v>
      </c>
      <c r="H35" s="172">
        <v>23884</v>
      </c>
      <c r="I35" s="171">
        <v>41248</v>
      </c>
      <c r="J35" s="172">
        <v>30547</v>
      </c>
      <c r="K35" s="173">
        <v>49158</v>
      </c>
      <c r="L35" s="172">
        <v>28601</v>
      </c>
      <c r="M35" s="171">
        <v>141727</v>
      </c>
      <c r="N35" s="172">
        <v>71846</v>
      </c>
      <c r="O35" s="171">
        <v>24410</v>
      </c>
      <c r="P35" s="172">
        <v>34011</v>
      </c>
      <c r="Q35" s="171">
        <v>41258</v>
      </c>
      <c r="R35" s="172">
        <v>26380</v>
      </c>
      <c r="S35" s="172">
        <f t="shared" si="0"/>
        <v>704514</v>
      </c>
      <c r="T35" s="349" t="s">
        <v>177</v>
      </c>
      <c r="U35" s="342">
        <v>1</v>
      </c>
      <c r="V35" s="515"/>
      <c r="W35" s="362"/>
      <c r="X35" s="362"/>
    </row>
    <row r="36" spans="1:24" ht="15" customHeight="1">
      <c r="A36" s="352"/>
      <c r="B36" s="353"/>
      <c r="C36" s="353"/>
      <c r="D36" s="165" t="s">
        <v>103</v>
      </c>
      <c r="E36" s="473" t="s">
        <v>106</v>
      </c>
      <c r="F36" s="170"/>
      <c r="G36" s="171">
        <v>78000</v>
      </c>
      <c r="H36" s="172">
        <v>1500</v>
      </c>
      <c r="I36" s="171">
        <v>1500</v>
      </c>
      <c r="J36" s="172">
        <v>2000</v>
      </c>
      <c r="K36" s="173">
        <v>2500</v>
      </c>
      <c r="L36" s="172">
        <v>3000</v>
      </c>
      <c r="M36" s="171">
        <v>3000</v>
      </c>
      <c r="N36" s="172">
        <v>4500</v>
      </c>
      <c r="O36" s="171">
        <v>5000</v>
      </c>
      <c r="P36" s="172">
        <v>5500</v>
      </c>
      <c r="Q36" s="171">
        <v>80000</v>
      </c>
      <c r="R36" s="172">
        <v>6000</v>
      </c>
      <c r="S36" s="172">
        <f t="shared" si="0"/>
        <v>192500</v>
      </c>
      <c r="T36" s="349" t="s">
        <v>177</v>
      </c>
      <c r="U36" s="342">
        <v>1</v>
      </c>
      <c r="V36" s="515"/>
      <c r="W36" s="362"/>
      <c r="X36" s="362"/>
    </row>
    <row r="37" spans="1:24" ht="15" customHeight="1">
      <c r="A37" s="352"/>
      <c r="B37" s="353"/>
      <c r="C37" s="353"/>
      <c r="D37" s="165" t="s">
        <v>105</v>
      </c>
      <c r="E37" s="473" t="s">
        <v>108</v>
      </c>
      <c r="F37" s="170"/>
      <c r="G37" s="171">
        <v>1758</v>
      </c>
      <c r="H37" s="172">
        <v>2581</v>
      </c>
      <c r="I37" s="171">
        <v>3174</v>
      </c>
      <c r="J37" s="172">
        <v>3320</v>
      </c>
      <c r="K37" s="173">
        <v>3934</v>
      </c>
      <c r="L37" s="172">
        <v>2864</v>
      </c>
      <c r="M37" s="171">
        <v>3771</v>
      </c>
      <c r="N37" s="172">
        <v>4708</v>
      </c>
      <c r="O37" s="171">
        <v>3014</v>
      </c>
      <c r="P37" s="172">
        <v>3009</v>
      </c>
      <c r="Q37" s="171">
        <v>3393</v>
      </c>
      <c r="R37" s="172">
        <v>2619</v>
      </c>
      <c r="S37" s="172">
        <f t="shared" si="0"/>
        <v>38145</v>
      </c>
      <c r="T37" s="349" t="s">
        <v>167</v>
      </c>
      <c r="U37" s="342">
        <v>1</v>
      </c>
      <c r="V37" s="515"/>
      <c r="W37" s="362"/>
      <c r="X37" s="362"/>
    </row>
    <row r="38" spans="1:24" ht="15" customHeight="1">
      <c r="A38" s="352"/>
      <c r="B38" s="353"/>
      <c r="C38" s="353"/>
      <c r="D38" s="165" t="s">
        <v>107</v>
      </c>
      <c r="E38" s="473" t="s">
        <v>110</v>
      </c>
      <c r="F38" s="170"/>
      <c r="G38" s="171">
        <v>400</v>
      </c>
      <c r="H38" s="172">
        <v>500</v>
      </c>
      <c r="I38" s="171">
        <v>1000</v>
      </c>
      <c r="J38" s="172">
        <v>1000</v>
      </c>
      <c r="K38" s="173">
        <v>3000</v>
      </c>
      <c r="L38" s="172">
        <v>3000</v>
      </c>
      <c r="M38" s="171">
        <v>3000</v>
      </c>
      <c r="N38" s="172">
        <v>3000</v>
      </c>
      <c r="O38" s="171">
        <v>4000</v>
      </c>
      <c r="P38" s="172">
        <v>4400</v>
      </c>
      <c r="Q38" s="171">
        <v>3000</v>
      </c>
      <c r="R38" s="172">
        <v>2500</v>
      </c>
      <c r="S38" s="172">
        <f t="shared" si="0"/>
        <v>28800</v>
      </c>
      <c r="T38" s="374" t="s">
        <v>506</v>
      </c>
      <c r="U38" s="342">
        <v>1</v>
      </c>
      <c r="V38" s="515"/>
      <c r="W38" s="362"/>
      <c r="X38" s="362"/>
    </row>
    <row r="39" spans="1:24" ht="15" customHeight="1">
      <c r="A39" s="352"/>
      <c r="B39" s="353"/>
      <c r="C39" s="353"/>
      <c r="D39" s="165" t="s">
        <v>109</v>
      </c>
      <c r="E39" s="474" t="s">
        <v>112</v>
      </c>
      <c r="F39" s="174"/>
      <c r="G39" s="175">
        <v>300</v>
      </c>
      <c r="H39" s="176">
        <v>300</v>
      </c>
      <c r="I39" s="175">
        <v>300</v>
      </c>
      <c r="J39" s="176">
        <v>300</v>
      </c>
      <c r="K39" s="177">
        <v>1000</v>
      </c>
      <c r="L39" s="176">
        <v>1500</v>
      </c>
      <c r="M39" s="175">
        <v>7000</v>
      </c>
      <c r="N39" s="176">
        <v>3000</v>
      </c>
      <c r="O39" s="175">
        <v>2400</v>
      </c>
      <c r="P39" s="176">
        <v>2400</v>
      </c>
      <c r="Q39" s="175">
        <v>1000</v>
      </c>
      <c r="R39" s="176">
        <v>500</v>
      </c>
      <c r="S39" s="176">
        <f t="shared" si="0"/>
        <v>20000</v>
      </c>
      <c r="T39" s="338" t="s">
        <v>182</v>
      </c>
      <c r="U39" s="342">
        <v>1</v>
      </c>
      <c r="V39" s="515"/>
      <c r="W39" s="362"/>
      <c r="X39" s="362"/>
    </row>
    <row r="40" spans="1:24" ht="15" customHeight="1">
      <c r="A40" s="352"/>
      <c r="B40" s="353"/>
      <c r="C40" s="353"/>
      <c r="D40" s="165" t="s">
        <v>111</v>
      </c>
      <c r="E40" s="474" t="s">
        <v>114</v>
      </c>
      <c r="F40" s="174"/>
      <c r="G40" s="175">
        <v>11952</v>
      </c>
      <c r="H40" s="176">
        <v>11772</v>
      </c>
      <c r="I40" s="175">
        <v>11766</v>
      </c>
      <c r="J40" s="176">
        <v>11848</v>
      </c>
      <c r="K40" s="177">
        <v>12809</v>
      </c>
      <c r="L40" s="176">
        <v>10522</v>
      </c>
      <c r="M40" s="175">
        <v>11178</v>
      </c>
      <c r="N40" s="176">
        <v>11841</v>
      </c>
      <c r="O40" s="175">
        <v>10729</v>
      </c>
      <c r="P40" s="176">
        <v>10562</v>
      </c>
      <c r="Q40" s="175">
        <v>10973</v>
      </c>
      <c r="R40" s="176">
        <v>12829</v>
      </c>
      <c r="S40" s="176">
        <f t="shared" si="0"/>
        <v>138781</v>
      </c>
      <c r="T40" s="338" t="s">
        <v>168</v>
      </c>
      <c r="U40" s="342">
        <v>1</v>
      </c>
      <c r="V40" s="515"/>
      <c r="W40" s="362"/>
      <c r="X40" s="362"/>
    </row>
    <row r="41" spans="1:24" ht="15" customHeight="1">
      <c r="A41" s="352"/>
      <c r="B41" s="353"/>
      <c r="C41" s="353"/>
      <c r="D41" s="165" t="s">
        <v>113</v>
      </c>
      <c r="E41" s="474" t="s">
        <v>678</v>
      </c>
      <c r="F41" s="174"/>
      <c r="G41" s="175">
        <v>20</v>
      </c>
      <c r="H41" s="176">
        <v>30</v>
      </c>
      <c r="I41" s="175">
        <v>70</v>
      </c>
      <c r="J41" s="176">
        <v>100</v>
      </c>
      <c r="K41" s="177">
        <v>150</v>
      </c>
      <c r="L41" s="176">
        <v>170</v>
      </c>
      <c r="M41" s="175">
        <v>250</v>
      </c>
      <c r="N41" s="176">
        <v>280</v>
      </c>
      <c r="O41" s="175">
        <v>350</v>
      </c>
      <c r="P41" s="176">
        <v>320</v>
      </c>
      <c r="Q41" s="175">
        <v>300</v>
      </c>
      <c r="R41" s="176">
        <v>250</v>
      </c>
      <c r="S41" s="176">
        <f t="shared" si="0"/>
        <v>2290</v>
      </c>
      <c r="T41" s="338" t="s">
        <v>183</v>
      </c>
      <c r="U41" s="342">
        <v>1</v>
      </c>
      <c r="V41" s="515"/>
      <c r="W41" s="362"/>
      <c r="X41" s="362"/>
    </row>
    <row r="42" spans="1:24" ht="15" customHeight="1">
      <c r="A42" s="352"/>
      <c r="B42" s="353"/>
      <c r="C42" s="353"/>
      <c r="D42" s="165" t="s">
        <v>115</v>
      </c>
      <c r="E42" s="474" t="s">
        <v>118</v>
      </c>
      <c r="F42" s="174"/>
      <c r="G42" s="175">
        <v>0</v>
      </c>
      <c r="H42" s="176">
        <v>0</v>
      </c>
      <c r="I42" s="175">
        <v>187</v>
      </c>
      <c r="J42" s="176">
        <v>110</v>
      </c>
      <c r="K42" s="177">
        <v>694</v>
      </c>
      <c r="L42" s="176">
        <v>543</v>
      </c>
      <c r="M42" s="175">
        <v>648</v>
      </c>
      <c r="N42" s="176">
        <v>1199</v>
      </c>
      <c r="O42" s="175">
        <v>661</v>
      </c>
      <c r="P42" s="176">
        <v>199</v>
      </c>
      <c r="Q42" s="175">
        <v>57</v>
      </c>
      <c r="R42" s="176">
        <v>0</v>
      </c>
      <c r="S42" s="176">
        <f t="shared" si="0"/>
        <v>4298</v>
      </c>
      <c r="T42" s="338" t="s">
        <v>184</v>
      </c>
      <c r="U42" s="342">
        <v>1</v>
      </c>
      <c r="V42" s="515"/>
      <c r="W42" s="362"/>
      <c r="X42" s="362"/>
    </row>
    <row r="43" spans="1:24" ht="15" customHeight="1">
      <c r="A43" s="352"/>
      <c r="B43" s="353"/>
      <c r="C43" s="353"/>
      <c r="D43" s="165" t="s">
        <v>117</v>
      </c>
      <c r="E43" s="474" t="s">
        <v>679</v>
      </c>
      <c r="F43" s="174"/>
      <c r="G43" s="175">
        <v>0</v>
      </c>
      <c r="H43" s="176">
        <v>0</v>
      </c>
      <c r="I43" s="175">
        <v>0</v>
      </c>
      <c r="J43" s="176">
        <v>0</v>
      </c>
      <c r="K43" s="177">
        <v>0</v>
      </c>
      <c r="L43" s="176">
        <v>0</v>
      </c>
      <c r="M43" s="175">
        <v>5500</v>
      </c>
      <c r="N43" s="176">
        <v>6500</v>
      </c>
      <c r="O43" s="175">
        <v>0</v>
      </c>
      <c r="P43" s="176">
        <v>0</v>
      </c>
      <c r="Q43" s="175">
        <v>0</v>
      </c>
      <c r="R43" s="176">
        <v>0</v>
      </c>
      <c r="S43" s="176">
        <f t="shared" si="0"/>
        <v>12000</v>
      </c>
      <c r="T43" s="338" t="s">
        <v>182</v>
      </c>
      <c r="U43" s="342">
        <v>1</v>
      </c>
      <c r="V43" s="515"/>
      <c r="W43" s="362"/>
      <c r="X43" s="362"/>
    </row>
    <row r="44" spans="1:24" ht="15" customHeight="1">
      <c r="A44" s="352"/>
      <c r="B44" s="353"/>
      <c r="C44" s="353"/>
      <c r="D44" s="165" t="s">
        <v>119</v>
      </c>
      <c r="E44" s="474" t="s">
        <v>122</v>
      </c>
      <c r="F44" s="174"/>
      <c r="G44" s="175">
        <v>0</v>
      </c>
      <c r="H44" s="176">
        <v>0</v>
      </c>
      <c r="I44" s="175">
        <v>0</v>
      </c>
      <c r="J44" s="176">
        <v>0</v>
      </c>
      <c r="K44" s="177">
        <v>0</v>
      </c>
      <c r="L44" s="176">
        <v>0</v>
      </c>
      <c r="M44" s="175">
        <v>3000</v>
      </c>
      <c r="N44" s="176">
        <v>4000</v>
      </c>
      <c r="O44" s="175">
        <v>0</v>
      </c>
      <c r="P44" s="176">
        <v>0</v>
      </c>
      <c r="Q44" s="175">
        <v>0</v>
      </c>
      <c r="R44" s="176">
        <v>0</v>
      </c>
      <c r="S44" s="176">
        <f t="shared" si="0"/>
        <v>7000</v>
      </c>
      <c r="T44" s="338" t="s">
        <v>182</v>
      </c>
      <c r="U44" s="342">
        <v>1</v>
      </c>
      <c r="V44" s="515"/>
      <c r="W44" s="362"/>
      <c r="X44" s="362"/>
    </row>
    <row r="45" spans="1:24" ht="15" customHeight="1">
      <c r="A45" s="352"/>
      <c r="B45" s="353"/>
      <c r="C45" s="353"/>
      <c r="D45" s="165" t="s">
        <v>121</v>
      </c>
      <c r="E45" s="474" t="s">
        <v>124</v>
      </c>
      <c r="F45" s="174"/>
      <c r="G45" s="175">
        <v>0</v>
      </c>
      <c r="H45" s="176">
        <v>0</v>
      </c>
      <c r="I45" s="175">
        <v>0</v>
      </c>
      <c r="J45" s="176">
        <v>0</v>
      </c>
      <c r="K45" s="177">
        <v>0</v>
      </c>
      <c r="L45" s="176">
        <v>0</v>
      </c>
      <c r="M45" s="175">
        <v>7000</v>
      </c>
      <c r="N45" s="176">
        <v>8700</v>
      </c>
      <c r="O45" s="175">
        <v>0</v>
      </c>
      <c r="P45" s="176">
        <v>0</v>
      </c>
      <c r="Q45" s="175">
        <v>0</v>
      </c>
      <c r="R45" s="176">
        <v>0</v>
      </c>
      <c r="S45" s="176">
        <f t="shared" si="0"/>
        <v>15700</v>
      </c>
      <c r="T45" s="338" t="s">
        <v>182</v>
      </c>
      <c r="U45" s="342">
        <v>1</v>
      </c>
      <c r="V45" s="515"/>
      <c r="W45" s="362"/>
      <c r="X45" s="362"/>
    </row>
    <row r="46" spans="1:24" ht="15" customHeight="1">
      <c r="A46" s="352"/>
      <c r="B46" s="353"/>
      <c r="C46" s="353"/>
      <c r="D46" s="165" t="s">
        <v>123</v>
      </c>
      <c r="E46" s="532" t="s">
        <v>920</v>
      </c>
      <c r="F46" s="174"/>
      <c r="G46" s="175">
        <v>0</v>
      </c>
      <c r="H46" s="176">
        <v>0</v>
      </c>
      <c r="I46" s="175">
        <v>0</v>
      </c>
      <c r="J46" s="176">
        <v>0</v>
      </c>
      <c r="K46" s="177">
        <v>0</v>
      </c>
      <c r="L46" s="176">
        <v>0</v>
      </c>
      <c r="M46" s="175">
        <v>339</v>
      </c>
      <c r="N46" s="176">
        <v>604</v>
      </c>
      <c r="O46" s="175">
        <v>0</v>
      </c>
      <c r="P46" s="176">
        <v>0</v>
      </c>
      <c r="Q46" s="175">
        <v>0</v>
      </c>
      <c r="R46" s="176">
        <v>0</v>
      </c>
      <c r="S46" s="176">
        <f>SUM(G46:R46)</f>
        <v>943</v>
      </c>
      <c r="T46" s="583" t="s">
        <v>179</v>
      </c>
      <c r="U46" s="342">
        <v>1</v>
      </c>
      <c r="V46" s="515"/>
      <c r="W46" s="362"/>
      <c r="X46" s="362"/>
    </row>
    <row r="47" spans="1:24" ht="15" customHeight="1">
      <c r="A47" s="352"/>
      <c r="B47" s="353"/>
      <c r="C47" s="353"/>
      <c r="D47" s="165" t="s">
        <v>125</v>
      </c>
      <c r="E47" s="157" t="s">
        <v>837</v>
      </c>
      <c r="F47" s="174"/>
      <c r="G47" s="175">
        <v>0</v>
      </c>
      <c r="H47" s="176">
        <v>0</v>
      </c>
      <c r="I47" s="175">
        <v>0</v>
      </c>
      <c r="J47" s="176">
        <v>0</v>
      </c>
      <c r="K47" s="177">
        <v>0</v>
      </c>
      <c r="L47" s="176">
        <v>0</v>
      </c>
      <c r="M47" s="175">
        <v>700</v>
      </c>
      <c r="N47" s="176">
        <v>800</v>
      </c>
      <c r="O47" s="175">
        <v>0</v>
      </c>
      <c r="P47" s="176">
        <v>0</v>
      </c>
      <c r="Q47" s="175">
        <v>0</v>
      </c>
      <c r="R47" s="176">
        <v>0</v>
      </c>
      <c r="S47" s="176">
        <f t="shared" si="0"/>
        <v>1500</v>
      </c>
      <c r="T47" s="374" t="s">
        <v>179</v>
      </c>
      <c r="U47" s="342">
        <v>1</v>
      </c>
      <c r="V47" s="515"/>
      <c r="W47" s="362"/>
    </row>
    <row r="48" spans="1:24" ht="15" customHeight="1">
      <c r="A48" s="352"/>
      <c r="B48" s="353"/>
      <c r="C48" s="353"/>
      <c r="D48" s="165" t="s">
        <v>126</v>
      </c>
      <c r="E48" s="474" t="s">
        <v>128</v>
      </c>
      <c r="F48" s="174"/>
      <c r="G48" s="175">
        <v>120</v>
      </c>
      <c r="H48" s="176">
        <v>150</v>
      </c>
      <c r="I48" s="175">
        <v>1300</v>
      </c>
      <c r="J48" s="176">
        <v>2200</v>
      </c>
      <c r="K48" s="177">
        <v>6000</v>
      </c>
      <c r="L48" s="176">
        <v>6500</v>
      </c>
      <c r="M48" s="175">
        <v>7000</v>
      </c>
      <c r="N48" s="176">
        <v>7500</v>
      </c>
      <c r="O48" s="175">
        <v>8500</v>
      </c>
      <c r="P48" s="176">
        <v>8500</v>
      </c>
      <c r="Q48" s="175">
        <v>8000</v>
      </c>
      <c r="R48" s="176">
        <v>6500</v>
      </c>
      <c r="S48" s="176">
        <f t="shared" si="0"/>
        <v>62270</v>
      </c>
      <c r="T48" s="338" t="s">
        <v>185</v>
      </c>
      <c r="U48" s="342">
        <v>1</v>
      </c>
      <c r="V48" s="515"/>
      <c r="W48" s="362"/>
      <c r="X48" s="362"/>
    </row>
    <row r="49" spans="1:24" ht="15" customHeight="1">
      <c r="A49" s="375"/>
      <c r="B49" s="376"/>
      <c r="C49" s="376"/>
      <c r="D49" s="315" t="s">
        <v>127</v>
      </c>
      <c r="E49" s="572" t="s">
        <v>747</v>
      </c>
      <c r="F49" s="573"/>
      <c r="G49" s="340">
        <v>837</v>
      </c>
      <c r="H49" s="574">
        <v>49</v>
      </c>
      <c r="I49" s="340">
        <v>226</v>
      </c>
      <c r="J49" s="574">
        <v>328</v>
      </c>
      <c r="K49" s="575">
        <v>276</v>
      </c>
      <c r="L49" s="574">
        <v>355</v>
      </c>
      <c r="M49" s="340">
        <v>365</v>
      </c>
      <c r="N49" s="574">
        <v>158</v>
      </c>
      <c r="O49" s="340">
        <v>462</v>
      </c>
      <c r="P49" s="574">
        <v>683</v>
      </c>
      <c r="Q49" s="340">
        <v>321</v>
      </c>
      <c r="R49" s="574">
        <v>384</v>
      </c>
      <c r="S49" s="574">
        <f t="shared" si="0"/>
        <v>4444</v>
      </c>
      <c r="T49" s="576" t="s">
        <v>178</v>
      </c>
      <c r="U49" s="342">
        <v>1</v>
      </c>
      <c r="V49" s="515"/>
      <c r="W49" s="362"/>
      <c r="X49" s="362"/>
    </row>
    <row r="50" spans="1:24" ht="15" customHeight="1">
      <c r="A50" s="352"/>
      <c r="B50" s="353"/>
      <c r="C50" s="353"/>
      <c r="D50" s="165" t="s">
        <v>935</v>
      </c>
      <c r="E50" s="473" t="s">
        <v>131</v>
      </c>
      <c r="F50" s="170"/>
      <c r="G50" s="171">
        <v>120</v>
      </c>
      <c r="H50" s="172">
        <v>79</v>
      </c>
      <c r="I50" s="171">
        <v>390</v>
      </c>
      <c r="J50" s="172">
        <v>543</v>
      </c>
      <c r="K50" s="173">
        <v>839</v>
      </c>
      <c r="L50" s="172">
        <v>634</v>
      </c>
      <c r="M50" s="171">
        <v>1045</v>
      </c>
      <c r="N50" s="172">
        <v>1448</v>
      </c>
      <c r="O50" s="171">
        <v>919</v>
      </c>
      <c r="P50" s="172">
        <v>720</v>
      </c>
      <c r="Q50" s="171">
        <v>503</v>
      </c>
      <c r="R50" s="172">
        <v>0</v>
      </c>
      <c r="S50" s="172">
        <f t="shared" si="0"/>
        <v>7240</v>
      </c>
      <c r="T50" s="349"/>
      <c r="V50" s="515"/>
      <c r="W50" s="362"/>
      <c r="X50" s="362"/>
    </row>
    <row r="51" spans="1:24" ht="15" customHeight="1">
      <c r="A51" s="352"/>
      <c r="B51" s="353"/>
      <c r="C51" s="353"/>
      <c r="D51" s="165"/>
      <c r="E51" s="474" t="s">
        <v>159</v>
      </c>
      <c r="F51" s="174"/>
      <c r="G51" s="175">
        <v>120</v>
      </c>
      <c r="H51" s="176">
        <v>65</v>
      </c>
      <c r="I51" s="175">
        <v>351</v>
      </c>
      <c r="J51" s="176">
        <v>340</v>
      </c>
      <c r="K51" s="177">
        <v>503</v>
      </c>
      <c r="L51" s="176">
        <v>311</v>
      </c>
      <c r="M51" s="175">
        <v>724</v>
      </c>
      <c r="N51" s="176">
        <v>1088</v>
      </c>
      <c r="O51" s="175">
        <v>581</v>
      </c>
      <c r="P51" s="176">
        <v>422</v>
      </c>
      <c r="Q51" s="175">
        <v>337</v>
      </c>
      <c r="R51" s="176">
        <v>0</v>
      </c>
      <c r="S51" s="176">
        <f t="shared" si="0"/>
        <v>4842</v>
      </c>
      <c r="T51" s="338" t="s">
        <v>179</v>
      </c>
      <c r="U51" s="342">
        <v>1</v>
      </c>
      <c r="V51" s="515"/>
      <c r="W51" s="362"/>
      <c r="X51" s="362"/>
    </row>
    <row r="52" spans="1:24" ht="15" customHeight="1">
      <c r="A52" s="352"/>
      <c r="B52" s="353"/>
      <c r="C52" s="353"/>
      <c r="D52" s="165"/>
      <c r="E52" s="474" t="s">
        <v>160</v>
      </c>
      <c r="F52" s="174"/>
      <c r="G52" s="175">
        <v>0</v>
      </c>
      <c r="H52" s="176">
        <v>14</v>
      </c>
      <c r="I52" s="175">
        <v>39</v>
      </c>
      <c r="J52" s="176">
        <v>203</v>
      </c>
      <c r="K52" s="177">
        <v>336</v>
      </c>
      <c r="L52" s="176">
        <v>323</v>
      </c>
      <c r="M52" s="175">
        <v>321</v>
      </c>
      <c r="N52" s="176">
        <v>360</v>
      </c>
      <c r="O52" s="175">
        <v>338</v>
      </c>
      <c r="P52" s="176">
        <v>298</v>
      </c>
      <c r="Q52" s="175">
        <v>166</v>
      </c>
      <c r="R52" s="176">
        <v>0</v>
      </c>
      <c r="S52" s="176">
        <f t="shared" si="0"/>
        <v>2398</v>
      </c>
      <c r="T52" s="338" t="s">
        <v>178</v>
      </c>
      <c r="U52" s="342">
        <v>1</v>
      </c>
      <c r="V52" s="515"/>
      <c r="W52" s="362"/>
      <c r="X52" s="362"/>
    </row>
    <row r="53" spans="1:24" ht="15" customHeight="1">
      <c r="A53" s="352"/>
      <c r="B53" s="353"/>
      <c r="C53" s="353"/>
      <c r="D53" s="165" t="s">
        <v>942</v>
      </c>
      <c r="E53" s="157" t="s">
        <v>877</v>
      </c>
      <c r="F53" s="174"/>
      <c r="G53" s="175">
        <v>188973</v>
      </c>
      <c r="H53" s="176">
        <v>74644</v>
      </c>
      <c r="I53" s="175">
        <v>85176</v>
      </c>
      <c r="J53" s="176">
        <v>70370</v>
      </c>
      <c r="K53" s="177">
        <v>81645</v>
      </c>
      <c r="L53" s="176">
        <v>61991</v>
      </c>
      <c r="M53" s="175">
        <v>79793</v>
      </c>
      <c r="N53" s="176">
        <v>78344</v>
      </c>
      <c r="O53" s="175">
        <v>62344</v>
      </c>
      <c r="P53" s="176">
        <v>90599</v>
      </c>
      <c r="Q53" s="175">
        <v>132777</v>
      </c>
      <c r="R53" s="176">
        <v>66374</v>
      </c>
      <c r="S53" s="176">
        <f t="shared" si="0"/>
        <v>1073030</v>
      </c>
      <c r="T53" s="374"/>
      <c r="V53" s="515"/>
      <c r="W53" s="362"/>
    </row>
    <row r="54" spans="1:24" ht="15" customHeight="1">
      <c r="A54" s="352"/>
      <c r="B54" s="353"/>
      <c r="C54" s="353"/>
      <c r="D54" s="165"/>
      <c r="E54" s="473" t="s">
        <v>680</v>
      </c>
      <c r="F54" s="170"/>
      <c r="G54" s="171">
        <v>145100</v>
      </c>
      <c r="H54" s="172">
        <v>36900</v>
      </c>
      <c r="I54" s="171">
        <v>51700</v>
      </c>
      <c r="J54" s="172">
        <v>50000</v>
      </c>
      <c r="K54" s="173">
        <v>53700</v>
      </c>
      <c r="L54" s="172">
        <v>41700</v>
      </c>
      <c r="M54" s="171">
        <v>39900</v>
      </c>
      <c r="N54" s="172">
        <v>45300</v>
      </c>
      <c r="O54" s="171">
        <v>43900</v>
      </c>
      <c r="P54" s="172">
        <v>63900</v>
      </c>
      <c r="Q54" s="171">
        <v>108400</v>
      </c>
      <c r="R54" s="172">
        <v>40400</v>
      </c>
      <c r="S54" s="325">
        <f t="shared" si="0"/>
        <v>720900</v>
      </c>
      <c r="T54" s="326" t="s">
        <v>177</v>
      </c>
      <c r="U54" s="342">
        <v>1</v>
      </c>
      <c r="V54" s="515"/>
      <c r="W54" s="362"/>
      <c r="X54" s="362"/>
    </row>
    <row r="55" spans="1:24" ht="15" customHeight="1">
      <c r="A55" s="352"/>
      <c r="B55" s="353"/>
      <c r="C55" s="353"/>
      <c r="D55" s="165"/>
      <c r="E55" s="473" t="s">
        <v>681</v>
      </c>
      <c r="F55" s="170"/>
      <c r="G55" s="171">
        <v>43873</v>
      </c>
      <c r="H55" s="172">
        <v>37744</v>
      </c>
      <c r="I55" s="171">
        <v>33476</v>
      </c>
      <c r="J55" s="172">
        <v>20370</v>
      </c>
      <c r="K55" s="173">
        <v>27945</v>
      </c>
      <c r="L55" s="172">
        <v>20291</v>
      </c>
      <c r="M55" s="171">
        <v>39893</v>
      </c>
      <c r="N55" s="172">
        <v>33044</v>
      </c>
      <c r="O55" s="171">
        <v>18444</v>
      </c>
      <c r="P55" s="172">
        <v>26699</v>
      </c>
      <c r="Q55" s="171">
        <v>24377</v>
      </c>
      <c r="R55" s="172">
        <v>25974</v>
      </c>
      <c r="S55" s="325">
        <f t="shared" si="0"/>
        <v>352130</v>
      </c>
      <c r="T55" s="326" t="s">
        <v>183</v>
      </c>
      <c r="U55" s="342">
        <v>1</v>
      </c>
      <c r="V55" s="515"/>
      <c r="W55" s="362"/>
      <c r="X55" s="362"/>
    </row>
    <row r="56" spans="1:24" ht="15" customHeight="1">
      <c r="A56" s="352"/>
      <c r="B56" s="353"/>
      <c r="C56" s="353"/>
      <c r="D56" s="165" t="s">
        <v>130</v>
      </c>
      <c r="E56" s="473" t="s">
        <v>132</v>
      </c>
      <c r="F56" s="170"/>
      <c r="G56" s="171">
        <v>0</v>
      </c>
      <c r="H56" s="172">
        <v>0</v>
      </c>
      <c r="I56" s="171">
        <v>0</v>
      </c>
      <c r="J56" s="172">
        <v>0</v>
      </c>
      <c r="K56" s="173">
        <v>0</v>
      </c>
      <c r="L56" s="172">
        <v>0</v>
      </c>
      <c r="M56" s="171">
        <v>10753</v>
      </c>
      <c r="N56" s="172">
        <v>10225</v>
      </c>
      <c r="O56" s="171">
        <v>0</v>
      </c>
      <c r="P56" s="172">
        <v>0</v>
      </c>
      <c r="Q56" s="171">
        <v>0</v>
      </c>
      <c r="R56" s="172">
        <v>0</v>
      </c>
      <c r="S56" s="325">
        <f t="shared" si="0"/>
        <v>20978</v>
      </c>
      <c r="T56" s="326" t="s">
        <v>182</v>
      </c>
      <c r="U56" s="342">
        <v>1</v>
      </c>
      <c r="V56" s="515"/>
      <c r="W56" s="362"/>
      <c r="X56" s="362"/>
    </row>
    <row r="57" spans="1:24" ht="15" customHeight="1">
      <c r="A57" s="352"/>
      <c r="B57" s="353"/>
      <c r="C57" s="353"/>
      <c r="D57" s="165" t="s">
        <v>283</v>
      </c>
      <c r="E57" s="473" t="s">
        <v>682</v>
      </c>
      <c r="F57" s="170"/>
      <c r="G57" s="171">
        <v>1223</v>
      </c>
      <c r="H57" s="172">
        <v>1481</v>
      </c>
      <c r="I57" s="171">
        <v>2031</v>
      </c>
      <c r="J57" s="172">
        <v>1511</v>
      </c>
      <c r="K57" s="173">
        <v>1568</v>
      </c>
      <c r="L57" s="172">
        <v>2197</v>
      </c>
      <c r="M57" s="171">
        <v>2687</v>
      </c>
      <c r="N57" s="172">
        <v>2418</v>
      </c>
      <c r="O57" s="171">
        <v>3729</v>
      </c>
      <c r="P57" s="172">
        <v>1874</v>
      </c>
      <c r="Q57" s="171">
        <v>1202</v>
      </c>
      <c r="R57" s="172">
        <v>1254</v>
      </c>
      <c r="S57" s="325">
        <f t="shared" si="0"/>
        <v>23175</v>
      </c>
      <c r="T57" s="326" t="s">
        <v>764</v>
      </c>
      <c r="U57" s="342">
        <v>1</v>
      </c>
      <c r="V57" s="515"/>
      <c r="W57" s="362"/>
      <c r="X57" s="362"/>
    </row>
    <row r="58" spans="1:24" ht="15" customHeight="1">
      <c r="A58" s="352"/>
      <c r="B58" s="353"/>
      <c r="C58" s="353"/>
      <c r="D58" s="165" t="s">
        <v>285</v>
      </c>
      <c r="E58" s="473" t="s">
        <v>979</v>
      </c>
      <c r="F58" s="170"/>
      <c r="G58" s="171">
        <v>3100</v>
      </c>
      <c r="H58" s="172">
        <v>3550</v>
      </c>
      <c r="I58" s="171">
        <v>5780</v>
      </c>
      <c r="J58" s="172">
        <v>6910</v>
      </c>
      <c r="K58" s="173">
        <v>9130</v>
      </c>
      <c r="L58" s="172">
        <v>7600</v>
      </c>
      <c r="M58" s="171">
        <v>9260</v>
      </c>
      <c r="N58" s="172">
        <v>9330</v>
      </c>
      <c r="O58" s="171">
        <v>9680</v>
      </c>
      <c r="P58" s="172">
        <v>10920</v>
      </c>
      <c r="Q58" s="171">
        <v>8280</v>
      </c>
      <c r="R58" s="172">
        <v>6000</v>
      </c>
      <c r="S58" s="325">
        <f t="shared" si="0"/>
        <v>89540</v>
      </c>
      <c r="T58" s="326" t="s">
        <v>185</v>
      </c>
      <c r="U58" s="342">
        <v>1</v>
      </c>
      <c r="V58" s="515"/>
      <c r="W58" s="362"/>
      <c r="X58" s="362"/>
    </row>
    <row r="59" spans="1:24" ht="15" customHeight="1">
      <c r="A59" s="352"/>
      <c r="B59" s="353"/>
      <c r="C59" s="353"/>
      <c r="D59" s="165" t="s">
        <v>133</v>
      </c>
      <c r="E59" s="473" t="s">
        <v>683</v>
      </c>
      <c r="F59" s="170"/>
      <c r="G59" s="171">
        <v>165000</v>
      </c>
      <c r="H59" s="172">
        <v>10000</v>
      </c>
      <c r="I59" s="171">
        <v>10000</v>
      </c>
      <c r="J59" s="172">
        <v>10000</v>
      </c>
      <c r="K59" s="173">
        <v>12000</v>
      </c>
      <c r="L59" s="172">
        <v>7000</v>
      </c>
      <c r="M59" s="171">
        <v>5000</v>
      </c>
      <c r="N59" s="172">
        <v>10000</v>
      </c>
      <c r="O59" s="171">
        <v>10000</v>
      </c>
      <c r="P59" s="172">
        <v>12000</v>
      </c>
      <c r="Q59" s="171">
        <v>12000</v>
      </c>
      <c r="R59" s="172">
        <v>7000</v>
      </c>
      <c r="S59" s="325">
        <f t="shared" si="0"/>
        <v>270000</v>
      </c>
      <c r="T59" s="326" t="s">
        <v>177</v>
      </c>
      <c r="U59" s="342">
        <v>1</v>
      </c>
      <c r="V59" s="515"/>
      <c r="W59" s="362"/>
      <c r="X59" s="362"/>
    </row>
    <row r="60" spans="1:24" ht="15" customHeight="1">
      <c r="A60" s="352"/>
      <c r="B60" s="353"/>
      <c r="C60" s="353"/>
      <c r="D60" s="165" t="s">
        <v>135</v>
      </c>
      <c r="E60" s="473" t="s">
        <v>684</v>
      </c>
      <c r="F60" s="170"/>
      <c r="G60" s="171">
        <v>52</v>
      </c>
      <c r="H60" s="172">
        <v>119</v>
      </c>
      <c r="I60" s="171">
        <v>108</v>
      </c>
      <c r="J60" s="172">
        <v>161</v>
      </c>
      <c r="K60" s="173">
        <v>139</v>
      </c>
      <c r="L60" s="172">
        <v>173</v>
      </c>
      <c r="M60" s="171">
        <v>209</v>
      </c>
      <c r="N60" s="172">
        <v>143</v>
      </c>
      <c r="O60" s="171">
        <v>140</v>
      </c>
      <c r="P60" s="172">
        <v>486</v>
      </c>
      <c r="Q60" s="171">
        <v>422</v>
      </c>
      <c r="R60" s="172">
        <v>93</v>
      </c>
      <c r="S60" s="325">
        <f t="shared" si="0"/>
        <v>2245</v>
      </c>
      <c r="T60" s="326" t="s">
        <v>167</v>
      </c>
      <c r="U60" s="342">
        <v>1</v>
      </c>
      <c r="V60" s="515"/>
      <c r="W60" s="362"/>
      <c r="X60" s="362"/>
    </row>
    <row r="61" spans="1:24" ht="15" customHeight="1">
      <c r="A61" s="352"/>
      <c r="B61" s="353"/>
      <c r="C61" s="353"/>
      <c r="D61" s="165" t="s">
        <v>136</v>
      </c>
      <c r="E61" s="473" t="s">
        <v>142</v>
      </c>
      <c r="F61" s="170"/>
      <c r="G61" s="171">
        <v>12877</v>
      </c>
      <c r="H61" s="172">
        <v>11906</v>
      </c>
      <c r="I61" s="171">
        <v>12498</v>
      </c>
      <c r="J61" s="172">
        <v>11579</v>
      </c>
      <c r="K61" s="173">
        <v>11268</v>
      </c>
      <c r="L61" s="172">
        <v>9461</v>
      </c>
      <c r="M61" s="171">
        <v>8625</v>
      </c>
      <c r="N61" s="172">
        <v>9365</v>
      </c>
      <c r="O61" s="171">
        <v>8678</v>
      </c>
      <c r="P61" s="172">
        <v>10748</v>
      </c>
      <c r="Q61" s="171">
        <v>10788</v>
      </c>
      <c r="R61" s="172">
        <v>11636</v>
      </c>
      <c r="S61" s="325">
        <f t="shared" si="0"/>
        <v>129429</v>
      </c>
      <c r="T61" s="326" t="s">
        <v>168</v>
      </c>
      <c r="U61" s="342">
        <v>1</v>
      </c>
      <c r="V61" s="515"/>
      <c r="W61" s="362"/>
      <c r="X61" s="362"/>
    </row>
    <row r="62" spans="1:24" ht="15" customHeight="1">
      <c r="A62" s="352"/>
      <c r="B62" s="353"/>
      <c r="C62" s="353"/>
      <c r="D62" s="165" t="s">
        <v>138</v>
      </c>
      <c r="E62" s="473" t="s">
        <v>685</v>
      </c>
      <c r="F62" s="170"/>
      <c r="G62" s="171">
        <v>2078</v>
      </c>
      <c r="H62" s="172">
        <v>2961</v>
      </c>
      <c r="I62" s="171">
        <v>3103</v>
      </c>
      <c r="J62" s="172">
        <v>2716</v>
      </c>
      <c r="K62" s="173">
        <v>2633</v>
      </c>
      <c r="L62" s="172">
        <v>3231</v>
      </c>
      <c r="M62" s="171">
        <v>3604</v>
      </c>
      <c r="N62" s="172">
        <v>2942</v>
      </c>
      <c r="O62" s="171">
        <v>2652</v>
      </c>
      <c r="P62" s="172">
        <v>2399</v>
      </c>
      <c r="Q62" s="171">
        <v>2310</v>
      </c>
      <c r="R62" s="172">
        <v>2317</v>
      </c>
      <c r="S62" s="325">
        <f t="shared" si="0"/>
        <v>32946</v>
      </c>
      <c r="T62" s="326" t="s">
        <v>178</v>
      </c>
      <c r="U62" s="342">
        <v>1</v>
      </c>
      <c r="V62" s="515"/>
      <c r="W62" s="362"/>
      <c r="X62" s="362"/>
    </row>
    <row r="63" spans="1:24" ht="15" customHeight="1">
      <c r="A63" s="352"/>
      <c r="B63" s="353"/>
      <c r="C63" s="353"/>
      <c r="D63" s="165" t="s">
        <v>140</v>
      </c>
      <c r="E63" s="473" t="s">
        <v>686</v>
      </c>
      <c r="F63" s="170"/>
      <c r="G63" s="171">
        <v>25632</v>
      </c>
      <c r="H63" s="172">
        <v>34062</v>
      </c>
      <c r="I63" s="171">
        <v>51636</v>
      </c>
      <c r="J63" s="172">
        <v>36723</v>
      </c>
      <c r="K63" s="173">
        <v>47474</v>
      </c>
      <c r="L63" s="172">
        <v>39904</v>
      </c>
      <c r="M63" s="171">
        <v>32335</v>
      </c>
      <c r="N63" s="172">
        <v>46268</v>
      </c>
      <c r="O63" s="171">
        <v>39748</v>
      </c>
      <c r="P63" s="172">
        <v>45835</v>
      </c>
      <c r="Q63" s="171">
        <v>52635</v>
      </c>
      <c r="R63" s="172">
        <v>42243</v>
      </c>
      <c r="S63" s="325">
        <f t="shared" si="0"/>
        <v>494495</v>
      </c>
      <c r="T63" s="326" t="s">
        <v>168</v>
      </c>
      <c r="U63" s="342">
        <v>1</v>
      </c>
      <c r="V63" s="515"/>
      <c r="W63" s="362"/>
      <c r="X63" s="362"/>
    </row>
    <row r="64" spans="1:24" ht="15" customHeight="1">
      <c r="A64" s="352"/>
      <c r="B64" s="353"/>
      <c r="C64" s="353"/>
      <c r="D64" s="165" t="s">
        <v>141</v>
      </c>
      <c r="E64" s="473" t="s">
        <v>147</v>
      </c>
      <c r="F64" s="170"/>
      <c r="G64" s="171">
        <v>14367</v>
      </c>
      <c r="H64" s="172">
        <v>13978</v>
      </c>
      <c r="I64" s="171">
        <v>15312</v>
      </c>
      <c r="J64" s="172">
        <v>13275</v>
      </c>
      <c r="K64" s="173">
        <v>15099</v>
      </c>
      <c r="L64" s="172">
        <v>11167</v>
      </c>
      <c r="M64" s="171">
        <v>11624</v>
      </c>
      <c r="N64" s="172">
        <v>14440</v>
      </c>
      <c r="O64" s="171">
        <v>12898</v>
      </c>
      <c r="P64" s="172">
        <v>12506</v>
      </c>
      <c r="Q64" s="171">
        <v>14868</v>
      </c>
      <c r="R64" s="172">
        <v>14824</v>
      </c>
      <c r="S64" s="325">
        <f t="shared" si="0"/>
        <v>164358</v>
      </c>
      <c r="T64" s="326" t="s">
        <v>168</v>
      </c>
      <c r="U64" s="342">
        <v>1</v>
      </c>
      <c r="V64" s="515"/>
      <c r="W64" s="362"/>
      <c r="X64" s="362"/>
    </row>
    <row r="65" spans="1:24" ht="15" customHeight="1">
      <c r="A65" s="352"/>
      <c r="B65" s="353"/>
      <c r="C65" s="353"/>
      <c r="D65" s="165" t="s">
        <v>143</v>
      </c>
      <c r="E65" s="473" t="s">
        <v>149</v>
      </c>
      <c r="F65" s="170"/>
      <c r="G65" s="171">
        <v>189</v>
      </c>
      <c r="H65" s="172">
        <v>501</v>
      </c>
      <c r="I65" s="171">
        <v>608</v>
      </c>
      <c r="J65" s="172">
        <v>826</v>
      </c>
      <c r="K65" s="173">
        <v>1123</v>
      </c>
      <c r="L65" s="172">
        <v>432</v>
      </c>
      <c r="M65" s="171">
        <v>581</v>
      </c>
      <c r="N65" s="172">
        <v>1172</v>
      </c>
      <c r="O65" s="171">
        <v>455</v>
      </c>
      <c r="P65" s="172">
        <v>480</v>
      </c>
      <c r="Q65" s="171">
        <v>629</v>
      </c>
      <c r="R65" s="172">
        <v>414</v>
      </c>
      <c r="S65" s="325">
        <f t="shared" si="0"/>
        <v>7410</v>
      </c>
      <c r="T65" s="326" t="s">
        <v>167</v>
      </c>
      <c r="U65" s="342">
        <v>1</v>
      </c>
      <c r="V65" s="515"/>
      <c r="W65" s="362"/>
      <c r="X65" s="362"/>
    </row>
    <row r="66" spans="1:24" ht="15" customHeight="1">
      <c r="A66" s="352"/>
      <c r="B66" s="353"/>
      <c r="C66" s="353"/>
      <c r="D66" s="165" t="s">
        <v>861</v>
      </c>
      <c r="E66" s="473" t="s">
        <v>151</v>
      </c>
      <c r="F66" s="170"/>
      <c r="G66" s="171">
        <v>5581</v>
      </c>
      <c r="H66" s="172">
        <v>6622</v>
      </c>
      <c r="I66" s="171">
        <v>7916</v>
      </c>
      <c r="J66" s="172">
        <v>5144</v>
      </c>
      <c r="K66" s="173">
        <v>6831</v>
      </c>
      <c r="L66" s="172">
        <v>5205</v>
      </c>
      <c r="M66" s="171">
        <v>4392</v>
      </c>
      <c r="N66" s="172">
        <v>7443</v>
      </c>
      <c r="O66" s="171">
        <v>5699</v>
      </c>
      <c r="P66" s="172">
        <v>7979</v>
      </c>
      <c r="Q66" s="171">
        <v>9578</v>
      </c>
      <c r="R66" s="172">
        <v>4671</v>
      </c>
      <c r="S66" s="325">
        <f t="shared" si="0"/>
        <v>77061</v>
      </c>
      <c r="T66" s="326" t="s">
        <v>177</v>
      </c>
      <c r="U66" s="342">
        <v>1</v>
      </c>
      <c r="V66" s="515"/>
      <c r="W66" s="362"/>
      <c r="X66" s="362"/>
    </row>
    <row r="67" spans="1:24" ht="15" customHeight="1">
      <c r="A67" s="352"/>
      <c r="B67" s="353"/>
      <c r="C67" s="353"/>
      <c r="D67" s="165" t="s">
        <v>146</v>
      </c>
      <c r="E67" s="473" t="s">
        <v>687</v>
      </c>
      <c r="F67" s="170"/>
      <c r="G67" s="171">
        <v>2048</v>
      </c>
      <c r="H67" s="172">
        <v>1836</v>
      </c>
      <c r="I67" s="171">
        <v>4626</v>
      </c>
      <c r="J67" s="172">
        <v>4673</v>
      </c>
      <c r="K67" s="173">
        <v>4828</v>
      </c>
      <c r="L67" s="172">
        <v>3723</v>
      </c>
      <c r="M67" s="171">
        <v>4760</v>
      </c>
      <c r="N67" s="172">
        <v>6346</v>
      </c>
      <c r="O67" s="171">
        <v>4260</v>
      </c>
      <c r="P67" s="172">
        <v>4778</v>
      </c>
      <c r="Q67" s="171">
        <v>3385</v>
      </c>
      <c r="R67" s="172">
        <v>2898</v>
      </c>
      <c r="S67" s="325">
        <f t="shared" si="0"/>
        <v>48161</v>
      </c>
      <c r="T67" s="326"/>
      <c r="V67" s="515"/>
      <c r="W67" s="362"/>
      <c r="X67" s="362"/>
    </row>
    <row r="68" spans="1:24" ht="15" customHeight="1">
      <c r="A68" s="352"/>
      <c r="B68" s="353"/>
      <c r="C68" s="353"/>
      <c r="D68" s="165"/>
      <c r="E68" s="473" t="s">
        <v>983</v>
      </c>
      <c r="F68" s="170"/>
      <c r="G68" s="171">
        <v>357</v>
      </c>
      <c r="H68" s="172">
        <v>354</v>
      </c>
      <c r="I68" s="171">
        <v>646</v>
      </c>
      <c r="J68" s="172">
        <v>674</v>
      </c>
      <c r="K68" s="173">
        <v>516</v>
      </c>
      <c r="L68" s="172">
        <v>483</v>
      </c>
      <c r="M68" s="171">
        <v>716</v>
      </c>
      <c r="N68" s="172">
        <v>725</v>
      </c>
      <c r="O68" s="171">
        <v>498</v>
      </c>
      <c r="P68" s="172">
        <v>502</v>
      </c>
      <c r="Q68" s="171">
        <v>488</v>
      </c>
      <c r="R68" s="172">
        <v>450</v>
      </c>
      <c r="S68" s="325">
        <f t="shared" ref="S68:S130" si="1">SUM(G68:R68)</f>
        <v>6409</v>
      </c>
      <c r="T68" s="326" t="s">
        <v>179</v>
      </c>
      <c r="U68" s="342">
        <v>1</v>
      </c>
      <c r="V68" s="515"/>
      <c r="W68" s="362"/>
      <c r="X68" s="362"/>
    </row>
    <row r="69" spans="1:24" ht="15" customHeight="1">
      <c r="A69" s="352"/>
      <c r="B69" s="353"/>
      <c r="C69" s="353"/>
      <c r="D69" s="165"/>
      <c r="E69" s="473" t="s">
        <v>982</v>
      </c>
      <c r="F69" s="170"/>
      <c r="G69" s="171">
        <v>554</v>
      </c>
      <c r="H69" s="172">
        <v>470</v>
      </c>
      <c r="I69" s="171">
        <v>1508</v>
      </c>
      <c r="J69" s="172">
        <v>1635</v>
      </c>
      <c r="K69" s="173">
        <v>1615</v>
      </c>
      <c r="L69" s="172">
        <v>1219</v>
      </c>
      <c r="M69" s="171">
        <v>1034</v>
      </c>
      <c r="N69" s="172">
        <v>1470</v>
      </c>
      <c r="O69" s="171">
        <v>1331</v>
      </c>
      <c r="P69" s="172">
        <v>1651</v>
      </c>
      <c r="Q69" s="171">
        <v>1051</v>
      </c>
      <c r="R69" s="172">
        <v>707</v>
      </c>
      <c r="S69" s="325">
        <f t="shared" si="1"/>
        <v>14245</v>
      </c>
      <c r="T69" s="326" t="s">
        <v>179</v>
      </c>
      <c r="U69" s="342">
        <v>1</v>
      </c>
      <c r="V69" s="515"/>
      <c r="W69" s="362"/>
      <c r="X69" s="362"/>
    </row>
    <row r="70" spans="1:24" ht="15" customHeight="1">
      <c r="A70" s="352"/>
      <c r="B70" s="353"/>
      <c r="C70" s="353"/>
      <c r="D70" s="165"/>
      <c r="E70" s="473" t="s">
        <v>787</v>
      </c>
      <c r="F70" s="170"/>
      <c r="G70" s="171">
        <v>709</v>
      </c>
      <c r="H70" s="172">
        <v>579</v>
      </c>
      <c r="I70" s="171">
        <v>1278</v>
      </c>
      <c r="J70" s="172">
        <v>1122</v>
      </c>
      <c r="K70" s="173">
        <v>1091</v>
      </c>
      <c r="L70" s="172">
        <v>794</v>
      </c>
      <c r="M70" s="171">
        <v>1053</v>
      </c>
      <c r="N70" s="172">
        <v>1624</v>
      </c>
      <c r="O70" s="171">
        <v>921</v>
      </c>
      <c r="P70" s="172">
        <v>992</v>
      </c>
      <c r="Q70" s="171">
        <v>988</v>
      </c>
      <c r="R70" s="172">
        <v>1105</v>
      </c>
      <c r="S70" s="325">
        <f t="shared" si="1"/>
        <v>12256</v>
      </c>
      <c r="T70" s="326" t="s">
        <v>179</v>
      </c>
      <c r="U70" s="342">
        <v>1</v>
      </c>
      <c r="V70" s="515"/>
      <c r="W70" s="362"/>
      <c r="X70" s="362"/>
    </row>
    <row r="71" spans="1:24" ht="15" customHeight="1">
      <c r="A71" s="352"/>
      <c r="B71" s="353"/>
      <c r="C71" s="353"/>
      <c r="D71" s="165"/>
      <c r="E71" s="473" t="s">
        <v>785</v>
      </c>
      <c r="F71" s="170"/>
      <c r="G71" s="171">
        <v>428</v>
      </c>
      <c r="H71" s="172">
        <v>433</v>
      </c>
      <c r="I71" s="171">
        <v>1194</v>
      </c>
      <c r="J71" s="172">
        <v>1242</v>
      </c>
      <c r="K71" s="173">
        <v>1606</v>
      </c>
      <c r="L71" s="172">
        <v>1227</v>
      </c>
      <c r="M71" s="171">
        <v>1957</v>
      </c>
      <c r="N71" s="172">
        <v>2527</v>
      </c>
      <c r="O71" s="171">
        <v>1510</v>
      </c>
      <c r="P71" s="172">
        <v>1633</v>
      </c>
      <c r="Q71" s="171">
        <v>858</v>
      </c>
      <c r="R71" s="172">
        <v>636</v>
      </c>
      <c r="S71" s="172">
        <f t="shared" si="1"/>
        <v>15251</v>
      </c>
      <c r="T71" s="349" t="s">
        <v>172</v>
      </c>
      <c r="U71" s="342">
        <v>1</v>
      </c>
      <c r="V71" s="515"/>
      <c r="W71" s="362"/>
      <c r="X71" s="362"/>
    </row>
    <row r="72" spans="1:24" ht="15" customHeight="1">
      <c r="A72" s="352"/>
      <c r="B72" s="353"/>
      <c r="C72" s="353"/>
      <c r="D72" s="165" t="s">
        <v>148</v>
      </c>
      <c r="E72" s="473" t="s">
        <v>688</v>
      </c>
      <c r="F72" s="170"/>
      <c r="G72" s="171">
        <v>1727</v>
      </c>
      <c r="H72" s="172">
        <v>1643</v>
      </c>
      <c r="I72" s="171">
        <v>3077</v>
      </c>
      <c r="J72" s="172">
        <v>3750</v>
      </c>
      <c r="K72" s="173">
        <v>3792</v>
      </c>
      <c r="L72" s="172">
        <v>3084</v>
      </c>
      <c r="M72" s="171">
        <v>2820</v>
      </c>
      <c r="N72" s="172">
        <v>2359</v>
      </c>
      <c r="O72" s="171">
        <v>3423</v>
      </c>
      <c r="P72" s="172">
        <v>3539</v>
      </c>
      <c r="Q72" s="171">
        <v>3307</v>
      </c>
      <c r="R72" s="172">
        <v>2517</v>
      </c>
      <c r="S72" s="172">
        <f t="shared" si="1"/>
        <v>35038</v>
      </c>
      <c r="T72" s="349" t="s">
        <v>186</v>
      </c>
      <c r="U72" s="342">
        <v>1</v>
      </c>
      <c r="V72" s="515"/>
      <c r="W72" s="362"/>
      <c r="X72" s="362"/>
    </row>
    <row r="73" spans="1:24" ht="15" customHeight="1">
      <c r="A73" s="352"/>
      <c r="B73" s="353"/>
      <c r="C73" s="353"/>
      <c r="D73" s="165" t="s">
        <v>150</v>
      </c>
      <c r="E73" s="473" t="s">
        <v>642</v>
      </c>
      <c r="F73" s="170"/>
      <c r="G73" s="171">
        <v>1111</v>
      </c>
      <c r="H73" s="172">
        <v>1276</v>
      </c>
      <c r="I73" s="171">
        <v>1034</v>
      </c>
      <c r="J73" s="172">
        <v>750</v>
      </c>
      <c r="K73" s="173">
        <v>1889</v>
      </c>
      <c r="L73" s="172">
        <v>1369</v>
      </c>
      <c r="M73" s="171">
        <v>2708</v>
      </c>
      <c r="N73" s="172">
        <v>3373</v>
      </c>
      <c r="O73" s="171">
        <v>1488</v>
      </c>
      <c r="P73" s="172">
        <v>869</v>
      </c>
      <c r="Q73" s="171">
        <v>1218</v>
      </c>
      <c r="R73" s="172">
        <v>499</v>
      </c>
      <c r="S73" s="172">
        <f t="shared" si="1"/>
        <v>17584</v>
      </c>
      <c r="T73" s="349" t="s">
        <v>167</v>
      </c>
      <c r="U73" s="342">
        <v>1</v>
      </c>
      <c r="V73" s="515"/>
      <c r="W73" s="362"/>
      <c r="X73" s="362"/>
    </row>
    <row r="74" spans="1:24" ht="15" customHeight="1">
      <c r="A74" s="352"/>
      <c r="B74" s="353"/>
      <c r="C74" s="353"/>
      <c r="D74" s="165" t="s">
        <v>934</v>
      </c>
      <c r="E74" s="473" t="s">
        <v>153</v>
      </c>
      <c r="F74" s="170"/>
      <c r="G74" s="171">
        <v>10483</v>
      </c>
      <c r="H74" s="172">
        <v>9848</v>
      </c>
      <c r="I74" s="171">
        <v>17394</v>
      </c>
      <c r="J74" s="172">
        <v>29045</v>
      </c>
      <c r="K74" s="173">
        <v>45723</v>
      </c>
      <c r="L74" s="172">
        <v>17117</v>
      </c>
      <c r="M74" s="171">
        <v>11432</v>
      </c>
      <c r="N74" s="172">
        <v>11894</v>
      </c>
      <c r="O74" s="171">
        <v>15027</v>
      </c>
      <c r="P74" s="172">
        <v>27854</v>
      </c>
      <c r="Q74" s="171">
        <v>34178</v>
      </c>
      <c r="R74" s="172">
        <v>24333</v>
      </c>
      <c r="S74" s="172">
        <f t="shared" si="1"/>
        <v>254328</v>
      </c>
      <c r="T74" s="349"/>
      <c r="V74" s="515"/>
      <c r="W74" s="362"/>
      <c r="X74" s="362"/>
    </row>
    <row r="75" spans="1:24" ht="15" customHeight="1">
      <c r="A75" s="352"/>
      <c r="B75" s="353"/>
      <c r="C75" s="353"/>
      <c r="D75" s="165"/>
      <c r="E75" s="473" t="s">
        <v>163</v>
      </c>
      <c r="F75" s="170"/>
      <c r="G75" s="171">
        <v>10483</v>
      </c>
      <c r="H75" s="172">
        <v>9848</v>
      </c>
      <c r="I75" s="171">
        <v>17394</v>
      </c>
      <c r="J75" s="172">
        <v>29006</v>
      </c>
      <c r="K75" s="173">
        <v>45597</v>
      </c>
      <c r="L75" s="172">
        <v>17108</v>
      </c>
      <c r="M75" s="171">
        <v>11301</v>
      </c>
      <c r="N75" s="172">
        <v>11777</v>
      </c>
      <c r="O75" s="171">
        <v>14903</v>
      </c>
      <c r="P75" s="172">
        <v>27795</v>
      </c>
      <c r="Q75" s="171">
        <v>34088</v>
      </c>
      <c r="R75" s="172">
        <v>24287</v>
      </c>
      <c r="S75" s="172">
        <f t="shared" si="1"/>
        <v>253587</v>
      </c>
      <c r="T75" s="349" t="s">
        <v>175</v>
      </c>
      <c r="U75" s="342">
        <v>1</v>
      </c>
      <c r="V75" s="515"/>
      <c r="W75" s="362"/>
      <c r="X75" s="362"/>
    </row>
    <row r="76" spans="1:24" ht="15" customHeight="1">
      <c r="A76" s="352"/>
      <c r="B76" s="353"/>
      <c r="C76" s="353"/>
      <c r="D76" s="165"/>
      <c r="E76" s="473" t="s">
        <v>164</v>
      </c>
      <c r="F76" s="170"/>
      <c r="G76" s="171">
        <v>0</v>
      </c>
      <c r="H76" s="172">
        <v>0</v>
      </c>
      <c r="I76" s="171">
        <v>0</v>
      </c>
      <c r="J76" s="172">
        <v>39</v>
      </c>
      <c r="K76" s="173">
        <v>126</v>
      </c>
      <c r="L76" s="172">
        <v>9</v>
      </c>
      <c r="M76" s="171">
        <v>131</v>
      </c>
      <c r="N76" s="172">
        <v>117</v>
      </c>
      <c r="O76" s="171">
        <v>124</v>
      </c>
      <c r="P76" s="172">
        <v>59</v>
      </c>
      <c r="Q76" s="171">
        <v>90</v>
      </c>
      <c r="R76" s="172">
        <v>46</v>
      </c>
      <c r="S76" s="172">
        <f t="shared" si="1"/>
        <v>741</v>
      </c>
      <c r="T76" s="349" t="s">
        <v>184</v>
      </c>
      <c r="U76" s="342">
        <v>1</v>
      </c>
      <c r="V76" s="515"/>
      <c r="W76" s="362"/>
      <c r="X76" s="362"/>
    </row>
    <row r="77" spans="1:24" ht="15" customHeight="1">
      <c r="A77" s="352"/>
      <c r="B77" s="353"/>
      <c r="C77" s="353"/>
      <c r="D77" s="165" t="s">
        <v>744</v>
      </c>
      <c r="E77" s="473" t="s">
        <v>643</v>
      </c>
      <c r="F77" s="170"/>
      <c r="G77" s="171">
        <v>0</v>
      </c>
      <c r="H77" s="172">
        <v>0</v>
      </c>
      <c r="I77" s="171">
        <v>95580</v>
      </c>
      <c r="J77" s="172">
        <v>81420</v>
      </c>
      <c r="K77" s="173">
        <v>0</v>
      </c>
      <c r="L77" s="172">
        <v>0</v>
      </c>
      <c r="M77" s="171">
        <v>0</v>
      </c>
      <c r="N77" s="172">
        <v>0</v>
      </c>
      <c r="O77" s="171">
        <v>0</v>
      </c>
      <c r="P77" s="172">
        <v>0</v>
      </c>
      <c r="Q77" s="171">
        <v>0</v>
      </c>
      <c r="R77" s="172">
        <v>0</v>
      </c>
      <c r="S77" s="172">
        <f t="shared" si="1"/>
        <v>177000</v>
      </c>
      <c r="T77" s="349" t="s">
        <v>187</v>
      </c>
      <c r="U77" s="342">
        <v>1</v>
      </c>
      <c r="V77" s="515"/>
      <c r="W77" s="362"/>
      <c r="X77" s="362"/>
    </row>
    <row r="78" spans="1:24" ht="15" customHeight="1">
      <c r="A78" s="352"/>
      <c r="B78" s="353"/>
      <c r="C78" s="353"/>
      <c r="D78" s="165" t="s">
        <v>782</v>
      </c>
      <c r="E78" s="584" t="s">
        <v>922</v>
      </c>
      <c r="F78" s="170"/>
      <c r="G78" s="171">
        <v>0</v>
      </c>
      <c r="H78" s="172">
        <v>0</v>
      </c>
      <c r="I78" s="171">
        <v>0</v>
      </c>
      <c r="J78" s="172">
        <v>140000</v>
      </c>
      <c r="K78" s="173">
        <v>0</v>
      </c>
      <c r="L78" s="172">
        <v>0</v>
      </c>
      <c r="M78" s="171">
        <v>0</v>
      </c>
      <c r="N78" s="172">
        <v>0</v>
      </c>
      <c r="O78" s="171">
        <v>0</v>
      </c>
      <c r="P78" s="172">
        <v>0</v>
      </c>
      <c r="Q78" s="171">
        <v>0</v>
      </c>
      <c r="R78" s="172">
        <v>0</v>
      </c>
      <c r="S78" s="172">
        <f t="shared" si="1"/>
        <v>140000</v>
      </c>
      <c r="T78" s="585" t="s">
        <v>187</v>
      </c>
      <c r="U78" s="342">
        <v>1</v>
      </c>
      <c r="V78" s="515"/>
      <c r="W78" s="362"/>
      <c r="X78" s="362"/>
    </row>
    <row r="79" spans="1:24" ht="15" customHeight="1">
      <c r="A79" s="352"/>
      <c r="B79" s="353"/>
      <c r="C79" s="353"/>
      <c r="D79" s="165" t="s">
        <v>823</v>
      </c>
      <c r="E79" s="159" t="s">
        <v>863</v>
      </c>
      <c r="F79" s="170"/>
      <c r="G79" s="171">
        <v>0</v>
      </c>
      <c r="H79" s="172">
        <v>0</v>
      </c>
      <c r="I79" s="171">
        <v>0</v>
      </c>
      <c r="J79" s="172">
        <v>18351</v>
      </c>
      <c r="K79" s="173">
        <v>29909</v>
      </c>
      <c r="L79" s="172">
        <v>0</v>
      </c>
      <c r="M79" s="171">
        <v>0</v>
      </c>
      <c r="N79" s="172">
        <v>0</v>
      </c>
      <c r="O79" s="171">
        <v>0</v>
      </c>
      <c r="P79" s="172">
        <v>0</v>
      </c>
      <c r="Q79" s="171">
        <v>0</v>
      </c>
      <c r="R79" s="172">
        <v>0</v>
      </c>
      <c r="S79" s="172">
        <f t="shared" si="1"/>
        <v>48260</v>
      </c>
      <c r="T79" s="436" t="s">
        <v>187</v>
      </c>
      <c r="U79" s="342">
        <v>1</v>
      </c>
      <c r="V79" s="515"/>
      <c r="W79" s="362"/>
      <c r="X79" s="362"/>
    </row>
    <row r="80" spans="1:24" ht="15" customHeight="1">
      <c r="A80" s="352"/>
      <c r="B80" s="353"/>
      <c r="C80" s="353"/>
      <c r="D80" s="165" t="s">
        <v>783</v>
      </c>
      <c r="E80" s="159" t="s">
        <v>838</v>
      </c>
      <c r="F80" s="170"/>
      <c r="G80" s="171">
        <v>0</v>
      </c>
      <c r="H80" s="172">
        <v>0</v>
      </c>
      <c r="I80" s="171">
        <v>0</v>
      </c>
      <c r="J80" s="172">
        <v>0</v>
      </c>
      <c r="K80" s="173">
        <v>0</v>
      </c>
      <c r="L80" s="172">
        <v>0</v>
      </c>
      <c r="M80" s="171">
        <v>0</v>
      </c>
      <c r="N80" s="172">
        <v>650000</v>
      </c>
      <c r="O80" s="171">
        <v>0</v>
      </c>
      <c r="P80" s="172">
        <v>0</v>
      </c>
      <c r="Q80" s="171">
        <v>0</v>
      </c>
      <c r="R80" s="172">
        <v>0</v>
      </c>
      <c r="S80" s="172">
        <f t="shared" si="1"/>
        <v>650000</v>
      </c>
      <c r="T80" s="436" t="s">
        <v>189</v>
      </c>
      <c r="U80" s="342">
        <v>1</v>
      </c>
      <c r="V80" s="515"/>
      <c r="W80" s="362"/>
      <c r="X80" s="362"/>
    </row>
    <row r="81" spans="1:24" ht="15" customHeight="1">
      <c r="A81" s="352"/>
      <c r="B81" s="353"/>
      <c r="C81" s="353"/>
      <c r="D81" s="165" t="s">
        <v>743</v>
      </c>
      <c r="E81" s="159" t="s">
        <v>839</v>
      </c>
      <c r="F81" s="170"/>
      <c r="G81" s="171">
        <v>0</v>
      </c>
      <c r="H81" s="172">
        <v>0</v>
      </c>
      <c r="I81" s="171">
        <v>0</v>
      </c>
      <c r="J81" s="172">
        <v>0</v>
      </c>
      <c r="K81" s="173">
        <v>0</v>
      </c>
      <c r="L81" s="172">
        <v>0</v>
      </c>
      <c r="M81" s="171">
        <v>0</v>
      </c>
      <c r="N81" s="172">
        <v>0</v>
      </c>
      <c r="O81" s="171">
        <v>23000</v>
      </c>
      <c r="P81" s="172">
        <v>64000</v>
      </c>
      <c r="Q81" s="171">
        <v>0</v>
      </c>
      <c r="R81" s="172">
        <v>0</v>
      </c>
      <c r="S81" s="172">
        <f t="shared" si="1"/>
        <v>87000</v>
      </c>
      <c r="T81" s="436" t="s">
        <v>187</v>
      </c>
      <c r="U81" s="342">
        <v>1</v>
      </c>
      <c r="V81" s="515"/>
      <c r="W81" s="362"/>
      <c r="X81" s="362"/>
    </row>
    <row r="82" spans="1:24" ht="15" customHeight="1">
      <c r="A82" s="352"/>
      <c r="B82" s="353"/>
      <c r="C82" s="353"/>
      <c r="D82" s="165" t="s">
        <v>154</v>
      </c>
      <c r="E82" s="159" t="s">
        <v>840</v>
      </c>
      <c r="F82" s="170"/>
      <c r="G82" s="171">
        <v>0</v>
      </c>
      <c r="H82" s="172">
        <v>0</v>
      </c>
      <c r="I82" s="171">
        <v>0</v>
      </c>
      <c r="J82" s="172">
        <v>0</v>
      </c>
      <c r="K82" s="173">
        <v>0</v>
      </c>
      <c r="L82" s="172">
        <v>0</v>
      </c>
      <c r="M82" s="171">
        <v>0</v>
      </c>
      <c r="N82" s="172">
        <v>0</v>
      </c>
      <c r="O82" s="171">
        <v>0</v>
      </c>
      <c r="P82" s="172">
        <v>92000</v>
      </c>
      <c r="Q82" s="171">
        <v>0</v>
      </c>
      <c r="R82" s="172">
        <v>0</v>
      </c>
      <c r="S82" s="172">
        <f>SUM(G82:R82)</f>
        <v>92000</v>
      </c>
      <c r="T82" s="436" t="s">
        <v>190</v>
      </c>
      <c r="U82" s="342">
        <v>1</v>
      </c>
      <c r="V82" s="515"/>
      <c r="W82" s="362"/>
      <c r="X82" s="362"/>
    </row>
    <row r="83" spans="1:24" ht="15" customHeight="1">
      <c r="A83" s="352"/>
      <c r="B83" s="353"/>
      <c r="C83" s="353"/>
      <c r="D83" s="165" t="s">
        <v>155</v>
      </c>
      <c r="E83" s="473" t="s">
        <v>157</v>
      </c>
      <c r="F83" s="170"/>
      <c r="G83" s="171">
        <v>200</v>
      </c>
      <c r="H83" s="172">
        <v>252</v>
      </c>
      <c r="I83" s="171">
        <v>635</v>
      </c>
      <c r="J83" s="172">
        <v>366</v>
      </c>
      <c r="K83" s="173">
        <v>708</v>
      </c>
      <c r="L83" s="172">
        <v>485</v>
      </c>
      <c r="M83" s="171">
        <v>274</v>
      </c>
      <c r="N83" s="172">
        <v>501</v>
      </c>
      <c r="O83" s="171">
        <v>805</v>
      </c>
      <c r="P83" s="172">
        <v>1042</v>
      </c>
      <c r="Q83" s="171">
        <v>449</v>
      </c>
      <c r="R83" s="172">
        <v>288</v>
      </c>
      <c r="S83" s="172">
        <f t="shared" si="1"/>
        <v>6005</v>
      </c>
      <c r="T83" s="349" t="s">
        <v>750</v>
      </c>
      <c r="U83" s="342">
        <v>1</v>
      </c>
      <c r="V83" s="515"/>
      <c r="W83" s="362"/>
      <c r="X83" s="362"/>
    </row>
    <row r="84" spans="1:24" ht="15" customHeight="1">
      <c r="A84" s="352"/>
      <c r="B84" s="353"/>
      <c r="C84" s="353"/>
      <c r="D84" s="165" t="s">
        <v>156</v>
      </c>
      <c r="E84" s="473" t="s">
        <v>644</v>
      </c>
      <c r="F84" s="170"/>
      <c r="G84" s="171">
        <v>30</v>
      </c>
      <c r="H84" s="172">
        <v>50</v>
      </c>
      <c r="I84" s="171">
        <v>70</v>
      </c>
      <c r="J84" s="172">
        <v>100</v>
      </c>
      <c r="K84" s="173">
        <v>100</v>
      </c>
      <c r="L84" s="172">
        <v>150</v>
      </c>
      <c r="M84" s="171">
        <v>150</v>
      </c>
      <c r="N84" s="172">
        <v>80</v>
      </c>
      <c r="O84" s="171">
        <v>80</v>
      </c>
      <c r="P84" s="172">
        <v>2500</v>
      </c>
      <c r="Q84" s="171">
        <v>2300</v>
      </c>
      <c r="R84" s="172">
        <v>1500</v>
      </c>
      <c r="S84" s="172">
        <f t="shared" si="1"/>
        <v>7110</v>
      </c>
      <c r="T84" s="349" t="s">
        <v>749</v>
      </c>
      <c r="U84" s="342">
        <v>1</v>
      </c>
      <c r="V84" s="515"/>
      <c r="W84" s="362"/>
      <c r="X84" s="362"/>
    </row>
    <row r="85" spans="1:24" ht="15" customHeight="1">
      <c r="A85" s="352"/>
      <c r="B85" s="353"/>
      <c r="C85" s="353"/>
      <c r="D85" s="165" t="s">
        <v>858</v>
      </c>
      <c r="E85" s="473" t="s">
        <v>158</v>
      </c>
      <c r="F85" s="170"/>
      <c r="G85" s="171">
        <v>0</v>
      </c>
      <c r="H85" s="172">
        <v>375</v>
      </c>
      <c r="I85" s="171">
        <v>630</v>
      </c>
      <c r="J85" s="172">
        <v>499</v>
      </c>
      <c r="K85" s="173">
        <v>472</v>
      </c>
      <c r="L85" s="172">
        <v>659</v>
      </c>
      <c r="M85" s="171">
        <v>480</v>
      </c>
      <c r="N85" s="172">
        <v>346</v>
      </c>
      <c r="O85" s="171">
        <v>273</v>
      </c>
      <c r="P85" s="172">
        <v>655</v>
      </c>
      <c r="Q85" s="171">
        <v>545</v>
      </c>
      <c r="R85" s="172">
        <v>368</v>
      </c>
      <c r="S85" s="172">
        <f t="shared" si="1"/>
        <v>5302</v>
      </c>
      <c r="T85" s="349" t="s">
        <v>192</v>
      </c>
      <c r="U85" s="342">
        <v>1</v>
      </c>
      <c r="V85" s="515"/>
      <c r="W85" s="362"/>
      <c r="X85" s="362"/>
    </row>
    <row r="86" spans="1:24" ht="15" customHeight="1">
      <c r="A86" s="352"/>
      <c r="B86" s="353"/>
      <c r="C86" s="353"/>
      <c r="D86" s="165" t="s">
        <v>859</v>
      </c>
      <c r="E86" s="473" t="s">
        <v>646</v>
      </c>
      <c r="F86" s="170"/>
      <c r="G86" s="171">
        <v>9553</v>
      </c>
      <c r="H86" s="172">
        <v>12431</v>
      </c>
      <c r="I86" s="171">
        <v>22661</v>
      </c>
      <c r="J86" s="172">
        <v>20809</v>
      </c>
      <c r="K86" s="173">
        <v>25873</v>
      </c>
      <c r="L86" s="172">
        <v>15884</v>
      </c>
      <c r="M86" s="171">
        <v>12433</v>
      </c>
      <c r="N86" s="172">
        <v>20673</v>
      </c>
      <c r="O86" s="171">
        <v>20914</v>
      </c>
      <c r="P86" s="172">
        <v>26755</v>
      </c>
      <c r="Q86" s="171">
        <v>22369</v>
      </c>
      <c r="R86" s="172">
        <v>16271</v>
      </c>
      <c r="S86" s="172">
        <f t="shared" si="1"/>
        <v>226626</v>
      </c>
      <c r="T86" s="349" t="s">
        <v>193</v>
      </c>
      <c r="U86" s="342">
        <v>1</v>
      </c>
      <c r="V86" s="515"/>
      <c r="W86" s="362"/>
      <c r="X86" s="362"/>
    </row>
    <row r="87" spans="1:24" ht="15" customHeight="1">
      <c r="A87" s="352"/>
      <c r="B87" s="353"/>
      <c r="C87" s="353"/>
      <c r="D87" s="165" t="s">
        <v>860</v>
      </c>
      <c r="E87" s="473" t="s">
        <v>647</v>
      </c>
      <c r="F87" s="170"/>
      <c r="G87" s="171">
        <v>68500</v>
      </c>
      <c r="H87" s="172">
        <v>15800</v>
      </c>
      <c r="I87" s="171">
        <v>24500</v>
      </c>
      <c r="J87" s="172">
        <v>9800</v>
      </c>
      <c r="K87" s="173">
        <v>3700</v>
      </c>
      <c r="L87" s="172">
        <v>5000</v>
      </c>
      <c r="M87" s="171">
        <v>3300</v>
      </c>
      <c r="N87" s="172">
        <v>6200</v>
      </c>
      <c r="O87" s="171">
        <v>4900</v>
      </c>
      <c r="P87" s="172">
        <v>6900</v>
      </c>
      <c r="Q87" s="171">
        <v>10000</v>
      </c>
      <c r="R87" s="172">
        <v>9590</v>
      </c>
      <c r="S87" s="172">
        <f t="shared" si="1"/>
        <v>168190</v>
      </c>
      <c r="T87" s="349" t="s">
        <v>177</v>
      </c>
      <c r="U87" s="342">
        <v>1</v>
      </c>
      <c r="V87" s="515"/>
      <c r="W87" s="362"/>
      <c r="X87" s="362"/>
    </row>
    <row r="88" spans="1:24" ht="15" customHeight="1">
      <c r="A88" s="352"/>
      <c r="B88" s="353"/>
      <c r="C88" s="353"/>
      <c r="D88" s="165" t="s">
        <v>945</v>
      </c>
      <c r="E88" s="473" t="s">
        <v>648</v>
      </c>
      <c r="F88" s="170"/>
      <c r="G88" s="171">
        <v>3134</v>
      </c>
      <c r="H88" s="172">
        <v>5382</v>
      </c>
      <c r="I88" s="171">
        <v>7534</v>
      </c>
      <c r="J88" s="172">
        <v>7291</v>
      </c>
      <c r="K88" s="173">
        <v>7332</v>
      </c>
      <c r="L88" s="172">
        <v>5886</v>
      </c>
      <c r="M88" s="171">
        <v>5786</v>
      </c>
      <c r="N88" s="172">
        <v>6185</v>
      </c>
      <c r="O88" s="171">
        <v>5827</v>
      </c>
      <c r="P88" s="172">
        <v>8960</v>
      </c>
      <c r="Q88" s="171">
        <v>7627</v>
      </c>
      <c r="R88" s="172">
        <v>7774</v>
      </c>
      <c r="S88" s="172">
        <f>SUM(G88:R88)</f>
        <v>78718</v>
      </c>
      <c r="T88" s="349" t="s">
        <v>950</v>
      </c>
      <c r="U88" s="342">
        <v>1</v>
      </c>
      <c r="V88" s="515"/>
      <c r="W88" s="362"/>
      <c r="X88" s="362"/>
    </row>
    <row r="89" spans="1:24" s="362" customFormat="1" ht="15" customHeight="1">
      <c r="A89" s="377"/>
      <c r="B89" s="378"/>
      <c r="C89" s="378"/>
      <c r="D89" s="165" t="s">
        <v>947</v>
      </c>
      <c r="E89" s="473" t="s">
        <v>827</v>
      </c>
      <c r="F89" s="170"/>
      <c r="G89" s="171">
        <v>0</v>
      </c>
      <c r="H89" s="172">
        <v>0</v>
      </c>
      <c r="I89" s="171">
        <v>0</v>
      </c>
      <c r="J89" s="172">
        <v>0</v>
      </c>
      <c r="K89" s="173">
        <v>0</v>
      </c>
      <c r="L89" s="172">
        <v>0</v>
      </c>
      <c r="M89" s="171">
        <v>10000</v>
      </c>
      <c r="N89" s="172">
        <v>0</v>
      </c>
      <c r="O89" s="171">
        <v>0</v>
      </c>
      <c r="P89" s="172">
        <v>0</v>
      </c>
      <c r="Q89" s="171">
        <v>0</v>
      </c>
      <c r="R89" s="172">
        <v>0</v>
      </c>
      <c r="S89" s="325">
        <f t="shared" si="1"/>
        <v>10000</v>
      </c>
      <c r="T89" s="349" t="s">
        <v>194</v>
      </c>
      <c r="U89" s="361">
        <v>1</v>
      </c>
      <c r="V89" s="515"/>
    </row>
    <row r="90" spans="1:24" ht="15" customHeight="1">
      <c r="A90" s="381"/>
      <c r="B90" s="382"/>
      <c r="C90" s="382"/>
      <c r="D90" s="343"/>
      <c r="E90" s="475" t="s">
        <v>589</v>
      </c>
      <c r="F90" s="383"/>
      <c r="G90" s="384">
        <f t="shared" ref="G90:S90" si="2">SUMIFS(G6:G89,$U6:$U89,1)</f>
        <v>975670</v>
      </c>
      <c r="H90" s="385">
        <f t="shared" si="2"/>
        <v>417886</v>
      </c>
      <c r="I90" s="385">
        <f t="shared" si="2"/>
        <v>727663</v>
      </c>
      <c r="J90" s="385">
        <f t="shared" si="2"/>
        <v>751219</v>
      </c>
      <c r="K90" s="385">
        <f t="shared" si="2"/>
        <v>707242</v>
      </c>
      <c r="L90" s="385">
        <f t="shared" si="2"/>
        <v>482272</v>
      </c>
      <c r="M90" s="385">
        <f t="shared" si="2"/>
        <v>615671</v>
      </c>
      <c r="N90" s="385">
        <f t="shared" si="2"/>
        <v>1333279</v>
      </c>
      <c r="O90" s="385">
        <f t="shared" si="2"/>
        <v>538045</v>
      </c>
      <c r="P90" s="385">
        <f t="shared" si="2"/>
        <v>799353</v>
      </c>
      <c r="Q90" s="385">
        <f t="shared" si="2"/>
        <v>758003</v>
      </c>
      <c r="R90" s="385">
        <f t="shared" si="2"/>
        <v>463553</v>
      </c>
      <c r="S90" s="385">
        <f t="shared" si="2"/>
        <v>8569856</v>
      </c>
      <c r="T90" s="386"/>
      <c r="U90" s="342">
        <v>2</v>
      </c>
      <c r="V90" s="515"/>
      <c r="W90" s="362"/>
      <c r="X90" s="362"/>
    </row>
    <row r="91" spans="1:24" ht="15" customHeight="1">
      <c r="A91" s="352"/>
      <c r="B91" s="370" t="s">
        <v>5</v>
      </c>
      <c r="C91" s="371"/>
      <c r="D91" s="163" t="s">
        <v>45</v>
      </c>
      <c r="E91" s="474" t="s">
        <v>763</v>
      </c>
      <c r="F91" s="174"/>
      <c r="G91" s="175">
        <v>12286</v>
      </c>
      <c r="H91" s="176">
        <v>19805</v>
      </c>
      <c r="I91" s="175">
        <v>44497</v>
      </c>
      <c r="J91" s="176">
        <v>37708</v>
      </c>
      <c r="K91" s="177">
        <v>54286</v>
      </c>
      <c r="L91" s="176">
        <v>44642</v>
      </c>
      <c r="M91" s="175">
        <v>25740</v>
      </c>
      <c r="N91" s="176">
        <v>33089</v>
      </c>
      <c r="O91" s="175">
        <v>41879</v>
      </c>
      <c r="P91" s="176">
        <v>50507</v>
      </c>
      <c r="Q91" s="175">
        <v>69100</v>
      </c>
      <c r="R91" s="176">
        <v>31334</v>
      </c>
      <c r="S91" s="387">
        <f>SUM(G91:R91)</f>
        <v>464873</v>
      </c>
      <c r="T91" s="338" t="s">
        <v>173</v>
      </c>
      <c r="U91" s="342">
        <v>1</v>
      </c>
      <c r="V91" s="515"/>
      <c r="W91" s="362"/>
      <c r="X91" s="362"/>
    </row>
    <row r="92" spans="1:24" ht="15" customHeight="1">
      <c r="A92" s="352"/>
      <c r="B92" s="373"/>
      <c r="C92" s="373"/>
      <c r="D92" s="163" t="s">
        <v>47</v>
      </c>
      <c r="E92" s="474" t="s">
        <v>736</v>
      </c>
      <c r="F92" s="174"/>
      <c r="G92" s="175">
        <v>332</v>
      </c>
      <c r="H92" s="176">
        <v>645</v>
      </c>
      <c r="I92" s="175">
        <v>642</v>
      </c>
      <c r="J92" s="176">
        <v>752</v>
      </c>
      <c r="K92" s="177">
        <v>1142</v>
      </c>
      <c r="L92" s="176">
        <v>532</v>
      </c>
      <c r="M92" s="175">
        <v>621</v>
      </c>
      <c r="N92" s="176">
        <v>885</v>
      </c>
      <c r="O92" s="175">
        <v>844</v>
      </c>
      <c r="P92" s="176">
        <v>1194</v>
      </c>
      <c r="Q92" s="175">
        <v>1458</v>
      </c>
      <c r="R92" s="176">
        <v>534</v>
      </c>
      <c r="S92" s="176">
        <f t="shared" si="1"/>
        <v>9581</v>
      </c>
      <c r="T92" s="338" t="s">
        <v>167</v>
      </c>
      <c r="U92" s="342">
        <v>1</v>
      </c>
      <c r="V92" s="515"/>
      <c r="W92" s="362"/>
      <c r="X92" s="362"/>
    </row>
    <row r="93" spans="1:24" s="362" customFormat="1" ht="15" customHeight="1">
      <c r="A93" s="375"/>
      <c r="B93" s="376"/>
      <c r="C93" s="376"/>
      <c r="D93" s="164" t="s">
        <v>49</v>
      </c>
      <c r="E93" s="476" t="s">
        <v>751</v>
      </c>
      <c r="F93" s="293"/>
      <c r="G93" s="294">
        <v>35800</v>
      </c>
      <c r="H93" s="295">
        <v>6600</v>
      </c>
      <c r="I93" s="294">
        <v>7400</v>
      </c>
      <c r="J93" s="295">
        <v>6900</v>
      </c>
      <c r="K93" s="296">
        <v>6300</v>
      </c>
      <c r="L93" s="295">
        <v>4900</v>
      </c>
      <c r="M93" s="294">
        <v>3300</v>
      </c>
      <c r="N93" s="295">
        <v>3500</v>
      </c>
      <c r="O93" s="294">
        <v>4500</v>
      </c>
      <c r="P93" s="295">
        <v>6300</v>
      </c>
      <c r="Q93" s="294">
        <v>11000</v>
      </c>
      <c r="R93" s="295">
        <v>5400</v>
      </c>
      <c r="S93" s="512">
        <f t="shared" si="1"/>
        <v>101900</v>
      </c>
      <c r="T93" s="513" t="s">
        <v>177</v>
      </c>
      <c r="U93" s="361">
        <v>1</v>
      </c>
      <c r="V93" s="515"/>
    </row>
    <row r="94" spans="1:24" s="362" customFormat="1" ht="15" customHeight="1">
      <c r="A94" s="352"/>
      <c r="B94" s="353"/>
      <c r="C94" s="353"/>
      <c r="D94" s="165" t="s">
        <v>51</v>
      </c>
      <c r="E94" s="473" t="s">
        <v>752</v>
      </c>
      <c r="F94" s="170"/>
      <c r="G94" s="171">
        <v>7386</v>
      </c>
      <c r="H94" s="172">
        <v>7204</v>
      </c>
      <c r="I94" s="171">
        <v>7549</v>
      </c>
      <c r="J94" s="172">
        <v>7767</v>
      </c>
      <c r="K94" s="173">
        <v>7718</v>
      </c>
      <c r="L94" s="172">
        <v>6988</v>
      </c>
      <c r="M94" s="171">
        <v>6677</v>
      </c>
      <c r="N94" s="172">
        <v>7211</v>
      </c>
      <c r="O94" s="171">
        <v>6604</v>
      </c>
      <c r="P94" s="172">
        <v>8374</v>
      </c>
      <c r="Q94" s="171">
        <v>8759</v>
      </c>
      <c r="R94" s="172">
        <v>8535</v>
      </c>
      <c r="S94" s="325">
        <f t="shared" si="1"/>
        <v>90772</v>
      </c>
      <c r="T94" s="326" t="s">
        <v>168</v>
      </c>
      <c r="U94" s="361">
        <v>1</v>
      </c>
      <c r="V94" s="515"/>
    </row>
    <row r="95" spans="1:24" s="362" customFormat="1" ht="15" customHeight="1">
      <c r="A95" s="352"/>
      <c r="B95" s="353"/>
      <c r="C95" s="353"/>
      <c r="D95" s="165" t="s">
        <v>198</v>
      </c>
      <c r="E95" s="473" t="s">
        <v>753</v>
      </c>
      <c r="F95" s="170"/>
      <c r="G95" s="171">
        <v>5761</v>
      </c>
      <c r="H95" s="172">
        <v>5505</v>
      </c>
      <c r="I95" s="171">
        <v>5267</v>
      </c>
      <c r="J95" s="172">
        <v>6044</v>
      </c>
      <c r="K95" s="173">
        <v>6722</v>
      </c>
      <c r="L95" s="172">
        <v>5919</v>
      </c>
      <c r="M95" s="171">
        <v>7768</v>
      </c>
      <c r="N95" s="172">
        <v>8587</v>
      </c>
      <c r="O95" s="171">
        <v>5981</v>
      </c>
      <c r="P95" s="172">
        <v>5177</v>
      </c>
      <c r="Q95" s="171">
        <v>6097</v>
      </c>
      <c r="R95" s="172">
        <v>6580</v>
      </c>
      <c r="S95" s="325">
        <f t="shared" si="1"/>
        <v>75408</v>
      </c>
      <c r="T95" s="326" t="s">
        <v>168</v>
      </c>
      <c r="U95" s="361">
        <v>1</v>
      </c>
      <c r="V95" s="515"/>
    </row>
    <row r="96" spans="1:24" s="362" customFormat="1" ht="15" customHeight="1">
      <c r="A96" s="352"/>
      <c r="B96" s="353"/>
      <c r="C96" s="353"/>
      <c r="D96" s="165" t="s">
        <v>55</v>
      </c>
      <c r="E96" s="473" t="s">
        <v>754</v>
      </c>
      <c r="F96" s="170"/>
      <c r="G96" s="171">
        <v>1111</v>
      </c>
      <c r="H96" s="172">
        <v>2461</v>
      </c>
      <c r="I96" s="171">
        <v>0</v>
      </c>
      <c r="J96" s="172">
        <v>0</v>
      </c>
      <c r="K96" s="173">
        <v>0</v>
      </c>
      <c r="L96" s="172">
        <v>0</v>
      </c>
      <c r="M96" s="171">
        <v>0</v>
      </c>
      <c r="N96" s="172">
        <v>0</v>
      </c>
      <c r="O96" s="171">
        <v>0</v>
      </c>
      <c r="P96" s="172">
        <v>0</v>
      </c>
      <c r="Q96" s="171">
        <v>0</v>
      </c>
      <c r="R96" s="172">
        <v>0</v>
      </c>
      <c r="S96" s="325">
        <f t="shared" si="1"/>
        <v>3572</v>
      </c>
      <c r="T96" s="326" t="s">
        <v>167</v>
      </c>
      <c r="U96" s="361">
        <v>1</v>
      </c>
      <c r="V96" s="515"/>
    </row>
    <row r="97" spans="1:22" s="362" customFormat="1" ht="15" customHeight="1">
      <c r="A97" s="352"/>
      <c r="B97" s="353"/>
      <c r="C97" s="353"/>
      <c r="D97" s="165" t="s">
        <v>57</v>
      </c>
      <c r="E97" s="473" t="s">
        <v>755</v>
      </c>
      <c r="F97" s="170"/>
      <c r="G97" s="171">
        <v>715</v>
      </c>
      <c r="H97" s="172">
        <v>1235</v>
      </c>
      <c r="I97" s="171">
        <v>3235</v>
      </c>
      <c r="J97" s="172">
        <v>3805</v>
      </c>
      <c r="K97" s="173">
        <v>4500</v>
      </c>
      <c r="L97" s="172">
        <v>2595</v>
      </c>
      <c r="M97" s="171">
        <v>2270</v>
      </c>
      <c r="N97" s="172">
        <v>3153</v>
      </c>
      <c r="O97" s="171">
        <v>2782</v>
      </c>
      <c r="P97" s="172">
        <v>3906</v>
      </c>
      <c r="Q97" s="171">
        <v>3601</v>
      </c>
      <c r="R97" s="172">
        <v>1517</v>
      </c>
      <c r="S97" s="325">
        <f t="shared" si="1"/>
        <v>33314</v>
      </c>
      <c r="T97" s="326" t="s">
        <v>167</v>
      </c>
      <c r="U97" s="361">
        <v>1</v>
      </c>
      <c r="V97" s="515"/>
    </row>
    <row r="98" spans="1:22" s="362" customFormat="1" ht="15" customHeight="1">
      <c r="A98" s="352"/>
      <c r="B98" s="353"/>
      <c r="C98" s="353"/>
      <c r="D98" s="165" t="s">
        <v>59</v>
      </c>
      <c r="E98" s="473" t="s">
        <v>756</v>
      </c>
      <c r="F98" s="170"/>
      <c r="G98" s="171">
        <v>73</v>
      </c>
      <c r="H98" s="172">
        <v>91</v>
      </c>
      <c r="I98" s="171">
        <v>299</v>
      </c>
      <c r="J98" s="172">
        <v>249</v>
      </c>
      <c r="K98" s="173">
        <v>355</v>
      </c>
      <c r="L98" s="172">
        <v>229</v>
      </c>
      <c r="M98" s="171">
        <v>221</v>
      </c>
      <c r="N98" s="172">
        <v>283</v>
      </c>
      <c r="O98" s="171">
        <v>225</v>
      </c>
      <c r="P98" s="172">
        <v>423</v>
      </c>
      <c r="Q98" s="171">
        <v>403</v>
      </c>
      <c r="R98" s="172">
        <v>205</v>
      </c>
      <c r="S98" s="325">
        <f t="shared" si="1"/>
        <v>3056</v>
      </c>
      <c r="T98" s="326" t="s">
        <v>167</v>
      </c>
      <c r="U98" s="361">
        <v>1</v>
      </c>
      <c r="V98" s="515"/>
    </row>
    <row r="99" spans="1:22" s="362" customFormat="1" ht="15" customHeight="1">
      <c r="A99" s="352"/>
      <c r="B99" s="353"/>
      <c r="C99" s="353"/>
      <c r="D99" s="165" t="s">
        <v>61</v>
      </c>
      <c r="E99" s="473" t="s">
        <v>757</v>
      </c>
      <c r="F99" s="170"/>
      <c r="G99" s="171">
        <v>1054</v>
      </c>
      <c r="H99" s="172">
        <v>1147</v>
      </c>
      <c r="I99" s="171">
        <v>1073</v>
      </c>
      <c r="J99" s="172">
        <v>1130</v>
      </c>
      <c r="K99" s="173">
        <v>1084</v>
      </c>
      <c r="L99" s="172">
        <v>1008</v>
      </c>
      <c r="M99" s="171">
        <v>939</v>
      </c>
      <c r="N99" s="172">
        <v>886</v>
      </c>
      <c r="O99" s="171">
        <v>981</v>
      </c>
      <c r="P99" s="172">
        <v>1143</v>
      </c>
      <c r="Q99" s="171">
        <v>1038</v>
      </c>
      <c r="R99" s="172">
        <v>1169</v>
      </c>
      <c r="S99" s="325">
        <f t="shared" si="1"/>
        <v>12652</v>
      </c>
      <c r="T99" s="326" t="s">
        <v>168</v>
      </c>
      <c r="U99" s="361">
        <v>1</v>
      </c>
      <c r="V99" s="515"/>
    </row>
    <row r="100" spans="1:22" s="362" customFormat="1" ht="15" customHeight="1">
      <c r="A100" s="352"/>
      <c r="B100" s="353"/>
      <c r="C100" s="353"/>
      <c r="D100" s="165" t="s">
        <v>63</v>
      </c>
      <c r="E100" s="473" t="s">
        <v>758</v>
      </c>
      <c r="F100" s="170"/>
      <c r="G100" s="171">
        <v>269</v>
      </c>
      <c r="H100" s="172">
        <v>223</v>
      </c>
      <c r="I100" s="171">
        <v>551</v>
      </c>
      <c r="J100" s="172">
        <v>902</v>
      </c>
      <c r="K100" s="173">
        <v>1439</v>
      </c>
      <c r="L100" s="172">
        <v>747</v>
      </c>
      <c r="M100" s="171">
        <v>557</v>
      </c>
      <c r="N100" s="172">
        <v>303</v>
      </c>
      <c r="O100" s="171">
        <v>919</v>
      </c>
      <c r="P100" s="172">
        <v>1138</v>
      </c>
      <c r="Q100" s="171">
        <v>751</v>
      </c>
      <c r="R100" s="172">
        <v>418</v>
      </c>
      <c r="S100" s="325">
        <f t="shared" si="1"/>
        <v>8217</v>
      </c>
      <c r="T100" s="326" t="s">
        <v>184</v>
      </c>
      <c r="U100" s="361">
        <v>1</v>
      </c>
      <c r="V100" s="515"/>
    </row>
    <row r="101" spans="1:22" s="362" customFormat="1" ht="15" customHeight="1">
      <c r="A101" s="352"/>
      <c r="B101" s="353"/>
      <c r="C101" s="353"/>
      <c r="D101" s="165" t="s">
        <v>65</v>
      </c>
      <c r="E101" s="473" t="s">
        <v>759</v>
      </c>
      <c r="F101" s="170"/>
      <c r="G101" s="171">
        <v>1715</v>
      </c>
      <c r="H101" s="172">
        <v>1601</v>
      </c>
      <c r="I101" s="171">
        <v>1873</v>
      </c>
      <c r="J101" s="172">
        <v>2331</v>
      </c>
      <c r="K101" s="173">
        <v>2327</v>
      </c>
      <c r="L101" s="172">
        <v>0</v>
      </c>
      <c r="M101" s="171">
        <v>0</v>
      </c>
      <c r="N101" s="172">
        <v>0</v>
      </c>
      <c r="O101" s="171">
        <v>0</v>
      </c>
      <c r="P101" s="172">
        <v>0</v>
      </c>
      <c r="Q101" s="171">
        <v>0</v>
      </c>
      <c r="R101" s="172">
        <v>0</v>
      </c>
      <c r="S101" s="325">
        <f t="shared" si="1"/>
        <v>9847</v>
      </c>
      <c r="T101" s="326" t="s">
        <v>168</v>
      </c>
      <c r="U101" s="361">
        <v>1</v>
      </c>
      <c r="V101" s="515"/>
    </row>
    <row r="102" spans="1:22" s="362" customFormat="1" ht="15" customHeight="1">
      <c r="A102" s="352"/>
      <c r="B102" s="353"/>
      <c r="C102" s="353"/>
      <c r="D102" s="165" t="s">
        <v>67</v>
      </c>
      <c r="E102" s="473" t="s">
        <v>760</v>
      </c>
      <c r="F102" s="170"/>
      <c r="G102" s="171">
        <v>0</v>
      </c>
      <c r="H102" s="172">
        <v>0</v>
      </c>
      <c r="I102" s="171">
        <v>0</v>
      </c>
      <c r="J102" s="172">
        <v>0</v>
      </c>
      <c r="K102" s="173">
        <v>0</v>
      </c>
      <c r="L102" s="172">
        <v>0</v>
      </c>
      <c r="M102" s="171">
        <v>0</v>
      </c>
      <c r="N102" s="172">
        <v>0</v>
      </c>
      <c r="O102" s="171">
        <v>0</v>
      </c>
      <c r="P102" s="172">
        <v>0</v>
      </c>
      <c r="Q102" s="171">
        <v>0</v>
      </c>
      <c r="R102" s="172">
        <v>0</v>
      </c>
      <c r="S102" s="325">
        <f t="shared" si="1"/>
        <v>0</v>
      </c>
      <c r="T102" s="326" t="s">
        <v>167</v>
      </c>
      <c r="U102" s="361">
        <v>1</v>
      </c>
      <c r="V102" s="515"/>
    </row>
    <row r="103" spans="1:22" s="362" customFormat="1" ht="15" customHeight="1">
      <c r="A103" s="352"/>
      <c r="B103" s="353"/>
      <c r="C103" s="353"/>
      <c r="D103" s="165" t="s">
        <v>69</v>
      </c>
      <c r="E103" s="473" t="s">
        <v>883</v>
      </c>
      <c r="F103" s="170"/>
      <c r="G103" s="171">
        <v>0</v>
      </c>
      <c r="H103" s="172">
        <v>0</v>
      </c>
      <c r="I103" s="171">
        <v>0</v>
      </c>
      <c r="J103" s="172">
        <v>10000</v>
      </c>
      <c r="K103" s="173">
        <v>0</v>
      </c>
      <c r="L103" s="172">
        <v>0</v>
      </c>
      <c r="M103" s="171">
        <v>0</v>
      </c>
      <c r="N103" s="172">
        <v>0</v>
      </c>
      <c r="O103" s="171">
        <v>0</v>
      </c>
      <c r="P103" s="172">
        <v>0</v>
      </c>
      <c r="Q103" s="171">
        <v>0</v>
      </c>
      <c r="R103" s="172">
        <v>0</v>
      </c>
      <c r="S103" s="325">
        <f t="shared" si="1"/>
        <v>10000</v>
      </c>
      <c r="T103" s="326" t="s">
        <v>194</v>
      </c>
      <c r="U103" s="361">
        <v>1</v>
      </c>
      <c r="V103" s="515"/>
    </row>
    <row r="104" spans="1:22" s="362" customFormat="1" ht="15" customHeight="1">
      <c r="A104" s="352"/>
      <c r="B104" s="353"/>
      <c r="C104" s="353"/>
      <c r="D104" s="165" t="s">
        <v>71</v>
      </c>
      <c r="E104" s="473" t="s">
        <v>761</v>
      </c>
      <c r="F104" s="170"/>
      <c r="G104" s="171">
        <v>0</v>
      </c>
      <c r="H104" s="172">
        <v>0</v>
      </c>
      <c r="I104" s="171">
        <v>834</v>
      </c>
      <c r="J104" s="172">
        <v>860</v>
      </c>
      <c r="K104" s="173">
        <v>1663</v>
      </c>
      <c r="L104" s="172">
        <v>773</v>
      </c>
      <c r="M104" s="171">
        <v>1699</v>
      </c>
      <c r="N104" s="172">
        <v>1721</v>
      </c>
      <c r="O104" s="171">
        <v>1102</v>
      </c>
      <c r="P104" s="172">
        <v>1270</v>
      </c>
      <c r="Q104" s="171">
        <v>660</v>
      </c>
      <c r="R104" s="172">
        <v>0</v>
      </c>
      <c r="S104" s="325">
        <f t="shared" si="1"/>
        <v>10582</v>
      </c>
      <c r="T104" s="326"/>
      <c r="U104" s="361"/>
      <c r="V104" s="515"/>
    </row>
    <row r="105" spans="1:22" s="362" customFormat="1" ht="15" customHeight="1">
      <c r="A105" s="352"/>
      <c r="B105" s="353"/>
      <c r="C105" s="353"/>
      <c r="D105" s="165"/>
      <c r="E105" s="473" t="s">
        <v>762</v>
      </c>
      <c r="F105" s="170"/>
      <c r="G105" s="171">
        <v>0</v>
      </c>
      <c r="H105" s="172">
        <v>0</v>
      </c>
      <c r="I105" s="171">
        <v>0</v>
      </c>
      <c r="J105" s="172">
        <v>0</v>
      </c>
      <c r="K105" s="173">
        <v>0</v>
      </c>
      <c r="L105" s="172">
        <v>0</v>
      </c>
      <c r="M105" s="171">
        <v>0</v>
      </c>
      <c r="N105" s="172">
        <v>0</v>
      </c>
      <c r="O105" s="171">
        <v>0</v>
      </c>
      <c r="P105" s="172">
        <v>0</v>
      </c>
      <c r="Q105" s="171">
        <v>0</v>
      </c>
      <c r="R105" s="172">
        <v>0</v>
      </c>
      <c r="S105" s="325">
        <f t="shared" si="1"/>
        <v>0</v>
      </c>
      <c r="T105" s="326" t="s">
        <v>179</v>
      </c>
      <c r="U105" s="361">
        <v>1</v>
      </c>
      <c r="V105" s="515"/>
    </row>
    <row r="106" spans="1:22" s="362" customFormat="1" ht="15" customHeight="1">
      <c r="A106" s="369"/>
      <c r="B106" s="373"/>
      <c r="C106" s="373"/>
      <c r="D106" s="165"/>
      <c r="E106" s="473" t="s">
        <v>207</v>
      </c>
      <c r="F106" s="170"/>
      <c r="G106" s="171">
        <v>0</v>
      </c>
      <c r="H106" s="172">
        <v>0</v>
      </c>
      <c r="I106" s="171">
        <v>834</v>
      </c>
      <c r="J106" s="172">
        <v>860</v>
      </c>
      <c r="K106" s="173">
        <v>1663</v>
      </c>
      <c r="L106" s="172">
        <v>773</v>
      </c>
      <c r="M106" s="171">
        <v>1699</v>
      </c>
      <c r="N106" s="172">
        <v>1721</v>
      </c>
      <c r="O106" s="171">
        <v>1102</v>
      </c>
      <c r="P106" s="172">
        <v>1270</v>
      </c>
      <c r="Q106" s="171">
        <v>660</v>
      </c>
      <c r="R106" s="172">
        <v>0</v>
      </c>
      <c r="S106" s="325">
        <f t="shared" si="1"/>
        <v>10582</v>
      </c>
      <c r="T106" s="349" t="s">
        <v>172</v>
      </c>
      <c r="U106" s="361">
        <v>1</v>
      </c>
      <c r="V106" s="515"/>
    </row>
    <row r="107" spans="1:22" s="362" customFormat="1" ht="15" customHeight="1">
      <c r="A107" s="369"/>
      <c r="B107" s="373"/>
      <c r="C107" s="373"/>
      <c r="D107" s="165" t="s">
        <v>73</v>
      </c>
      <c r="E107" s="473" t="s">
        <v>841</v>
      </c>
      <c r="F107" s="170"/>
      <c r="G107" s="171">
        <v>0</v>
      </c>
      <c r="H107" s="172">
        <v>0</v>
      </c>
      <c r="I107" s="171">
        <v>0</v>
      </c>
      <c r="J107" s="172">
        <v>0</v>
      </c>
      <c r="K107" s="173">
        <v>0</v>
      </c>
      <c r="L107" s="172">
        <v>0</v>
      </c>
      <c r="M107" s="171">
        <v>0</v>
      </c>
      <c r="N107" s="172">
        <v>0</v>
      </c>
      <c r="O107" s="171">
        <v>0</v>
      </c>
      <c r="P107" s="172">
        <v>0</v>
      </c>
      <c r="Q107" s="171">
        <v>0</v>
      </c>
      <c r="R107" s="172">
        <v>0</v>
      </c>
      <c r="S107" s="325">
        <f t="shared" si="1"/>
        <v>0</v>
      </c>
      <c r="T107" s="341" t="s">
        <v>842</v>
      </c>
      <c r="U107" s="361">
        <v>1</v>
      </c>
      <c r="V107" s="515"/>
    </row>
    <row r="108" spans="1:22" s="362" customFormat="1" ht="15" customHeight="1">
      <c r="A108" s="369"/>
      <c r="B108" s="373"/>
      <c r="C108" s="373"/>
      <c r="D108" s="165" t="s">
        <v>75</v>
      </c>
      <c r="E108" s="473" t="s">
        <v>885</v>
      </c>
      <c r="F108" s="170"/>
      <c r="G108" s="171">
        <v>0</v>
      </c>
      <c r="H108" s="172">
        <v>0</v>
      </c>
      <c r="I108" s="171">
        <v>0</v>
      </c>
      <c r="J108" s="172">
        <v>0</v>
      </c>
      <c r="K108" s="173">
        <v>0</v>
      </c>
      <c r="L108" s="172">
        <v>0</v>
      </c>
      <c r="M108" s="171">
        <v>0</v>
      </c>
      <c r="N108" s="172">
        <v>0</v>
      </c>
      <c r="O108" s="171">
        <v>0</v>
      </c>
      <c r="P108" s="172">
        <v>20000</v>
      </c>
      <c r="Q108" s="171">
        <v>0</v>
      </c>
      <c r="R108" s="172">
        <v>0</v>
      </c>
      <c r="S108" s="325">
        <f t="shared" si="1"/>
        <v>20000</v>
      </c>
      <c r="T108" s="341" t="s">
        <v>187</v>
      </c>
      <c r="U108" s="361">
        <v>1</v>
      </c>
      <c r="V108" s="515"/>
    </row>
    <row r="109" spans="1:22" s="362" customFormat="1" ht="15" customHeight="1">
      <c r="A109" s="369"/>
      <c r="B109" s="373"/>
      <c r="C109" s="373"/>
      <c r="D109" s="165" t="s">
        <v>77</v>
      </c>
      <c r="E109" s="473" t="s">
        <v>765</v>
      </c>
      <c r="F109" s="170"/>
      <c r="G109" s="171">
        <v>242</v>
      </c>
      <c r="H109" s="172">
        <v>535</v>
      </c>
      <c r="I109" s="171">
        <v>633</v>
      </c>
      <c r="J109" s="172">
        <v>258</v>
      </c>
      <c r="K109" s="173">
        <v>356</v>
      </c>
      <c r="L109" s="172">
        <v>608</v>
      </c>
      <c r="M109" s="171">
        <v>484</v>
      </c>
      <c r="N109" s="172">
        <v>402</v>
      </c>
      <c r="O109" s="171">
        <v>707</v>
      </c>
      <c r="P109" s="172">
        <v>744</v>
      </c>
      <c r="Q109" s="171">
        <v>915</v>
      </c>
      <c r="R109" s="172">
        <v>398</v>
      </c>
      <c r="S109" s="325">
        <f>SUM(G109:R109)</f>
        <v>6282</v>
      </c>
      <c r="T109" s="349" t="s">
        <v>173</v>
      </c>
      <c r="U109" s="361">
        <v>1</v>
      </c>
      <c r="V109" s="515"/>
    </row>
    <row r="110" spans="1:22" s="362" customFormat="1" ht="15" customHeight="1">
      <c r="A110" s="369"/>
      <c r="B110" s="373"/>
      <c r="C110" s="373"/>
      <c r="D110" s="165" t="s">
        <v>78</v>
      </c>
      <c r="E110" s="473" t="s">
        <v>766</v>
      </c>
      <c r="F110" s="170"/>
      <c r="G110" s="171">
        <v>817</v>
      </c>
      <c r="H110" s="172">
        <v>719</v>
      </c>
      <c r="I110" s="171">
        <v>2014</v>
      </c>
      <c r="J110" s="172">
        <v>1900</v>
      </c>
      <c r="K110" s="173">
        <v>3404</v>
      </c>
      <c r="L110" s="172">
        <v>1181</v>
      </c>
      <c r="M110" s="171">
        <v>1129</v>
      </c>
      <c r="N110" s="172">
        <v>1249</v>
      </c>
      <c r="O110" s="171">
        <v>1323</v>
      </c>
      <c r="P110" s="172">
        <v>2128</v>
      </c>
      <c r="Q110" s="171">
        <v>1734</v>
      </c>
      <c r="R110" s="172">
        <v>923</v>
      </c>
      <c r="S110" s="325">
        <f>SUM(G110:R110)</f>
        <v>18521</v>
      </c>
      <c r="T110" s="349" t="s">
        <v>191</v>
      </c>
      <c r="U110" s="361">
        <v>1</v>
      </c>
      <c r="V110" s="515"/>
    </row>
    <row r="111" spans="1:22" s="362" customFormat="1" ht="15" customHeight="1">
      <c r="A111" s="369"/>
      <c r="B111" s="373"/>
      <c r="C111" s="373"/>
      <c r="D111" s="165" t="s">
        <v>80</v>
      </c>
      <c r="E111" s="473" t="s">
        <v>767</v>
      </c>
      <c r="F111" s="170"/>
      <c r="G111" s="171">
        <v>1474</v>
      </c>
      <c r="H111" s="172">
        <v>1954</v>
      </c>
      <c r="I111" s="171">
        <v>2489</v>
      </c>
      <c r="J111" s="172">
        <v>2255</v>
      </c>
      <c r="K111" s="173">
        <v>2715</v>
      </c>
      <c r="L111" s="172">
        <v>2227</v>
      </c>
      <c r="M111" s="171">
        <v>2177</v>
      </c>
      <c r="N111" s="172">
        <v>2254</v>
      </c>
      <c r="O111" s="171">
        <v>1992</v>
      </c>
      <c r="P111" s="172">
        <v>2480</v>
      </c>
      <c r="Q111" s="171">
        <v>2817</v>
      </c>
      <c r="R111" s="172">
        <v>2038</v>
      </c>
      <c r="S111" s="325">
        <f t="shared" ref="S111:S112" si="3">SUM(G111:R111)</f>
        <v>26872</v>
      </c>
      <c r="T111" s="349" t="s">
        <v>169</v>
      </c>
      <c r="U111" s="361">
        <v>1</v>
      </c>
      <c r="V111" s="515"/>
    </row>
    <row r="112" spans="1:22" s="362" customFormat="1" ht="15" customHeight="1">
      <c r="A112" s="377"/>
      <c r="B112" s="378"/>
      <c r="C112" s="378"/>
      <c r="D112" s="165" t="s">
        <v>82</v>
      </c>
      <c r="E112" s="473" t="s">
        <v>768</v>
      </c>
      <c r="F112" s="170"/>
      <c r="G112" s="171">
        <v>10627</v>
      </c>
      <c r="H112" s="172">
        <v>13970</v>
      </c>
      <c r="I112" s="171">
        <v>20936</v>
      </c>
      <c r="J112" s="172">
        <v>23354</v>
      </c>
      <c r="K112" s="173">
        <v>23442</v>
      </c>
      <c r="L112" s="172">
        <v>16789</v>
      </c>
      <c r="M112" s="171">
        <v>16009</v>
      </c>
      <c r="N112" s="172">
        <v>21535</v>
      </c>
      <c r="O112" s="171">
        <v>20713</v>
      </c>
      <c r="P112" s="172">
        <v>22411</v>
      </c>
      <c r="Q112" s="171">
        <v>21035</v>
      </c>
      <c r="R112" s="172">
        <v>18067</v>
      </c>
      <c r="S112" s="325">
        <f t="shared" si="3"/>
        <v>228888</v>
      </c>
      <c r="T112" s="349" t="s">
        <v>169</v>
      </c>
      <c r="U112" s="361">
        <v>1</v>
      </c>
      <c r="V112" s="515"/>
    </row>
    <row r="113" spans="1:24" ht="15" customHeight="1">
      <c r="A113" s="381"/>
      <c r="B113" s="382"/>
      <c r="C113" s="382"/>
      <c r="D113" s="343"/>
      <c r="E113" s="475" t="s">
        <v>590</v>
      </c>
      <c r="F113" s="383"/>
      <c r="G113" s="384">
        <f t="shared" ref="G113:R113" si="4">SUMIFS(G91:G112,$U91:$U112,1)</f>
        <v>79662</v>
      </c>
      <c r="H113" s="385">
        <f t="shared" si="4"/>
        <v>63695</v>
      </c>
      <c r="I113" s="385">
        <f t="shared" si="4"/>
        <v>99292</v>
      </c>
      <c r="J113" s="385">
        <f t="shared" si="4"/>
        <v>106215</v>
      </c>
      <c r="K113" s="385">
        <f t="shared" si="4"/>
        <v>117453</v>
      </c>
      <c r="L113" s="385">
        <f t="shared" si="4"/>
        <v>89138</v>
      </c>
      <c r="M113" s="385">
        <f t="shared" si="4"/>
        <v>69591</v>
      </c>
      <c r="N113" s="385">
        <f t="shared" si="4"/>
        <v>85058</v>
      </c>
      <c r="O113" s="385">
        <f t="shared" si="4"/>
        <v>90552</v>
      </c>
      <c r="P113" s="385">
        <f t="shared" si="4"/>
        <v>127195</v>
      </c>
      <c r="Q113" s="385">
        <f t="shared" si="4"/>
        <v>129368</v>
      </c>
      <c r="R113" s="385">
        <f t="shared" si="4"/>
        <v>77118</v>
      </c>
      <c r="S113" s="385">
        <f>SUMIFS(S91:S112,$U91:$U112,1)</f>
        <v>1134337</v>
      </c>
      <c r="T113" s="386"/>
      <c r="U113" s="342">
        <v>2</v>
      </c>
      <c r="V113" s="515"/>
      <c r="W113" s="362"/>
      <c r="X113" s="362"/>
    </row>
    <row r="114" spans="1:24" ht="15" customHeight="1">
      <c r="A114" s="352"/>
      <c r="B114" s="370" t="s">
        <v>208</v>
      </c>
      <c r="C114" s="371"/>
      <c r="D114" s="163" t="s">
        <v>45</v>
      </c>
      <c r="E114" s="474" t="s">
        <v>209</v>
      </c>
      <c r="F114" s="174"/>
      <c r="G114" s="175">
        <v>0</v>
      </c>
      <c r="H114" s="176">
        <v>0</v>
      </c>
      <c r="I114" s="175">
        <v>861</v>
      </c>
      <c r="J114" s="176">
        <v>861</v>
      </c>
      <c r="K114" s="177">
        <v>1582</v>
      </c>
      <c r="L114" s="176">
        <v>707</v>
      </c>
      <c r="M114" s="175">
        <v>2217</v>
      </c>
      <c r="N114" s="176">
        <v>2922</v>
      </c>
      <c r="O114" s="175">
        <v>660</v>
      </c>
      <c r="P114" s="176">
        <v>771</v>
      </c>
      <c r="Q114" s="175">
        <v>852</v>
      </c>
      <c r="R114" s="176">
        <v>421</v>
      </c>
      <c r="S114" s="387">
        <f>SUM(G114:R114)</f>
        <v>11854</v>
      </c>
      <c r="T114" s="338"/>
      <c r="V114" s="515"/>
      <c r="W114" s="362"/>
      <c r="X114" s="362"/>
    </row>
    <row r="115" spans="1:24" ht="15" customHeight="1">
      <c r="A115" s="352"/>
      <c r="B115" s="373"/>
      <c r="C115" s="373"/>
      <c r="D115" s="163"/>
      <c r="E115" s="474" t="s">
        <v>231</v>
      </c>
      <c r="F115" s="174"/>
      <c r="G115" s="175">
        <v>0</v>
      </c>
      <c r="H115" s="176">
        <v>0</v>
      </c>
      <c r="I115" s="175">
        <v>101</v>
      </c>
      <c r="J115" s="176">
        <v>263</v>
      </c>
      <c r="K115" s="177">
        <v>668</v>
      </c>
      <c r="L115" s="176">
        <v>339</v>
      </c>
      <c r="M115" s="175">
        <v>1042</v>
      </c>
      <c r="N115" s="176">
        <v>556</v>
      </c>
      <c r="O115" s="175">
        <v>408</v>
      </c>
      <c r="P115" s="176">
        <v>367</v>
      </c>
      <c r="Q115" s="175">
        <v>255</v>
      </c>
      <c r="R115" s="176">
        <v>45</v>
      </c>
      <c r="S115" s="176">
        <f>SUM(G115:R115)</f>
        <v>4044</v>
      </c>
      <c r="T115" s="338" t="s">
        <v>179</v>
      </c>
      <c r="U115" s="342">
        <v>1</v>
      </c>
      <c r="V115" s="515"/>
      <c r="W115" s="362"/>
      <c r="X115" s="362"/>
    </row>
    <row r="116" spans="1:24" ht="15" customHeight="1">
      <c r="A116" s="352"/>
      <c r="B116" s="373"/>
      <c r="C116" s="373"/>
      <c r="D116" s="163"/>
      <c r="E116" s="474" t="s">
        <v>207</v>
      </c>
      <c r="F116" s="174"/>
      <c r="G116" s="175">
        <v>0</v>
      </c>
      <c r="H116" s="176">
        <v>0</v>
      </c>
      <c r="I116" s="175">
        <v>760</v>
      </c>
      <c r="J116" s="176">
        <v>598</v>
      </c>
      <c r="K116" s="177">
        <v>914</v>
      </c>
      <c r="L116" s="176">
        <v>368</v>
      </c>
      <c r="M116" s="175">
        <v>1175</v>
      </c>
      <c r="N116" s="176">
        <v>2366</v>
      </c>
      <c r="O116" s="175">
        <v>252</v>
      </c>
      <c r="P116" s="176">
        <v>404</v>
      </c>
      <c r="Q116" s="175">
        <v>597</v>
      </c>
      <c r="R116" s="176">
        <v>376</v>
      </c>
      <c r="S116" s="176">
        <v>7810</v>
      </c>
      <c r="T116" s="338" t="s">
        <v>172</v>
      </c>
      <c r="U116" s="342">
        <v>1</v>
      </c>
      <c r="V116" s="515"/>
      <c r="W116" s="362"/>
      <c r="X116" s="362"/>
    </row>
    <row r="117" spans="1:24" ht="15" customHeight="1">
      <c r="A117" s="352"/>
      <c r="B117" s="373"/>
      <c r="C117" s="373"/>
      <c r="D117" s="163" t="s">
        <v>47</v>
      </c>
      <c r="E117" s="474" t="s">
        <v>210</v>
      </c>
      <c r="F117" s="174"/>
      <c r="G117" s="175">
        <v>20047</v>
      </c>
      <c r="H117" s="176">
        <v>19840</v>
      </c>
      <c r="I117" s="175">
        <v>22849</v>
      </c>
      <c r="J117" s="176">
        <v>21676</v>
      </c>
      <c r="K117" s="177">
        <v>23283</v>
      </c>
      <c r="L117" s="176">
        <v>19172</v>
      </c>
      <c r="M117" s="175">
        <v>19639</v>
      </c>
      <c r="N117" s="176">
        <v>22914</v>
      </c>
      <c r="O117" s="175">
        <v>20261</v>
      </c>
      <c r="P117" s="176">
        <v>21595</v>
      </c>
      <c r="Q117" s="175">
        <v>22810</v>
      </c>
      <c r="R117" s="176">
        <v>22464</v>
      </c>
      <c r="S117" s="176">
        <f t="shared" si="1"/>
        <v>256550</v>
      </c>
      <c r="T117" s="338"/>
      <c r="V117" s="515"/>
      <c r="W117" s="362"/>
      <c r="X117" s="362"/>
    </row>
    <row r="118" spans="1:24" ht="15" customHeight="1">
      <c r="A118" s="352"/>
      <c r="B118" s="373"/>
      <c r="C118" s="373"/>
      <c r="D118" s="163"/>
      <c r="E118" s="474" t="s">
        <v>232</v>
      </c>
      <c r="F118" s="174"/>
      <c r="G118" s="175">
        <v>5615</v>
      </c>
      <c r="H118" s="176">
        <v>6377</v>
      </c>
      <c r="I118" s="175">
        <v>7002</v>
      </c>
      <c r="J118" s="176">
        <v>6483</v>
      </c>
      <c r="K118" s="177">
        <v>6772</v>
      </c>
      <c r="L118" s="176">
        <v>5771</v>
      </c>
      <c r="M118" s="175">
        <v>5735</v>
      </c>
      <c r="N118" s="176">
        <v>6410</v>
      </c>
      <c r="O118" s="175">
        <v>5818</v>
      </c>
      <c r="P118" s="176">
        <v>5968</v>
      </c>
      <c r="Q118" s="175">
        <v>7072</v>
      </c>
      <c r="R118" s="176">
        <v>7085</v>
      </c>
      <c r="S118" s="176">
        <f t="shared" si="1"/>
        <v>76108</v>
      </c>
      <c r="T118" s="338" t="s">
        <v>168</v>
      </c>
      <c r="U118" s="342">
        <v>1</v>
      </c>
      <c r="V118" s="515"/>
      <c r="W118" s="362"/>
      <c r="X118" s="362"/>
    </row>
    <row r="119" spans="1:24" ht="15" customHeight="1">
      <c r="A119" s="352"/>
      <c r="B119" s="373"/>
      <c r="C119" s="373"/>
      <c r="D119" s="163"/>
      <c r="E119" s="474" t="s">
        <v>233</v>
      </c>
      <c r="F119" s="174"/>
      <c r="G119" s="175">
        <v>7169</v>
      </c>
      <c r="H119" s="176">
        <v>6744</v>
      </c>
      <c r="I119" s="175">
        <v>7864</v>
      </c>
      <c r="J119" s="176">
        <v>8005</v>
      </c>
      <c r="K119" s="177">
        <v>8248</v>
      </c>
      <c r="L119" s="176">
        <v>7075</v>
      </c>
      <c r="M119" s="175">
        <v>7921</v>
      </c>
      <c r="N119" s="176">
        <v>8896</v>
      </c>
      <c r="O119" s="175">
        <v>7550</v>
      </c>
      <c r="P119" s="176">
        <v>7846</v>
      </c>
      <c r="Q119" s="175">
        <v>7324</v>
      </c>
      <c r="R119" s="176">
        <v>7973</v>
      </c>
      <c r="S119" s="176">
        <f t="shared" si="1"/>
        <v>92615</v>
      </c>
      <c r="T119" s="338" t="s">
        <v>168</v>
      </c>
      <c r="U119" s="342">
        <v>1</v>
      </c>
      <c r="V119" s="515"/>
      <c r="W119" s="362"/>
      <c r="X119" s="362"/>
    </row>
    <row r="120" spans="1:24" ht="15" customHeight="1">
      <c r="A120" s="352"/>
      <c r="B120" s="373"/>
      <c r="C120" s="373"/>
      <c r="D120" s="163"/>
      <c r="E120" s="474" t="s">
        <v>234</v>
      </c>
      <c r="F120" s="174"/>
      <c r="G120" s="175">
        <v>586</v>
      </c>
      <c r="H120" s="176">
        <v>482</v>
      </c>
      <c r="I120" s="175">
        <v>557</v>
      </c>
      <c r="J120" s="176">
        <v>636</v>
      </c>
      <c r="K120" s="177">
        <v>529</v>
      </c>
      <c r="L120" s="176">
        <v>457</v>
      </c>
      <c r="M120" s="175">
        <v>390</v>
      </c>
      <c r="N120" s="176">
        <v>478</v>
      </c>
      <c r="O120" s="175">
        <v>413</v>
      </c>
      <c r="P120" s="176">
        <v>325</v>
      </c>
      <c r="Q120" s="175">
        <v>485</v>
      </c>
      <c r="R120" s="176">
        <v>492</v>
      </c>
      <c r="S120" s="176">
        <f t="shared" si="1"/>
        <v>5830</v>
      </c>
      <c r="T120" s="338" t="s">
        <v>168</v>
      </c>
      <c r="U120" s="342">
        <v>1</v>
      </c>
      <c r="V120" s="515"/>
      <c r="W120" s="362"/>
      <c r="X120" s="362"/>
    </row>
    <row r="121" spans="1:24" ht="15" customHeight="1">
      <c r="A121" s="352"/>
      <c r="B121" s="373"/>
      <c r="C121" s="373"/>
      <c r="D121" s="163"/>
      <c r="E121" s="474" t="s">
        <v>746</v>
      </c>
      <c r="F121" s="174"/>
      <c r="G121" s="175">
        <v>5132</v>
      </c>
      <c r="H121" s="176">
        <v>4464</v>
      </c>
      <c r="I121" s="175">
        <v>5515</v>
      </c>
      <c r="J121" s="176">
        <v>4578</v>
      </c>
      <c r="K121" s="177">
        <v>5515</v>
      </c>
      <c r="L121" s="176">
        <v>3962</v>
      </c>
      <c r="M121" s="175">
        <v>3752</v>
      </c>
      <c r="N121" s="176">
        <v>5030</v>
      </c>
      <c r="O121" s="175">
        <v>4412</v>
      </c>
      <c r="P121" s="176">
        <v>5287</v>
      </c>
      <c r="Q121" s="175">
        <v>5782</v>
      </c>
      <c r="R121" s="176">
        <v>4936</v>
      </c>
      <c r="S121" s="176">
        <f t="shared" si="1"/>
        <v>58365</v>
      </c>
      <c r="T121" s="338" t="s">
        <v>168</v>
      </c>
      <c r="U121" s="342">
        <v>1</v>
      </c>
      <c r="V121" s="515"/>
      <c r="W121" s="362"/>
      <c r="X121" s="362"/>
    </row>
    <row r="122" spans="1:24" ht="15" customHeight="1">
      <c r="A122" s="352"/>
      <c r="B122" s="373"/>
      <c r="C122" s="373"/>
      <c r="D122" s="163"/>
      <c r="E122" s="474" t="s">
        <v>235</v>
      </c>
      <c r="F122" s="174"/>
      <c r="G122" s="175">
        <v>1545</v>
      </c>
      <c r="H122" s="176">
        <v>1773</v>
      </c>
      <c r="I122" s="175">
        <v>1911</v>
      </c>
      <c r="J122" s="176">
        <v>1974</v>
      </c>
      <c r="K122" s="177">
        <v>2219</v>
      </c>
      <c r="L122" s="176">
        <v>1907</v>
      </c>
      <c r="M122" s="175">
        <v>1841</v>
      </c>
      <c r="N122" s="176">
        <v>2100</v>
      </c>
      <c r="O122" s="175">
        <v>2068</v>
      </c>
      <c r="P122" s="176">
        <v>2169</v>
      </c>
      <c r="Q122" s="175">
        <v>2147</v>
      </c>
      <c r="R122" s="176">
        <v>1978</v>
      </c>
      <c r="S122" s="176">
        <f t="shared" si="1"/>
        <v>23632</v>
      </c>
      <c r="T122" s="338" t="s">
        <v>168</v>
      </c>
      <c r="U122" s="342">
        <v>1</v>
      </c>
      <c r="V122" s="515"/>
      <c r="W122" s="362"/>
      <c r="X122" s="362"/>
    </row>
    <row r="123" spans="1:24" ht="15" customHeight="1">
      <c r="A123" s="352"/>
      <c r="B123" s="373"/>
      <c r="C123" s="373"/>
      <c r="D123" s="163" t="s">
        <v>49</v>
      </c>
      <c r="E123" s="474" t="s">
        <v>211</v>
      </c>
      <c r="F123" s="174"/>
      <c r="G123" s="175">
        <v>137</v>
      </c>
      <c r="H123" s="176">
        <v>391</v>
      </c>
      <c r="I123" s="175">
        <v>1027</v>
      </c>
      <c r="J123" s="176">
        <v>199</v>
      </c>
      <c r="K123" s="177">
        <v>264</v>
      </c>
      <c r="L123" s="176">
        <v>211</v>
      </c>
      <c r="M123" s="175">
        <v>354</v>
      </c>
      <c r="N123" s="176">
        <v>339</v>
      </c>
      <c r="O123" s="175">
        <v>431</v>
      </c>
      <c r="P123" s="176">
        <v>521</v>
      </c>
      <c r="Q123" s="175">
        <v>480</v>
      </c>
      <c r="R123" s="176">
        <v>593</v>
      </c>
      <c r="S123" s="176">
        <f>SUM(G123:R123)</f>
        <v>4947</v>
      </c>
      <c r="T123" s="338" t="s">
        <v>167</v>
      </c>
      <c r="U123" s="342">
        <v>1</v>
      </c>
      <c r="V123" s="515"/>
      <c r="W123" s="362"/>
      <c r="X123" s="362"/>
    </row>
    <row r="124" spans="1:24" ht="15" customHeight="1">
      <c r="A124" s="352"/>
      <c r="B124" s="373"/>
      <c r="C124" s="373"/>
      <c r="D124" s="163" t="s">
        <v>51</v>
      </c>
      <c r="E124" s="474" t="s">
        <v>212</v>
      </c>
      <c r="F124" s="174"/>
      <c r="G124" s="175">
        <v>0</v>
      </c>
      <c r="H124" s="176">
        <v>0</v>
      </c>
      <c r="I124" s="175">
        <v>0</v>
      </c>
      <c r="J124" s="176">
        <v>0</v>
      </c>
      <c r="K124" s="177">
        <v>0</v>
      </c>
      <c r="L124" s="176">
        <v>0</v>
      </c>
      <c r="M124" s="175">
        <v>0</v>
      </c>
      <c r="N124" s="176">
        <v>0</v>
      </c>
      <c r="O124" s="175">
        <v>0</v>
      </c>
      <c r="P124" s="176">
        <v>0</v>
      </c>
      <c r="Q124" s="175">
        <v>0</v>
      </c>
      <c r="R124" s="176">
        <v>0</v>
      </c>
      <c r="S124" s="176">
        <f t="shared" si="1"/>
        <v>0</v>
      </c>
      <c r="T124" s="338" t="s">
        <v>178</v>
      </c>
      <c r="U124" s="342">
        <v>1</v>
      </c>
      <c r="V124" s="515"/>
      <c r="W124" s="362"/>
      <c r="X124" s="362"/>
    </row>
    <row r="125" spans="1:24" ht="15" customHeight="1">
      <c r="A125" s="352"/>
      <c r="B125" s="373"/>
      <c r="C125" s="373"/>
      <c r="D125" s="163" t="s">
        <v>198</v>
      </c>
      <c r="E125" s="474" t="s">
        <v>213</v>
      </c>
      <c r="F125" s="174"/>
      <c r="G125" s="175">
        <v>52</v>
      </c>
      <c r="H125" s="176">
        <v>79</v>
      </c>
      <c r="I125" s="175">
        <v>265</v>
      </c>
      <c r="J125" s="176">
        <v>220</v>
      </c>
      <c r="K125" s="177">
        <v>340</v>
      </c>
      <c r="L125" s="176">
        <v>228</v>
      </c>
      <c r="M125" s="175">
        <v>240</v>
      </c>
      <c r="N125" s="176">
        <v>282</v>
      </c>
      <c r="O125" s="175">
        <v>261</v>
      </c>
      <c r="P125" s="176">
        <v>237</v>
      </c>
      <c r="Q125" s="175">
        <v>213</v>
      </c>
      <c r="R125" s="176">
        <v>156</v>
      </c>
      <c r="S125" s="176">
        <f t="shared" si="1"/>
        <v>2573</v>
      </c>
      <c r="T125" s="338" t="s">
        <v>191</v>
      </c>
      <c r="U125" s="342">
        <v>1</v>
      </c>
      <c r="V125" s="515"/>
      <c r="W125" s="362"/>
      <c r="X125" s="362"/>
    </row>
    <row r="126" spans="1:24" ht="15" customHeight="1">
      <c r="A126" s="352"/>
      <c r="B126" s="373"/>
      <c r="C126" s="373"/>
      <c r="D126" s="163" t="s">
        <v>55</v>
      </c>
      <c r="E126" s="474" t="s">
        <v>788</v>
      </c>
      <c r="F126" s="174"/>
      <c r="G126" s="175">
        <v>0</v>
      </c>
      <c r="H126" s="176">
        <v>0</v>
      </c>
      <c r="I126" s="175">
        <v>0</v>
      </c>
      <c r="J126" s="176">
        <v>81000</v>
      </c>
      <c r="K126" s="177">
        <v>0</v>
      </c>
      <c r="L126" s="176">
        <v>0</v>
      </c>
      <c r="M126" s="175">
        <v>0</v>
      </c>
      <c r="N126" s="176">
        <v>0</v>
      </c>
      <c r="O126" s="175">
        <v>0</v>
      </c>
      <c r="P126" s="176">
        <v>0</v>
      </c>
      <c r="Q126" s="175">
        <v>0</v>
      </c>
      <c r="R126" s="176">
        <v>0</v>
      </c>
      <c r="S126" s="176">
        <f t="shared" si="1"/>
        <v>81000</v>
      </c>
      <c r="T126" s="338" t="s">
        <v>184</v>
      </c>
      <c r="U126" s="342">
        <v>1</v>
      </c>
      <c r="V126" s="515"/>
      <c r="W126" s="362"/>
      <c r="X126" s="362"/>
    </row>
    <row r="127" spans="1:24" ht="15" customHeight="1">
      <c r="A127" s="352"/>
      <c r="B127" s="373"/>
      <c r="C127" s="373"/>
      <c r="D127" s="163" t="s">
        <v>57</v>
      </c>
      <c r="E127" s="474" t="s">
        <v>214</v>
      </c>
      <c r="F127" s="174"/>
      <c r="G127" s="175">
        <v>717</v>
      </c>
      <c r="H127" s="176">
        <v>933</v>
      </c>
      <c r="I127" s="175">
        <v>2106</v>
      </c>
      <c r="J127" s="176">
        <v>2415</v>
      </c>
      <c r="K127" s="177">
        <v>2748</v>
      </c>
      <c r="L127" s="176">
        <v>2196</v>
      </c>
      <c r="M127" s="175">
        <v>2054</v>
      </c>
      <c r="N127" s="176">
        <v>2216</v>
      </c>
      <c r="O127" s="175">
        <v>2737</v>
      </c>
      <c r="P127" s="176">
        <v>2491</v>
      </c>
      <c r="Q127" s="175">
        <v>2282</v>
      </c>
      <c r="R127" s="176">
        <v>1291</v>
      </c>
      <c r="S127" s="176">
        <f t="shared" si="1"/>
        <v>24186</v>
      </c>
      <c r="T127" s="338"/>
      <c r="V127" s="515"/>
      <c r="W127" s="362"/>
      <c r="X127" s="362"/>
    </row>
    <row r="128" spans="1:24" ht="15" customHeight="1">
      <c r="A128" s="352"/>
      <c r="B128" s="373"/>
      <c r="C128" s="373"/>
      <c r="D128" s="163"/>
      <c r="E128" s="474" t="s">
        <v>229</v>
      </c>
      <c r="F128" s="174"/>
      <c r="G128" s="175">
        <v>717</v>
      </c>
      <c r="H128" s="176">
        <v>933</v>
      </c>
      <c r="I128" s="175">
        <v>2106</v>
      </c>
      <c r="J128" s="176">
        <v>650</v>
      </c>
      <c r="K128" s="177">
        <v>759</v>
      </c>
      <c r="L128" s="176">
        <v>437</v>
      </c>
      <c r="M128" s="175">
        <v>355</v>
      </c>
      <c r="N128" s="176">
        <v>349</v>
      </c>
      <c r="O128" s="175">
        <v>756</v>
      </c>
      <c r="P128" s="176">
        <v>564</v>
      </c>
      <c r="Q128" s="175">
        <v>513</v>
      </c>
      <c r="R128" s="176">
        <v>311</v>
      </c>
      <c r="S128" s="176">
        <f t="shared" si="1"/>
        <v>8450</v>
      </c>
      <c r="T128" s="338" t="s">
        <v>179</v>
      </c>
      <c r="U128" s="342">
        <v>1</v>
      </c>
      <c r="V128" s="515"/>
      <c r="W128" s="362"/>
      <c r="X128" s="362"/>
    </row>
    <row r="129" spans="1:24" ht="15" customHeight="1">
      <c r="A129" s="352"/>
      <c r="B129" s="373"/>
      <c r="C129" s="373"/>
      <c r="D129" s="163"/>
      <c r="E129" s="474" t="s">
        <v>230</v>
      </c>
      <c r="F129" s="174"/>
      <c r="G129" s="175">
        <v>0</v>
      </c>
      <c r="H129" s="176">
        <v>0</v>
      </c>
      <c r="I129" s="175">
        <v>0</v>
      </c>
      <c r="J129" s="176">
        <v>1765</v>
      </c>
      <c r="K129" s="177">
        <v>1989</v>
      </c>
      <c r="L129" s="176">
        <v>1759</v>
      </c>
      <c r="M129" s="175">
        <v>1699</v>
      </c>
      <c r="N129" s="176">
        <v>1867</v>
      </c>
      <c r="O129" s="175">
        <v>1981</v>
      </c>
      <c r="P129" s="176">
        <v>1927</v>
      </c>
      <c r="Q129" s="175">
        <v>1769</v>
      </c>
      <c r="R129" s="176">
        <v>980</v>
      </c>
      <c r="S129" s="176">
        <f t="shared" si="1"/>
        <v>15736</v>
      </c>
      <c r="T129" s="338" t="s">
        <v>172</v>
      </c>
      <c r="U129" s="342">
        <v>1</v>
      </c>
      <c r="V129" s="515"/>
      <c r="W129" s="362"/>
      <c r="X129" s="362"/>
    </row>
    <row r="130" spans="1:24" ht="15" customHeight="1">
      <c r="A130" s="352"/>
      <c r="B130" s="373"/>
      <c r="C130" s="373"/>
      <c r="D130" s="163" t="s">
        <v>59</v>
      </c>
      <c r="E130" s="474" t="s">
        <v>215</v>
      </c>
      <c r="F130" s="174"/>
      <c r="G130" s="175">
        <v>305</v>
      </c>
      <c r="H130" s="176">
        <v>360</v>
      </c>
      <c r="I130" s="175">
        <v>1612</v>
      </c>
      <c r="J130" s="176">
        <v>6012</v>
      </c>
      <c r="K130" s="177">
        <v>2425</v>
      </c>
      <c r="L130" s="176">
        <v>1703</v>
      </c>
      <c r="M130" s="175">
        <v>2638</v>
      </c>
      <c r="N130" s="176">
        <v>2892</v>
      </c>
      <c r="O130" s="175">
        <v>2923</v>
      </c>
      <c r="P130" s="176">
        <v>2075</v>
      </c>
      <c r="Q130" s="175">
        <v>1595</v>
      </c>
      <c r="R130" s="176">
        <v>1146</v>
      </c>
      <c r="S130" s="176">
        <f t="shared" si="1"/>
        <v>25686</v>
      </c>
      <c r="T130" s="338" t="s">
        <v>172</v>
      </c>
      <c r="U130" s="342">
        <v>1</v>
      </c>
      <c r="V130" s="515"/>
      <c r="W130" s="362"/>
      <c r="X130" s="362"/>
    </row>
    <row r="131" spans="1:24" ht="15" customHeight="1">
      <c r="A131" s="352"/>
      <c r="B131" s="373"/>
      <c r="C131" s="373"/>
      <c r="D131" s="163" t="s">
        <v>61</v>
      </c>
      <c r="E131" s="474" t="s">
        <v>216</v>
      </c>
      <c r="F131" s="174"/>
      <c r="G131" s="175">
        <v>0</v>
      </c>
      <c r="H131" s="176">
        <v>0</v>
      </c>
      <c r="I131" s="175">
        <v>0</v>
      </c>
      <c r="J131" s="176">
        <v>445</v>
      </c>
      <c r="K131" s="177">
        <v>1106</v>
      </c>
      <c r="L131" s="176">
        <v>474</v>
      </c>
      <c r="M131" s="175">
        <v>567</v>
      </c>
      <c r="N131" s="176">
        <v>1482</v>
      </c>
      <c r="O131" s="175">
        <v>697</v>
      </c>
      <c r="P131" s="176">
        <v>444</v>
      </c>
      <c r="Q131" s="175">
        <v>124</v>
      </c>
      <c r="R131" s="176">
        <v>0</v>
      </c>
      <c r="S131" s="176">
        <f t="shared" ref="S131:S195" si="5">SUM(G131:R131)</f>
        <v>5339</v>
      </c>
      <c r="T131" s="338" t="s">
        <v>170</v>
      </c>
      <c r="U131" s="342">
        <v>1</v>
      </c>
      <c r="V131" s="515"/>
      <c r="W131" s="362"/>
      <c r="X131" s="362"/>
    </row>
    <row r="132" spans="1:24" ht="15" customHeight="1">
      <c r="A132" s="352"/>
      <c r="B132" s="353"/>
      <c r="C132" s="353"/>
      <c r="D132" s="163" t="s">
        <v>63</v>
      </c>
      <c r="E132" s="474" t="s">
        <v>217</v>
      </c>
      <c r="F132" s="174"/>
      <c r="G132" s="327">
        <v>66</v>
      </c>
      <c r="H132" s="328">
        <v>198</v>
      </c>
      <c r="I132" s="327">
        <v>237</v>
      </c>
      <c r="J132" s="328">
        <v>1406</v>
      </c>
      <c r="K132" s="329">
        <v>1066</v>
      </c>
      <c r="L132" s="328">
        <v>801</v>
      </c>
      <c r="M132" s="327">
        <v>249</v>
      </c>
      <c r="N132" s="328">
        <v>478</v>
      </c>
      <c r="O132" s="327">
        <v>477</v>
      </c>
      <c r="P132" s="328">
        <v>480</v>
      </c>
      <c r="Q132" s="327">
        <v>633</v>
      </c>
      <c r="R132" s="328">
        <v>177</v>
      </c>
      <c r="S132" s="328">
        <f t="shared" si="5"/>
        <v>6268</v>
      </c>
      <c r="T132" s="338" t="s">
        <v>167</v>
      </c>
      <c r="U132" s="342">
        <v>1</v>
      </c>
      <c r="V132" s="515"/>
      <c r="W132" s="362"/>
      <c r="X132" s="362"/>
    </row>
    <row r="133" spans="1:24" ht="15" customHeight="1">
      <c r="A133" s="352"/>
      <c r="B133" s="373"/>
      <c r="C133" s="373"/>
      <c r="D133" s="163" t="s">
        <v>65</v>
      </c>
      <c r="E133" s="474" t="s">
        <v>824</v>
      </c>
      <c r="F133" s="174"/>
      <c r="G133" s="175">
        <v>124</v>
      </c>
      <c r="H133" s="176">
        <v>219</v>
      </c>
      <c r="I133" s="175">
        <v>534</v>
      </c>
      <c r="J133" s="176">
        <v>412</v>
      </c>
      <c r="K133" s="177">
        <v>593</v>
      </c>
      <c r="L133" s="176">
        <v>423</v>
      </c>
      <c r="M133" s="175">
        <v>491</v>
      </c>
      <c r="N133" s="176">
        <v>820</v>
      </c>
      <c r="O133" s="175">
        <v>845</v>
      </c>
      <c r="P133" s="176">
        <v>799</v>
      </c>
      <c r="Q133" s="175">
        <v>1337</v>
      </c>
      <c r="R133" s="176">
        <v>299</v>
      </c>
      <c r="S133" s="176">
        <f t="shared" si="5"/>
        <v>6896</v>
      </c>
      <c r="T133" s="338" t="s">
        <v>167</v>
      </c>
      <c r="U133" s="342">
        <v>1</v>
      </c>
      <c r="V133" s="515"/>
      <c r="W133" s="362"/>
      <c r="X133" s="362"/>
    </row>
    <row r="134" spans="1:24" ht="15" customHeight="1">
      <c r="A134" s="352"/>
      <c r="B134" s="353"/>
      <c r="C134" s="353"/>
      <c r="D134" s="163" t="s">
        <v>67</v>
      </c>
      <c r="E134" s="474" t="s">
        <v>218</v>
      </c>
      <c r="F134" s="174"/>
      <c r="G134" s="327">
        <v>75</v>
      </c>
      <c r="H134" s="328">
        <v>88</v>
      </c>
      <c r="I134" s="327">
        <v>241</v>
      </c>
      <c r="J134" s="328">
        <v>254</v>
      </c>
      <c r="K134" s="329">
        <v>552</v>
      </c>
      <c r="L134" s="328">
        <v>247</v>
      </c>
      <c r="M134" s="327">
        <v>587</v>
      </c>
      <c r="N134" s="328">
        <v>666</v>
      </c>
      <c r="O134" s="327">
        <v>447</v>
      </c>
      <c r="P134" s="328">
        <v>219</v>
      </c>
      <c r="Q134" s="327">
        <v>567</v>
      </c>
      <c r="R134" s="328">
        <v>239</v>
      </c>
      <c r="S134" s="328">
        <f>SUM(G134:R134)</f>
        <v>4182</v>
      </c>
      <c r="T134" s="338" t="s">
        <v>179</v>
      </c>
      <c r="U134" s="342">
        <v>1</v>
      </c>
      <c r="V134" s="515"/>
      <c r="W134" s="362"/>
      <c r="X134" s="362"/>
    </row>
    <row r="135" spans="1:24" ht="15" customHeight="1">
      <c r="A135" s="352"/>
      <c r="B135" s="373"/>
      <c r="C135" s="373"/>
      <c r="D135" s="163" t="s">
        <v>69</v>
      </c>
      <c r="E135" s="474" t="s">
        <v>219</v>
      </c>
      <c r="F135" s="174"/>
      <c r="G135" s="175">
        <v>30</v>
      </c>
      <c r="H135" s="176">
        <v>30</v>
      </c>
      <c r="I135" s="175">
        <v>90</v>
      </c>
      <c r="J135" s="176">
        <v>1000</v>
      </c>
      <c r="K135" s="177">
        <v>2200</v>
      </c>
      <c r="L135" s="176">
        <v>1100</v>
      </c>
      <c r="M135" s="175">
        <v>380</v>
      </c>
      <c r="N135" s="176">
        <v>600</v>
      </c>
      <c r="O135" s="175">
        <v>190</v>
      </c>
      <c r="P135" s="176">
        <v>820</v>
      </c>
      <c r="Q135" s="175">
        <v>520</v>
      </c>
      <c r="R135" s="176">
        <v>160</v>
      </c>
      <c r="S135" s="176">
        <f t="shared" si="5"/>
        <v>7120</v>
      </c>
      <c r="T135" s="338" t="s">
        <v>170</v>
      </c>
      <c r="U135" s="342">
        <v>1</v>
      </c>
      <c r="V135" s="515"/>
      <c r="W135" s="362"/>
      <c r="X135" s="362"/>
    </row>
    <row r="136" spans="1:24" ht="15" customHeight="1">
      <c r="A136" s="352"/>
      <c r="B136" s="353"/>
      <c r="C136" s="353"/>
      <c r="D136" s="163" t="s">
        <v>71</v>
      </c>
      <c r="E136" s="473" t="s">
        <v>220</v>
      </c>
      <c r="F136" s="174"/>
      <c r="G136" s="175">
        <v>0</v>
      </c>
      <c r="H136" s="176">
        <v>0</v>
      </c>
      <c r="I136" s="175">
        <v>1998</v>
      </c>
      <c r="J136" s="176">
        <v>2530</v>
      </c>
      <c r="K136" s="177">
        <v>2750</v>
      </c>
      <c r="L136" s="176">
        <v>2270</v>
      </c>
      <c r="M136" s="175">
        <v>1920</v>
      </c>
      <c r="N136" s="176">
        <v>1782</v>
      </c>
      <c r="O136" s="175">
        <v>2064</v>
      </c>
      <c r="P136" s="176">
        <v>2411</v>
      </c>
      <c r="Q136" s="175">
        <v>2241</v>
      </c>
      <c r="R136" s="176">
        <v>926</v>
      </c>
      <c r="S136" s="319">
        <f t="shared" si="5"/>
        <v>20892</v>
      </c>
      <c r="T136" s="320" t="s">
        <v>186</v>
      </c>
      <c r="U136" s="342">
        <v>1</v>
      </c>
      <c r="V136" s="515"/>
      <c r="W136" s="362"/>
      <c r="X136" s="362"/>
    </row>
    <row r="137" spans="1:24" ht="15" customHeight="1">
      <c r="A137" s="375"/>
      <c r="B137" s="376"/>
      <c r="C137" s="376"/>
      <c r="D137" s="315" t="s">
        <v>73</v>
      </c>
      <c r="E137" s="476" t="s">
        <v>221</v>
      </c>
      <c r="F137" s="628"/>
      <c r="G137" s="629">
        <v>8912</v>
      </c>
      <c r="H137" s="630">
        <v>10530</v>
      </c>
      <c r="I137" s="629">
        <v>15808</v>
      </c>
      <c r="J137" s="630">
        <v>15568</v>
      </c>
      <c r="K137" s="631">
        <v>14373</v>
      </c>
      <c r="L137" s="630">
        <v>12726</v>
      </c>
      <c r="M137" s="629">
        <v>20855</v>
      </c>
      <c r="N137" s="630">
        <v>14362</v>
      </c>
      <c r="O137" s="629">
        <v>13567</v>
      </c>
      <c r="P137" s="630">
        <v>15049</v>
      </c>
      <c r="Q137" s="629">
        <v>13970</v>
      </c>
      <c r="R137" s="630">
        <v>13003</v>
      </c>
      <c r="S137" s="512">
        <f t="shared" si="5"/>
        <v>168723</v>
      </c>
      <c r="T137" s="513" t="s">
        <v>169</v>
      </c>
      <c r="U137" s="342">
        <v>1</v>
      </c>
      <c r="V137" s="515"/>
      <c r="W137" s="362"/>
      <c r="X137" s="362"/>
    </row>
    <row r="138" spans="1:24" ht="15" customHeight="1">
      <c r="A138" s="352"/>
      <c r="B138" s="353"/>
      <c r="C138" s="353"/>
      <c r="D138" s="165" t="s">
        <v>75</v>
      </c>
      <c r="E138" s="473" t="s">
        <v>714</v>
      </c>
      <c r="F138" s="331"/>
      <c r="G138" s="312">
        <v>342</v>
      </c>
      <c r="H138" s="313">
        <v>530</v>
      </c>
      <c r="I138" s="312">
        <v>4859</v>
      </c>
      <c r="J138" s="313">
        <v>1935</v>
      </c>
      <c r="K138" s="314">
        <v>2366</v>
      </c>
      <c r="L138" s="313">
        <v>1918</v>
      </c>
      <c r="M138" s="312">
        <v>1648</v>
      </c>
      <c r="N138" s="313">
        <v>1599</v>
      </c>
      <c r="O138" s="312">
        <v>1536</v>
      </c>
      <c r="P138" s="313">
        <v>4621</v>
      </c>
      <c r="Q138" s="312">
        <v>2329</v>
      </c>
      <c r="R138" s="313">
        <v>321</v>
      </c>
      <c r="S138" s="313">
        <f t="shared" si="5"/>
        <v>24004</v>
      </c>
      <c r="T138" s="389" t="s">
        <v>186</v>
      </c>
      <c r="U138" s="342">
        <v>1</v>
      </c>
      <c r="V138" s="515"/>
      <c r="W138" s="362"/>
      <c r="X138" s="362"/>
    </row>
    <row r="139" spans="1:24" ht="15" customHeight="1">
      <c r="A139" s="352"/>
      <c r="B139" s="353"/>
      <c r="C139" s="353"/>
      <c r="D139" s="165" t="s">
        <v>77</v>
      </c>
      <c r="E139" s="473" t="s">
        <v>715</v>
      </c>
      <c r="F139" s="170"/>
      <c r="G139" s="171">
        <v>0</v>
      </c>
      <c r="H139" s="172">
        <v>0</v>
      </c>
      <c r="I139" s="171">
        <v>31</v>
      </c>
      <c r="J139" s="172">
        <v>212</v>
      </c>
      <c r="K139" s="173">
        <v>508</v>
      </c>
      <c r="L139" s="172">
        <v>1004</v>
      </c>
      <c r="M139" s="171">
        <v>183</v>
      </c>
      <c r="N139" s="172">
        <v>196</v>
      </c>
      <c r="O139" s="171">
        <v>82</v>
      </c>
      <c r="P139" s="172">
        <v>160</v>
      </c>
      <c r="Q139" s="171">
        <v>604</v>
      </c>
      <c r="R139" s="172">
        <v>13</v>
      </c>
      <c r="S139" s="325">
        <f t="shared" si="5"/>
        <v>2993</v>
      </c>
      <c r="T139" s="326" t="s">
        <v>725</v>
      </c>
      <c r="U139" s="342">
        <v>1</v>
      </c>
      <c r="V139" s="515"/>
      <c r="W139" s="362"/>
      <c r="X139" s="362"/>
    </row>
    <row r="140" spans="1:24" ht="15" customHeight="1">
      <c r="A140" s="352"/>
      <c r="B140" s="353"/>
      <c r="C140" s="353"/>
      <c r="D140" s="165" t="s">
        <v>78</v>
      </c>
      <c r="E140" s="473" t="s">
        <v>222</v>
      </c>
      <c r="F140" s="321"/>
      <c r="G140" s="322">
        <v>888</v>
      </c>
      <c r="H140" s="323">
        <v>1407</v>
      </c>
      <c r="I140" s="322">
        <v>2213</v>
      </c>
      <c r="J140" s="323">
        <v>2889</v>
      </c>
      <c r="K140" s="324">
        <v>2943</v>
      </c>
      <c r="L140" s="323">
        <v>1718</v>
      </c>
      <c r="M140" s="322">
        <v>1837</v>
      </c>
      <c r="N140" s="323">
        <v>2228</v>
      </c>
      <c r="O140" s="322">
        <v>2328</v>
      </c>
      <c r="P140" s="323">
        <v>2594</v>
      </c>
      <c r="Q140" s="322">
        <v>3056</v>
      </c>
      <c r="R140" s="323">
        <v>1603</v>
      </c>
      <c r="S140" s="325">
        <f t="shared" si="5"/>
        <v>25704</v>
      </c>
      <c r="T140" s="326" t="s">
        <v>169</v>
      </c>
      <c r="U140" s="342">
        <v>1</v>
      </c>
      <c r="V140" s="515"/>
      <c r="W140" s="362"/>
      <c r="X140" s="362"/>
    </row>
    <row r="141" spans="1:24" ht="15" customHeight="1">
      <c r="A141" s="352"/>
      <c r="B141" s="353"/>
      <c r="C141" s="353"/>
      <c r="D141" s="165" t="s">
        <v>80</v>
      </c>
      <c r="E141" s="473" t="s">
        <v>889</v>
      </c>
      <c r="F141" s="170"/>
      <c r="G141" s="171">
        <v>0</v>
      </c>
      <c r="H141" s="172">
        <v>0</v>
      </c>
      <c r="I141" s="171">
        <v>0</v>
      </c>
      <c r="J141" s="172">
        <v>0</v>
      </c>
      <c r="K141" s="173">
        <v>0</v>
      </c>
      <c r="L141" s="172">
        <v>0</v>
      </c>
      <c r="M141" s="171">
        <v>0</v>
      </c>
      <c r="N141" s="172">
        <v>15000</v>
      </c>
      <c r="O141" s="171">
        <v>0</v>
      </c>
      <c r="P141" s="172">
        <v>0</v>
      </c>
      <c r="Q141" s="171">
        <v>0</v>
      </c>
      <c r="R141" s="172">
        <v>0</v>
      </c>
      <c r="S141" s="325">
        <f t="shared" ref="S141" si="6">SUM(G141:R141)</f>
        <v>15000</v>
      </c>
      <c r="T141" s="326" t="s">
        <v>187</v>
      </c>
      <c r="U141" s="342">
        <v>1</v>
      </c>
      <c r="V141" s="515"/>
      <c r="W141" s="362"/>
      <c r="X141" s="362"/>
    </row>
    <row r="142" spans="1:24" ht="15" customHeight="1">
      <c r="A142" s="352"/>
      <c r="B142" s="353"/>
      <c r="C142" s="353"/>
      <c r="D142" s="165" t="s">
        <v>82</v>
      </c>
      <c r="E142" s="473" t="s">
        <v>737</v>
      </c>
      <c r="F142" s="321"/>
      <c r="G142" s="322">
        <v>0</v>
      </c>
      <c r="H142" s="323">
        <v>0</v>
      </c>
      <c r="I142" s="322">
        <v>0</v>
      </c>
      <c r="J142" s="323">
        <v>0</v>
      </c>
      <c r="K142" s="324">
        <v>0</v>
      </c>
      <c r="L142" s="323">
        <v>529</v>
      </c>
      <c r="M142" s="322">
        <v>0</v>
      </c>
      <c r="N142" s="323">
        <v>0</v>
      </c>
      <c r="O142" s="322">
        <v>0</v>
      </c>
      <c r="P142" s="323">
        <v>513</v>
      </c>
      <c r="Q142" s="322">
        <v>0</v>
      </c>
      <c r="R142" s="323">
        <v>0</v>
      </c>
      <c r="S142" s="325">
        <f t="shared" si="5"/>
        <v>1042</v>
      </c>
      <c r="T142" s="326" t="s">
        <v>187</v>
      </c>
      <c r="U142" s="342">
        <v>1</v>
      </c>
      <c r="V142" s="515"/>
      <c r="W142" s="362"/>
      <c r="X142" s="362"/>
    </row>
    <row r="143" spans="1:24" ht="15" customHeight="1">
      <c r="A143" s="352"/>
      <c r="B143" s="353"/>
      <c r="C143" s="353"/>
      <c r="D143" s="165" t="s">
        <v>83</v>
      </c>
      <c r="E143" s="473" t="s">
        <v>224</v>
      </c>
      <c r="F143" s="321"/>
      <c r="G143" s="322">
        <v>2800</v>
      </c>
      <c r="H143" s="323">
        <v>1300</v>
      </c>
      <c r="I143" s="322">
        <v>1800</v>
      </c>
      <c r="J143" s="323">
        <v>1800</v>
      </c>
      <c r="K143" s="324">
        <v>1950</v>
      </c>
      <c r="L143" s="323">
        <v>1550</v>
      </c>
      <c r="M143" s="322">
        <v>1071</v>
      </c>
      <c r="N143" s="323">
        <v>1351</v>
      </c>
      <c r="O143" s="322">
        <v>1488</v>
      </c>
      <c r="P143" s="323">
        <v>2000</v>
      </c>
      <c r="Q143" s="322">
        <v>2700</v>
      </c>
      <c r="R143" s="323">
        <v>1300</v>
      </c>
      <c r="S143" s="325">
        <f t="shared" si="5"/>
        <v>21110</v>
      </c>
      <c r="T143" s="326" t="s">
        <v>177</v>
      </c>
      <c r="U143" s="342">
        <v>1</v>
      </c>
      <c r="V143" s="515"/>
      <c r="W143" s="362"/>
      <c r="X143" s="362"/>
    </row>
    <row r="144" spans="1:24" ht="15" customHeight="1">
      <c r="A144" s="352"/>
      <c r="B144" s="353"/>
      <c r="C144" s="353"/>
      <c r="D144" s="165" t="s">
        <v>85</v>
      </c>
      <c r="E144" s="473" t="s">
        <v>225</v>
      </c>
      <c r="F144" s="321"/>
      <c r="G144" s="322">
        <v>271</v>
      </c>
      <c r="H144" s="323">
        <v>532</v>
      </c>
      <c r="I144" s="322">
        <v>888</v>
      </c>
      <c r="J144" s="323">
        <v>722</v>
      </c>
      <c r="K144" s="324">
        <v>898</v>
      </c>
      <c r="L144" s="323">
        <v>503</v>
      </c>
      <c r="M144" s="322">
        <v>593</v>
      </c>
      <c r="N144" s="323">
        <v>795</v>
      </c>
      <c r="O144" s="322">
        <v>645</v>
      </c>
      <c r="P144" s="323">
        <v>639</v>
      </c>
      <c r="Q144" s="322">
        <v>1242</v>
      </c>
      <c r="R144" s="323">
        <v>681</v>
      </c>
      <c r="S144" s="325">
        <f t="shared" si="5"/>
        <v>8409</v>
      </c>
      <c r="T144" s="326" t="s">
        <v>171</v>
      </c>
      <c r="U144" s="342">
        <v>1</v>
      </c>
      <c r="V144" s="515"/>
      <c r="W144" s="362"/>
      <c r="X144" s="362"/>
    </row>
    <row r="145" spans="1:24" ht="15" customHeight="1">
      <c r="A145" s="352"/>
      <c r="B145" s="353"/>
      <c r="C145" s="353"/>
      <c r="D145" s="165" t="s">
        <v>87</v>
      </c>
      <c r="E145" s="473" t="s">
        <v>226</v>
      </c>
      <c r="F145" s="321"/>
      <c r="G145" s="322">
        <v>807</v>
      </c>
      <c r="H145" s="323">
        <v>1074</v>
      </c>
      <c r="I145" s="322">
        <v>2525</v>
      </c>
      <c r="J145" s="323">
        <v>3914</v>
      </c>
      <c r="K145" s="324">
        <v>4086</v>
      </c>
      <c r="L145" s="323">
        <v>2785</v>
      </c>
      <c r="M145" s="322">
        <v>2709</v>
      </c>
      <c r="N145" s="323">
        <v>3195</v>
      </c>
      <c r="O145" s="322">
        <v>3578</v>
      </c>
      <c r="P145" s="323">
        <v>4675</v>
      </c>
      <c r="Q145" s="322">
        <v>4690</v>
      </c>
      <c r="R145" s="323">
        <v>1873</v>
      </c>
      <c r="S145" s="325">
        <f t="shared" si="5"/>
        <v>35911</v>
      </c>
      <c r="T145" s="326" t="s">
        <v>169</v>
      </c>
      <c r="U145" s="342">
        <v>1</v>
      </c>
      <c r="V145" s="515"/>
      <c r="W145" s="362"/>
      <c r="X145" s="362"/>
    </row>
    <row r="146" spans="1:24" ht="15" customHeight="1">
      <c r="A146" s="352"/>
      <c r="B146" s="353"/>
      <c r="C146" s="353"/>
      <c r="D146" s="165" t="s">
        <v>89</v>
      </c>
      <c r="E146" s="473" t="s">
        <v>227</v>
      </c>
      <c r="F146" s="321"/>
      <c r="G146" s="322">
        <v>14971</v>
      </c>
      <c r="H146" s="323">
        <v>14842</v>
      </c>
      <c r="I146" s="322">
        <v>24286</v>
      </c>
      <c r="J146" s="323">
        <v>24082</v>
      </c>
      <c r="K146" s="324">
        <v>27887</v>
      </c>
      <c r="L146" s="323">
        <v>20255</v>
      </c>
      <c r="M146" s="322">
        <v>20855</v>
      </c>
      <c r="N146" s="323">
        <v>28678</v>
      </c>
      <c r="O146" s="322">
        <v>22164</v>
      </c>
      <c r="P146" s="323">
        <v>27399</v>
      </c>
      <c r="Q146" s="322">
        <v>29711</v>
      </c>
      <c r="R146" s="323">
        <v>17680</v>
      </c>
      <c r="S146" s="325">
        <f t="shared" si="5"/>
        <v>272810</v>
      </c>
      <c r="T146" s="326" t="s">
        <v>169</v>
      </c>
      <c r="U146" s="342">
        <v>1</v>
      </c>
      <c r="V146" s="515"/>
      <c r="W146" s="362"/>
      <c r="X146" s="362"/>
    </row>
    <row r="147" spans="1:24" ht="15" customHeight="1">
      <c r="A147" s="352"/>
      <c r="B147" s="353"/>
      <c r="C147" s="353"/>
      <c r="D147" s="165" t="s">
        <v>91</v>
      </c>
      <c r="E147" s="473" t="s">
        <v>886</v>
      </c>
      <c r="F147" s="321" t="s">
        <v>926</v>
      </c>
      <c r="G147" s="322">
        <v>0</v>
      </c>
      <c r="H147" s="323">
        <v>0</v>
      </c>
      <c r="I147" s="322">
        <v>146</v>
      </c>
      <c r="J147" s="323">
        <v>667</v>
      </c>
      <c r="K147" s="324">
        <v>1331</v>
      </c>
      <c r="L147" s="323">
        <v>445</v>
      </c>
      <c r="M147" s="322">
        <v>512</v>
      </c>
      <c r="N147" s="323">
        <v>1280</v>
      </c>
      <c r="O147" s="322">
        <v>577</v>
      </c>
      <c r="P147" s="323">
        <v>762</v>
      </c>
      <c r="Q147" s="322">
        <v>444</v>
      </c>
      <c r="R147" s="323">
        <v>116</v>
      </c>
      <c r="S147" s="325">
        <f t="shared" ref="S147:S149" si="7">SUM(G147:R147)</f>
        <v>6280</v>
      </c>
      <c r="T147" s="326" t="s">
        <v>729</v>
      </c>
      <c r="U147" s="342">
        <v>1</v>
      </c>
      <c r="V147" s="515"/>
      <c r="W147" s="362"/>
      <c r="X147" s="362"/>
    </row>
    <row r="148" spans="1:24" ht="15" customHeight="1">
      <c r="A148" s="352"/>
      <c r="B148" s="353"/>
      <c r="C148" s="353"/>
      <c r="D148" s="165" t="s">
        <v>93</v>
      </c>
      <c r="E148" s="473" t="s">
        <v>887</v>
      </c>
      <c r="F148" s="321" t="s">
        <v>926</v>
      </c>
      <c r="G148" s="322">
        <v>22</v>
      </c>
      <c r="H148" s="323">
        <v>63</v>
      </c>
      <c r="I148" s="322">
        <v>203</v>
      </c>
      <c r="J148" s="323">
        <v>196</v>
      </c>
      <c r="K148" s="324">
        <v>191</v>
      </c>
      <c r="L148" s="323">
        <v>261</v>
      </c>
      <c r="M148" s="322">
        <v>193</v>
      </c>
      <c r="N148" s="323">
        <v>229</v>
      </c>
      <c r="O148" s="322">
        <v>123</v>
      </c>
      <c r="P148" s="323">
        <v>204</v>
      </c>
      <c r="Q148" s="322">
        <v>218</v>
      </c>
      <c r="R148" s="323">
        <v>64</v>
      </c>
      <c r="S148" s="325">
        <f t="shared" si="7"/>
        <v>1967</v>
      </c>
      <c r="T148" s="326" t="s">
        <v>192</v>
      </c>
      <c r="U148" s="342">
        <v>1</v>
      </c>
      <c r="V148" s="515"/>
      <c r="W148" s="362"/>
      <c r="X148" s="362"/>
    </row>
    <row r="149" spans="1:24" ht="15" customHeight="1">
      <c r="A149" s="352"/>
      <c r="B149" s="353"/>
      <c r="C149" s="353"/>
      <c r="D149" s="165" t="s">
        <v>95</v>
      </c>
      <c r="E149" s="473" t="s">
        <v>888</v>
      </c>
      <c r="F149" s="321"/>
      <c r="G149" s="322">
        <v>0</v>
      </c>
      <c r="H149" s="323">
        <v>1005</v>
      </c>
      <c r="I149" s="322">
        <v>4991</v>
      </c>
      <c r="J149" s="323">
        <v>4899</v>
      </c>
      <c r="K149" s="324">
        <v>7214</v>
      </c>
      <c r="L149" s="323">
        <v>2234</v>
      </c>
      <c r="M149" s="322">
        <v>1363</v>
      </c>
      <c r="N149" s="323">
        <v>3339</v>
      </c>
      <c r="O149" s="322">
        <v>1738</v>
      </c>
      <c r="P149" s="323">
        <v>2197</v>
      </c>
      <c r="Q149" s="322">
        <v>1766</v>
      </c>
      <c r="R149" s="323">
        <v>369</v>
      </c>
      <c r="S149" s="325">
        <f t="shared" si="7"/>
        <v>31115</v>
      </c>
      <c r="T149" s="326" t="s">
        <v>729</v>
      </c>
      <c r="U149" s="342">
        <v>1</v>
      </c>
      <c r="V149" s="515"/>
      <c r="W149" s="362"/>
      <c r="X149" s="362"/>
    </row>
    <row r="150" spans="1:24" ht="15" customHeight="1">
      <c r="A150" s="537"/>
      <c r="B150" s="538"/>
      <c r="C150" s="538"/>
      <c r="D150" s="539"/>
      <c r="E150" s="540" t="s">
        <v>591</v>
      </c>
      <c r="F150" s="541"/>
      <c r="G150" s="542">
        <f t="shared" ref="G150:S150" si="8">SUMIFS(G114:G149,$U114:$U149,1)</f>
        <v>50566</v>
      </c>
      <c r="H150" s="543">
        <f t="shared" si="8"/>
        <v>53421</v>
      </c>
      <c r="I150" s="542">
        <f t="shared" si="8"/>
        <v>89570</v>
      </c>
      <c r="J150" s="543">
        <f t="shared" si="8"/>
        <v>175314</v>
      </c>
      <c r="K150" s="544">
        <f t="shared" si="8"/>
        <v>102656</v>
      </c>
      <c r="L150" s="543">
        <f t="shared" si="8"/>
        <v>75460</v>
      </c>
      <c r="M150" s="542">
        <f t="shared" si="8"/>
        <v>83155</v>
      </c>
      <c r="N150" s="543">
        <f t="shared" si="8"/>
        <v>109645</v>
      </c>
      <c r="O150" s="542">
        <f t="shared" si="8"/>
        <v>79819</v>
      </c>
      <c r="P150" s="543">
        <f t="shared" si="8"/>
        <v>93676</v>
      </c>
      <c r="Q150" s="542">
        <f t="shared" si="8"/>
        <v>94384</v>
      </c>
      <c r="R150" s="543">
        <f t="shared" si="8"/>
        <v>64895</v>
      </c>
      <c r="S150" s="543">
        <f t="shared" si="8"/>
        <v>1072561</v>
      </c>
      <c r="T150" s="545"/>
      <c r="U150" s="342">
        <v>2</v>
      </c>
      <c r="V150" s="515"/>
      <c r="W150" s="362"/>
      <c r="X150" s="362"/>
    </row>
    <row r="151" spans="1:24" ht="15" customHeight="1">
      <c r="A151" s="352"/>
      <c r="B151" s="370" t="s">
        <v>236</v>
      </c>
      <c r="C151" s="371"/>
      <c r="D151" s="165" t="s">
        <v>45</v>
      </c>
      <c r="E151" s="473" t="s">
        <v>237</v>
      </c>
      <c r="F151" s="170"/>
      <c r="G151" s="171">
        <v>25</v>
      </c>
      <c r="H151" s="172">
        <v>62</v>
      </c>
      <c r="I151" s="171">
        <v>207</v>
      </c>
      <c r="J151" s="172">
        <v>8067</v>
      </c>
      <c r="K151" s="173">
        <v>18732</v>
      </c>
      <c r="L151" s="172">
        <v>16098</v>
      </c>
      <c r="M151" s="171">
        <v>13678</v>
      </c>
      <c r="N151" s="172">
        <v>17333</v>
      </c>
      <c r="O151" s="171">
        <v>19627</v>
      </c>
      <c r="P151" s="172">
        <v>27075</v>
      </c>
      <c r="Q151" s="171">
        <v>24079</v>
      </c>
      <c r="R151" s="172">
        <v>1380</v>
      </c>
      <c r="S151" s="325">
        <f t="shared" si="5"/>
        <v>146363</v>
      </c>
      <c r="T151" s="349" t="s">
        <v>170</v>
      </c>
      <c r="U151" s="342">
        <v>1</v>
      </c>
      <c r="V151" s="515"/>
      <c r="W151" s="362"/>
      <c r="X151" s="362"/>
    </row>
    <row r="152" spans="1:24" ht="15" customHeight="1">
      <c r="A152" s="352"/>
      <c r="B152" s="373"/>
      <c r="C152" s="373"/>
      <c r="D152" s="165" t="s">
        <v>47</v>
      </c>
      <c r="E152" s="473" t="s">
        <v>238</v>
      </c>
      <c r="F152" s="170"/>
      <c r="G152" s="171">
        <v>0</v>
      </c>
      <c r="H152" s="172">
        <v>0</v>
      </c>
      <c r="I152" s="171">
        <v>85</v>
      </c>
      <c r="J152" s="172">
        <v>231</v>
      </c>
      <c r="K152" s="173">
        <v>312</v>
      </c>
      <c r="L152" s="172">
        <v>199</v>
      </c>
      <c r="M152" s="171">
        <v>450</v>
      </c>
      <c r="N152" s="172">
        <v>910</v>
      </c>
      <c r="O152" s="171">
        <v>4974</v>
      </c>
      <c r="P152" s="172">
        <v>3004</v>
      </c>
      <c r="Q152" s="171">
        <v>8404</v>
      </c>
      <c r="R152" s="172">
        <v>1042</v>
      </c>
      <c r="S152" s="172">
        <f t="shared" si="5"/>
        <v>19611</v>
      </c>
      <c r="T152" s="349" t="s">
        <v>192</v>
      </c>
      <c r="U152" s="342">
        <v>1</v>
      </c>
      <c r="V152" s="515"/>
      <c r="W152" s="362"/>
      <c r="X152" s="362"/>
    </row>
    <row r="153" spans="1:24" ht="15" customHeight="1">
      <c r="A153" s="352"/>
      <c r="B153" s="373"/>
      <c r="C153" s="373"/>
      <c r="D153" s="165" t="s">
        <v>49</v>
      </c>
      <c r="E153" s="473" t="s">
        <v>239</v>
      </c>
      <c r="F153" s="170"/>
      <c r="G153" s="171">
        <v>740</v>
      </c>
      <c r="H153" s="172">
        <v>1106</v>
      </c>
      <c r="I153" s="171">
        <v>1961</v>
      </c>
      <c r="J153" s="172">
        <v>1649</v>
      </c>
      <c r="K153" s="173">
        <v>2469</v>
      </c>
      <c r="L153" s="172">
        <v>1213</v>
      </c>
      <c r="M153" s="171">
        <v>1704</v>
      </c>
      <c r="N153" s="172">
        <v>3276</v>
      </c>
      <c r="O153" s="171">
        <v>1741</v>
      </c>
      <c r="P153" s="172">
        <v>2004</v>
      </c>
      <c r="Q153" s="171">
        <v>1985</v>
      </c>
      <c r="R153" s="172">
        <v>524</v>
      </c>
      <c r="S153" s="172">
        <f t="shared" si="5"/>
        <v>20372</v>
      </c>
      <c r="T153" s="349" t="s">
        <v>167</v>
      </c>
      <c r="U153" s="342">
        <v>1</v>
      </c>
      <c r="V153" s="515"/>
      <c r="W153" s="362"/>
      <c r="X153" s="362"/>
    </row>
    <row r="154" spans="1:24" ht="15" customHeight="1">
      <c r="A154" s="352"/>
      <c r="B154" s="373"/>
      <c r="C154" s="373"/>
      <c r="D154" s="163" t="s">
        <v>51</v>
      </c>
      <c r="E154" s="474" t="s">
        <v>689</v>
      </c>
      <c r="F154" s="174"/>
      <c r="G154" s="175">
        <v>5840</v>
      </c>
      <c r="H154" s="176">
        <v>3953</v>
      </c>
      <c r="I154" s="175">
        <v>6142</v>
      </c>
      <c r="J154" s="176">
        <v>5936</v>
      </c>
      <c r="K154" s="177">
        <v>8006</v>
      </c>
      <c r="L154" s="176">
        <v>4982</v>
      </c>
      <c r="M154" s="175">
        <v>4754</v>
      </c>
      <c r="N154" s="176">
        <v>7794</v>
      </c>
      <c r="O154" s="175">
        <v>6467</v>
      </c>
      <c r="P154" s="176">
        <v>6885</v>
      </c>
      <c r="Q154" s="175">
        <v>8725</v>
      </c>
      <c r="R154" s="176">
        <v>5980</v>
      </c>
      <c r="S154" s="176">
        <f t="shared" si="5"/>
        <v>75464</v>
      </c>
      <c r="T154" s="338" t="s">
        <v>168</v>
      </c>
      <c r="U154" s="342">
        <v>1</v>
      </c>
      <c r="V154" s="515"/>
      <c r="W154" s="362"/>
      <c r="X154" s="362"/>
    </row>
    <row r="155" spans="1:24" ht="15" customHeight="1">
      <c r="A155" s="352"/>
      <c r="B155" s="373"/>
      <c r="C155" s="373"/>
      <c r="D155" s="165" t="s">
        <v>198</v>
      </c>
      <c r="E155" s="473" t="s">
        <v>690</v>
      </c>
      <c r="F155" s="170"/>
      <c r="G155" s="171">
        <v>3546</v>
      </c>
      <c r="H155" s="172">
        <v>4224</v>
      </c>
      <c r="I155" s="171">
        <v>7059</v>
      </c>
      <c r="J155" s="172">
        <v>9398</v>
      </c>
      <c r="K155" s="173">
        <v>12564</v>
      </c>
      <c r="L155" s="172">
        <v>6555</v>
      </c>
      <c r="M155" s="171">
        <v>6532</v>
      </c>
      <c r="N155" s="172">
        <v>9531</v>
      </c>
      <c r="O155" s="171">
        <v>8176</v>
      </c>
      <c r="P155" s="172">
        <v>10665</v>
      </c>
      <c r="Q155" s="171">
        <v>13688</v>
      </c>
      <c r="R155" s="172">
        <v>5407</v>
      </c>
      <c r="S155" s="172">
        <f t="shared" si="5"/>
        <v>97345</v>
      </c>
      <c r="T155" s="349" t="s">
        <v>169</v>
      </c>
      <c r="U155" s="342">
        <v>1</v>
      </c>
      <c r="V155" s="515"/>
      <c r="W155" s="362"/>
      <c r="X155" s="362"/>
    </row>
    <row r="156" spans="1:24" ht="15" customHeight="1">
      <c r="A156" s="352"/>
      <c r="B156" s="373"/>
      <c r="C156" s="373"/>
      <c r="D156" s="165" t="s">
        <v>55</v>
      </c>
      <c r="E156" s="473" t="s">
        <v>691</v>
      </c>
      <c r="F156" s="170"/>
      <c r="G156" s="171">
        <v>95</v>
      </c>
      <c r="H156" s="172">
        <v>185</v>
      </c>
      <c r="I156" s="171">
        <v>629</v>
      </c>
      <c r="J156" s="172">
        <v>786</v>
      </c>
      <c r="K156" s="173">
        <v>1395</v>
      </c>
      <c r="L156" s="172">
        <v>721</v>
      </c>
      <c r="M156" s="171">
        <v>673</v>
      </c>
      <c r="N156" s="172">
        <v>609</v>
      </c>
      <c r="O156" s="171">
        <v>744</v>
      </c>
      <c r="P156" s="172">
        <v>2268</v>
      </c>
      <c r="Q156" s="171">
        <v>3979</v>
      </c>
      <c r="R156" s="172">
        <v>234</v>
      </c>
      <c r="S156" s="172">
        <f t="shared" si="5"/>
        <v>12318</v>
      </c>
      <c r="T156" s="349" t="s">
        <v>192</v>
      </c>
      <c r="U156" s="342">
        <v>1</v>
      </c>
      <c r="V156" s="515"/>
      <c r="W156" s="362"/>
      <c r="X156" s="362"/>
    </row>
    <row r="157" spans="1:24" ht="15" customHeight="1">
      <c r="A157" s="352"/>
      <c r="B157" s="373"/>
      <c r="C157" s="373"/>
      <c r="D157" s="165" t="s">
        <v>57</v>
      </c>
      <c r="E157" s="473" t="s">
        <v>240</v>
      </c>
      <c r="F157" s="170"/>
      <c r="G157" s="171">
        <v>162</v>
      </c>
      <c r="H157" s="172">
        <v>497</v>
      </c>
      <c r="I157" s="171">
        <v>869</v>
      </c>
      <c r="J157" s="172">
        <v>827</v>
      </c>
      <c r="K157" s="173">
        <v>1439</v>
      </c>
      <c r="L157" s="172">
        <v>929</v>
      </c>
      <c r="M157" s="171">
        <v>703</v>
      </c>
      <c r="N157" s="172">
        <v>1262</v>
      </c>
      <c r="O157" s="171">
        <v>882</v>
      </c>
      <c r="P157" s="172">
        <v>1199</v>
      </c>
      <c r="Q157" s="171">
        <v>1616</v>
      </c>
      <c r="R157" s="172">
        <v>853</v>
      </c>
      <c r="S157" s="172">
        <f t="shared" si="5"/>
        <v>11238</v>
      </c>
      <c r="T157" s="349" t="s">
        <v>167</v>
      </c>
      <c r="U157" s="342">
        <v>1</v>
      </c>
      <c r="V157" s="515"/>
      <c r="W157" s="362"/>
      <c r="X157" s="362"/>
    </row>
    <row r="158" spans="1:24" ht="15" customHeight="1">
      <c r="A158" s="352"/>
      <c r="B158" s="373"/>
      <c r="C158" s="373"/>
      <c r="D158" s="165" t="s">
        <v>959</v>
      </c>
      <c r="E158" s="473" t="s">
        <v>692</v>
      </c>
      <c r="F158" s="170"/>
      <c r="G158" s="171">
        <v>3642</v>
      </c>
      <c r="H158" s="172">
        <v>5535</v>
      </c>
      <c r="I158" s="171">
        <v>10269</v>
      </c>
      <c r="J158" s="172">
        <v>17595</v>
      </c>
      <c r="K158" s="173">
        <v>25290</v>
      </c>
      <c r="L158" s="172">
        <v>13164</v>
      </c>
      <c r="M158" s="171">
        <v>14169</v>
      </c>
      <c r="N158" s="172">
        <v>20202</v>
      </c>
      <c r="O158" s="171">
        <v>17907</v>
      </c>
      <c r="P158" s="172">
        <v>29502</v>
      </c>
      <c r="Q158" s="171">
        <v>42240</v>
      </c>
      <c r="R158" s="172">
        <v>5439</v>
      </c>
      <c r="S158" s="172">
        <f t="shared" si="5"/>
        <v>204954</v>
      </c>
      <c r="T158" s="349" t="s">
        <v>169</v>
      </c>
      <c r="U158" s="342">
        <v>1</v>
      </c>
      <c r="V158" s="515"/>
      <c r="W158" s="362"/>
      <c r="X158" s="362"/>
    </row>
    <row r="159" spans="1:24" ht="15" customHeight="1">
      <c r="A159" s="352"/>
      <c r="B159" s="373"/>
      <c r="C159" s="373"/>
      <c r="D159" s="165" t="s">
        <v>61</v>
      </c>
      <c r="E159" s="473" t="s">
        <v>693</v>
      </c>
      <c r="F159" s="170"/>
      <c r="G159" s="171">
        <v>0</v>
      </c>
      <c r="H159" s="172">
        <v>0</v>
      </c>
      <c r="I159" s="171">
        <v>684</v>
      </c>
      <c r="J159" s="172">
        <v>1173</v>
      </c>
      <c r="K159" s="173">
        <v>1686</v>
      </c>
      <c r="L159" s="172">
        <v>877</v>
      </c>
      <c r="M159" s="171">
        <v>944</v>
      </c>
      <c r="N159" s="172">
        <v>1347</v>
      </c>
      <c r="O159" s="171">
        <v>793</v>
      </c>
      <c r="P159" s="172">
        <v>1966</v>
      </c>
      <c r="Q159" s="171">
        <v>2816</v>
      </c>
      <c r="R159" s="172">
        <v>0</v>
      </c>
      <c r="S159" s="172">
        <f t="shared" si="5"/>
        <v>12286</v>
      </c>
      <c r="T159" s="349" t="s">
        <v>243</v>
      </c>
      <c r="U159" s="342">
        <v>1</v>
      </c>
      <c r="V159" s="515"/>
      <c r="W159" s="362"/>
      <c r="X159" s="362"/>
    </row>
    <row r="160" spans="1:24" ht="15" customHeight="1">
      <c r="A160" s="352"/>
      <c r="B160" s="373"/>
      <c r="C160" s="373"/>
      <c r="D160" s="165" t="s">
        <v>63</v>
      </c>
      <c r="E160" s="473" t="s">
        <v>241</v>
      </c>
      <c r="F160" s="170"/>
      <c r="G160" s="171">
        <v>1602</v>
      </c>
      <c r="H160" s="172">
        <v>1539</v>
      </c>
      <c r="I160" s="171">
        <v>1992</v>
      </c>
      <c r="J160" s="172">
        <v>2474</v>
      </c>
      <c r="K160" s="173">
        <v>2814</v>
      </c>
      <c r="L160" s="172">
        <v>1764</v>
      </c>
      <c r="M160" s="171">
        <v>1860</v>
      </c>
      <c r="N160" s="172">
        <v>2484</v>
      </c>
      <c r="O160" s="171">
        <v>2108</v>
      </c>
      <c r="P160" s="172">
        <v>2314</v>
      </c>
      <c r="Q160" s="171">
        <v>2583</v>
      </c>
      <c r="R160" s="172">
        <v>2158</v>
      </c>
      <c r="S160" s="172">
        <f t="shared" si="5"/>
        <v>25692</v>
      </c>
      <c r="T160" s="349" t="s">
        <v>168</v>
      </c>
      <c r="U160" s="342">
        <v>1</v>
      </c>
      <c r="V160" s="515"/>
      <c r="W160" s="362"/>
      <c r="X160" s="362"/>
    </row>
    <row r="161" spans="1:24" ht="15" customHeight="1">
      <c r="A161" s="352"/>
      <c r="B161" s="373"/>
      <c r="C161" s="373"/>
      <c r="D161" s="165" t="s">
        <v>65</v>
      </c>
      <c r="E161" s="473" t="s">
        <v>694</v>
      </c>
      <c r="F161" s="170"/>
      <c r="G161" s="171">
        <v>0</v>
      </c>
      <c r="H161" s="172">
        <v>0</v>
      </c>
      <c r="I161" s="171">
        <v>0</v>
      </c>
      <c r="J161" s="172">
        <v>0</v>
      </c>
      <c r="K161" s="173">
        <v>0</v>
      </c>
      <c r="L161" s="172">
        <v>0</v>
      </c>
      <c r="M161" s="171">
        <v>0</v>
      </c>
      <c r="N161" s="172">
        <v>2000</v>
      </c>
      <c r="O161" s="171">
        <v>0</v>
      </c>
      <c r="P161" s="172">
        <v>0</v>
      </c>
      <c r="Q161" s="171">
        <v>0</v>
      </c>
      <c r="R161" s="172">
        <v>0</v>
      </c>
      <c r="S161" s="172">
        <f t="shared" si="5"/>
        <v>2000</v>
      </c>
      <c r="T161" s="349" t="s">
        <v>187</v>
      </c>
      <c r="U161" s="342">
        <v>1</v>
      </c>
      <c r="V161" s="515"/>
      <c r="W161" s="362"/>
      <c r="X161" s="362"/>
    </row>
    <row r="162" spans="1:24" ht="15" customHeight="1">
      <c r="A162" s="352"/>
      <c r="B162" s="373"/>
      <c r="C162" s="373"/>
      <c r="D162" s="165" t="s">
        <v>67</v>
      </c>
      <c r="E162" s="473" t="s">
        <v>695</v>
      </c>
      <c r="F162" s="170"/>
      <c r="G162" s="171">
        <v>240</v>
      </c>
      <c r="H162" s="172">
        <v>189</v>
      </c>
      <c r="I162" s="171">
        <v>131</v>
      </c>
      <c r="J162" s="172">
        <v>4204</v>
      </c>
      <c r="K162" s="173">
        <v>6052</v>
      </c>
      <c r="L162" s="172">
        <v>1901</v>
      </c>
      <c r="M162" s="171">
        <v>1306</v>
      </c>
      <c r="N162" s="172">
        <v>1433</v>
      </c>
      <c r="O162" s="171">
        <v>3063</v>
      </c>
      <c r="P162" s="172">
        <v>3771</v>
      </c>
      <c r="Q162" s="171">
        <v>1036</v>
      </c>
      <c r="R162" s="172">
        <v>105</v>
      </c>
      <c r="S162" s="172">
        <f t="shared" si="5"/>
        <v>23431</v>
      </c>
      <c r="T162" s="349" t="s">
        <v>181</v>
      </c>
      <c r="U162" s="342">
        <v>1</v>
      </c>
      <c r="V162" s="515"/>
      <c r="W162" s="362"/>
      <c r="X162" s="362"/>
    </row>
    <row r="163" spans="1:24" ht="15" customHeight="1">
      <c r="A163" s="352"/>
      <c r="B163" s="373"/>
      <c r="C163" s="373"/>
      <c r="D163" s="165" t="s">
        <v>69</v>
      </c>
      <c r="E163" s="473" t="s">
        <v>696</v>
      </c>
      <c r="F163" s="170"/>
      <c r="G163" s="171">
        <v>7878</v>
      </c>
      <c r="H163" s="172">
        <v>8132</v>
      </c>
      <c r="I163" s="171">
        <v>8386</v>
      </c>
      <c r="J163" s="172">
        <v>13301</v>
      </c>
      <c r="K163" s="173">
        <v>12537</v>
      </c>
      <c r="L163" s="172">
        <v>16098</v>
      </c>
      <c r="M163" s="171">
        <v>18653</v>
      </c>
      <c r="N163" s="172">
        <v>21302</v>
      </c>
      <c r="O163" s="171">
        <v>25125</v>
      </c>
      <c r="P163" s="172">
        <v>29008</v>
      </c>
      <c r="Q163" s="171">
        <v>18522</v>
      </c>
      <c r="R163" s="172">
        <v>6904</v>
      </c>
      <c r="S163" s="172">
        <f t="shared" si="5"/>
        <v>185846</v>
      </c>
      <c r="T163" s="349" t="s">
        <v>169</v>
      </c>
      <c r="U163" s="342">
        <v>1</v>
      </c>
      <c r="V163" s="515"/>
      <c r="W163" s="362"/>
      <c r="X163" s="362"/>
    </row>
    <row r="164" spans="1:24" ht="15" customHeight="1">
      <c r="A164" s="352"/>
      <c r="B164" s="373"/>
      <c r="C164" s="373"/>
      <c r="D164" s="165" t="s">
        <v>71</v>
      </c>
      <c r="E164" s="473" t="s">
        <v>807</v>
      </c>
      <c r="F164" s="170"/>
      <c r="G164" s="171">
        <v>2258</v>
      </c>
      <c r="H164" s="172">
        <v>2838</v>
      </c>
      <c r="I164" s="171">
        <v>3600</v>
      </c>
      <c r="J164" s="172">
        <v>3664</v>
      </c>
      <c r="K164" s="173">
        <v>4187</v>
      </c>
      <c r="L164" s="172">
        <v>2907</v>
      </c>
      <c r="M164" s="171">
        <v>4023</v>
      </c>
      <c r="N164" s="172">
        <v>5486</v>
      </c>
      <c r="O164" s="171">
        <v>4746</v>
      </c>
      <c r="P164" s="172">
        <v>5843</v>
      </c>
      <c r="Q164" s="171">
        <v>6111</v>
      </c>
      <c r="R164" s="172">
        <v>4376</v>
      </c>
      <c r="S164" s="172">
        <f t="shared" si="5"/>
        <v>50039</v>
      </c>
      <c r="T164" s="349" t="s">
        <v>168</v>
      </c>
      <c r="U164" s="342">
        <v>1</v>
      </c>
      <c r="V164" s="515"/>
      <c r="W164" s="362"/>
      <c r="X164" s="362"/>
    </row>
    <row r="165" spans="1:24" ht="15" customHeight="1">
      <c r="A165" s="352"/>
      <c r="B165" s="373"/>
      <c r="C165" s="373"/>
      <c r="D165" s="165" t="s">
        <v>73</v>
      </c>
      <c r="E165" s="473" t="s">
        <v>808</v>
      </c>
      <c r="F165" s="170"/>
      <c r="G165" s="171">
        <v>0</v>
      </c>
      <c r="H165" s="172">
        <v>0</v>
      </c>
      <c r="I165" s="171">
        <v>0</v>
      </c>
      <c r="J165" s="172">
        <v>2818</v>
      </c>
      <c r="K165" s="173">
        <v>3128</v>
      </c>
      <c r="L165" s="172">
        <v>466</v>
      </c>
      <c r="M165" s="171">
        <v>2419</v>
      </c>
      <c r="N165" s="172">
        <v>3516</v>
      </c>
      <c r="O165" s="171">
        <v>2518</v>
      </c>
      <c r="P165" s="172">
        <v>3026</v>
      </c>
      <c r="Q165" s="171">
        <v>2848</v>
      </c>
      <c r="R165" s="172">
        <v>0</v>
      </c>
      <c r="S165" s="172">
        <f t="shared" si="5"/>
        <v>20739</v>
      </c>
      <c r="T165" s="349" t="s">
        <v>169</v>
      </c>
      <c r="U165" s="342">
        <v>1</v>
      </c>
      <c r="V165" s="515"/>
      <c r="W165" s="362"/>
      <c r="X165" s="362"/>
    </row>
    <row r="166" spans="1:24" ht="15" customHeight="1">
      <c r="A166" s="377"/>
      <c r="B166" s="380"/>
      <c r="C166" s="380"/>
      <c r="D166" s="165" t="s">
        <v>75</v>
      </c>
      <c r="E166" s="473" t="s">
        <v>809</v>
      </c>
      <c r="F166" s="170"/>
      <c r="G166" s="171">
        <v>0</v>
      </c>
      <c r="H166" s="172">
        <v>0</v>
      </c>
      <c r="I166" s="171">
        <v>0</v>
      </c>
      <c r="J166" s="172">
        <v>0</v>
      </c>
      <c r="K166" s="173">
        <v>0</v>
      </c>
      <c r="L166" s="172">
        <v>0</v>
      </c>
      <c r="M166" s="171">
        <v>0</v>
      </c>
      <c r="N166" s="172">
        <v>0</v>
      </c>
      <c r="O166" s="171">
        <v>0</v>
      </c>
      <c r="P166" s="172">
        <v>5000</v>
      </c>
      <c r="Q166" s="171">
        <v>15000</v>
      </c>
      <c r="R166" s="172">
        <v>0</v>
      </c>
      <c r="S166" s="172">
        <f t="shared" si="5"/>
        <v>20000</v>
      </c>
      <c r="T166" s="349" t="s">
        <v>177</v>
      </c>
      <c r="U166" s="342">
        <v>1</v>
      </c>
      <c r="V166" s="515"/>
      <c r="W166" s="362"/>
      <c r="X166" s="362"/>
    </row>
    <row r="167" spans="1:24" ht="15" customHeight="1">
      <c r="A167" s="390"/>
      <c r="B167" s="391"/>
      <c r="C167" s="391"/>
      <c r="D167" s="392"/>
      <c r="E167" s="475" t="s">
        <v>592</v>
      </c>
      <c r="F167" s="383"/>
      <c r="G167" s="393">
        <f t="shared" ref="G167:S167" si="9">SUMIFS(G151:G166,$U151:$U166,1)</f>
        <v>26028</v>
      </c>
      <c r="H167" s="394">
        <f t="shared" si="9"/>
        <v>28260</v>
      </c>
      <c r="I167" s="393">
        <f t="shared" si="9"/>
        <v>42014</v>
      </c>
      <c r="J167" s="394">
        <f t="shared" si="9"/>
        <v>72123</v>
      </c>
      <c r="K167" s="395">
        <f t="shared" si="9"/>
        <v>100611</v>
      </c>
      <c r="L167" s="394">
        <f t="shared" si="9"/>
        <v>67874</v>
      </c>
      <c r="M167" s="393">
        <f t="shared" si="9"/>
        <v>71868</v>
      </c>
      <c r="N167" s="394">
        <f t="shared" si="9"/>
        <v>98485</v>
      </c>
      <c r="O167" s="393">
        <f t="shared" si="9"/>
        <v>98871</v>
      </c>
      <c r="P167" s="394">
        <f t="shared" si="9"/>
        <v>133530</v>
      </c>
      <c r="Q167" s="393">
        <f t="shared" si="9"/>
        <v>153632</v>
      </c>
      <c r="R167" s="394">
        <f t="shared" si="9"/>
        <v>34402</v>
      </c>
      <c r="S167" s="385">
        <f t="shared" si="9"/>
        <v>927698</v>
      </c>
      <c r="T167" s="386"/>
      <c r="U167" s="342">
        <v>2</v>
      </c>
      <c r="V167" s="515"/>
      <c r="W167" s="362"/>
      <c r="X167" s="362"/>
    </row>
    <row r="168" spans="1:24" ht="15" customHeight="1">
      <c r="A168" s="352"/>
      <c r="B168" s="370" t="s">
        <v>244</v>
      </c>
      <c r="C168" s="373"/>
      <c r="D168" s="163" t="s">
        <v>825</v>
      </c>
      <c r="E168" s="474" t="s">
        <v>844</v>
      </c>
      <c r="F168" s="174"/>
      <c r="G168" s="175">
        <v>0</v>
      </c>
      <c r="H168" s="176">
        <v>0</v>
      </c>
      <c r="I168" s="175">
        <v>0</v>
      </c>
      <c r="J168" s="176">
        <v>0</v>
      </c>
      <c r="K168" s="177">
        <v>0</v>
      </c>
      <c r="L168" s="176">
        <v>5200</v>
      </c>
      <c r="M168" s="175">
        <v>0</v>
      </c>
      <c r="N168" s="176">
        <v>0</v>
      </c>
      <c r="O168" s="175">
        <v>0</v>
      </c>
      <c r="P168" s="176">
        <v>6000</v>
      </c>
      <c r="Q168" s="175">
        <v>0</v>
      </c>
      <c r="R168" s="176">
        <v>0</v>
      </c>
      <c r="S168" s="176">
        <f t="shared" si="5"/>
        <v>11200</v>
      </c>
      <c r="T168" s="530" t="s">
        <v>843</v>
      </c>
      <c r="U168" s="342">
        <v>1</v>
      </c>
      <c r="V168" s="515"/>
      <c r="W168" s="362"/>
      <c r="X168" s="362"/>
    </row>
    <row r="169" spans="1:24" ht="15" customHeight="1">
      <c r="A169" s="352"/>
      <c r="B169" s="370"/>
      <c r="C169" s="373"/>
      <c r="D169" s="163" t="s">
        <v>47</v>
      </c>
      <c r="E169" s="474" t="s">
        <v>245</v>
      </c>
      <c r="F169" s="174"/>
      <c r="G169" s="175">
        <v>12211</v>
      </c>
      <c r="H169" s="176">
        <v>8250</v>
      </c>
      <c r="I169" s="175">
        <v>264</v>
      </c>
      <c r="J169" s="176">
        <v>0</v>
      </c>
      <c r="K169" s="177">
        <v>0</v>
      </c>
      <c r="L169" s="176">
        <v>0</v>
      </c>
      <c r="M169" s="175">
        <v>0</v>
      </c>
      <c r="N169" s="176">
        <v>0</v>
      </c>
      <c r="O169" s="175">
        <v>0</v>
      </c>
      <c r="P169" s="176">
        <v>0</v>
      </c>
      <c r="Q169" s="175">
        <v>0</v>
      </c>
      <c r="R169" s="176">
        <v>5578</v>
      </c>
      <c r="S169" s="176">
        <f t="shared" ref="S169" si="10">SUM(G169:R169)</f>
        <v>26303</v>
      </c>
      <c r="T169" s="338" t="s">
        <v>242</v>
      </c>
      <c r="U169" s="342">
        <v>1</v>
      </c>
      <c r="V169" s="515"/>
      <c r="W169" s="362"/>
      <c r="X169" s="362"/>
    </row>
    <row r="170" spans="1:24" ht="15" customHeight="1">
      <c r="A170" s="352"/>
      <c r="B170" s="373"/>
      <c r="C170" s="373"/>
      <c r="D170" s="163" t="s">
        <v>49</v>
      </c>
      <c r="E170" s="474" t="s">
        <v>246</v>
      </c>
      <c r="F170" s="174"/>
      <c r="G170" s="175">
        <v>0</v>
      </c>
      <c r="H170" s="176">
        <v>0</v>
      </c>
      <c r="I170" s="175">
        <v>0</v>
      </c>
      <c r="J170" s="176">
        <v>26</v>
      </c>
      <c r="K170" s="177">
        <v>506</v>
      </c>
      <c r="L170" s="176">
        <v>267</v>
      </c>
      <c r="M170" s="175">
        <v>168</v>
      </c>
      <c r="N170" s="176">
        <v>172</v>
      </c>
      <c r="O170" s="175">
        <v>420</v>
      </c>
      <c r="P170" s="176">
        <v>370</v>
      </c>
      <c r="Q170" s="175">
        <v>120</v>
      </c>
      <c r="R170" s="176">
        <v>0</v>
      </c>
      <c r="S170" s="176">
        <f t="shared" si="5"/>
        <v>2049</v>
      </c>
      <c r="T170" s="338" t="s">
        <v>179</v>
      </c>
      <c r="U170" s="342">
        <v>1</v>
      </c>
      <c r="V170" s="515"/>
      <c r="W170" s="362"/>
      <c r="X170" s="362"/>
    </row>
    <row r="171" spans="1:24" ht="15" customHeight="1">
      <c r="A171" s="352"/>
      <c r="B171" s="373"/>
      <c r="C171" s="373"/>
      <c r="D171" s="163" t="s">
        <v>51</v>
      </c>
      <c r="E171" s="474" t="s">
        <v>247</v>
      </c>
      <c r="F171" s="174"/>
      <c r="G171" s="175">
        <v>1853</v>
      </c>
      <c r="H171" s="176">
        <v>1333</v>
      </c>
      <c r="I171" s="175">
        <v>810</v>
      </c>
      <c r="J171" s="176">
        <v>718</v>
      </c>
      <c r="K171" s="177">
        <v>2100</v>
      </c>
      <c r="L171" s="176">
        <v>1284</v>
      </c>
      <c r="M171" s="175">
        <v>1628</v>
      </c>
      <c r="N171" s="176">
        <v>1787</v>
      </c>
      <c r="O171" s="175">
        <v>1831</v>
      </c>
      <c r="P171" s="176">
        <v>1785</v>
      </c>
      <c r="Q171" s="175">
        <v>1323</v>
      </c>
      <c r="R171" s="176">
        <v>1366</v>
      </c>
      <c r="S171" s="176">
        <f t="shared" si="5"/>
        <v>17818</v>
      </c>
      <c r="T171" s="338" t="s">
        <v>178</v>
      </c>
      <c r="U171" s="342">
        <v>1</v>
      </c>
      <c r="V171" s="515"/>
      <c r="W171" s="362"/>
      <c r="X171" s="362"/>
    </row>
    <row r="172" spans="1:24" ht="15" customHeight="1">
      <c r="A172" s="352"/>
      <c r="B172" s="373"/>
      <c r="C172" s="373"/>
      <c r="D172" s="163" t="s">
        <v>198</v>
      </c>
      <c r="E172" s="474" t="s">
        <v>248</v>
      </c>
      <c r="F172" s="174"/>
      <c r="G172" s="175">
        <v>1648</v>
      </c>
      <c r="H172" s="176">
        <v>1663</v>
      </c>
      <c r="I172" s="175">
        <v>1885</v>
      </c>
      <c r="J172" s="176">
        <v>2370</v>
      </c>
      <c r="K172" s="177">
        <v>2910</v>
      </c>
      <c r="L172" s="176">
        <v>1955</v>
      </c>
      <c r="M172" s="175">
        <v>2072</v>
      </c>
      <c r="N172" s="176">
        <v>2807</v>
      </c>
      <c r="O172" s="175">
        <v>2532</v>
      </c>
      <c r="P172" s="176">
        <v>2653</v>
      </c>
      <c r="Q172" s="175">
        <v>2385</v>
      </c>
      <c r="R172" s="176">
        <v>2188</v>
      </c>
      <c r="S172" s="176">
        <f t="shared" si="5"/>
        <v>27068</v>
      </c>
      <c r="T172" s="338" t="s">
        <v>169</v>
      </c>
      <c r="U172" s="342">
        <v>1</v>
      </c>
      <c r="V172" s="515"/>
      <c r="W172" s="362"/>
      <c r="X172" s="362"/>
    </row>
    <row r="173" spans="1:24" ht="15" customHeight="1">
      <c r="A173" s="352"/>
      <c r="B173" s="373"/>
      <c r="C173" s="373"/>
      <c r="D173" s="163" t="s">
        <v>55</v>
      </c>
      <c r="E173" s="474" t="s">
        <v>249</v>
      </c>
      <c r="F173" s="174"/>
      <c r="G173" s="175">
        <v>0</v>
      </c>
      <c r="H173" s="176">
        <v>0</v>
      </c>
      <c r="I173" s="175">
        <v>0</v>
      </c>
      <c r="J173" s="176">
        <v>320</v>
      </c>
      <c r="K173" s="177">
        <v>9000</v>
      </c>
      <c r="L173" s="176">
        <v>0</v>
      </c>
      <c r="M173" s="175">
        <v>0</v>
      </c>
      <c r="N173" s="176">
        <v>0</v>
      </c>
      <c r="O173" s="175">
        <v>0</v>
      </c>
      <c r="P173" s="176">
        <v>0</v>
      </c>
      <c r="Q173" s="175">
        <v>0</v>
      </c>
      <c r="R173" s="176">
        <v>0</v>
      </c>
      <c r="S173" s="176">
        <f t="shared" si="5"/>
        <v>9320</v>
      </c>
      <c r="T173" s="338" t="s">
        <v>176</v>
      </c>
      <c r="U173" s="342">
        <v>1</v>
      </c>
      <c r="V173" s="515"/>
      <c r="W173" s="362"/>
      <c r="X173" s="362"/>
    </row>
    <row r="174" spans="1:24" ht="15" customHeight="1">
      <c r="A174" s="352"/>
      <c r="B174" s="373"/>
      <c r="C174" s="373"/>
      <c r="D174" s="163" t="s">
        <v>57</v>
      </c>
      <c r="E174" s="474" t="s">
        <v>697</v>
      </c>
      <c r="F174" s="174"/>
      <c r="G174" s="175">
        <v>0</v>
      </c>
      <c r="H174" s="176">
        <v>0</v>
      </c>
      <c r="I174" s="175">
        <v>34</v>
      </c>
      <c r="J174" s="176">
        <v>192</v>
      </c>
      <c r="K174" s="177">
        <v>364</v>
      </c>
      <c r="L174" s="176">
        <v>176</v>
      </c>
      <c r="M174" s="175">
        <v>455</v>
      </c>
      <c r="N174" s="176">
        <v>939</v>
      </c>
      <c r="O174" s="175">
        <v>598</v>
      </c>
      <c r="P174" s="176">
        <v>612</v>
      </c>
      <c r="Q174" s="175">
        <v>378</v>
      </c>
      <c r="R174" s="176">
        <v>8</v>
      </c>
      <c r="S174" s="176">
        <f t="shared" si="5"/>
        <v>3756</v>
      </c>
      <c r="T174" s="338"/>
      <c r="V174" s="515"/>
      <c r="W174" s="362"/>
      <c r="X174" s="362"/>
    </row>
    <row r="175" spans="1:24" ht="15" customHeight="1">
      <c r="A175" s="352"/>
      <c r="B175" s="373"/>
      <c r="C175" s="373"/>
      <c r="D175" s="163"/>
      <c r="E175" s="474" t="s">
        <v>252</v>
      </c>
      <c r="F175" s="174"/>
      <c r="G175" s="175">
        <v>0</v>
      </c>
      <c r="H175" s="176">
        <v>0</v>
      </c>
      <c r="I175" s="175">
        <v>10</v>
      </c>
      <c r="J175" s="176">
        <v>35</v>
      </c>
      <c r="K175" s="177">
        <v>89</v>
      </c>
      <c r="L175" s="176">
        <v>38</v>
      </c>
      <c r="M175" s="175">
        <v>81</v>
      </c>
      <c r="N175" s="176">
        <v>289</v>
      </c>
      <c r="O175" s="175">
        <v>98</v>
      </c>
      <c r="P175" s="176">
        <v>78</v>
      </c>
      <c r="Q175" s="175">
        <v>52</v>
      </c>
      <c r="R175" s="176">
        <v>0</v>
      </c>
      <c r="S175" s="176">
        <f t="shared" si="5"/>
        <v>770</v>
      </c>
      <c r="T175" s="338" t="s">
        <v>179</v>
      </c>
      <c r="U175" s="342">
        <v>1</v>
      </c>
      <c r="V175" s="515"/>
      <c r="W175" s="362"/>
      <c r="X175" s="362"/>
    </row>
    <row r="176" spans="1:24" ht="15" customHeight="1">
      <c r="A176" s="352"/>
      <c r="B176" s="373"/>
      <c r="C176" s="373"/>
      <c r="D176" s="163"/>
      <c r="E176" s="474" t="s">
        <v>230</v>
      </c>
      <c r="F176" s="174"/>
      <c r="G176" s="175">
        <v>0</v>
      </c>
      <c r="H176" s="176">
        <v>0</v>
      </c>
      <c r="I176" s="175">
        <v>24</v>
      </c>
      <c r="J176" s="176">
        <v>157</v>
      </c>
      <c r="K176" s="177">
        <v>275</v>
      </c>
      <c r="L176" s="176">
        <v>138</v>
      </c>
      <c r="M176" s="175">
        <v>374</v>
      </c>
      <c r="N176" s="176">
        <v>650</v>
      </c>
      <c r="O176" s="175">
        <v>500</v>
      </c>
      <c r="P176" s="176">
        <v>534</v>
      </c>
      <c r="Q176" s="175">
        <v>326</v>
      </c>
      <c r="R176" s="176">
        <v>8</v>
      </c>
      <c r="S176" s="176">
        <f t="shared" si="5"/>
        <v>2986</v>
      </c>
      <c r="T176" s="338" t="s">
        <v>172</v>
      </c>
      <c r="U176" s="342">
        <v>1</v>
      </c>
      <c r="V176" s="515"/>
      <c r="W176" s="362"/>
      <c r="X176" s="362"/>
    </row>
    <row r="177" spans="1:24" ht="15" customHeight="1">
      <c r="A177" s="352"/>
      <c r="B177" s="373"/>
      <c r="C177" s="373"/>
      <c r="D177" s="163" t="s">
        <v>59</v>
      </c>
      <c r="E177" s="474" t="s">
        <v>650</v>
      </c>
      <c r="F177" s="174"/>
      <c r="G177" s="175">
        <v>3960</v>
      </c>
      <c r="H177" s="176">
        <v>4550</v>
      </c>
      <c r="I177" s="175">
        <v>6920</v>
      </c>
      <c r="J177" s="176">
        <v>8530</v>
      </c>
      <c r="K177" s="177">
        <v>12646</v>
      </c>
      <c r="L177" s="176">
        <v>5867</v>
      </c>
      <c r="M177" s="175">
        <v>4620</v>
      </c>
      <c r="N177" s="176">
        <v>8675</v>
      </c>
      <c r="O177" s="175">
        <v>6510</v>
      </c>
      <c r="P177" s="176">
        <v>10200</v>
      </c>
      <c r="Q177" s="175">
        <v>8800</v>
      </c>
      <c r="R177" s="176">
        <v>5195</v>
      </c>
      <c r="S177" s="176">
        <f t="shared" si="5"/>
        <v>86473</v>
      </c>
      <c r="T177" s="338" t="s">
        <v>169</v>
      </c>
      <c r="U177" s="342">
        <v>1</v>
      </c>
      <c r="V177" s="515"/>
      <c r="W177" s="362"/>
      <c r="X177" s="362"/>
    </row>
    <row r="178" spans="1:24" ht="15" customHeight="1">
      <c r="A178" s="352"/>
      <c r="B178" s="373"/>
      <c r="C178" s="373"/>
      <c r="D178" s="163" t="s">
        <v>61</v>
      </c>
      <c r="E178" s="474" t="s">
        <v>250</v>
      </c>
      <c r="F178" s="174"/>
      <c r="G178" s="175">
        <v>1776</v>
      </c>
      <c r="H178" s="176">
        <v>2118</v>
      </c>
      <c r="I178" s="175">
        <v>2097</v>
      </c>
      <c r="J178" s="176">
        <v>2136</v>
      </c>
      <c r="K178" s="177">
        <v>2809</v>
      </c>
      <c r="L178" s="176">
        <v>1295</v>
      </c>
      <c r="M178" s="175">
        <v>1235</v>
      </c>
      <c r="N178" s="176">
        <v>2185</v>
      </c>
      <c r="O178" s="175">
        <v>2036</v>
      </c>
      <c r="P178" s="176">
        <v>2151</v>
      </c>
      <c r="Q178" s="175">
        <v>2136</v>
      </c>
      <c r="R178" s="176">
        <v>944</v>
      </c>
      <c r="S178" s="176">
        <f t="shared" si="5"/>
        <v>22918</v>
      </c>
      <c r="T178" s="338" t="s">
        <v>168</v>
      </c>
      <c r="U178" s="342">
        <v>1</v>
      </c>
      <c r="V178" s="515"/>
      <c r="W178" s="362"/>
      <c r="X178" s="362"/>
    </row>
    <row r="179" spans="1:24" ht="15" customHeight="1">
      <c r="A179" s="352"/>
      <c r="B179" s="373"/>
      <c r="C179" s="373"/>
      <c r="D179" s="163" t="s">
        <v>63</v>
      </c>
      <c r="E179" s="474" t="s">
        <v>676</v>
      </c>
      <c r="F179" s="174"/>
      <c r="G179" s="175">
        <v>1140</v>
      </c>
      <c r="H179" s="176">
        <v>1710</v>
      </c>
      <c r="I179" s="175">
        <v>3169</v>
      </c>
      <c r="J179" s="176">
        <v>3793</v>
      </c>
      <c r="K179" s="177">
        <v>3995</v>
      </c>
      <c r="L179" s="176">
        <v>3228</v>
      </c>
      <c r="M179" s="175">
        <v>3040</v>
      </c>
      <c r="N179" s="176">
        <v>3713</v>
      </c>
      <c r="O179" s="175">
        <v>3792</v>
      </c>
      <c r="P179" s="176">
        <v>5272</v>
      </c>
      <c r="Q179" s="175">
        <v>4346</v>
      </c>
      <c r="R179" s="176">
        <v>2090</v>
      </c>
      <c r="S179" s="176">
        <f t="shared" si="5"/>
        <v>39288</v>
      </c>
      <c r="T179" s="338" t="s">
        <v>171</v>
      </c>
      <c r="U179" s="342">
        <v>1</v>
      </c>
      <c r="V179" s="515"/>
      <c r="W179" s="362"/>
      <c r="X179" s="362"/>
    </row>
    <row r="180" spans="1:24" ht="15" customHeight="1">
      <c r="A180" s="375"/>
      <c r="B180" s="396"/>
      <c r="C180" s="396"/>
      <c r="D180" s="315" t="s">
        <v>65</v>
      </c>
      <c r="E180" s="572" t="s">
        <v>251</v>
      </c>
      <c r="F180" s="573"/>
      <c r="G180" s="340">
        <v>1460</v>
      </c>
      <c r="H180" s="574">
        <v>2179</v>
      </c>
      <c r="I180" s="340">
        <v>3327</v>
      </c>
      <c r="J180" s="574">
        <v>4284</v>
      </c>
      <c r="K180" s="575">
        <v>5874</v>
      </c>
      <c r="L180" s="574">
        <v>3314</v>
      </c>
      <c r="M180" s="340">
        <v>3052</v>
      </c>
      <c r="N180" s="574">
        <v>4233</v>
      </c>
      <c r="O180" s="340">
        <v>4669</v>
      </c>
      <c r="P180" s="574">
        <v>5439</v>
      </c>
      <c r="Q180" s="340">
        <v>4630</v>
      </c>
      <c r="R180" s="574">
        <v>2852</v>
      </c>
      <c r="S180" s="574">
        <f t="shared" si="5"/>
        <v>45313</v>
      </c>
      <c r="T180" s="576" t="s">
        <v>243</v>
      </c>
      <c r="U180" s="342">
        <v>1</v>
      </c>
      <c r="V180" s="515"/>
      <c r="W180" s="362"/>
      <c r="X180" s="362"/>
    </row>
    <row r="181" spans="1:24" ht="15" customHeight="1">
      <c r="A181" s="352"/>
      <c r="B181" s="373"/>
      <c r="C181" s="373"/>
      <c r="D181" s="165" t="s">
        <v>67</v>
      </c>
      <c r="E181" s="473" t="s">
        <v>789</v>
      </c>
      <c r="F181" s="170"/>
      <c r="G181" s="171">
        <v>244</v>
      </c>
      <c r="H181" s="172">
        <v>283</v>
      </c>
      <c r="I181" s="171">
        <v>485</v>
      </c>
      <c r="J181" s="172">
        <v>623</v>
      </c>
      <c r="K181" s="173">
        <v>936</v>
      </c>
      <c r="L181" s="172">
        <v>501</v>
      </c>
      <c r="M181" s="171">
        <v>574</v>
      </c>
      <c r="N181" s="172">
        <v>722</v>
      </c>
      <c r="O181" s="171">
        <v>796</v>
      </c>
      <c r="P181" s="172">
        <v>1066</v>
      </c>
      <c r="Q181" s="171">
        <v>987</v>
      </c>
      <c r="R181" s="172">
        <v>698</v>
      </c>
      <c r="S181" s="172">
        <f t="shared" si="5"/>
        <v>7915</v>
      </c>
      <c r="T181" s="349" t="s">
        <v>180</v>
      </c>
      <c r="U181" s="342">
        <v>1</v>
      </c>
      <c r="V181" s="515"/>
      <c r="W181" s="362"/>
      <c r="X181" s="362"/>
    </row>
    <row r="182" spans="1:24" ht="15" customHeight="1">
      <c r="A182" s="352"/>
      <c r="B182" s="373"/>
      <c r="C182" s="373"/>
      <c r="D182" s="163" t="s">
        <v>69</v>
      </c>
      <c r="E182" s="474" t="s">
        <v>677</v>
      </c>
      <c r="F182" s="174"/>
      <c r="G182" s="175">
        <v>1114</v>
      </c>
      <c r="H182" s="176">
        <v>1267</v>
      </c>
      <c r="I182" s="175">
        <v>1280</v>
      </c>
      <c r="J182" s="176">
        <v>1264</v>
      </c>
      <c r="K182" s="177">
        <v>1950</v>
      </c>
      <c r="L182" s="176">
        <v>1240</v>
      </c>
      <c r="M182" s="175">
        <v>1355</v>
      </c>
      <c r="N182" s="176">
        <v>1583</v>
      </c>
      <c r="O182" s="175">
        <v>1407</v>
      </c>
      <c r="P182" s="176">
        <v>1744</v>
      </c>
      <c r="Q182" s="175">
        <v>1470</v>
      </c>
      <c r="R182" s="176">
        <v>1220</v>
      </c>
      <c r="S182" s="176">
        <f t="shared" si="5"/>
        <v>16894</v>
      </c>
      <c r="T182" s="338" t="s">
        <v>168</v>
      </c>
      <c r="U182" s="342">
        <v>1</v>
      </c>
      <c r="V182" s="515"/>
      <c r="W182" s="362"/>
      <c r="X182" s="362"/>
    </row>
    <row r="183" spans="1:24" ht="15" customHeight="1">
      <c r="A183" s="352"/>
      <c r="B183" s="373"/>
      <c r="C183" s="373"/>
      <c r="D183" s="163" t="s">
        <v>71</v>
      </c>
      <c r="E183" s="474" t="s">
        <v>815</v>
      </c>
      <c r="F183" s="174"/>
      <c r="G183" s="175">
        <v>1096</v>
      </c>
      <c r="H183" s="176">
        <v>1505</v>
      </c>
      <c r="I183" s="175">
        <v>1870</v>
      </c>
      <c r="J183" s="176">
        <v>2143</v>
      </c>
      <c r="K183" s="177">
        <v>2719</v>
      </c>
      <c r="L183" s="176">
        <v>1765</v>
      </c>
      <c r="M183" s="175">
        <v>1819</v>
      </c>
      <c r="N183" s="176">
        <v>2614</v>
      </c>
      <c r="O183" s="175">
        <v>2068</v>
      </c>
      <c r="P183" s="176">
        <v>2104</v>
      </c>
      <c r="Q183" s="175">
        <v>1818</v>
      </c>
      <c r="R183" s="176">
        <v>1337</v>
      </c>
      <c r="S183" s="176">
        <f t="shared" si="5"/>
        <v>22858</v>
      </c>
      <c r="T183" s="338" t="s">
        <v>243</v>
      </c>
      <c r="U183" s="342">
        <v>1</v>
      </c>
      <c r="V183" s="515"/>
      <c r="W183" s="362"/>
      <c r="X183" s="362"/>
    </row>
    <row r="184" spans="1:24" ht="15" customHeight="1">
      <c r="A184" s="352"/>
      <c r="B184" s="373"/>
      <c r="C184" s="373"/>
      <c r="D184" s="163" t="s">
        <v>73</v>
      </c>
      <c r="E184" s="474" t="s">
        <v>651</v>
      </c>
      <c r="F184" s="174"/>
      <c r="G184" s="175">
        <v>0</v>
      </c>
      <c r="H184" s="176">
        <v>0</v>
      </c>
      <c r="I184" s="175">
        <v>0</v>
      </c>
      <c r="J184" s="176">
        <v>0</v>
      </c>
      <c r="K184" s="177">
        <v>0</v>
      </c>
      <c r="L184" s="176">
        <v>0</v>
      </c>
      <c r="M184" s="175">
        <v>1</v>
      </c>
      <c r="N184" s="176">
        <v>281</v>
      </c>
      <c r="O184" s="175">
        <v>2206</v>
      </c>
      <c r="P184" s="176">
        <v>3565</v>
      </c>
      <c r="Q184" s="175">
        <v>1448</v>
      </c>
      <c r="R184" s="176">
        <v>0</v>
      </c>
      <c r="S184" s="176">
        <f t="shared" si="5"/>
        <v>7501</v>
      </c>
      <c r="T184" s="338" t="s">
        <v>176</v>
      </c>
      <c r="U184" s="342">
        <v>1</v>
      </c>
      <c r="V184" s="515"/>
      <c r="W184" s="362"/>
      <c r="X184" s="362"/>
    </row>
    <row r="185" spans="1:24" ht="15" customHeight="1">
      <c r="A185" s="377"/>
      <c r="B185" s="380"/>
      <c r="C185" s="380"/>
      <c r="D185" s="163" t="s">
        <v>75</v>
      </c>
      <c r="E185" s="473" t="s">
        <v>723</v>
      </c>
      <c r="F185" s="170"/>
      <c r="G185" s="171">
        <v>980</v>
      </c>
      <c r="H185" s="172">
        <v>1130</v>
      </c>
      <c r="I185" s="171">
        <v>2000</v>
      </c>
      <c r="J185" s="172">
        <v>2700</v>
      </c>
      <c r="K185" s="173">
        <v>3200</v>
      </c>
      <c r="L185" s="172">
        <v>2000</v>
      </c>
      <c r="M185" s="171">
        <v>2100</v>
      </c>
      <c r="N185" s="172">
        <v>4100</v>
      </c>
      <c r="O185" s="171">
        <v>3400</v>
      </c>
      <c r="P185" s="172">
        <v>4150</v>
      </c>
      <c r="Q185" s="171">
        <v>3070</v>
      </c>
      <c r="R185" s="172">
        <v>1730</v>
      </c>
      <c r="S185" s="172">
        <f t="shared" si="5"/>
        <v>30560</v>
      </c>
      <c r="T185" s="349" t="s">
        <v>243</v>
      </c>
      <c r="U185" s="342">
        <v>1</v>
      </c>
      <c r="V185" s="515"/>
      <c r="W185" s="362"/>
      <c r="X185" s="362"/>
    </row>
    <row r="186" spans="1:24" ht="15" customHeight="1">
      <c r="A186" s="632"/>
      <c r="B186" s="633"/>
      <c r="C186" s="633"/>
      <c r="D186" s="634"/>
      <c r="E186" s="635" t="s">
        <v>593</v>
      </c>
      <c r="F186" s="636"/>
      <c r="G186" s="637">
        <f t="shared" ref="G186:S186" si="11">SUMIFS(G168:G185,$U168:$U185,1)</f>
        <v>27482</v>
      </c>
      <c r="H186" s="638">
        <f t="shared" si="11"/>
        <v>25988</v>
      </c>
      <c r="I186" s="637">
        <f t="shared" si="11"/>
        <v>24141</v>
      </c>
      <c r="J186" s="638">
        <f t="shared" si="11"/>
        <v>29099</v>
      </c>
      <c r="K186" s="639">
        <f t="shared" si="11"/>
        <v>49009</v>
      </c>
      <c r="L186" s="638">
        <f t="shared" si="11"/>
        <v>28092</v>
      </c>
      <c r="M186" s="637">
        <f t="shared" si="11"/>
        <v>22119</v>
      </c>
      <c r="N186" s="638">
        <f t="shared" si="11"/>
        <v>33811</v>
      </c>
      <c r="O186" s="637">
        <f t="shared" si="11"/>
        <v>32265</v>
      </c>
      <c r="P186" s="638">
        <f t="shared" si="11"/>
        <v>47111</v>
      </c>
      <c r="Q186" s="637">
        <f t="shared" si="11"/>
        <v>32911</v>
      </c>
      <c r="R186" s="638">
        <f t="shared" si="11"/>
        <v>25206</v>
      </c>
      <c r="S186" s="640">
        <f t="shared" si="11"/>
        <v>377234</v>
      </c>
      <c r="T186" s="641"/>
      <c r="U186" s="342">
        <v>2</v>
      </c>
      <c r="V186" s="515"/>
      <c r="W186" s="362"/>
      <c r="X186" s="362"/>
    </row>
    <row r="187" spans="1:24" ht="15" customHeight="1">
      <c r="A187" s="642"/>
      <c r="B187" s="643" t="s">
        <v>6</v>
      </c>
      <c r="C187" s="644"/>
      <c r="D187" s="645" t="s">
        <v>45</v>
      </c>
      <c r="E187" s="646" t="s">
        <v>748</v>
      </c>
      <c r="F187" s="647"/>
      <c r="G187" s="648">
        <v>2088</v>
      </c>
      <c r="H187" s="649">
        <v>2604</v>
      </c>
      <c r="I187" s="648">
        <v>4464</v>
      </c>
      <c r="J187" s="649">
        <v>7128</v>
      </c>
      <c r="K187" s="650">
        <v>12792</v>
      </c>
      <c r="L187" s="649">
        <v>6384</v>
      </c>
      <c r="M187" s="648">
        <v>10488</v>
      </c>
      <c r="N187" s="649">
        <v>10620</v>
      </c>
      <c r="O187" s="648">
        <v>11004</v>
      </c>
      <c r="P187" s="649">
        <v>12696</v>
      </c>
      <c r="Q187" s="648">
        <v>6576</v>
      </c>
      <c r="R187" s="649">
        <v>4224</v>
      </c>
      <c r="S187" s="649">
        <f t="shared" si="5"/>
        <v>91068</v>
      </c>
      <c r="T187" s="651" t="s">
        <v>170</v>
      </c>
      <c r="U187" s="342">
        <v>1</v>
      </c>
      <c r="V187" s="515"/>
      <c r="W187" s="362"/>
      <c r="X187" s="362"/>
    </row>
    <row r="188" spans="1:24" ht="15" customHeight="1">
      <c r="A188" s="352"/>
      <c r="B188" s="373"/>
      <c r="C188" s="373"/>
      <c r="D188" s="165" t="s">
        <v>47</v>
      </c>
      <c r="E188" s="473" t="s">
        <v>254</v>
      </c>
      <c r="F188" s="170"/>
      <c r="G188" s="171">
        <v>0</v>
      </c>
      <c r="H188" s="172">
        <v>0</v>
      </c>
      <c r="I188" s="171">
        <v>309</v>
      </c>
      <c r="J188" s="172">
        <v>221</v>
      </c>
      <c r="K188" s="173">
        <v>407</v>
      </c>
      <c r="L188" s="172">
        <v>374</v>
      </c>
      <c r="M188" s="171">
        <v>288</v>
      </c>
      <c r="N188" s="172">
        <v>357</v>
      </c>
      <c r="O188" s="171">
        <v>252</v>
      </c>
      <c r="P188" s="172">
        <v>380</v>
      </c>
      <c r="Q188" s="171">
        <v>328</v>
      </c>
      <c r="R188" s="172">
        <v>186</v>
      </c>
      <c r="S188" s="172">
        <f t="shared" si="5"/>
        <v>3102</v>
      </c>
      <c r="T188" s="349" t="s">
        <v>167</v>
      </c>
      <c r="U188" s="342">
        <v>1</v>
      </c>
      <c r="V188" s="515"/>
      <c r="W188" s="362"/>
      <c r="X188" s="362"/>
    </row>
    <row r="189" spans="1:24" ht="15" customHeight="1">
      <c r="A189" s="352"/>
      <c r="B189" s="373"/>
      <c r="C189" s="373"/>
      <c r="D189" s="165" t="s">
        <v>49</v>
      </c>
      <c r="E189" s="473" t="s">
        <v>255</v>
      </c>
      <c r="F189" s="170"/>
      <c r="G189" s="171">
        <v>4614</v>
      </c>
      <c r="H189" s="172">
        <v>4304</v>
      </c>
      <c r="I189" s="171">
        <v>6750</v>
      </c>
      <c r="J189" s="172">
        <v>5596</v>
      </c>
      <c r="K189" s="173">
        <v>7408</v>
      </c>
      <c r="L189" s="172">
        <v>6345</v>
      </c>
      <c r="M189" s="171">
        <v>6589</v>
      </c>
      <c r="N189" s="172">
        <v>9382</v>
      </c>
      <c r="O189" s="171">
        <v>5273</v>
      </c>
      <c r="P189" s="172">
        <v>7644</v>
      </c>
      <c r="Q189" s="171">
        <v>7580</v>
      </c>
      <c r="R189" s="172">
        <v>3163</v>
      </c>
      <c r="S189" s="172">
        <f t="shared" si="5"/>
        <v>74648</v>
      </c>
      <c r="T189" s="349" t="s">
        <v>167</v>
      </c>
      <c r="U189" s="342">
        <v>1</v>
      </c>
      <c r="V189" s="515"/>
      <c r="W189" s="362"/>
      <c r="X189" s="362"/>
    </row>
    <row r="190" spans="1:24" ht="15" customHeight="1">
      <c r="A190" s="352"/>
      <c r="B190" s="373"/>
      <c r="C190" s="373"/>
      <c r="D190" s="165" t="s">
        <v>51</v>
      </c>
      <c r="E190" s="473" t="s">
        <v>256</v>
      </c>
      <c r="F190" s="170"/>
      <c r="G190" s="171">
        <v>1357</v>
      </c>
      <c r="H190" s="172">
        <v>1263</v>
      </c>
      <c r="I190" s="171">
        <v>1516</v>
      </c>
      <c r="J190" s="172">
        <v>1631</v>
      </c>
      <c r="K190" s="173">
        <v>1530</v>
      </c>
      <c r="L190" s="172">
        <v>1170</v>
      </c>
      <c r="M190" s="171">
        <v>1556</v>
      </c>
      <c r="N190" s="172">
        <v>1528</v>
      </c>
      <c r="O190" s="171">
        <v>2217</v>
      </c>
      <c r="P190" s="172">
        <v>2306</v>
      </c>
      <c r="Q190" s="171">
        <v>3640</v>
      </c>
      <c r="R190" s="172">
        <v>1247</v>
      </c>
      <c r="S190" s="172">
        <f t="shared" si="5"/>
        <v>20961</v>
      </c>
      <c r="T190" s="349" t="s">
        <v>167</v>
      </c>
      <c r="U190" s="342">
        <v>1</v>
      </c>
      <c r="V190" s="515"/>
      <c r="W190" s="362"/>
      <c r="X190" s="362"/>
    </row>
    <row r="191" spans="1:24" ht="15" customHeight="1">
      <c r="A191" s="352"/>
      <c r="B191" s="373"/>
      <c r="C191" s="373"/>
      <c r="D191" s="165" t="s">
        <v>198</v>
      </c>
      <c r="E191" s="473" t="s">
        <v>257</v>
      </c>
      <c r="F191" s="170"/>
      <c r="G191" s="171">
        <v>7732</v>
      </c>
      <c r="H191" s="172">
        <v>0</v>
      </c>
      <c r="I191" s="171">
        <v>9011</v>
      </c>
      <c r="J191" s="172">
        <v>9488</v>
      </c>
      <c r="K191" s="173">
        <v>12053</v>
      </c>
      <c r="L191" s="172">
        <v>11967</v>
      </c>
      <c r="M191" s="171">
        <v>22585</v>
      </c>
      <c r="N191" s="172">
        <v>33719</v>
      </c>
      <c r="O191" s="171">
        <v>12912</v>
      </c>
      <c r="P191" s="172">
        <v>8436</v>
      </c>
      <c r="Q191" s="171">
        <v>7796</v>
      </c>
      <c r="R191" s="172">
        <v>7367</v>
      </c>
      <c r="S191" s="172">
        <f t="shared" si="5"/>
        <v>143066</v>
      </c>
      <c r="T191" s="349" t="s">
        <v>178</v>
      </c>
      <c r="U191" s="342">
        <v>1</v>
      </c>
      <c r="V191" s="515"/>
      <c r="W191" s="362"/>
      <c r="X191" s="362"/>
    </row>
    <row r="192" spans="1:24" ht="15" customHeight="1">
      <c r="A192" s="352"/>
      <c r="B192" s="373"/>
      <c r="C192" s="373"/>
      <c r="D192" s="165" t="s">
        <v>55</v>
      </c>
      <c r="E192" s="473" t="s">
        <v>653</v>
      </c>
      <c r="F192" s="170"/>
      <c r="G192" s="171">
        <v>6449</v>
      </c>
      <c r="H192" s="172">
        <v>6608</v>
      </c>
      <c r="I192" s="171">
        <v>6572</v>
      </c>
      <c r="J192" s="172">
        <v>5295</v>
      </c>
      <c r="K192" s="173">
        <v>4728</v>
      </c>
      <c r="L192" s="172">
        <v>3683</v>
      </c>
      <c r="M192" s="171">
        <v>6736</v>
      </c>
      <c r="N192" s="172">
        <v>10725</v>
      </c>
      <c r="O192" s="171">
        <v>5285</v>
      </c>
      <c r="P192" s="172">
        <v>4640</v>
      </c>
      <c r="Q192" s="171">
        <v>3917</v>
      </c>
      <c r="R192" s="172">
        <v>3601</v>
      </c>
      <c r="S192" s="172">
        <f>SUM(G192:R192)</f>
        <v>68239</v>
      </c>
      <c r="T192" s="349" t="s">
        <v>167</v>
      </c>
      <c r="U192" s="342">
        <v>1</v>
      </c>
      <c r="V192" s="515"/>
      <c r="W192" s="362"/>
      <c r="X192" s="362"/>
    </row>
    <row r="193" spans="1:24" ht="15" customHeight="1">
      <c r="A193" s="352"/>
      <c r="B193" s="373"/>
      <c r="C193" s="373"/>
      <c r="D193" s="165" t="s">
        <v>57</v>
      </c>
      <c r="E193" s="473" t="s">
        <v>654</v>
      </c>
      <c r="F193" s="170"/>
      <c r="G193" s="171">
        <v>1727</v>
      </c>
      <c r="H193" s="172">
        <v>4309</v>
      </c>
      <c r="I193" s="171">
        <v>6592</v>
      </c>
      <c r="J193" s="172">
        <v>7630</v>
      </c>
      <c r="K193" s="173">
        <v>11971</v>
      </c>
      <c r="L193" s="172">
        <v>6094</v>
      </c>
      <c r="M193" s="171">
        <v>2340</v>
      </c>
      <c r="N193" s="172">
        <v>1643</v>
      </c>
      <c r="O193" s="171">
        <v>5655</v>
      </c>
      <c r="P193" s="172">
        <v>7054</v>
      </c>
      <c r="Q193" s="171">
        <v>5001</v>
      </c>
      <c r="R193" s="172">
        <v>2711</v>
      </c>
      <c r="S193" s="172">
        <f t="shared" si="5"/>
        <v>62727</v>
      </c>
      <c r="T193" s="349" t="s">
        <v>176</v>
      </c>
      <c r="U193" s="342">
        <v>1</v>
      </c>
      <c r="V193" s="515"/>
      <c r="W193" s="362"/>
      <c r="X193" s="362"/>
    </row>
    <row r="194" spans="1:24" ht="15" customHeight="1">
      <c r="A194" s="352"/>
      <c r="B194" s="373"/>
      <c r="C194" s="373"/>
      <c r="D194" s="165" t="s">
        <v>59</v>
      </c>
      <c r="E194" s="473" t="s">
        <v>258</v>
      </c>
      <c r="F194" s="170"/>
      <c r="G194" s="171">
        <v>4900</v>
      </c>
      <c r="H194" s="172">
        <v>2000</v>
      </c>
      <c r="I194" s="171">
        <v>2800</v>
      </c>
      <c r="J194" s="172">
        <v>1700</v>
      </c>
      <c r="K194" s="173">
        <v>2500</v>
      </c>
      <c r="L194" s="172">
        <v>2200</v>
      </c>
      <c r="M194" s="171">
        <v>1700</v>
      </c>
      <c r="N194" s="172">
        <v>1300</v>
      </c>
      <c r="O194" s="171">
        <v>900</v>
      </c>
      <c r="P194" s="172">
        <v>1800</v>
      </c>
      <c r="Q194" s="171">
        <v>2400</v>
      </c>
      <c r="R194" s="172">
        <v>1600</v>
      </c>
      <c r="S194" s="172">
        <f t="shared" si="5"/>
        <v>25800</v>
      </c>
      <c r="T194" s="349" t="s">
        <v>177</v>
      </c>
      <c r="U194" s="342">
        <v>1</v>
      </c>
      <c r="V194" s="515"/>
      <c r="W194" s="362"/>
      <c r="X194" s="362"/>
    </row>
    <row r="195" spans="1:24" ht="15" customHeight="1">
      <c r="A195" s="352"/>
      <c r="B195" s="373"/>
      <c r="C195" s="373"/>
      <c r="D195" s="165" t="s">
        <v>61</v>
      </c>
      <c r="E195" s="473" t="s">
        <v>259</v>
      </c>
      <c r="F195" s="170"/>
      <c r="G195" s="171">
        <v>23000</v>
      </c>
      <c r="H195" s="172">
        <v>5000</v>
      </c>
      <c r="I195" s="171">
        <v>20000</v>
      </c>
      <c r="J195" s="172">
        <v>50000</v>
      </c>
      <c r="K195" s="173">
        <v>50000</v>
      </c>
      <c r="L195" s="172">
        <v>20000</v>
      </c>
      <c r="M195" s="171">
        <v>16000</v>
      </c>
      <c r="N195" s="172">
        <v>21000</v>
      </c>
      <c r="O195" s="171">
        <v>33000</v>
      </c>
      <c r="P195" s="172">
        <v>38000</v>
      </c>
      <c r="Q195" s="171">
        <v>50000</v>
      </c>
      <c r="R195" s="172">
        <v>5000</v>
      </c>
      <c r="S195" s="172">
        <f t="shared" si="5"/>
        <v>331000</v>
      </c>
      <c r="T195" s="349" t="s">
        <v>177</v>
      </c>
      <c r="U195" s="342">
        <v>1</v>
      </c>
      <c r="V195" s="515"/>
      <c r="W195" s="362"/>
      <c r="X195" s="362"/>
    </row>
    <row r="196" spans="1:24" ht="15" customHeight="1">
      <c r="A196" s="352"/>
      <c r="B196" s="373"/>
      <c r="C196" s="373"/>
      <c r="D196" s="165" t="s">
        <v>63</v>
      </c>
      <c r="E196" s="473" t="s">
        <v>656</v>
      </c>
      <c r="F196" s="170"/>
      <c r="G196" s="171">
        <v>540</v>
      </c>
      <c r="H196" s="172">
        <v>2008</v>
      </c>
      <c r="I196" s="171">
        <v>422</v>
      </c>
      <c r="J196" s="172">
        <v>433</v>
      </c>
      <c r="K196" s="173">
        <v>406</v>
      </c>
      <c r="L196" s="172">
        <v>342</v>
      </c>
      <c r="M196" s="171">
        <v>515</v>
      </c>
      <c r="N196" s="172">
        <v>1200</v>
      </c>
      <c r="O196" s="171">
        <v>965</v>
      </c>
      <c r="P196" s="172">
        <v>456</v>
      </c>
      <c r="Q196" s="171">
        <v>566</v>
      </c>
      <c r="R196" s="172">
        <v>264</v>
      </c>
      <c r="S196" s="172">
        <f t="shared" ref="S196:S256" si="12">SUM(G196:R196)</f>
        <v>8117</v>
      </c>
      <c r="T196" s="349" t="s">
        <v>167</v>
      </c>
      <c r="U196" s="342">
        <v>1</v>
      </c>
      <c r="V196" s="515"/>
      <c r="W196" s="362"/>
      <c r="X196" s="362"/>
    </row>
    <row r="197" spans="1:24" ht="15" customHeight="1">
      <c r="A197" s="352"/>
      <c r="B197" s="373"/>
      <c r="C197" s="373"/>
      <c r="D197" s="165" t="s">
        <v>65</v>
      </c>
      <c r="E197" s="473" t="s">
        <v>260</v>
      </c>
      <c r="F197" s="170"/>
      <c r="G197" s="171">
        <v>32</v>
      </c>
      <c r="H197" s="172">
        <v>50</v>
      </c>
      <c r="I197" s="171">
        <v>653</v>
      </c>
      <c r="J197" s="172">
        <v>102</v>
      </c>
      <c r="K197" s="173">
        <v>119</v>
      </c>
      <c r="L197" s="172">
        <v>171</v>
      </c>
      <c r="M197" s="171">
        <v>88</v>
      </c>
      <c r="N197" s="172">
        <v>41</v>
      </c>
      <c r="O197" s="171">
        <v>63</v>
      </c>
      <c r="P197" s="172">
        <v>168</v>
      </c>
      <c r="Q197" s="171">
        <v>165</v>
      </c>
      <c r="R197" s="172">
        <v>46</v>
      </c>
      <c r="S197" s="172">
        <f t="shared" si="12"/>
        <v>1698</v>
      </c>
      <c r="T197" s="349" t="s">
        <v>180</v>
      </c>
      <c r="U197" s="342">
        <v>1</v>
      </c>
      <c r="V197" s="515"/>
      <c r="W197" s="362"/>
      <c r="X197" s="362"/>
    </row>
    <row r="198" spans="1:24" ht="15" customHeight="1">
      <c r="A198" s="352"/>
      <c r="B198" s="373"/>
      <c r="C198" s="373"/>
      <c r="D198" s="165" t="s">
        <v>67</v>
      </c>
      <c r="E198" s="473" t="s">
        <v>261</v>
      </c>
      <c r="F198" s="170"/>
      <c r="G198" s="171">
        <v>21</v>
      </c>
      <c r="H198" s="172">
        <v>270</v>
      </c>
      <c r="I198" s="171">
        <v>41</v>
      </c>
      <c r="J198" s="172">
        <v>277</v>
      </c>
      <c r="K198" s="173">
        <v>520</v>
      </c>
      <c r="L198" s="172">
        <v>732</v>
      </c>
      <c r="M198" s="171">
        <v>9733</v>
      </c>
      <c r="N198" s="172">
        <v>9973</v>
      </c>
      <c r="O198" s="171">
        <v>1661</v>
      </c>
      <c r="P198" s="172">
        <v>297</v>
      </c>
      <c r="Q198" s="171">
        <v>38</v>
      </c>
      <c r="R198" s="172">
        <v>138</v>
      </c>
      <c r="S198" s="172">
        <f t="shared" si="12"/>
        <v>23701</v>
      </c>
      <c r="T198" s="349" t="s">
        <v>185</v>
      </c>
      <c r="U198" s="342">
        <v>1</v>
      </c>
      <c r="V198" s="515"/>
      <c r="W198" s="362"/>
      <c r="X198" s="362"/>
    </row>
    <row r="199" spans="1:24" ht="15" customHeight="1">
      <c r="A199" s="352"/>
      <c r="B199" s="373"/>
      <c r="C199" s="373"/>
      <c r="D199" s="165" t="s">
        <v>69</v>
      </c>
      <c r="E199" s="473" t="s">
        <v>262</v>
      </c>
      <c r="F199" s="170"/>
      <c r="G199" s="171">
        <v>2421</v>
      </c>
      <c r="H199" s="172">
        <v>2356</v>
      </c>
      <c r="I199" s="171">
        <v>3940</v>
      </c>
      <c r="J199" s="172">
        <v>3395</v>
      </c>
      <c r="K199" s="173">
        <v>3869</v>
      </c>
      <c r="L199" s="172">
        <v>3356</v>
      </c>
      <c r="M199" s="171">
        <v>3191</v>
      </c>
      <c r="N199" s="172">
        <v>2657</v>
      </c>
      <c r="O199" s="171">
        <v>3243</v>
      </c>
      <c r="P199" s="172">
        <v>3943</v>
      </c>
      <c r="Q199" s="171">
        <v>3792</v>
      </c>
      <c r="R199" s="172">
        <v>2899</v>
      </c>
      <c r="S199" s="172">
        <f t="shared" si="12"/>
        <v>39062</v>
      </c>
      <c r="T199" s="349" t="s">
        <v>186</v>
      </c>
      <c r="U199" s="342">
        <v>1</v>
      </c>
      <c r="V199" s="515"/>
      <c r="W199" s="362"/>
      <c r="X199" s="362"/>
    </row>
    <row r="200" spans="1:24" ht="15" customHeight="1">
      <c r="A200" s="352"/>
      <c r="B200" s="373"/>
      <c r="C200" s="373"/>
      <c r="D200" s="165" t="s">
        <v>71</v>
      </c>
      <c r="E200" s="473" t="s">
        <v>263</v>
      </c>
      <c r="F200" s="170"/>
      <c r="G200" s="171">
        <v>8593</v>
      </c>
      <c r="H200" s="172">
        <v>7545</v>
      </c>
      <c r="I200" s="171">
        <v>5288</v>
      </c>
      <c r="J200" s="172">
        <v>3139</v>
      </c>
      <c r="K200" s="173">
        <v>973</v>
      </c>
      <c r="L200" s="172">
        <v>392</v>
      </c>
      <c r="M200" s="171">
        <v>1862</v>
      </c>
      <c r="N200" s="172">
        <v>15</v>
      </c>
      <c r="O200" s="171">
        <v>6</v>
      </c>
      <c r="P200" s="172">
        <v>3026</v>
      </c>
      <c r="Q200" s="171">
        <v>3344</v>
      </c>
      <c r="R200" s="172">
        <v>6512</v>
      </c>
      <c r="S200" s="172">
        <f t="shared" si="12"/>
        <v>40695</v>
      </c>
      <c r="T200" s="349" t="s">
        <v>186</v>
      </c>
      <c r="U200" s="342">
        <v>1</v>
      </c>
      <c r="V200" s="515"/>
      <c r="W200" s="362"/>
      <c r="X200" s="362"/>
    </row>
    <row r="201" spans="1:24" ht="15" customHeight="1">
      <c r="A201" s="352"/>
      <c r="B201" s="373"/>
      <c r="C201" s="373"/>
      <c r="D201" s="165" t="s">
        <v>73</v>
      </c>
      <c r="E201" s="473" t="s">
        <v>264</v>
      </c>
      <c r="F201" s="170"/>
      <c r="G201" s="171">
        <v>5439</v>
      </c>
      <c r="H201" s="172">
        <v>4973</v>
      </c>
      <c r="I201" s="171">
        <v>5494</v>
      </c>
      <c r="J201" s="172">
        <v>4688</v>
      </c>
      <c r="K201" s="173">
        <v>7032</v>
      </c>
      <c r="L201" s="172">
        <v>4223</v>
      </c>
      <c r="M201" s="171">
        <v>7561</v>
      </c>
      <c r="N201" s="172">
        <v>12103</v>
      </c>
      <c r="O201" s="171">
        <v>4879</v>
      </c>
      <c r="P201" s="172">
        <v>4456</v>
      </c>
      <c r="Q201" s="171">
        <v>4894</v>
      </c>
      <c r="R201" s="172">
        <v>2801</v>
      </c>
      <c r="S201" s="172">
        <f t="shared" si="12"/>
        <v>68543</v>
      </c>
      <c r="T201" s="349" t="s">
        <v>178</v>
      </c>
      <c r="U201" s="342">
        <v>1</v>
      </c>
      <c r="V201" s="515"/>
      <c r="W201" s="362"/>
      <c r="X201" s="362"/>
    </row>
    <row r="202" spans="1:24" ht="15" customHeight="1">
      <c r="A202" s="352"/>
      <c r="B202" s="373"/>
      <c r="C202" s="373"/>
      <c r="D202" s="165" t="s">
        <v>75</v>
      </c>
      <c r="E202" s="473" t="s">
        <v>265</v>
      </c>
      <c r="F202" s="170"/>
      <c r="G202" s="171">
        <v>10179</v>
      </c>
      <c r="H202" s="172">
        <v>9141</v>
      </c>
      <c r="I202" s="171">
        <v>13422</v>
      </c>
      <c r="J202" s="172">
        <v>10481</v>
      </c>
      <c r="K202" s="173">
        <v>15506</v>
      </c>
      <c r="L202" s="172">
        <v>7693</v>
      </c>
      <c r="M202" s="171">
        <v>13112</v>
      </c>
      <c r="N202" s="172">
        <v>20943</v>
      </c>
      <c r="O202" s="171">
        <v>11243</v>
      </c>
      <c r="P202" s="172">
        <v>11728</v>
      </c>
      <c r="Q202" s="171">
        <v>9449</v>
      </c>
      <c r="R202" s="172">
        <v>5767</v>
      </c>
      <c r="S202" s="172">
        <f t="shared" si="12"/>
        <v>138664</v>
      </c>
      <c r="T202" s="349" t="s">
        <v>167</v>
      </c>
      <c r="U202" s="342">
        <v>1</v>
      </c>
      <c r="V202" s="515"/>
      <c r="W202" s="362"/>
      <c r="X202" s="362"/>
    </row>
    <row r="203" spans="1:24" ht="15" customHeight="1">
      <c r="A203" s="352"/>
      <c r="B203" s="373"/>
      <c r="C203" s="373"/>
      <c r="D203" s="165" t="s">
        <v>77</v>
      </c>
      <c r="E203" s="473" t="s">
        <v>266</v>
      </c>
      <c r="F203" s="170"/>
      <c r="G203" s="171">
        <v>17234</v>
      </c>
      <c r="H203" s="172">
        <v>16257</v>
      </c>
      <c r="I203" s="171">
        <v>16725</v>
      </c>
      <c r="J203" s="172">
        <v>14569</v>
      </c>
      <c r="K203" s="173">
        <v>15149</v>
      </c>
      <c r="L203" s="172">
        <v>12782</v>
      </c>
      <c r="M203" s="171">
        <v>13328</v>
      </c>
      <c r="N203" s="172">
        <v>15702</v>
      </c>
      <c r="O203" s="171">
        <v>13534</v>
      </c>
      <c r="P203" s="172">
        <v>13909</v>
      </c>
      <c r="Q203" s="171">
        <v>14042</v>
      </c>
      <c r="R203" s="172">
        <v>16689</v>
      </c>
      <c r="S203" s="172">
        <f t="shared" si="12"/>
        <v>179920</v>
      </c>
      <c r="T203" s="349" t="s">
        <v>168</v>
      </c>
      <c r="U203" s="342">
        <v>1</v>
      </c>
      <c r="V203" s="515"/>
      <c r="W203" s="362"/>
      <c r="X203" s="362"/>
    </row>
    <row r="204" spans="1:24" ht="15" customHeight="1">
      <c r="A204" s="352"/>
      <c r="B204" s="373"/>
      <c r="C204" s="373"/>
      <c r="D204" s="165" t="s">
        <v>78</v>
      </c>
      <c r="E204" s="473" t="s">
        <v>267</v>
      </c>
      <c r="F204" s="170"/>
      <c r="G204" s="171">
        <v>1749</v>
      </c>
      <c r="H204" s="172">
        <v>2592</v>
      </c>
      <c r="I204" s="171">
        <v>1654</v>
      </c>
      <c r="J204" s="172">
        <v>1714</v>
      </c>
      <c r="K204" s="173">
        <v>1373</v>
      </c>
      <c r="L204" s="172">
        <v>204</v>
      </c>
      <c r="M204" s="171">
        <v>295</v>
      </c>
      <c r="N204" s="172">
        <v>251</v>
      </c>
      <c r="O204" s="171">
        <v>208</v>
      </c>
      <c r="P204" s="172">
        <v>376</v>
      </c>
      <c r="Q204" s="171">
        <v>359</v>
      </c>
      <c r="R204" s="172">
        <v>195</v>
      </c>
      <c r="S204" s="172">
        <f t="shared" si="12"/>
        <v>10970</v>
      </c>
      <c r="T204" s="349" t="s">
        <v>168</v>
      </c>
      <c r="U204" s="342">
        <v>1</v>
      </c>
      <c r="V204" s="515"/>
      <c r="W204" s="362"/>
      <c r="X204" s="362"/>
    </row>
    <row r="205" spans="1:24" ht="15" customHeight="1">
      <c r="A205" s="352"/>
      <c r="B205" s="353"/>
      <c r="C205" s="353"/>
      <c r="D205" s="165" t="s">
        <v>80</v>
      </c>
      <c r="E205" s="473" t="s">
        <v>268</v>
      </c>
      <c r="F205" s="170"/>
      <c r="G205" s="171">
        <v>0</v>
      </c>
      <c r="H205" s="172">
        <v>0</v>
      </c>
      <c r="I205" s="171">
        <v>423</v>
      </c>
      <c r="J205" s="172">
        <v>908</v>
      </c>
      <c r="K205" s="173">
        <v>1377</v>
      </c>
      <c r="L205" s="172">
        <v>906</v>
      </c>
      <c r="M205" s="171">
        <v>811</v>
      </c>
      <c r="N205" s="172">
        <v>915</v>
      </c>
      <c r="O205" s="171">
        <v>566</v>
      </c>
      <c r="P205" s="172">
        <v>808</v>
      </c>
      <c r="Q205" s="171">
        <v>463</v>
      </c>
      <c r="R205" s="172">
        <v>101</v>
      </c>
      <c r="S205" s="172">
        <f t="shared" si="12"/>
        <v>7278</v>
      </c>
      <c r="T205" s="349" t="s">
        <v>172</v>
      </c>
      <c r="U205" s="342">
        <v>1</v>
      </c>
      <c r="V205" s="515"/>
      <c r="W205" s="362"/>
      <c r="X205" s="362"/>
    </row>
    <row r="206" spans="1:24" ht="15" customHeight="1">
      <c r="A206" s="352"/>
      <c r="B206" s="353"/>
      <c r="C206" s="353"/>
      <c r="D206" s="165" t="s">
        <v>82</v>
      </c>
      <c r="E206" s="473" t="s">
        <v>269</v>
      </c>
      <c r="F206" s="170"/>
      <c r="G206" s="171">
        <v>21100</v>
      </c>
      <c r="H206" s="172">
        <v>4800</v>
      </c>
      <c r="I206" s="171">
        <v>7800</v>
      </c>
      <c r="J206" s="172">
        <v>6600</v>
      </c>
      <c r="K206" s="173">
        <v>9200</v>
      </c>
      <c r="L206" s="172">
        <v>8400</v>
      </c>
      <c r="M206" s="171">
        <v>4800</v>
      </c>
      <c r="N206" s="172">
        <v>10000</v>
      </c>
      <c r="O206" s="171">
        <v>6100</v>
      </c>
      <c r="P206" s="172">
        <v>8200</v>
      </c>
      <c r="Q206" s="171">
        <v>15100</v>
      </c>
      <c r="R206" s="172">
        <v>6500</v>
      </c>
      <c r="S206" s="172">
        <f t="shared" si="12"/>
        <v>108600</v>
      </c>
      <c r="T206" s="349" t="s">
        <v>177</v>
      </c>
      <c r="U206" s="342">
        <v>1</v>
      </c>
      <c r="V206" s="515"/>
      <c r="W206" s="362"/>
      <c r="X206" s="362"/>
    </row>
    <row r="207" spans="1:24" ht="15" customHeight="1">
      <c r="A207" s="352"/>
      <c r="B207" s="353"/>
      <c r="C207" s="353"/>
      <c r="D207" s="165" t="s">
        <v>83</v>
      </c>
      <c r="E207" s="473" t="s">
        <v>891</v>
      </c>
      <c r="F207" s="170"/>
      <c r="G207" s="171">
        <v>0</v>
      </c>
      <c r="H207" s="172">
        <v>0</v>
      </c>
      <c r="I207" s="171">
        <v>0</v>
      </c>
      <c r="J207" s="172">
        <v>0</v>
      </c>
      <c r="K207" s="173">
        <v>0</v>
      </c>
      <c r="L207" s="172">
        <v>0</v>
      </c>
      <c r="M207" s="171">
        <v>3894</v>
      </c>
      <c r="N207" s="172">
        <v>6266</v>
      </c>
      <c r="O207" s="171">
        <v>463</v>
      </c>
      <c r="P207" s="172">
        <v>0</v>
      </c>
      <c r="Q207" s="171">
        <v>0</v>
      </c>
      <c r="R207" s="172">
        <v>0</v>
      </c>
      <c r="S207" s="172">
        <f t="shared" si="12"/>
        <v>10623</v>
      </c>
      <c r="T207" s="349" t="s">
        <v>184</v>
      </c>
      <c r="U207" s="342">
        <v>1</v>
      </c>
      <c r="V207" s="515"/>
      <c r="W207" s="362"/>
      <c r="X207" s="362"/>
    </row>
    <row r="208" spans="1:24" ht="15" customHeight="1">
      <c r="A208" s="352"/>
      <c r="B208" s="353"/>
      <c r="C208" s="353"/>
      <c r="D208" s="165" t="s">
        <v>85</v>
      </c>
      <c r="E208" s="473" t="s">
        <v>270</v>
      </c>
      <c r="F208" s="170"/>
      <c r="G208" s="171">
        <v>8501</v>
      </c>
      <c r="H208" s="172">
        <v>8348</v>
      </c>
      <c r="I208" s="171">
        <v>8398</v>
      </c>
      <c r="J208" s="172">
        <v>6989</v>
      </c>
      <c r="K208" s="173">
        <v>9302</v>
      </c>
      <c r="L208" s="172">
        <v>5696</v>
      </c>
      <c r="M208" s="171">
        <v>6555</v>
      </c>
      <c r="N208" s="172">
        <v>8740</v>
      </c>
      <c r="O208" s="171">
        <v>5919</v>
      </c>
      <c r="P208" s="172">
        <v>6595</v>
      </c>
      <c r="Q208" s="171">
        <v>7037</v>
      </c>
      <c r="R208" s="172">
        <v>6802</v>
      </c>
      <c r="S208" s="172">
        <f>SUM(G208:R208)</f>
        <v>88882</v>
      </c>
      <c r="T208" s="349" t="s">
        <v>168</v>
      </c>
      <c r="U208" s="342">
        <v>1</v>
      </c>
      <c r="V208" s="515"/>
      <c r="W208" s="362"/>
      <c r="X208" s="362"/>
    </row>
    <row r="209" spans="1:24" ht="15" customHeight="1">
      <c r="A209" s="352"/>
      <c r="B209" s="353"/>
      <c r="C209" s="353"/>
      <c r="D209" s="165" t="s">
        <v>87</v>
      </c>
      <c r="E209" s="473" t="s">
        <v>271</v>
      </c>
      <c r="F209" s="170"/>
      <c r="G209" s="171">
        <v>11</v>
      </c>
      <c r="H209" s="172">
        <v>15</v>
      </c>
      <c r="I209" s="171">
        <v>20</v>
      </c>
      <c r="J209" s="172">
        <v>60</v>
      </c>
      <c r="K209" s="173">
        <v>122</v>
      </c>
      <c r="L209" s="172">
        <v>366</v>
      </c>
      <c r="M209" s="171">
        <v>428</v>
      </c>
      <c r="N209" s="172">
        <v>1764</v>
      </c>
      <c r="O209" s="171">
        <v>801</v>
      </c>
      <c r="P209" s="172">
        <v>432</v>
      </c>
      <c r="Q209" s="171">
        <v>146</v>
      </c>
      <c r="R209" s="172">
        <v>122</v>
      </c>
      <c r="S209" s="172">
        <f t="shared" si="12"/>
        <v>4287</v>
      </c>
      <c r="T209" s="349"/>
      <c r="V209" s="515"/>
      <c r="W209" s="362"/>
      <c r="X209" s="362"/>
    </row>
    <row r="210" spans="1:24" ht="15" customHeight="1">
      <c r="A210" s="352"/>
      <c r="B210" s="353"/>
      <c r="C210" s="353"/>
      <c r="D210" s="165"/>
      <c r="E210" s="473" t="s">
        <v>295</v>
      </c>
      <c r="F210" s="170"/>
      <c r="G210" s="171">
        <v>0</v>
      </c>
      <c r="H210" s="172">
        <v>0</v>
      </c>
      <c r="I210" s="171">
        <v>0</v>
      </c>
      <c r="J210" s="172">
        <v>0</v>
      </c>
      <c r="K210" s="173">
        <v>0</v>
      </c>
      <c r="L210" s="172">
        <v>0</v>
      </c>
      <c r="M210" s="171">
        <v>198</v>
      </c>
      <c r="N210" s="172">
        <v>1526</v>
      </c>
      <c r="O210" s="171">
        <v>0</v>
      </c>
      <c r="P210" s="172">
        <v>0</v>
      </c>
      <c r="Q210" s="171">
        <v>0</v>
      </c>
      <c r="R210" s="172">
        <v>0</v>
      </c>
      <c r="S210" s="172">
        <f t="shared" si="12"/>
        <v>1724</v>
      </c>
      <c r="T210" s="349" t="s">
        <v>182</v>
      </c>
      <c r="U210" s="342">
        <v>1</v>
      </c>
      <c r="V210" s="515"/>
      <c r="W210" s="362"/>
      <c r="X210" s="362"/>
    </row>
    <row r="211" spans="1:24" ht="15" customHeight="1">
      <c r="A211" s="352"/>
      <c r="B211" s="353"/>
      <c r="C211" s="353"/>
      <c r="D211" s="165"/>
      <c r="E211" s="473" t="s">
        <v>207</v>
      </c>
      <c r="F211" s="170"/>
      <c r="G211" s="171">
        <v>11</v>
      </c>
      <c r="H211" s="172">
        <v>15</v>
      </c>
      <c r="I211" s="171">
        <v>20</v>
      </c>
      <c r="J211" s="172">
        <v>60</v>
      </c>
      <c r="K211" s="173">
        <v>122</v>
      </c>
      <c r="L211" s="172">
        <v>366</v>
      </c>
      <c r="M211" s="171">
        <v>230</v>
      </c>
      <c r="N211" s="172">
        <v>238</v>
      </c>
      <c r="O211" s="171">
        <v>801</v>
      </c>
      <c r="P211" s="172">
        <v>432</v>
      </c>
      <c r="Q211" s="171">
        <v>146</v>
      </c>
      <c r="R211" s="172">
        <v>122</v>
      </c>
      <c r="S211" s="172">
        <f t="shared" si="12"/>
        <v>2563</v>
      </c>
      <c r="T211" s="349" t="s">
        <v>183</v>
      </c>
      <c r="U211" s="342">
        <v>1</v>
      </c>
      <c r="V211" s="515"/>
      <c r="W211" s="362"/>
      <c r="X211" s="362"/>
    </row>
    <row r="212" spans="1:24" ht="15" customHeight="1">
      <c r="A212" s="352"/>
      <c r="B212" s="353"/>
      <c r="C212" s="353"/>
      <c r="D212" s="165" t="s">
        <v>826</v>
      </c>
      <c r="E212" s="473" t="s">
        <v>272</v>
      </c>
      <c r="F212" s="170"/>
      <c r="G212" s="171">
        <v>33</v>
      </c>
      <c r="H212" s="172">
        <v>48</v>
      </c>
      <c r="I212" s="171">
        <v>75</v>
      </c>
      <c r="J212" s="172">
        <v>395</v>
      </c>
      <c r="K212" s="173">
        <v>671</v>
      </c>
      <c r="L212" s="172">
        <v>3548</v>
      </c>
      <c r="M212" s="171">
        <v>35092</v>
      </c>
      <c r="N212" s="172">
        <v>32780</v>
      </c>
      <c r="O212" s="171">
        <v>8889</v>
      </c>
      <c r="P212" s="172">
        <v>1400</v>
      </c>
      <c r="Q212" s="171">
        <v>575</v>
      </c>
      <c r="R212" s="172">
        <v>252</v>
      </c>
      <c r="S212" s="172">
        <f t="shared" si="12"/>
        <v>83758</v>
      </c>
      <c r="T212" s="349"/>
      <c r="V212" s="515"/>
      <c r="W212" s="362"/>
      <c r="X212" s="362"/>
    </row>
    <row r="213" spans="1:24" ht="15" customHeight="1">
      <c r="A213" s="352"/>
      <c r="B213" s="353"/>
      <c r="C213" s="353"/>
      <c r="D213" s="165"/>
      <c r="E213" s="473" t="s">
        <v>294</v>
      </c>
      <c r="F213" s="170"/>
      <c r="G213" s="171">
        <v>0</v>
      </c>
      <c r="H213" s="172">
        <v>0</v>
      </c>
      <c r="I213" s="171">
        <v>0</v>
      </c>
      <c r="J213" s="172">
        <v>0</v>
      </c>
      <c r="K213" s="173">
        <v>0</v>
      </c>
      <c r="L213" s="172">
        <v>75</v>
      </c>
      <c r="M213" s="171">
        <v>27611</v>
      </c>
      <c r="N213" s="172">
        <v>12716</v>
      </c>
      <c r="O213" s="171">
        <v>0</v>
      </c>
      <c r="P213" s="172">
        <v>0</v>
      </c>
      <c r="Q213" s="171">
        <v>0</v>
      </c>
      <c r="R213" s="172">
        <v>0</v>
      </c>
      <c r="S213" s="172">
        <f t="shared" si="12"/>
        <v>40402</v>
      </c>
      <c r="T213" s="349" t="s">
        <v>182</v>
      </c>
      <c r="U213" s="342">
        <v>1</v>
      </c>
      <c r="V213" s="515"/>
      <c r="W213" s="362"/>
      <c r="X213" s="362"/>
    </row>
    <row r="214" spans="1:24" ht="15" customHeight="1">
      <c r="A214" s="352"/>
      <c r="B214" s="353"/>
      <c r="C214" s="353"/>
      <c r="D214" s="165"/>
      <c r="E214" s="473" t="s">
        <v>207</v>
      </c>
      <c r="F214" s="170"/>
      <c r="G214" s="171">
        <v>33</v>
      </c>
      <c r="H214" s="172">
        <v>48</v>
      </c>
      <c r="I214" s="171">
        <v>75</v>
      </c>
      <c r="J214" s="172">
        <v>395</v>
      </c>
      <c r="K214" s="173">
        <v>671</v>
      </c>
      <c r="L214" s="172">
        <v>3473</v>
      </c>
      <c r="M214" s="171">
        <v>7481</v>
      </c>
      <c r="N214" s="172">
        <v>20064</v>
      </c>
      <c r="O214" s="171">
        <v>8889</v>
      </c>
      <c r="P214" s="172">
        <v>1400</v>
      </c>
      <c r="Q214" s="171">
        <v>575</v>
      </c>
      <c r="R214" s="172">
        <v>252</v>
      </c>
      <c r="S214" s="172">
        <f t="shared" si="12"/>
        <v>43356</v>
      </c>
      <c r="T214" s="349" t="s">
        <v>183</v>
      </c>
      <c r="U214" s="342">
        <v>1</v>
      </c>
      <c r="V214" s="515"/>
      <c r="W214" s="362"/>
      <c r="X214" s="362"/>
    </row>
    <row r="215" spans="1:24" ht="15" customHeight="1">
      <c r="A215" s="352"/>
      <c r="B215" s="353"/>
      <c r="C215" s="353"/>
      <c r="D215" s="165" t="s">
        <v>826</v>
      </c>
      <c r="E215" s="473" t="s">
        <v>273</v>
      </c>
      <c r="F215" s="170"/>
      <c r="G215" s="171">
        <v>90</v>
      </c>
      <c r="H215" s="172">
        <v>106</v>
      </c>
      <c r="I215" s="171">
        <v>282</v>
      </c>
      <c r="J215" s="172">
        <v>466</v>
      </c>
      <c r="K215" s="173">
        <v>487</v>
      </c>
      <c r="L215" s="172">
        <v>471</v>
      </c>
      <c r="M215" s="171">
        <v>328</v>
      </c>
      <c r="N215" s="172">
        <v>330</v>
      </c>
      <c r="O215" s="171">
        <v>530</v>
      </c>
      <c r="P215" s="172">
        <v>775</v>
      </c>
      <c r="Q215" s="171">
        <v>353</v>
      </c>
      <c r="R215" s="172">
        <v>204</v>
      </c>
      <c r="S215" s="172">
        <f t="shared" si="12"/>
        <v>4422</v>
      </c>
      <c r="T215" s="349" t="s">
        <v>185</v>
      </c>
      <c r="U215" s="342">
        <v>1</v>
      </c>
      <c r="V215" s="515"/>
      <c r="W215" s="362"/>
      <c r="X215" s="362"/>
    </row>
    <row r="216" spans="1:24" ht="15" customHeight="1">
      <c r="A216" s="352"/>
      <c r="B216" s="353"/>
      <c r="C216" s="353"/>
      <c r="D216" s="165" t="s">
        <v>91</v>
      </c>
      <c r="E216" s="473" t="s">
        <v>274</v>
      </c>
      <c r="F216" s="170"/>
      <c r="G216" s="171">
        <v>925</v>
      </c>
      <c r="H216" s="172">
        <v>761</v>
      </c>
      <c r="I216" s="171">
        <v>1894</v>
      </c>
      <c r="J216" s="172">
        <v>1674</v>
      </c>
      <c r="K216" s="173">
        <v>2239</v>
      </c>
      <c r="L216" s="172">
        <v>1549</v>
      </c>
      <c r="M216" s="171">
        <v>2870</v>
      </c>
      <c r="N216" s="172">
        <v>4145</v>
      </c>
      <c r="O216" s="171">
        <v>2383</v>
      </c>
      <c r="P216" s="172">
        <v>1648</v>
      </c>
      <c r="Q216" s="171">
        <v>1472</v>
      </c>
      <c r="R216" s="172">
        <v>110</v>
      </c>
      <c r="S216" s="172">
        <f t="shared" si="12"/>
        <v>21670</v>
      </c>
      <c r="T216" s="349" t="s">
        <v>179</v>
      </c>
      <c r="U216" s="342">
        <v>1</v>
      </c>
      <c r="V216" s="515"/>
      <c r="W216" s="362"/>
      <c r="X216" s="362"/>
    </row>
    <row r="217" spans="1:24" ht="15" customHeight="1">
      <c r="A217" s="352"/>
      <c r="B217" s="353"/>
      <c r="C217" s="353"/>
      <c r="D217" s="165" t="s">
        <v>93</v>
      </c>
      <c r="E217" s="473" t="s">
        <v>698</v>
      </c>
      <c r="F217" s="170"/>
      <c r="G217" s="171">
        <v>23755</v>
      </c>
      <c r="H217" s="172">
        <v>23850</v>
      </c>
      <c r="I217" s="171">
        <v>34150</v>
      </c>
      <c r="J217" s="172">
        <v>33089</v>
      </c>
      <c r="K217" s="173">
        <v>41277</v>
      </c>
      <c r="L217" s="172">
        <v>30242</v>
      </c>
      <c r="M217" s="171">
        <v>34409</v>
      </c>
      <c r="N217" s="172">
        <v>46175</v>
      </c>
      <c r="O217" s="171">
        <v>39579</v>
      </c>
      <c r="P217" s="172">
        <v>40767</v>
      </c>
      <c r="Q217" s="171">
        <v>35434</v>
      </c>
      <c r="R217" s="172">
        <v>23255</v>
      </c>
      <c r="S217" s="172">
        <f t="shared" si="12"/>
        <v>405982</v>
      </c>
      <c r="T217" s="349" t="s">
        <v>169</v>
      </c>
      <c r="U217" s="342">
        <v>1</v>
      </c>
      <c r="V217" s="515"/>
      <c r="W217" s="362"/>
      <c r="X217" s="362"/>
    </row>
    <row r="218" spans="1:24" ht="15" customHeight="1">
      <c r="A218" s="352"/>
      <c r="B218" s="353"/>
      <c r="C218" s="353"/>
      <c r="D218" s="165" t="s">
        <v>95</v>
      </c>
      <c r="E218" s="473" t="s">
        <v>699</v>
      </c>
      <c r="F218" s="170"/>
      <c r="G218" s="171">
        <v>4249</v>
      </c>
      <c r="H218" s="172">
        <v>4620</v>
      </c>
      <c r="I218" s="171">
        <v>4841</v>
      </c>
      <c r="J218" s="172">
        <v>4384</v>
      </c>
      <c r="K218" s="173">
        <v>4423</v>
      </c>
      <c r="L218" s="172">
        <v>4001</v>
      </c>
      <c r="M218" s="171">
        <v>4454</v>
      </c>
      <c r="N218" s="172">
        <v>5297</v>
      </c>
      <c r="O218" s="171">
        <v>4085</v>
      </c>
      <c r="P218" s="172">
        <v>3900</v>
      </c>
      <c r="Q218" s="171">
        <v>3765</v>
      </c>
      <c r="R218" s="172">
        <v>3586</v>
      </c>
      <c r="S218" s="172">
        <f t="shared" si="12"/>
        <v>51605</v>
      </c>
      <c r="T218" s="349" t="s">
        <v>178</v>
      </c>
      <c r="U218" s="342">
        <v>1</v>
      </c>
      <c r="V218" s="515"/>
      <c r="W218" s="362"/>
      <c r="X218" s="362"/>
    </row>
    <row r="219" spans="1:24" ht="15" customHeight="1">
      <c r="A219" s="352"/>
      <c r="B219" s="353"/>
      <c r="C219" s="353"/>
      <c r="D219" s="165" t="s">
        <v>97</v>
      </c>
      <c r="E219" s="473" t="s">
        <v>275</v>
      </c>
      <c r="F219" s="170"/>
      <c r="G219" s="171">
        <v>144</v>
      </c>
      <c r="H219" s="172">
        <v>77</v>
      </c>
      <c r="I219" s="171">
        <v>275</v>
      </c>
      <c r="J219" s="172">
        <v>227</v>
      </c>
      <c r="K219" s="173">
        <v>202</v>
      </c>
      <c r="L219" s="172">
        <v>209</v>
      </c>
      <c r="M219" s="171">
        <v>163</v>
      </c>
      <c r="N219" s="172">
        <v>251</v>
      </c>
      <c r="O219" s="171">
        <v>187</v>
      </c>
      <c r="P219" s="172">
        <v>189</v>
      </c>
      <c r="Q219" s="171">
        <v>181</v>
      </c>
      <c r="R219" s="172">
        <v>158</v>
      </c>
      <c r="S219" s="172">
        <f t="shared" si="12"/>
        <v>2263</v>
      </c>
      <c r="T219" s="349" t="s">
        <v>168</v>
      </c>
      <c r="U219" s="342">
        <v>1</v>
      </c>
      <c r="V219" s="515"/>
      <c r="W219" s="362"/>
      <c r="X219" s="362"/>
    </row>
    <row r="220" spans="1:24" ht="15" customHeight="1">
      <c r="A220" s="352"/>
      <c r="B220" s="353"/>
      <c r="C220" s="353"/>
      <c r="D220" s="165" t="s">
        <v>99</v>
      </c>
      <c r="E220" s="473" t="s">
        <v>276</v>
      </c>
      <c r="F220" s="170"/>
      <c r="G220" s="171">
        <v>2796</v>
      </c>
      <c r="H220" s="172">
        <v>3224</v>
      </c>
      <c r="I220" s="171">
        <v>3998</v>
      </c>
      <c r="J220" s="172">
        <v>3636</v>
      </c>
      <c r="K220" s="173">
        <v>4486</v>
      </c>
      <c r="L220" s="172">
        <v>3825</v>
      </c>
      <c r="M220" s="171">
        <v>3263</v>
      </c>
      <c r="N220" s="172">
        <v>3550</v>
      </c>
      <c r="O220" s="171">
        <v>3900</v>
      </c>
      <c r="P220" s="172">
        <v>4525</v>
      </c>
      <c r="Q220" s="171">
        <v>3986</v>
      </c>
      <c r="R220" s="172">
        <v>3453</v>
      </c>
      <c r="S220" s="172">
        <f t="shared" si="12"/>
        <v>44642</v>
      </c>
      <c r="T220" s="349" t="s">
        <v>186</v>
      </c>
      <c r="U220" s="342">
        <v>1</v>
      </c>
      <c r="V220" s="515"/>
      <c r="W220" s="362"/>
      <c r="X220" s="362"/>
    </row>
    <row r="221" spans="1:24" ht="15" customHeight="1">
      <c r="A221" s="352"/>
      <c r="B221" s="353"/>
      <c r="C221" s="353"/>
      <c r="D221" s="165" t="s">
        <v>101</v>
      </c>
      <c r="E221" s="474" t="s">
        <v>700</v>
      </c>
      <c r="F221" s="174"/>
      <c r="G221" s="175">
        <v>51090</v>
      </c>
      <c r="H221" s="176">
        <v>57090</v>
      </c>
      <c r="I221" s="175">
        <v>99990</v>
      </c>
      <c r="J221" s="176">
        <v>84040</v>
      </c>
      <c r="K221" s="177">
        <v>127000</v>
      </c>
      <c r="L221" s="176">
        <v>76830</v>
      </c>
      <c r="M221" s="175">
        <v>78190</v>
      </c>
      <c r="N221" s="176">
        <v>129450</v>
      </c>
      <c r="O221" s="175">
        <v>94450</v>
      </c>
      <c r="P221" s="176">
        <v>116830</v>
      </c>
      <c r="Q221" s="175">
        <v>92880</v>
      </c>
      <c r="R221" s="176">
        <v>48300</v>
      </c>
      <c r="S221" s="176">
        <f t="shared" si="12"/>
        <v>1056140</v>
      </c>
      <c r="T221" s="338" t="s">
        <v>183</v>
      </c>
      <c r="U221" s="342">
        <v>1</v>
      </c>
      <c r="V221" s="515"/>
      <c r="W221" s="362"/>
      <c r="X221" s="362"/>
    </row>
    <row r="222" spans="1:24" ht="15" customHeight="1">
      <c r="A222" s="352"/>
      <c r="B222" s="353"/>
      <c r="C222" s="353"/>
      <c r="D222" s="165" t="s">
        <v>103</v>
      </c>
      <c r="E222" s="473" t="s">
        <v>277</v>
      </c>
      <c r="F222" s="170"/>
      <c r="G222" s="171">
        <v>926000</v>
      </c>
      <c r="H222" s="172">
        <v>468000</v>
      </c>
      <c r="I222" s="171">
        <v>619000</v>
      </c>
      <c r="J222" s="172">
        <v>496000</v>
      </c>
      <c r="K222" s="173">
        <v>825000</v>
      </c>
      <c r="L222" s="172">
        <v>479000</v>
      </c>
      <c r="M222" s="171">
        <v>414000</v>
      </c>
      <c r="N222" s="172">
        <v>594000</v>
      </c>
      <c r="O222" s="171">
        <v>502000</v>
      </c>
      <c r="P222" s="172">
        <v>656000</v>
      </c>
      <c r="Q222" s="171">
        <v>728000</v>
      </c>
      <c r="R222" s="172">
        <v>407000</v>
      </c>
      <c r="S222" s="172">
        <f t="shared" si="12"/>
        <v>7114000</v>
      </c>
      <c r="T222" s="349" t="s">
        <v>177</v>
      </c>
      <c r="U222" s="342">
        <v>1</v>
      </c>
      <c r="V222" s="515"/>
      <c r="W222" s="362"/>
      <c r="X222" s="362"/>
    </row>
    <row r="223" spans="1:24" ht="15" customHeight="1">
      <c r="A223" s="352"/>
      <c r="B223" s="353"/>
      <c r="C223" s="353"/>
      <c r="D223" s="165" t="s">
        <v>105</v>
      </c>
      <c r="E223" s="473" t="s">
        <v>701</v>
      </c>
      <c r="F223" s="170"/>
      <c r="G223" s="171">
        <v>5564</v>
      </c>
      <c r="H223" s="172">
        <v>4831</v>
      </c>
      <c r="I223" s="171">
        <v>8617</v>
      </c>
      <c r="J223" s="172">
        <v>7216</v>
      </c>
      <c r="K223" s="173">
        <v>11679</v>
      </c>
      <c r="L223" s="172">
        <v>6552</v>
      </c>
      <c r="M223" s="171">
        <v>5837</v>
      </c>
      <c r="N223" s="172">
        <v>8686</v>
      </c>
      <c r="O223" s="171">
        <v>6550</v>
      </c>
      <c r="P223" s="172">
        <v>9309</v>
      </c>
      <c r="Q223" s="171">
        <v>11488</v>
      </c>
      <c r="R223" s="172">
        <v>5446</v>
      </c>
      <c r="S223" s="172">
        <f t="shared" si="12"/>
        <v>91775</v>
      </c>
      <c r="T223" s="349" t="s">
        <v>167</v>
      </c>
      <c r="U223" s="342">
        <v>1</v>
      </c>
      <c r="V223" s="515"/>
      <c r="W223" s="362"/>
      <c r="X223" s="362"/>
    </row>
    <row r="224" spans="1:24" ht="15" customHeight="1">
      <c r="A224" s="375"/>
      <c r="B224" s="376"/>
      <c r="C224" s="376"/>
      <c r="D224" s="164" t="s">
        <v>107</v>
      </c>
      <c r="E224" s="476" t="s">
        <v>810</v>
      </c>
      <c r="F224" s="293"/>
      <c r="G224" s="294">
        <v>44</v>
      </c>
      <c r="H224" s="295">
        <v>92</v>
      </c>
      <c r="I224" s="294">
        <v>54</v>
      </c>
      <c r="J224" s="295">
        <v>67</v>
      </c>
      <c r="K224" s="296">
        <v>192</v>
      </c>
      <c r="L224" s="295">
        <v>50</v>
      </c>
      <c r="M224" s="294">
        <v>26</v>
      </c>
      <c r="N224" s="295">
        <v>102</v>
      </c>
      <c r="O224" s="294">
        <v>79</v>
      </c>
      <c r="P224" s="295">
        <v>123</v>
      </c>
      <c r="Q224" s="294">
        <v>130</v>
      </c>
      <c r="R224" s="295">
        <v>58</v>
      </c>
      <c r="S224" s="295">
        <f t="shared" si="12"/>
        <v>1017</v>
      </c>
      <c r="T224" s="351" t="s">
        <v>167</v>
      </c>
      <c r="U224" s="342">
        <v>1</v>
      </c>
      <c r="V224" s="515"/>
      <c r="W224" s="362"/>
      <c r="X224" s="362"/>
    </row>
    <row r="225" spans="1:24" ht="15" customHeight="1">
      <c r="A225" s="352"/>
      <c r="B225" s="353"/>
      <c r="C225" s="353"/>
      <c r="D225" s="165" t="s">
        <v>109</v>
      </c>
      <c r="E225" s="473" t="s">
        <v>818</v>
      </c>
      <c r="F225" s="170"/>
      <c r="G225" s="171">
        <v>33972</v>
      </c>
      <c r="H225" s="172">
        <v>29097</v>
      </c>
      <c r="I225" s="171">
        <v>43768</v>
      </c>
      <c r="J225" s="172">
        <v>32363</v>
      </c>
      <c r="K225" s="173">
        <v>49318</v>
      </c>
      <c r="L225" s="172">
        <v>32100</v>
      </c>
      <c r="M225" s="171">
        <v>27139</v>
      </c>
      <c r="N225" s="172">
        <v>51194</v>
      </c>
      <c r="O225" s="171">
        <v>36357</v>
      </c>
      <c r="P225" s="172">
        <v>45453</v>
      </c>
      <c r="Q225" s="171">
        <v>49793</v>
      </c>
      <c r="R225" s="172">
        <v>27406</v>
      </c>
      <c r="S225" s="172">
        <f t="shared" si="12"/>
        <v>457960</v>
      </c>
      <c r="T225" s="349" t="s">
        <v>779</v>
      </c>
      <c r="U225" s="342">
        <v>1</v>
      </c>
      <c r="V225" s="515"/>
      <c r="W225" s="362"/>
      <c r="X225" s="362"/>
    </row>
    <row r="226" spans="1:24" ht="15" customHeight="1">
      <c r="A226" s="352"/>
      <c r="B226" s="353"/>
      <c r="C226" s="353"/>
      <c r="D226" s="165" t="s">
        <v>111</v>
      </c>
      <c r="E226" s="473" t="s">
        <v>278</v>
      </c>
      <c r="F226" s="170"/>
      <c r="G226" s="171">
        <v>0</v>
      </c>
      <c r="H226" s="172">
        <v>0</v>
      </c>
      <c r="I226" s="171">
        <v>0</v>
      </c>
      <c r="J226" s="172">
        <v>0</v>
      </c>
      <c r="K226" s="173">
        <v>0</v>
      </c>
      <c r="L226" s="172">
        <v>0</v>
      </c>
      <c r="M226" s="171">
        <v>0</v>
      </c>
      <c r="N226" s="172">
        <v>0</v>
      </c>
      <c r="O226" s="171">
        <v>0</v>
      </c>
      <c r="P226" s="172">
        <v>0</v>
      </c>
      <c r="Q226" s="171">
        <v>0</v>
      </c>
      <c r="R226" s="172">
        <v>0</v>
      </c>
      <c r="S226" s="172">
        <f t="shared" si="12"/>
        <v>0</v>
      </c>
      <c r="T226" s="349" t="s">
        <v>182</v>
      </c>
      <c r="U226" s="342">
        <v>1</v>
      </c>
      <c r="V226" s="515"/>
      <c r="W226" s="362"/>
      <c r="X226" s="362"/>
    </row>
    <row r="227" spans="1:24" ht="15" customHeight="1">
      <c r="A227" s="352"/>
      <c r="B227" s="353"/>
      <c r="C227" s="353"/>
      <c r="D227" s="165" t="s">
        <v>113</v>
      </c>
      <c r="E227" s="473" t="s">
        <v>279</v>
      </c>
      <c r="F227" s="170"/>
      <c r="G227" s="171">
        <v>0</v>
      </c>
      <c r="H227" s="172">
        <v>0</v>
      </c>
      <c r="I227" s="171">
        <v>0</v>
      </c>
      <c r="J227" s="172">
        <v>0</v>
      </c>
      <c r="K227" s="173">
        <v>0</v>
      </c>
      <c r="L227" s="172">
        <v>0</v>
      </c>
      <c r="M227" s="171">
        <v>1368</v>
      </c>
      <c r="N227" s="172">
        <v>5632</v>
      </c>
      <c r="O227" s="171">
        <v>0</v>
      </c>
      <c r="P227" s="172">
        <v>0</v>
      </c>
      <c r="Q227" s="171">
        <v>0</v>
      </c>
      <c r="R227" s="172">
        <v>0</v>
      </c>
      <c r="S227" s="172">
        <f t="shared" si="12"/>
        <v>7000</v>
      </c>
      <c r="T227" s="349" t="s">
        <v>182</v>
      </c>
      <c r="U227" s="342">
        <v>1</v>
      </c>
      <c r="V227" s="515"/>
      <c r="W227" s="362"/>
      <c r="X227" s="362"/>
    </row>
    <row r="228" spans="1:24" ht="15" customHeight="1">
      <c r="A228" s="352"/>
      <c r="B228" s="353"/>
      <c r="C228" s="353"/>
      <c r="D228" s="165" t="s">
        <v>115</v>
      </c>
      <c r="E228" s="473" t="s">
        <v>280</v>
      </c>
      <c r="F228" s="170"/>
      <c r="G228" s="171">
        <v>1046</v>
      </c>
      <c r="H228" s="172">
        <v>1336</v>
      </c>
      <c r="I228" s="171">
        <v>2841</v>
      </c>
      <c r="J228" s="172">
        <v>3466</v>
      </c>
      <c r="K228" s="173">
        <v>3553</v>
      </c>
      <c r="L228" s="172">
        <v>2733</v>
      </c>
      <c r="M228" s="171">
        <v>2128</v>
      </c>
      <c r="N228" s="172">
        <v>2124</v>
      </c>
      <c r="O228" s="171">
        <v>3115</v>
      </c>
      <c r="P228" s="172">
        <v>4692</v>
      </c>
      <c r="Q228" s="171">
        <v>2197</v>
      </c>
      <c r="R228" s="172">
        <v>1466</v>
      </c>
      <c r="S228" s="172">
        <f t="shared" si="12"/>
        <v>30697</v>
      </c>
      <c r="T228" s="349" t="s">
        <v>185</v>
      </c>
      <c r="U228" s="342">
        <v>1</v>
      </c>
      <c r="V228" s="515"/>
      <c r="W228" s="362"/>
      <c r="X228" s="362"/>
    </row>
    <row r="229" spans="1:24" ht="15" customHeight="1">
      <c r="A229" s="352"/>
      <c r="B229" s="353"/>
      <c r="C229" s="353"/>
      <c r="D229" s="165" t="s">
        <v>117</v>
      </c>
      <c r="E229" s="473" t="s">
        <v>702</v>
      </c>
      <c r="F229" s="170"/>
      <c r="G229" s="171">
        <v>11196</v>
      </c>
      <c r="H229" s="172">
        <v>8927</v>
      </c>
      <c r="I229" s="171">
        <v>14529</v>
      </c>
      <c r="J229" s="172">
        <v>16143</v>
      </c>
      <c r="K229" s="173">
        <v>19655</v>
      </c>
      <c r="L229" s="172">
        <v>12624</v>
      </c>
      <c r="M229" s="171">
        <v>11509</v>
      </c>
      <c r="N229" s="172">
        <v>18406</v>
      </c>
      <c r="O229" s="171">
        <v>13052</v>
      </c>
      <c r="P229" s="172">
        <v>16714</v>
      </c>
      <c r="Q229" s="171">
        <v>22858</v>
      </c>
      <c r="R229" s="172">
        <v>10914</v>
      </c>
      <c r="S229" s="172">
        <f t="shared" si="12"/>
        <v>176527</v>
      </c>
      <c r="T229" s="349" t="s">
        <v>167</v>
      </c>
      <c r="U229" s="342">
        <v>1</v>
      </c>
      <c r="V229" s="515"/>
      <c r="W229" s="362"/>
      <c r="X229" s="362"/>
    </row>
    <row r="230" spans="1:24" ht="15" customHeight="1">
      <c r="A230" s="352"/>
      <c r="B230" s="353"/>
      <c r="C230" s="353"/>
      <c r="D230" s="165" t="s">
        <v>119</v>
      </c>
      <c r="E230" s="473" t="s">
        <v>738</v>
      </c>
      <c r="F230" s="170"/>
      <c r="G230" s="171">
        <v>1329</v>
      </c>
      <c r="H230" s="172">
        <v>1308</v>
      </c>
      <c r="I230" s="171">
        <v>2440</v>
      </c>
      <c r="J230" s="172">
        <v>3610</v>
      </c>
      <c r="K230" s="173">
        <v>3124</v>
      </c>
      <c r="L230" s="172">
        <v>4100</v>
      </c>
      <c r="M230" s="171">
        <v>2739</v>
      </c>
      <c r="N230" s="172">
        <v>2597</v>
      </c>
      <c r="O230" s="171">
        <v>2322</v>
      </c>
      <c r="P230" s="172">
        <v>2355</v>
      </c>
      <c r="Q230" s="171">
        <v>2214</v>
      </c>
      <c r="R230" s="172">
        <v>2170</v>
      </c>
      <c r="S230" s="172">
        <f t="shared" si="12"/>
        <v>30308</v>
      </c>
      <c r="T230" s="349" t="s">
        <v>167</v>
      </c>
      <c r="U230" s="342">
        <v>1</v>
      </c>
      <c r="V230" s="515"/>
      <c r="W230" s="362"/>
      <c r="X230" s="362"/>
    </row>
    <row r="231" spans="1:24" ht="15" customHeight="1">
      <c r="A231" s="352"/>
      <c r="B231" s="353"/>
      <c r="C231" s="353"/>
      <c r="D231" s="165" t="s">
        <v>121</v>
      </c>
      <c r="E231" s="473" t="s">
        <v>974</v>
      </c>
      <c r="F231" s="170"/>
      <c r="G231" s="171">
        <v>0</v>
      </c>
      <c r="H231" s="172">
        <v>0</v>
      </c>
      <c r="I231" s="171">
        <v>0</v>
      </c>
      <c r="J231" s="172">
        <v>0</v>
      </c>
      <c r="K231" s="173">
        <v>0</v>
      </c>
      <c r="L231" s="172">
        <v>0</v>
      </c>
      <c r="M231" s="171">
        <v>0</v>
      </c>
      <c r="N231" s="172">
        <v>60000</v>
      </c>
      <c r="O231" s="171">
        <v>0</v>
      </c>
      <c r="P231" s="172">
        <v>0</v>
      </c>
      <c r="Q231" s="171">
        <v>0</v>
      </c>
      <c r="R231" s="172">
        <v>0</v>
      </c>
      <c r="S231" s="172">
        <f>SUM(G231:R231)</f>
        <v>60000</v>
      </c>
      <c r="T231" s="349" t="s">
        <v>189</v>
      </c>
      <c r="U231" s="342">
        <v>1</v>
      </c>
      <c r="V231" s="515"/>
      <c r="W231" s="362"/>
      <c r="X231" s="362"/>
    </row>
    <row r="232" spans="1:24" ht="15" customHeight="1">
      <c r="A232" s="352"/>
      <c r="B232" s="353"/>
      <c r="C232" s="353"/>
      <c r="D232" s="165" t="s">
        <v>123</v>
      </c>
      <c r="E232" s="473" t="s">
        <v>811</v>
      </c>
      <c r="F232" s="170"/>
      <c r="G232" s="171">
        <v>0</v>
      </c>
      <c r="H232" s="172">
        <v>0</v>
      </c>
      <c r="I232" s="171">
        <v>0</v>
      </c>
      <c r="J232" s="172">
        <v>0</v>
      </c>
      <c r="K232" s="173">
        <v>0</v>
      </c>
      <c r="L232" s="172">
        <v>0</v>
      </c>
      <c r="M232" s="171">
        <v>0</v>
      </c>
      <c r="N232" s="172">
        <v>0</v>
      </c>
      <c r="O232" s="171">
        <v>0</v>
      </c>
      <c r="P232" s="172">
        <v>0</v>
      </c>
      <c r="Q232" s="171">
        <v>10500</v>
      </c>
      <c r="R232" s="172">
        <v>0</v>
      </c>
      <c r="S232" s="172">
        <f t="shared" ref="S232" si="13">SUM(G232:R232)</f>
        <v>10500</v>
      </c>
      <c r="T232" s="349" t="s">
        <v>187</v>
      </c>
      <c r="U232" s="342">
        <v>1</v>
      </c>
      <c r="V232" s="515"/>
      <c r="W232" s="362"/>
      <c r="X232" s="362"/>
    </row>
    <row r="233" spans="1:24" ht="15" customHeight="1">
      <c r="A233" s="352"/>
      <c r="B233" s="353"/>
      <c r="C233" s="353"/>
      <c r="D233" s="165" t="s">
        <v>125</v>
      </c>
      <c r="E233" s="473" t="s">
        <v>739</v>
      </c>
      <c r="F233" s="170"/>
      <c r="G233" s="171">
        <v>917</v>
      </c>
      <c r="H233" s="172">
        <v>1480</v>
      </c>
      <c r="I233" s="171">
        <v>2729</v>
      </c>
      <c r="J233" s="172">
        <v>2231</v>
      </c>
      <c r="K233" s="173">
        <v>3806</v>
      </c>
      <c r="L233" s="172">
        <v>3312</v>
      </c>
      <c r="M233" s="171">
        <v>2253</v>
      </c>
      <c r="N233" s="172">
        <v>1926</v>
      </c>
      <c r="O233" s="171">
        <v>2148</v>
      </c>
      <c r="P233" s="172">
        <v>2036</v>
      </c>
      <c r="Q233" s="171">
        <v>1394</v>
      </c>
      <c r="R233" s="172">
        <v>710</v>
      </c>
      <c r="S233" s="172">
        <f t="shared" si="12"/>
        <v>24942</v>
      </c>
      <c r="T233" s="349"/>
      <c r="V233" s="515"/>
      <c r="W233" s="362"/>
      <c r="X233" s="362"/>
    </row>
    <row r="234" spans="1:24" ht="15" customHeight="1">
      <c r="A234" s="352"/>
      <c r="B234" s="353"/>
      <c r="C234" s="353"/>
      <c r="D234" s="165"/>
      <c r="E234" s="473" t="s">
        <v>293</v>
      </c>
      <c r="F234" s="170"/>
      <c r="G234" s="171">
        <v>191</v>
      </c>
      <c r="H234" s="172">
        <v>283</v>
      </c>
      <c r="I234" s="171">
        <v>546</v>
      </c>
      <c r="J234" s="172">
        <v>420</v>
      </c>
      <c r="K234" s="173">
        <v>842</v>
      </c>
      <c r="L234" s="172">
        <v>903</v>
      </c>
      <c r="M234" s="171">
        <v>608</v>
      </c>
      <c r="N234" s="172">
        <v>776</v>
      </c>
      <c r="O234" s="171">
        <v>813</v>
      </c>
      <c r="P234" s="172">
        <v>0</v>
      </c>
      <c r="Q234" s="171">
        <v>0</v>
      </c>
      <c r="R234" s="172">
        <v>0</v>
      </c>
      <c r="S234" s="172">
        <f t="shared" si="12"/>
        <v>5382</v>
      </c>
      <c r="T234" s="349" t="s">
        <v>167</v>
      </c>
      <c r="U234" s="342">
        <v>1</v>
      </c>
      <c r="V234" s="515"/>
      <c r="W234" s="362"/>
      <c r="X234" s="362"/>
    </row>
    <row r="235" spans="1:24" ht="15" customHeight="1">
      <c r="A235" s="352"/>
      <c r="B235" s="353"/>
      <c r="C235" s="353"/>
      <c r="D235" s="165"/>
      <c r="E235" s="473" t="s">
        <v>292</v>
      </c>
      <c r="F235" s="170"/>
      <c r="G235" s="171">
        <v>726</v>
      </c>
      <c r="H235" s="172">
        <v>1197</v>
      </c>
      <c r="I235" s="171">
        <v>2183</v>
      </c>
      <c r="J235" s="172">
        <v>1811</v>
      </c>
      <c r="K235" s="173">
        <v>2964</v>
      </c>
      <c r="L235" s="172">
        <v>2409</v>
      </c>
      <c r="M235" s="171">
        <v>1645</v>
      </c>
      <c r="N235" s="172">
        <v>1150</v>
      </c>
      <c r="O235" s="171">
        <v>1335</v>
      </c>
      <c r="P235" s="172">
        <v>2036</v>
      </c>
      <c r="Q235" s="171">
        <v>1394</v>
      </c>
      <c r="R235" s="172">
        <v>710</v>
      </c>
      <c r="S235" s="172">
        <f t="shared" si="12"/>
        <v>19560</v>
      </c>
      <c r="T235" s="349" t="s">
        <v>191</v>
      </c>
      <c r="U235" s="342">
        <v>1</v>
      </c>
      <c r="V235" s="515"/>
      <c r="W235" s="362"/>
      <c r="X235" s="362"/>
    </row>
    <row r="236" spans="1:24" ht="15" customHeight="1">
      <c r="A236" s="352"/>
      <c r="B236" s="353"/>
      <c r="C236" s="353"/>
      <c r="D236" s="165" t="s">
        <v>875</v>
      </c>
      <c r="E236" s="473" t="s">
        <v>703</v>
      </c>
      <c r="F236" s="170"/>
      <c r="G236" s="171">
        <v>4339</v>
      </c>
      <c r="H236" s="172">
        <v>3952</v>
      </c>
      <c r="I236" s="171">
        <v>4401</v>
      </c>
      <c r="J236" s="172">
        <v>5229</v>
      </c>
      <c r="K236" s="173">
        <v>5749</v>
      </c>
      <c r="L236" s="172">
        <v>3622</v>
      </c>
      <c r="M236" s="171">
        <v>3559</v>
      </c>
      <c r="N236" s="172">
        <v>3760</v>
      </c>
      <c r="O236" s="171">
        <v>3350</v>
      </c>
      <c r="P236" s="172">
        <v>3522</v>
      </c>
      <c r="Q236" s="171">
        <v>3661</v>
      </c>
      <c r="R236" s="172">
        <v>3647</v>
      </c>
      <c r="S236" s="172">
        <f t="shared" si="12"/>
        <v>48791</v>
      </c>
      <c r="T236" s="349" t="s">
        <v>168</v>
      </c>
      <c r="U236" s="342">
        <v>1</v>
      </c>
      <c r="V236" s="515"/>
      <c r="W236" s="362"/>
      <c r="X236" s="362"/>
    </row>
    <row r="237" spans="1:24" ht="15" customHeight="1">
      <c r="A237" s="352"/>
      <c r="B237" s="353"/>
      <c r="C237" s="353"/>
      <c r="D237" s="165" t="s">
        <v>127</v>
      </c>
      <c r="E237" s="473" t="s">
        <v>704</v>
      </c>
      <c r="F237" s="170"/>
      <c r="G237" s="171">
        <v>8850</v>
      </c>
      <c r="H237" s="172">
        <v>2980</v>
      </c>
      <c r="I237" s="171">
        <v>4050</v>
      </c>
      <c r="J237" s="172">
        <v>3950</v>
      </c>
      <c r="K237" s="173">
        <v>5640</v>
      </c>
      <c r="L237" s="172">
        <v>4500</v>
      </c>
      <c r="M237" s="171">
        <v>4080</v>
      </c>
      <c r="N237" s="172">
        <v>6500</v>
      </c>
      <c r="O237" s="171">
        <v>3670</v>
      </c>
      <c r="P237" s="172">
        <v>9050</v>
      </c>
      <c r="Q237" s="171">
        <v>42500</v>
      </c>
      <c r="R237" s="172">
        <v>19100</v>
      </c>
      <c r="S237" s="172">
        <f t="shared" si="12"/>
        <v>114870</v>
      </c>
      <c r="T237" s="349" t="s">
        <v>177</v>
      </c>
      <c r="U237" s="342">
        <v>1</v>
      </c>
      <c r="V237" s="515"/>
      <c r="W237" s="362"/>
      <c r="X237" s="362"/>
    </row>
    <row r="238" spans="1:24" ht="15" customHeight="1">
      <c r="A238" s="352"/>
      <c r="B238" s="353"/>
      <c r="C238" s="353"/>
      <c r="D238" s="165" t="s">
        <v>878</v>
      </c>
      <c r="E238" s="473" t="s">
        <v>287</v>
      </c>
      <c r="F238" s="170"/>
      <c r="G238" s="171">
        <v>7296</v>
      </c>
      <c r="H238" s="172">
        <v>7311</v>
      </c>
      <c r="I238" s="171">
        <v>7867</v>
      </c>
      <c r="J238" s="172">
        <v>7229</v>
      </c>
      <c r="K238" s="173">
        <v>11109</v>
      </c>
      <c r="L238" s="172">
        <v>7897</v>
      </c>
      <c r="M238" s="171">
        <v>7948</v>
      </c>
      <c r="N238" s="172">
        <v>9769</v>
      </c>
      <c r="O238" s="171">
        <v>8458</v>
      </c>
      <c r="P238" s="172">
        <v>10549</v>
      </c>
      <c r="Q238" s="171">
        <v>10887</v>
      </c>
      <c r="R238" s="172">
        <v>8173</v>
      </c>
      <c r="S238" s="172">
        <f t="shared" si="12"/>
        <v>104493</v>
      </c>
      <c r="T238" s="349" t="s">
        <v>168</v>
      </c>
      <c r="U238" s="342">
        <v>1</v>
      </c>
      <c r="V238" s="515"/>
      <c r="W238" s="362"/>
      <c r="X238" s="362"/>
    </row>
    <row r="239" spans="1:24" ht="15" customHeight="1">
      <c r="A239" s="352"/>
      <c r="B239" s="353"/>
      <c r="C239" s="353"/>
      <c r="D239" s="165" t="s">
        <v>129</v>
      </c>
      <c r="E239" s="473" t="s">
        <v>705</v>
      </c>
      <c r="F239" s="170"/>
      <c r="G239" s="171">
        <v>27997</v>
      </c>
      <c r="H239" s="172">
        <v>31501</v>
      </c>
      <c r="I239" s="171">
        <v>44678</v>
      </c>
      <c r="J239" s="172">
        <v>40079</v>
      </c>
      <c r="K239" s="173">
        <v>46004</v>
      </c>
      <c r="L239" s="172">
        <v>35095</v>
      </c>
      <c r="M239" s="171">
        <v>32521</v>
      </c>
      <c r="N239" s="172">
        <v>40365</v>
      </c>
      <c r="O239" s="171">
        <v>36812</v>
      </c>
      <c r="P239" s="172">
        <v>45803</v>
      </c>
      <c r="Q239" s="171">
        <v>53608</v>
      </c>
      <c r="R239" s="172">
        <v>37498</v>
      </c>
      <c r="S239" s="172">
        <f t="shared" si="12"/>
        <v>471961</v>
      </c>
      <c r="T239" s="349" t="s">
        <v>169</v>
      </c>
      <c r="U239" s="342">
        <v>1</v>
      </c>
      <c r="V239" s="515"/>
      <c r="W239" s="362"/>
      <c r="X239" s="362"/>
    </row>
    <row r="240" spans="1:24" ht="15" customHeight="1">
      <c r="A240" s="352"/>
      <c r="B240" s="353"/>
      <c r="C240" s="353"/>
      <c r="D240" s="165" t="s">
        <v>130</v>
      </c>
      <c r="E240" s="473" t="s">
        <v>706</v>
      </c>
      <c r="F240" s="170"/>
      <c r="G240" s="171">
        <v>297</v>
      </c>
      <c r="H240" s="172">
        <v>211</v>
      </c>
      <c r="I240" s="171">
        <v>346</v>
      </c>
      <c r="J240" s="172">
        <v>535</v>
      </c>
      <c r="K240" s="173">
        <v>2796</v>
      </c>
      <c r="L240" s="172">
        <v>841</v>
      </c>
      <c r="M240" s="171">
        <v>604</v>
      </c>
      <c r="N240" s="172">
        <v>273</v>
      </c>
      <c r="O240" s="171">
        <v>488</v>
      </c>
      <c r="P240" s="172">
        <v>2249</v>
      </c>
      <c r="Q240" s="171">
        <v>715</v>
      </c>
      <c r="R240" s="172">
        <v>374</v>
      </c>
      <c r="S240" s="172">
        <f t="shared" si="12"/>
        <v>9729</v>
      </c>
      <c r="T240" s="349" t="s">
        <v>193</v>
      </c>
      <c r="U240" s="342">
        <v>1</v>
      </c>
      <c r="V240" s="515"/>
      <c r="W240" s="362"/>
      <c r="X240" s="362"/>
    </row>
    <row r="241" spans="1:24" ht="15" customHeight="1">
      <c r="A241" s="352"/>
      <c r="B241" s="353"/>
      <c r="C241" s="353"/>
      <c r="D241" s="165" t="s">
        <v>283</v>
      </c>
      <c r="E241" s="473" t="s">
        <v>707</v>
      </c>
      <c r="F241" s="170"/>
      <c r="G241" s="171">
        <v>2151</v>
      </c>
      <c r="H241" s="172">
        <v>2507</v>
      </c>
      <c r="I241" s="171">
        <v>3974</v>
      </c>
      <c r="J241" s="172">
        <v>4008</v>
      </c>
      <c r="K241" s="173">
        <v>4455</v>
      </c>
      <c r="L241" s="172">
        <v>4127</v>
      </c>
      <c r="M241" s="171">
        <v>3093</v>
      </c>
      <c r="N241" s="172">
        <v>3062</v>
      </c>
      <c r="O241" s="171">
        <v>3455</v>
      </c>
      <c r="P241" s="172">
        <v>4808</v>
      </c>
      <c r="Q241" s="171">
        <v>4244</v>
      </c>
      <c r="R241" s="172">
        <v>3234</v>
      </c>
      <c r="S241" s="172">
        <f t="shared" si="12"/>
        <v>43118</v>
      </c>
      <c r="T241" s="349" t="s">
        <v>186</v>
      </c>
      <c r="U241" s="342">
        <v>1</v>
      </c>
      <c r="V241" s="515"/>
      <c r="W241" s="362"/>
      <c r="X241" s="362"/>
    </row>
    <row r="242" spans="1:24" ht="15" customHeight="1">
      <c r="A242" s="352"/>
      <c r="B242" s="353"/>
      <c r="C242" s="353"/>
      <c r="D242" s="165" t="s">
        <v>285</v>
      </c>
      <c r="E242" s="473" t="s">
        <v>289</v>
      </c>
      <c r="F242" s="170"/>
      <c r="G242" s="171">
        <v>102</v>
      </c>
      <c r="H242" s="172">
        <v>149</v>
      </c>
      <c r="I242" s="171">
        <v>275</v>
      </c>
      <c r="J242" s="172">
        <v>187</v>
      </c>
      <c r="K242" s="173">
        <v>295</v>
      </c>
      <c r="L242" s="172">
        <v>130</v>
      </c>
      <c r="M242" s="171">
        <v>198</v>
      </c>
      <c r="N242" s="172">
        <v>152</v>
      </c>
      <c r="O242" s="171">
        <v>219</v>
      </c>
      <c r="P242" s="172">
        <v>329</v>
      </c>
      <c r="Q242" s="171">
        <v>308</v>
      </c>
      <c r="R242" s="172">
        <v>116</v>
      </c>
      <c r="S242" s="172">
        <f t="shared" si="12"/>
        <v>2460</v>
      </c>
      <c r="T242" s="349" t="s">
        <v>176</v>
      </c>
      <c r="U242" s="342">
        <v>1</v>
      </c>
      <c r="V242" s="515"/>
      <c r="W242" s="362"/>
      <c r="X242" s="362"/>
    </row>
    <row r="243" spans="1:24" ht="15" customHeight="1">
      <c r="A243" s="352"/>
      <c r="B243" s="353"/>
      <c r="C243" s="353"/>
      <c r="D243" s="165" t="s">
        <v>133</v>
      </c>
      <c r="E243" s="473" t="s">
        <v>716</v>
      </c>
      <c r="F243" s="170"/>
      <c r="G243" s="171">
        <v>332</v>
      </c>
      <c r="H243" s="172">
        <v>1353</v>
      </c>
      <c r="I243" s="171">
        <v>1987</v>
      </c>
      <c r="J243" s="172">
        <v>2438</v>
      </c>
      <c r="K243" s="173">
        <v>3934</v>
      </c>
      <c r="L243" s="172">
        <v>2168</v>
      </c>
      <c r="M243" s="171">
        <v>712</v>
      </c>
      <c r="N243" s="172">
        <v>537</v>
      </c>
      <c r="O243" s="171">
        <v>1972</v>
      </c>
      <c r="P243" s="172">
        <v>2012</v>
      </c>
      <c r="Q243" s="171">
        <v>1298</v>
      </c>
      <c r="R243" s="172">
        <v>651</v>
      </c>
      <c r="S243" s="172">
        <f t="shared" si="12"/>
        <v>19394</v>
      </c>
      <c r="T243" s="349" t="s">
        <v>176</v>
      </c>
      <c r="U243" s="342">
        <v>1</v>
      </c>
      <c r="V243" s="515"/>
      <c r="W243" s="362"/>
      <c r="X243" s="362"/>
    </row>
    <row r="244" spans="1:24" ht="15" customHeight="1">
      <c r="A244" s="352"/>
      <c r="B244" s="353"/>
      <c r="C244" s="353"/>
      <c r="D244" s="165" t="s">
        <v>135</v>
      </c>
      <c r="E244" s="473" t="s">
        <v>708</v>
      </c>
      <c r="F244" s="170"/>
      <c r="G244" s="171">
        <v>121</v>
      </c>
      <c r="H244" s="172">
        <v>96</v>
      </c>
      <c r="I244" s="171">
        <v>264</v>
      </c>
      <c r="J244" s="172">
        <v>310</v>
      </c>
      <c r="K244" s="173">
        <v>348</v>
      </c>
      <c r="L244" s="172">
        <v>257</v>
      </c>
      <c r="M244" s="171">
        <v>138</v>
      </c>
      <c r="N244" s="172">
        <v>228</v>
      </c>
      <c r="O244" s="171">
        <v>231</v>
      </c>
      <c r="P244" s="172">
        <v>502</v>
      </c>
      <c r="Q244" s="171">
        <v>4221</v>
      </c>
      <c r="R244" s="172">
        <v>557</v>
      </c>
      <c r="S244" s="172">
        <f t="shared" si="12"/>
        <v>7273</v>
      </c>
      <c r="T244" s="349" t="s">
        <v>177</v>
      </c>
      <c r="U244" s="342">
        <v>1</v>
      </c>
      <c r="V244" s="515"/>
      <c r="W244" s="362"/>
      <c r="X244" s="362"/>
    </row>
    <row r="245" spans="1:24" ht="15" customHeight="1">
      <c r="A245" s="377"/>
      <c r="B245" s="378"/>
      <c r="C245" s="378"/>
      <c r="D245" s="165" t="s">
        <v>136</v>
      </c>
      <c r="E245" s="473" t="s">
        <v>291</v>
      </c>
      <c r="F245" s="170"/>
      <c r="G245" s="171">
        <v>0</v>
      </c>
      <c r="H245" s="172">
        <v>0</v>
      </c>
      <c r="I245" s="171">
        <v>0</v>
      </c>
      <c r="J245" s="172">
        <v>10000</v>
      </c>
      <c r="K245" s="173">
        <v>0</v>
      </c>
      <c r="L245" s="172">
        <v>0</v>
      </c>
      <c r="M245" s="171">
        <v>21500</v>
      </c>
      <c r="N245" s="172">
        <v>3000</v>
      </c>
      <c r="O245" s="171">
        <v>0</v>
      </c>
      <c r="P245" s="172">
        <v>0</v>
      </c>
      <c r="Q245" s="171">
        <v>4200</v>
      </c>
      <c r="R245" s="172">
        <v>0</v>
      </c>
      <c r="S245" s="172">
        <f t="shared" si="12"/>
        <v>38700</v>
      </c>
      <c r="T245" s="349" t="s">
        <v>194</v>
      </c>
      <c r="U245" s="342">
        <v>1</v>
      </c>
      <c r="V245" s="515"/>
      <c r="W245" s="362"/>
      <c r="X245" s="362"/>
    </row>
    <row r="246" spans="1:24" ht="15" customHeight="1">
      <c r="A246" s="381"/>
      <c r="B246" s="382"/>
      <c r="C246" s="382"/>
      <c r="D246" s="392"/>
      <c r="E246" s="475" t="s">
        <v>594</v>
      </c>
      <c r="F246" s="383"/>
      <c r="G246" s="393">
        <f t="shared" ref="G246:S246" si="14">SUMIFS(G187:G245,$U187:$U245,1)</f>
        <v>1242322</v>
      </c>
      <c r="H246" s="394">
        <f t="shared" si="14"/>
        <v>739350</v>
      </c>
      <c r="I246" s="393">
        <f t="shared" si="14"/>
        <v>1029619</v>
      </c>
      <c r="J246" s="394">
        <f t="shared" si="14"/>
        <v>905016</v>
      </c>
      <c r="K246" s="395">
        <f t="shared" si="14"/>
        <v>1345779</v>
      </c>
      <c r="L246" s="394">
        <f t="shared" si="14"/>
        <v>823263</v>
      </c>
      <c r="M246" s="394">
        <f t="shared" si="14"/>
        <v>834576</v>
      </c>
      <c r="N246" s="394">
        <f t="shared" si="14"/>
        <v>1215135</v>
      </c>
      <c r="O246" s="394">
        <f t="shared" si="14"/>
        <v>904430</v>
      </c>
      <c r="P246" s="394">
        <f t="shared" si="14"/>
        <v>1122890</v>
      </c>
      <c r="Q246" s="394">
        <f t="shared" si="14"/>
        <v>1239495</v>
      </c>
      <c r="R246" s="394">
        <f t="shared" si="14"/>
        <v>685773</v>
      </c>
      <c r="S246" s="394">
        <f t="shared" si="14"/>
        <v>12087648</v>
      </c>
      <c r="T246" s="386"/>
      <c r="U246" s="342">
        <v>2</v>
      </c>
      <c r="W246" s="362"/>
      <c r="X246" s="362"/>
    </row>
    <row r="247" spans="1:24" ht="15" customHeight="1">
      <c r="A247" s="352"/>
      <c r="B247" s="370" t="s">
        <v>296</v>
      </c>
      <c r="C247" s="371"/>
      <c r="D247" s="163" t="s">
        <v>45</v>
      </c>
      <c r="E247" s="474" t="s">
        <v>297</v>
      </c>
      <c r="F247" s="174"/>
      <c r="G247" s="175">
        <v>19400</v>
      </c>
      <c r="H247" s="176">
        <v>15300</v>
      </c>
      <c r="I247" s="175">
        <v>51400</v>
      </c>
      <c r="J247" s="176">
        <v>63000</v>
      </c>
      <c r="K247" s="177">
        <v>86500</v>
      </c>
      <c r="L247" s="176">
        <v>53400</v>
      </c>
      <c r="M247" s="175">
        <v>53700</v>
      </c>
      <c r="N247" s="176">
        <v>90700</v>
      </c>
      <c r="O247" s="175">
        <v>79400</v>
      </c>
      <c r="P247" s="176">
        <v>84400</v>
      </c>
      <c r="Q247" s="175">
        <v>62300</v>
      </c>
      <c r="R247" s="176">
        <v>17500</v>
      </c>
      <c r="S247" s="387">
        <f t="shared" si="12"/>
        <v>677000</v>
      </c>
      <c r="T247" s="338"/>
      <c r="W247" s="362"/>
      <c r="X247" s="362"/>
    </row>
    <row r="248" spans="1:24" ht="15" customHeight="1">
      <c r="A248" s="352"/>
      <c r="B248" s="373"/>
      <c r="C248" s="373"/>
      <c r="D248" s="165"/>
      <c r="E248" s="473" t="s">
        <v>309</v>
      </c>
      <c r="F248" s="170"/>
      <c r="G248" s="171">
        <v>0</v>
      </c>
      <c r="H248" s="172">
        <v>0</v>
      </c>
      <c r="I248" s="171">
        <v>0</v>
      </c>
      <c r="J248" s="172">
        <v>2040</v>
      </c>
      <c r="K248" s="173">
        <v>4563</v>
      </c>
      <c r="L248" s="172">
        <v>2090</v>
      </c>
      <c r="M248" s="171">
        <v>2656</v>
      </c>
      <c r="N248" s="172">
        <v>5214</v>
      </c>
      <c r="O248" s="171">
        <v>3429</v>
      </c>
      <c r="P248" s="172">
        <v>5025</v>
      </c>
      <c r="Q248" s="171">
        <v>4591</v>
      </c>
      <c r="R248" s="172">
        <v>0</v>
      </c>
      <c r="S248" s="172">
        <f t="shared" si="12"/>
        <v>29608</v>
      </c>
      <c r="T248" s="349" t="s">
        <v>186</v>
      </c>
      <c r="U248" s="342">
        <v>1</v>
      </c>
      <c r="W248" s="362"/>
      <c r="X248" s="362"/>
    </row>
    <row r="249" spans="1:24" ht="15" customHeight="1">
      <c r="A249" s="352"/>
      <c r="B249" s="373"/>
      <c r="C249" s="373"/>
      <c r="D249" s="165"/>
      <c r="E249" s="473" t="s">
        <v>310</v>
      </c>
      <c r="F249" s="170"/>
      <c r="G249" s="171">
        <v>401</v>
      </c>
      <c r="H249" s="172">
        <v>406</v>
      </c>
      <c r="I249" s="171">
        <v>504</v>
      </c>
      <c r="J249" s="172">
        <v>2097</v>
      </c>
      <c r="K249" s="173">
        <v>3838</v>
      </c>
      <c r="L249" s="172">
        <v>1714</v>
      </c>
      <c r="M249" s="171">
        <v>3127</v>
      </c>
      <c r="N249" s="172">
        <v>4421</v>
      </c>
      <c r="O249" s="171">
        <v>2681</v>
      </c>
      <c r="P249" s="172">
        <v>1525</v>
      </c>
      <c r="Q249" s="171">
        <v>888</v>
      </c>
      <c r="R249" s="172">
        <v>263</v>
      </c>
      <c r="S249" s="172">
        <f t="shared" si="12"/>
        <v>21865</v>
      </c>
      <c r="T249" s="349" t="s">
        <v>179</v>
      </c>
      <c r="U249" s="342">
        <v>1</v>
      </c>
      <c r="V249" s="515"/>
      <c r="W249" s="362"/>
      <c r="X249" s="362"/>
    </row>
    <row r="250" spans="1:24" ht="15" customHeight="1">
      <c r="A250" s="352"/>
      <c r="B250" s="373"/>
      <c r="C250" s="373"/>
      <c r="D250" s="163"/>
      <c r="E250" s="474" t="s">
        <v>311</v>
      </c>
      <c r="F250" s="174"/>
      <c r="G250" s="175">
        <v>2264</v>
      </c>
      <c r="H250" s="176">
        <v>2269</v>
      </c>
      <c r="I250" s="175">
        <v>4961</v>
      </c>
      <c r="J250" s="176">
        <v>6081</v>
      </c>
      <c r="K250" s="177">
        <v>12592</v>
      </c>
      <c r="L250" s="176">
        <v>5268</v>
      </c>
      <c r="M250" s="175">
        <v>12313</v>
      </c>
      <c r="N250" s="176">
        <v>21651</v>
      </c>
      <c r="O250" s="175">
        <v>14906</v>
      </c>
      <c r="P250" s="176">
        <v>9400</v>
      </c>
      <c r="Q250" s="175">
        <v>8768</v>
      </c>
      <c r="R250" s="176">
        <v>1505</v>
      </c>
      <c r="S250" s="176">
        <f t="shared" si="12"/>
        <v>101978</v>
      </c>
      <c r="T250" s="338" t="s">
        <v>167</v>
      </c>
      <c r="U250" s="342">
        <v>1</v>
      </c>
      <c r="V250" s="515"/>
      <c r="W250" s="362"/>
      <c r="X250" s="362"/>
    </row>
    <row r="251" spans="1:24" ht="15" customHeight="1">
      <c r="A251" s="352"/>
      <c r="B251" s="373"/>
      <c r="C251" s="373"/>
      <c r="D251" s="165"/>
      <c r="E251" s="473" t="s">
        <v>312</v>
      </c>
      <c r="F251" s="170"/>
      <c r="G251" s="171">
        <v>387</v>
      </c>
      <c r="H251" s="172">
        <v>372</v>
      </c>
      <c r="I251" s="171">
        <v>932</v>
      </c>
      <c r="J251" s="172">
        <v>1094</v>
      </c>
      <c r="K251" s="173">
        <v>2232</v>
      </c>
      <c r="L251" s="172">
        <v>1056</v>
      </c>
      <c r="M251" s="171">
        <v>1203</v>
      </c>
      <c r="N251" s="172">
        <v>2382</v>
      </c>
      <c r="O251" s="171">
        <v>1840</v>
      </c>
      <c r="P251" s="172">
        <v>1909</v>
      </c>
      <c r="Q251" s="171">
        <v>1865</v>
      </c>
      <c r="R251" s="172">
        <v>243</v>
      </c>
      <c r="S251" s="172">
        <f t="shared" si="12"/>
        <v>15515</v>
      </c>
      <c r="T251" s="349" t="s">
        <v>307</v>
      </c>
      <c r="U251" s="342">
        <v>1</v>
      </c>
      <c r="V251" s="515"/>
      <c r="W251" s="362"/>
      <c r="X251" s="362"/>
    </row>
    <row r="252" spans="1:24" ht="15" customHeight="1">
      <c r="A252" s="352"/>
      <c r="B252" s="373"/>
      <c r="C252" s="373"/>
      <c r="D252" s="165"/>
      <c r="E252" s="473" t="s">
        <v>313</v>
      </c>
      <c r="F252" s="170"/>
      <c r="G252" s="171">
        <v>6018</v>
      </c>
      <c r="H252" s="172">
        <v>4186</v>
      </c>
      <c r="I252" s="171">
        <v>8464</v>
      </c>
      <c r="J252" s="172">
        <v>8485</v>
      </c>
      <c r="K252" s="173">
        <v>11340</v>
      </c>
      <c r="L252" s="172">
        <v>7737</v>
      </c>
      <c r="M252" s="171">
        <v>8206</v>
      </c>
      <c r="N252" s="172">
        <v>12407</v>
      </c>
      <c r="O252" s="171">
        <v>8122</v>
      </c>
      <c r="P252" s="172">
        <v>9652</v>
      </c>
      <c r="Q252" s="171">
        <v>9325</v>
      </c>
      <c r="R252" s="172">
        <v>5738</v>
      </c>
      <c r="S252" s="172">
        <f t="shared" si="12"/>
        <v>99680</v>
      </c>
      <c r="T252" s="349" t="s">
        <v>168</v>
      </c>
      <c r="U252" s="342">
        <v>1</v>
      </c>
      <c r="V252" s="515"/>
      <c r="W252" s="362"/>
      <c r="X252" s="362"/>
    </row>
    <row r="253" spans="1:24" ht="15" customHeight="1">
      <c r="A253" s="352"/>
      <c r="B253" s="373"/>
      <c r="C253" s="373"/>
      <c r="D253" s="165"/>
      <c r="E253" s="473" t="s">
        <v>314</v>
      </c>
      <c r="F253" s="170"/>
      <c r="G253" s="171">
        <v>10330</v>
      </c>
      <c r="H253" s="172">
        <v>8067</v>
      </c>
      <c r="I253" s="171">
        <v>36539</v>
      </c>
      <c r="J253" s="172">
        <v>43203</v>
      </c>
      <c r="K253" s="173">
        <v>51935</v>
      </c>
      <c r="L253" s="172">
        <v>35535</v>
      </c>
      <c r="M253" s="171">
        <v>26195</v>
      </c>
      <c r="N253" s="172">
        <v>44625</v>
      </c>
      <c r="O253" s="171">
        <v>48422</v>
      </c>
      <c r="P253" s="172">
        <v>56889</v>
      </c>
      <c r="Q253" s="171">
        <v>36863</v>
      </c>
      <c r="R253" s="172">
        <v>9751</v>
      </c>
      <c r="S253" s="172">
        <f t="shared" si="12"/>
        <v>408354</v>
      </c>
      <c r="T253" s="349" t="s">
        <v>181</v>
      </c>
      <c r="U253" s="342">
        <v>1</v>
      </c>
      <c r="V253" s="515"/>
      <c r="W253" s="362"/>
      <c r="X253" s="362"/>
    </row>
    <row r="254" spans="1:24" ht="15" customHeight="1">
      <c r="A254" s="352"/>
      <c r="B254" s="373"/>
      <c r="C254" s="373"/>
      <c r="D254" s="165" t="s">
        <v>47</v>
      </c>
      <c r="E254" s="473" t="s">
        <v>298</v>
      </c>
      <c r="F254" s="170"/>
      <c r="G254" s="171">
        <v>4900</v>
      </c>
      <c r="H254" s="172">
        <v>7600</v>
      </c>
      <c r="I254" s="171">
        <v>25200</v>
      </c>
      <c r="J254" s="172">
        <v>19900</v>
      </c>
      <c r="K254" s="173">
        <v>43700</v>
      </c>
      <c r="L254" s="172">
        <v>16300</v>
      </c>
      <c r="M254" s="171">
        <v>14200</v>
      </c>
      <c r="N254" s="172">
        <v>27500</v>
      </c>
      <c r="O254" s="171">
        <v>21200</v>
      </c>
      <c r="P254" s="172">
        <v>25900</v>
      </c>
      <c r="Q254" s="171">
        <v>28300</v>
      </c>
      <c r="R254" s="172">
        <v>11400</v>
      </c>
      <c r="S254" s="172">
        <f t="shared" si="12"/>
        <v>246100</v>
      </c>
      <c r="T254" s="349"/>
      <c r="V254" s="515"/>
      <c r="W254" s="362"/>
      <c r="X254" s="362"/>
    </row>
    <row r="255" spans="1:24" ht="15" customHeight="1">
      <c r="A255" s="352"/>
      <c r="B255" s="373"/>
      <c r="C255" s="373"/>
      <c r="D255" s="165"/>
      <c r="E255" s="473" t="s">
        <v>315</v>
      </c>
      <c r="F255" s="170"/>
      <c r="G255" s="171">
        <v>250</v>
      </c>
      <c r="H255" s="172">
        <v>395</v>
      </c>
      <c r="I255" s="171">
        <v>875</v>
      </c>
      <c r="J255" s="172">
        <v>821</v>
      </c>
      <c r="K255" s="173">
        <v>1300</v>
      </c>
      <c r="L255" s="172">
        <v>567</v>
      </c>
      <c r="M255" s="171">
        <v>573</v>
      </c>
      <c r="N255" s="172">
        <v>871</v>
      </c>
      <c r="O255" s="171">
        <v>878</v>
      </c>
      <c r="P255" s="172">
        <v>947</v>
      </c>
      <c r="Q255" s="171">
        <v>1659</v>
      </c>
      <c r="R255" s="172">
        <v>384</v>
      </c>
      <c r="S255" s="172">
        <f t="shared" si="12"/>
        <v>9520</v>
      </c>
      <c r="T255" s="349" t="s">
        <v>167</v>
      </c>
      <c r="U255" s="342">
        <v>1</v>
      </c>
      <c r="V255" s="515"/>
      <c r="W255" s="362"/>
      <c r="X255" s="362"/>
    </row>
    <row r="256" spans="1:24" ht="15" customHeight="1">
      <c r="A256" s="352"/>
      <c r="B256" s="373"/>
      <c r="C256" s="373"/>
      <c r="D256" s="165"/>
      <c r="E256" s="473" t="s">
        <v>316</v>
      </c>
      <c r="F256" s="170"/>
      <c r="G256" s="171">
        <v>2055</v>
      </c>
      <c r="H256" s="172">
        <v>3412</v>
      </c>
      <c r="I256" s="171">
        <v>8543</v>
      </c>
      <c r="J256" s="172">
        <v>6465</v>
      </c>
      <c r="K256" s="173">
        <v>12039</v>
      </c>
      <c r="L256" s="172">
        <v>5497</v>
      </c>
      <c r="M256" s="171">
        <v>5553</v>
      </c>
      <c r="N256" s="172">
        <v>11207</v>
      </c>
      <c r="O256" s="171">
        <v>7065</v>
      </c>
      <c r="P256" s="172">
        <v>8204</v>
      </c>
      <c r="Q256" s="171">
        <v>8577</v>
      </c>
      <c r="R256" s="172">
        <v>3975</v>
      </c>
      <c r="S256" s="172">
        <f t="shared" si="12"/>
        <v>82592</v>
      </c>
      <c r="T256" s="349" t="s">
        <v>191</v>
      </c>
      <c r="U256" s="342">
        <v>1</v>
      </c>
      <c r="V256" s="515"/>
      <c r="W256" s="362"/>
      <c r="X256" s="362"/>
    </row>
    <row r="257" spans="1:24" ht="15" customHeight="1">
      <c r="A257" s="352"/>
      <c r="B257" s="373"/>
      <c r="C257" s="373"/>
      <c r="D257" s="165"/>
      <c r="E257" s="473" t="s">
        <v>317</v>
      </c>
      <c r="F257" s="170"/>
      <c r="G257" s="171">
        <v>0</v>
      </c>
      <c r="H257" s="172">
        <v>0</v>
      </c>
      <c r="I257" s="171">
        <v>493</v>
      </c>
      <c r="J257" s="172">
        <v>445</v>
      </c>
      <c r="K257" s="173">
        <v>626</v>
      </c>
      <c r="L257" s="172">
        <v>404</v>
      </c>
      <c r="M257" s="171">
        <v>213</v>
      </c>
      <c r="N257" s="172">
        <v>733</v>
      </c>
      <c r="O257" s="171">
        <v>490</v>
      </c>
      <c r="P257" s="172">
        <v>519</v>
      </c>
      <c r="Q257" s="171">
        <v>558</v>
      </c>
      <c r="R257" s="172">
        <v>0</v>
      </c>
      <c r="S257" s="172">
        <f t="shared" ref="S257:S326" si="15">SUM(G257:R257)</f>
        <v>4481</v>
      </c>
      <c r="T257" s="349" t="s">
        <v>191</v>
      </c>
      <c r="U257" s="342">
        <v>1</v>
      </c>
      <c r="V257" s="515"/>
      <c r="W257" s="362"/>
      <c r="X257" s="362"/>
    </row>
    <row r="258" spans="1:24" ht="15" customHeight="1">
      <c r="A258" s="352"/>
      <c r="B258" s="373"/>
      <c r="C258" s="373"/>
      <c r="D258" s="165"/>
      <c r="E258" s="473" t="s">
        <v>318</v>
      </c>
      <c r="F258" s="170"/>
      <c r="G258" s="171">
        <v>89</v>
      </c>
      <c r="H258" s="172">
        <v>146</v>
      </c>
      <c r="I258" s="171">
        <v>628</v>
      </c>
      <c r="J258" s="172">
        <v>441</v>
      </c>
      <c r="K258" s="173">
        <v>555</v>
      </c>
      <c r="L258" s="172">
        <v>281</v>
      </c>
      <c r="M258" s="171">
        <v>324</v>
      </c>
      <c r="N258" s="172">
        <v>478</v>
      </c>
      <c r="O258" s="171">
        <v>423</v>
      </c>
      <c r="P258" s="172">
        <v>411</v>
      </c>
      <c r="Q258" s="171">
        <v>517</v>
      </c>
      <c r="R258" s="172">
        <v>128</v>
      </c>
      <c r="S258" s="172">
        <f t="shared" si="15"/>
        <v>4421</v>
      </c>
      <c r="T258" s="349" t="s">
        <v>167</v>
      </c>
      <c r="U258" s="342">
        <v>1</v>
      </c>
      <c r="V258" s="515"/>
      <c r="W258" s="362"/>
      <c r="X258" s="362"/>
    </row>
    <row r="259" spans="1:24" ht="15" customHeight="1">
      <c r="A259" s="352"/>
      <c r="B259" s="373"/>
      <c r="C259" s="373"/>
      <c r="D259" s="165"/>
      <c r="E259" s="473" t="s">
        <v>319</v>
      </c>
      <c r="F259" s="170"/>
      <c r="G259" s="171">
        <v>223</v>
      </c>
      <c r="H259" s="172">
        <v>372</v>
      </c>
      <c r="I259" s="171">
        <v>1328</v>
      </c>
      <c r="J259" s="172">
        <v>704</v>
      </c>
      <c r="K259" s="173">
        <v>1028</v>
      </c>
      <c r="L259" s="172">
        <v>522</v>
      </c>
      <c r="M259" s="171">
        <v>680</v>
      </c>
      <c r="N259" s="172">
        <v>830</v>
      </c>
      <c r="O259" s="171">
        <v>830</v>
      </c>
      <c r="P259" s="172">
        <v>1181</v>
      </c>
      <c r="Q259" s="171">
        <v>1096</v>
      </c>
      <c r="R259" s="172">
        <v>415</v>
      </c>
      <c r="S259" s="172">
        <f t="shared" si="15"/>
        <v>9209</v>
      </c>
      <c r="T259" s="349" t="s">
        <v>308</v>
      </c>
      <c r="U259" s="342">
        <v>1</v>
      </c>
      <c r="V259" s="515"/>
      <c r="W259" s="362"/>
      <c r="X259" s="362"/>
    </row>
    <row r="260" spans="1:24" ht="15" customHeight="1">
      <c r="A260" s="352"/>
      <c r="B260" s="373"/>
      <c r="C260" s="373"/>
      <c r="D260" s="165"/>
      <c r="E260" s="473" t="s">
        <v>320</v>
      </c>
      <c r="F260" s="170"/>
      <c r="G260" s="171">
        <v>1782</v>
      </c>
      <c r="H260" s="172">
        <v>2547</v>
      </c>
      <c r="I260" s="171">
        <v>6063</v>
      </c>
      <c r="J260" s="172">
        <v>5309</v>
      </c>
      <c r="K260" s="173">
        <v>10046</v>
      </c>
      <c r="L260" s="172">
        <v>4502</v>
      </c>
      <c r="M260" s="171">
        <v>5357</v>
      </c>
      <c r="N260" s="172">
        <v>10412</v>
      </c>
      <c r="O260" s="171">
        <v>5353</v>
      </c>
      <c r="P260" s="172">
        <v>6826</v>
      </c>
      <c r="Q260" s="171">
        <v>7980</v>
      </c>
      <c r="R260" s="172">
        <v>3071</v>
      </c>
      <c r="S260" s="172">
        <f t="shared" si="15"/>
        <v>69248</v>
      </c>
      <c r="T260" s="349" t="s">
        <v>192</v>
      </c>
      <c r="U260" s="342">
        <v>1</v>
      </c>
      <c r="V260" s="515"/>
      <c r="W260" s="362"/>
      <c r="X260" s="362"/>
    </row>
    <row r="261" spans="1:24" ht="15" customHeight="1">
      <c r="A261" s="352"/>
      <c r="B261" s="373"/>
      <c r="C261" s="373"/>
      <c r="D261" s="165"/>
      <c r="E261" s="473" t="s">
        <v>321</v>
      </c>
      <c r="F261" s="170"/>
      <c r="G261" s="171">
        <v>501</v>
      </c>
      <c r="H261" s="172">
        <v>728</v>
      </c>
      <c r="I261" s="171">
        <v>7270</v>
      </c>
      <c r="J261" s="172">
        <v>5715</v>
      </c>
      <c r="K261" s="173">
        <v>18106</v>
      </c>
      <c r="L261" s="172">
        <v>4527</v>
      </c>
      <c r="M261" s="171">
        <v>1500</v>
      </c>
      <c r="N261" s="172">
        <v>2969</v>
      </c>
      <c r="O261" s="171">
        <v>6161</v>
      </c>
      <c r="P261" s="172">
        <v>7812</v>
      </c>
      <c r="Q261" s="171">
        <v>7913</v>
      </c>
      <c r="R261" s="172">
        <v>3427</v>
      </c>
      <c r="S261" s="172">
        <f t="shared" si="15"/>
        <v>66629</v>
      </c>
      <c r="T261" s="349" t="s">
        <v>308</v>
      </c>
      <c r="U261" s="342">
        <v>1</v>
      </c>
      <c r="V261" s="515"/>
      <c r="W261" s="362"/>
      <c r="X261" s="362"/>
    </row>
    <row r="262" spans="1:24" ht="15" customHeight="1">
      <c r="A262" s="352"/>
      <c r="B262" s="373"/>
      <c r="C262" s="373"/>
      <c r="D262" s="165" t="s">
        <v>49</v>
      </c>
      <c r="E262" s="473" t="s">
        <v>299</v>
      </c>
      <c r="F262" s="170"/>
      <c r="G262" s="171">
        <v>0</v>
      </c>
      <c r="H262" s="172">
        <v>0</v>
      </c>
      <c r="I262" s="171">
        <v>0</v>
      </c>
      <c r="J262" s="172">
        <v>0</v>
      </c>
      <c r="K262" s="173">
        <v>0</v>
      </c>
      <c r="L262" s="172">
        <v>0</v>
      </c>
      <c r="M262" s="171">
        <v>0</v>
      </c>
      <c r="N262" s="172">
        <v>0</v>
      </c>
      <c r="O262" s="171">
        <v>0</v>
      </c>
      <c r="P262" s="172">
        <v>0</v>
      </c>
      <c r="Q262" s="171">
        <v>0</v>
      </c>
      <c r="R262" s="172">
        <v>0</v>
      </c>
      <c r="S262" s="172">
        <f t="shared" si="15"/>
        <v>0</v>
      </c>
      <c r="T262" s="349"/>
      <c r="V262" s="515"/>
      <c r="W262" s="362"/>
      <c r="X262" s="362"/>
    </row>
    <row r="263" spans="1:24" ht="15" customHeight="1">
      <c r="A263" s="352"/>
      <c r="B263" s="373"/>
      <c r="C263" s="373"/>
      <c r="D263" s="165"/>
      <c r="E263" s="473" t="s">
        <v>322</v>
      </c>
      <c r="F263" s="170"/>
      <c r="G263" s="171">
        <v>0</v>
      </c>
      <c r="H263" s="172">
        <v>0</v>
      </c>
      <c r="I263" s="171">
        <v>0</v>
      </c>
      <c r="J263" s="172">
        <v>0</v>
      </c>
      <c r="K263" s="173">
        <v>0</v>
      </c>
      <c r="L263" s="172">
        <v>0</v>
      </c>
      <c r="M263" s="171">
        <v>0</v>
      </c>
      <c r="N263" s="172">
        <v>0</v>
      </c>
      <c r="O263" s="171">
        <v>0</v>
      </c>
      <c r="P263" s="172">
        <v>0</v>
      </c>
      <c r="Q263" s="171">
        <v>0</v>
      </c>
      <c r="R263" s="172">
        <v>0</v>
      </c>
      <c r="S263" s="172">
        <f t="shared" si="15"/>
        <v>0</v>
      </c>
      <c r="T263" s="349" t="s">
        <v>182</v>
      </c>
      <c r="U263" s="342">
        <v>1</v>
      </c>
      <c r="V263" s="515"/>
      <c r="W263" s="362"/>
      <c r="X263" s="362"/>
    </row>
    <row r="264" spans="1:24" ht="15" customHeight="1">
      <c r="A264" s="352"/>
      <c r="B264" s="373"/>
      <c r="C264" s="373"/>
      <c r="D264" s="165"/>
      <c r="E264" s="473" t="s">
        <v>323</v>
      </c>
      <c r="F264" s="170"/>
      <c r="G264" s="171">
        <v>0</v>
      </c>
      <c r="H264" s="172">
        <v>0</v>
      </c>
      <c r="I264" s="171">
        <v>0</v>
      </c>
      <c r="J264" s="172">
        <v>0</v>
      </c>
      <c r="K264" s="173">
        <v>0</v>
      </c>
      <c r="L264" s="172">
        <v>0</v>
      </c>
      <c r="M264" s="171">
        <v>0</v>
      </c>
      <c r="N264" s="172">
        <v>0</v>
      </c>
      <c r="O264" s="171">
        <v>0</v>
      </c>
      <c r="P264" s="172">
        <v>0</v>
      </c>
      <c r="Q264" s="171">
        <v>0</v>
      </c>
      <c r="R264" s="172">
        <v>0</v>
      </c>
      <c r="S264" s="172">
        <f t="shared" si="15"/>
        <v>0</v>
      </c>
      <c r="T264" s="349" t="s">
        <v>182</v>
      </c>
      <c r="U264" s="342">
        <v>1</v>
      </c>
      <c r="V264" s="515"/>
      <c r="W264" s="362"/>
      <c r="X264" s="362"/>
    </row>
    <row r="265" spans="1:24" ht="15" customHeight="1">
      <c r="A265" s="352"/>
      <c r="B265" s="353"/>
      <c r="C265" s="353"/>
      <c r="D265" s="165"/>
      <c r="E265" s="473" t="s">
        <v>812</v>
      </c>
      <c r="F265" s="170"/>
      <c r="G265" s="171">
        <v>0</v>
      </c>
      <c r="H265" s="172">
        <v>0</v>
      </c>
      <c r="I265" s="171">
        <v>0</v>
      </c>
      <c r="J265" s="172">
        <v>0</v>
      </c>
      <c r="K265" s="173">
        <v>0</v>
      </c>
      <c r="L265" s="172">
        <v>0</v>
      </c>
      <c r="M265" s="171">
        <v>0</v>
      </c>
      <c r="N265" s="172">
        <v>0</v>
      </c>
      <c r="O265" s="171">
        <v>0</v>
      </c>
      <c r="P265" s="172">
        <v>0</v>
      </c>
      <c r="Q265" s="171">
        <v>0</v>
      </c>
      <c r="R265" s="172">
        <v>0</v>
      </c>
      <c r="S265" s="172">
        <f t="shared" si="15"/>
        <v>0</v>
      </c>
      <c r="T265" s="349" t="s">
        <v>182</v>
      </c>
      <c r="U265" s="342">
        <v>1</v>
      </c>
      <c r="V265" s="515"/>
      <c r="W265" s="362"/>
      <c r="X265" s="362"/>
    </row>
    <row r="266" spans="1:24" ht="15" customHeight="1">
      <c r="A266" s="352"/>
      <c r="B266" s="353"/>
      <c r="C266" s="353"/>
      <c r="D266" s="165" t="s">
        <v>51</v>
      </c>
      <c r="E266" s="473" t="s">
        <v>300</v>
      </c>
      <c r="F266" s="170"/>
      <c r="G266" s="171">
        <v>4039</v>
      </c>
      <c r="H266" s="172">
        <v>3617</v>
      </c>
      <c r="I266" s="171">
        <v>4682</v>
      </c>
      <c r="J266" s="172">
        <v>4510</v>
      </c>
      <c r="K266" s="173">
        <v>5558</v>
      </c>
      <c r="L266" s="172">
        <v>4289</v>
      </c>
      <c r="M266" s="171">
        <v>3908</v>
      </c>
      <c r="N266" s="172">
        <v>4795</v>
      </c>
      <c r="O266" s="171">
        <v>4220</v>
      </c>
      <c r="P266" s="172">
        <v>5543</v>
      </c>
      <c r="Q266" s="171">
        <v>5540</v>
      </c>
      <c r="R266" s="172">
        <v>4619</v>
      </c>
      <c r="S266" s="172">
        <f t="shared" si="15"/>
        <v>55320</v>
      </c>
      <c r="T266" s="349" t="s">
        <v>168</v>
      </c>
      <c r="U266" s="342">
        <v>1</v>
      </c>
      <c r="V266" s="515"/>
      <c r="W266" s="362"/>
      <c r="X266" s="362"/>
    </row>
    <row r="267" spans="1:24" ht="15" customHeight="1">
      <c r="A267" s="352"/>
      <c r="B267" s="353"/>
      <c r="C267" s="353"/>
      <c r="D267" s="165" t="s">
        <v>198</v>
      </c>
      <c r="E267" s="473" t="s">
        <v>301</v>
      </c>
      <c r="F267" s="170"/>
      <c r="G267" s="171">
        <v>10</v>
      </c>
      <c r="H267" s="172">
        <v>17</v>
      </c>
      <c r="I267" s="171">
        <v>86</v>
      </c>
      <c r="J267" s="172">
        <v>91</v>
      </c>
      <c r="K267" s="173">
        <v>236</v>
      </c>
      <c r="L267" s="172">
        <v>140</v>
      </c>
      <c r="M267" s="171">
        <v>474</v>
      </c>
      <c r="N267" s="172">
        <v>507</v>
      </c>
      <c r="O267" s="171">
        <v>194</v>
      </c>
      <c r="P267" s="172">
        <v>174</v>
      </c>
      <c r="Q267" s="171">
        <v>64</v>
      </c>
      <c r="R267" s="172">
        <v>0</v>
      </c>
      <c r="S267" s="172">
        <f t="shared" si="15"/>
        <v>1993</v>
      </c>
      <c r="T267" s="349" t="s">
        <v>179</v>
      </c>
      <c r="U267" s="342">
        <v>1</v>
      </c>
      <c r="V267" s="515"/>
      <c r="W267" s="362"/>
      <c r="X267" s="362"/>
    </row>
    <row r="268" spans="1:24" ht="15" customHeight="1">
      <c r="A268" s="352"/>
      <c r="B268" s="353"/>
      <c r="C268" s="353"/>
      <c r="D268" s="165" t="s">
        <v>55</v>
      </c>
      <c r="E268" s="473" t="s">
        <v>302</v>
      </c>
      <c r="F268" s="170"/>
      <c r="G268" s="171">
        <v>223</v>
      </c>
      <c r="H268" s="172">
        <v>513</v>
      </c>
      <c r="I268" s="171">
        <v>576</v>
      </c>
      <c r="J268" s="172">
        <v>977</v>
      </c>
      <c r="K268" s="173">
        <v>733</v>
      </c>
      <c r="L268" s="172">
        <v>337</v>
      </c>
      <c r="M268" s="171">
        <v>372</v>
      </c>
      <c r="N268" s="172">
        <v>767</v>
      </c>
      <c r="O268" s="171">
        <v>579</v>
      </c>
      <c r="P268" s="172">
        <v>1243</v>
      </c>
      <c r="Q268" s="171">
        <v>903</v>
      </c>
      <c r="R268" s="172">
        <v>450</v>
      </c>
      <c r="S268" s="172">
        <f t="shared" si="15"/>
        <v>7673</v>
      </c>
      <c r="T268" s="349" t="s">
        <v>167</v>
      </c>
      <c r="U268" s="342">
        <v>1</v>
      </c>
      <c r="V268" s="515"/>
      <c r="W268" s="362"/>
      <c r="X268" s="362"/>
    </row>
    <row r="269" spans="1:24" ht="15" customHeight="1">
      <c r="A269" s="375"/>
      <c r="B269" s="376"/>
      <c r="C269" s="376"/>
      <c r="D269" s="164" t="s">
        <v>57</v>
      </c>
      <c r="E269" s="476" t="s">
        <v>303</v>
      </c>
      <c r="F269" s="293"/>
      <c r="G269" s="294">
        <v>411</v>
      </c>
      <c r="H269" s="295">
        <v>642</v>
      </c>
      <c r="I269" s="294">
        <v>1226</v>
      </c>
      <c r="J269" s="295">
        <v>1030</v>
      </c>
      <c r="K269" s="296">
        <v>1600</v>
      </c>
      <c r="L269" s="295">
        <v>945</v>
      </c>
      <c r="M269" s="294">
        <v>859</v>
      </c>
      <c r="N269" s="295">
        <v>1168</v>
      </c>
      <c r="O269" s="294">
        <v>971</v>
      </c>
      <c r="P269" s="295">
        <v>1302</v>
      </c>
      <c r="Q269" s="294">
        <v>1340</v>
      </c>
      <c r="R269" s="295">
        <v>741</v>
      </c>
      <c r="S269" s="295">
        <f t="shared" si="15"/>
        <v>12235</v>
      </c>
      <c r="T269" s="351" t="s">
        <v>167</v>
      </c>
      <c r="U269" s="342">
        <v>1</v>
      </c>
      <c r="V269" s="515"/>
      <c r="W269" s="362"/>
      <c r="X269" s="362"/>
    </row>
    <row r="270" spans="1:24" ht="15" customHeight="1">
      <c r="A270" s="352"/>
      <c r="B270" s="353"/>
      <c r="C270" s="353"/>
      <c r="D270" s="165" t="s">
        <v>59</v>
      </c>
      <c r="E270" s="473" t="s">
        <v>304</v>
      </c>
      <c r="F270" s="170"/>
      <c r="G270" s="171">
        <v>1328</v>
      </c>
      <c r="H270" s="172">
        <v>1871</v>
      </c>
      <c r="I270" s="171">
        <v>2978</v>
      </c>
      <c r="J270" s="172">
        <v>2371</v>
      </c>
      <c r="K270" s="173">
        <v>5126</v>
      </c>
      <c r="L270" s="172">
        <v>1968</v>
      </c>
      <c r="M270" s="171">
        <v>2695</v>
      </c>
      <c r="N270" s="172">
        <v>6093</v>
      </c>
      <c r="O270" s="171">
        <v>2649</v>
      </c>
      <c r="P270" s="172">
        <v>2701</v>
      </c>
      <c r="Q270" s="171">
        <v>2945</v>
      </c>
      <c r="R270" s="172">
        <v>1266</v>
      </c>
      <c r="S270" s="172">
        <f t="shared" si="15"/>
        <v>33991</v>
      </c>
      <c r="T270" s="349" t="s">
        <v>167</v>
      </c>
      <c r="U270" s="342">
        <v>1</v>
      </c>
      <c r="V270" s="515"/>
      <c r="W270" s="362"/>
      <c r="X270" s="362"/>
    </row>
    <row r="271" spans="1:24" ht="15" customHeight="1">
      <c r="A271" s="352"/>
      <c r="B271" s="353"/>
      <c r="C271" s="353"/>
      <c r="D271" s="165" t="s">
        <v>61</v>
      </c>
      <c r="E271" s="473" t="s">
        <v>847</v>
      </c>
      <c r="F271" s="170"/>
      <c r="G271" s="171">
        <v>9021</v>
      </c>
      <c r="H271" s="172">
        <v>8337</v>
      </c>
      <c r="I271" s="171">
        <v>12078</v>
      </c>
      <c r="J271" s="172">
        <v>12037</v>
      </c>
      <c r="K271" s="173">
        <v>15615</v>
      </c>
      <c r="L271" s="172">
        <v>8953</v>
      </c>
      <c r="M271" s="171">
        <v>10815</v>
      </c>
      <c r="N271" s="172">
        <v>14749</v>
      </c>
      <c r="O271" s="171">
        <v>11959</v>
      </c>
      <c r="P271" s="172">
        <v>13100</v>
      </c>
      <c r="Q271" s="171">
        <v>12618</v>
      </c>
      <c r="R271" s="172">
        <v>9918</v>
      </c>
      <c r="S271" s="172">
        <f>SUM(G271:R271)</f>
        <v>139200</v>
      </c>
      <c r="T271" s="341" t="s">
        <v>774</v>
      </c>
      <c r="U271" s="342">
        <v>1</v>
      </c>
      <c r="V271" s="515"/>
      <c r="W271" s="362"/>
      <c r="X271" s="362"/>
    </row>
    <row r="272" spans="1:24" ht="15" customHeight="1">
      <c r="A272" s="352"/>
      <c r="B272" s="353"/>
      <c r="C272" s="353"/>
      <c r="D272" s="165" t="s">
        <v>63</v>
      </c>
      <c r="E272" s="473" t="s">
        <v>892</v>
      </c>
      <c r="F272" s="170"/>
      <c r="G272" s="171">
        <v>0</v>
      </c>
      <c r="H272" s="172">
        <v>0</v>
      </c>
      <c r="I272" s="171">
        <v>50000</v>
      </c>
      <c r="J272" s="172">
        <v>0</v>
      </c>
      <c r="K272" s="173">
        <v>0</v>
      </c>
      <c r="L272" s="172">
        <v>0</v>
      </c>
      <c r="M272" s="171">
        <v>0</v>
      </c>
      <c r="N272" s="172">
        <v>0</v>
      </c>
      <c r="O272" s="171">
        <v>35000</v>
      </c>
      <c r="P272" s="172">
        <v>0</v>
      </c>
      <c r="Q272" s="171">
        <v>0</v>
      </c>
      <c r="R272" s="172">
        <v>0</v>
      </c>
      <c r="S272" s="172">
        <f>SUM(G272:R272)</f>
        <v>85000</v>
      </c>
      <c r="T272" s="341" t="s">
        <v>187</v>
      </c>
      <c r="U272" s="342">
        <v>1</v>
      </c>
      <c r="V272" s="515"/>
      <c r="W272" s="362"/>
      <c r="X272" s="362"/>
    </row>
    <row r="273" spans="1:24" ht="15" customHeight="1">
      <c r="A273" s="352"/>
      <c r="B273" s="353"/>
      <c r="C273" s="353"/>
      <c r="D273" s="165" t="s">
        <v>65</v>
      </c>
      <c r="E273" s="473" t="s">
        <v>881</v>
      </c>
      <c r="F273" s="170"/>
      <c r="G273" s="171">
        <v>0</v>
      </c>
      <c r="H273" s="172">
        <v>0</v>
      </c>
      <c r="I273" s="171">
        <v>0</v>
      </c>
      <c r="J273" s="172">
        <v>0</v>
      </c>
      <c r="K273" s="173">
        <v>0</v>
      </c>
      <c r="L273" s="172">
        <v>0</v>
      </c>
      <c r="M273" s="171">
        <v>0</v>
      </c>
      <c r="N273" s="172">
        <v>29100</v>
      </c>
      <c r="O273" s="171">
        <v>0</v>
      </c>
      <c r="P273" s="172">
        <v>0</v>
      </c>
      <c r="Q273" s="171">
        <v>0</v>
      </c>
      <c r="R273" s="172">
        <v>0</v>
      </c>
      <c r="S273" s="172">
        <f>SUM(G273:R273)</f>
        <v>29100</v>
      </c>
      <c r="T273" s="341" t="s">
        <v>842</v>
      </c>
      <c r="U273" s="342">
        <v>1</v>
      </c>
      <c r="V273" s="515"/>
      <c r="W273" s="362"/>
      <c r="X273" s="362"/>
    </row>
    <row r="274" spans="1:24" ht="15" customHeight="1">
      <c r="A274" s="352"/>
      <c r="B274" s="353"/>
      <c r="C274" s="353"/>
      <c r="D274" s="165" t="s">
        <v>67</v>
      </c>
      <c r="E274" s="473" t="s">
        <v>305</v>
      </c>
      <c r="F274" s="321"/>
      <c r="G274" s="171">
        <v>115</v>
      </c>
      <c r="H274" s="172">
        <v>177</v>
      </c>
      <c r="I274" s="171">
        <v>215</v>
      </c>
      <c r="J274" s="172">
        <v>230</v>
      </c>
      <c r="K274" s="173">
        <v>407</v>
      </c>
      <c r="L274" s="172">
        <v>224</v>
      </c>
      <c r="M274" s="171">
        <v>339</v>
      </c>
      <c r="N274" s="172">
        <v>351</v>
      </c>
      <c r="O274" s="171">
        <v>476</v>
      </c>
      <c r="P274" s="172">
        <v>324</v>
      </c>
      <c r="Q274" s="171">
        <v>372</v>
      </c>
      <c r="R274" s="172">
        <v>169</v>
      </c>
      <c r="S274" s="325">
        <f t="shared" si="15"/>
        <v>3399</v>
      </c>
      <c r="T274" s="326" t="s">
        <v>190</v>
      </c>
      <c r="U274" s="342">
        <v>1</v>
      </c>
      <c r="V274" s="515"/>
      <c r="W274" s="362"/>
      <c r="X274" s="362"/>
    </row>
    <row r="275" spans="1:24" ht="15" customHeight="1">
      <c r="A275" s="377"/>
      <c r="B275" s="378"/>
      <c r="C275" s="378"/>
      <c r="D275" s="165" t="s">
        <v>69</v>
      </c>
      <c r="E275" s="473" t="s">
        <v>306</v>
      </c>
      <c r="F275" s="170"/>
      <c r="G275" s="171">
        <v>2981</v>
      </c>
      <c r="H275" s="172">
        <v>3089</v>
      </c>
      <c r="I275" s="171">
        <v>3639</v>
      </c>
      <c r="J275" s="172">
        <v>3801</v>
      </c>
      <c r="K275" s="173">
        <v>4142</v>
      </c>
      <c r="L275" s="172">
        <v>3406</v>
      </c>
      <c r="M275" s="171">
        <v>6482</v>
      </c>
      <c r="N275" s="172">
        <v>8168</v>
      </c>
      <c r="O275" s="171">
        <v>3634</v>
      </c>
      <c r="P275" s="172">
        <v>8789</v>
      </c>
      <c r="Q275" s="171">
        <v>4287</v>
      </c>
      <c r="R275" s="172">
        <v>3631</v>
      </c>
      <c r="S275" s="172">
        <f t="shared" si="15"/>
        <v>56049</v>
      </c>
      <c r="T275" s="349" t="s">
        <v>194</v>
      </c>
      <c r="U275" s="342">
        <v>1</v>
      </c>
      <c r="V275" s="515"/>
      <c r="W275" s="362"/>
      <c r="X275" s="362"/>
    </row>
    <row r="276" spans="1:24" ht="15" customHeight="1">
      <c r="A276" s="381"/>
      <c r="B276" s="382"/>
      <c r="C276" s="382"/>
      <c r="D276" s="392"/>
      <c r="E276" s="475" t="s">
        <v>595</v>
      </c>
      <c r="F276" s="383"/>
      <c r="G276" s="393">
        <f t="shared" ref="G276:R276" si="16">SUMIFS(G247:G275,$U247:$U275,1)</f>
        <v>42428</v>
      </c>
      <c r="H276" s="394">
        <f t="shared" si="16"/>
        <v>41163</v>
      </c>
      <c r="I276" s="393">
        <f t="shared" si="16"/>
        <v>152080</v>
      </c>
      <c r="J276" s="394">
        <f t="shared" si="16"/>
        <v>107947</v>
      </c>
      <c r="K276" s="395">
        <f t="shared" si="16"/>
        <v>163617</v>
      </c>
      <c r="L276" s="394">
        <f t="shared" si="16"/>
        <v>89962</v>
      </c>
      <c r="M276" s="393">
        <f t="shared" si="16"/>
        <v>93844</v>
      </c>
      <c r="N276" s="394">
        <f t="shared" si="16"/>
        <v>183898</v>
      </c>
      <c r="O276" s="393">
        <f t="shared" si="16"/>
        <v>160282</v>
      </c>
      <c r="P276" s="394">
        <f t="shared" si="16"/>
        <v>143476</v>
      </c>
      <c r="Q276" s="393">
        <f t="shared" si="16"/>
        <v>118669</v>
      </c>
      <c r="R276" s="394">
        <f t="shared" si="16"/>
        <v>49694</v>
      </c>
      <c r="S276" s="394">
        <f>SUMIFS(S247:S275,$U247:$U275,1)</f>
        <v>1347060</v>
      </c>
      <c r="T276" s="386"/>
      <c r="U276" s="342">
        <v>2</v>
      </c>
      <c r="V276" s="515"/>
      <c r="W276" s="362"/>
      <c r="X276" s="362"/>
    </row>
    <row r="277" spans="1:24" ht="15" customHeight="1">
      <c r="A277" s="352"/>
      <c r="B277" s="370" t="s">
        <v>324</v>
      </c>
      <c r="C277" s="371"/>
      <c r="D277" s="163" t="s">
        <v>45</v>
      </c>
      <c r="E277" s="474" t="s">
        <v>325</v>
      </c>
      <c r="F277" s="174"/>
      <c r="G277" s="175">
        <v>3</v>
      </c>
      <c r="H277" s="176">
        <v>8</v>
      </c>
      <c r="I277" s="175">
        <v>5</v>
      </c>
      <c r="J277" s="176">
        <v>10</v>
      </c>
      <c r="K277" s="177">
        <v>16</v>
      </c>
      <c r="L277" s="176">
        <v>0</v>
      </c>
      <c r="M277" s="175">
        <v>29</v>
      </c>
      <c r="N277" s="176">
        <v>9</v>
      </c>
      <c r="O277" s="175">
        <v>33</v>
      </c>
      <c r="P277" s="176">
        <v>25</v>
      </c>
      <c r="Q277" s="175">
        <v>14</v>
      </c>
      <c r="R277" s="176">
        <v>0</v>
      </c>
      <c r="S277" s="387">
        <f t="shared" si="15"/>
        <v>152</v>
      </c>
      <c r="T277" s="338" t="s">
        <v>179</v>
      </c>
      <c r="U277" s="342">
        <v>1</v>
      </c>
      <c r="V277" s="515"/>
      <c r="W277" s="362"/>
      <c r="X277" s="362"/>
    </row>
    <row r="278" spans="1:24" ht="15" customHeight="1">
      <c r="A278" s="352"/>
      <c r="B278" s="353"/>
      <c r="C278" s="353"/>
      <c r="D278" s="350" t="s">
        <v>47</v>
      </c>
      <c r="E278" s="473" t="s">
        <v>326</v>
      </c>
      <c r="F278" s="321"/>
      <c r="G278" s="171">
        <v>2180</v>
      </c>
      <c r="H278" s="172">
        <v>2142</v>
      </c>
      <c r="I278" s="171">
        <v>2256</v>
      </c>
      <c r="J278" s="172">
        <v>2262</v>
      </c>
      <c r="K278" s="173">
        <v>2678</v>
      </c>
      <c r="L278" s="172">
        <v>1998</v>
      </c>
      <c r="M278" s="171">
        <v>1998</v>
      </c>
      <c r="N278" s="172">
        <v>2510</v>
      </c>
      <c r="O278" s="171">
        <v>1958</v>
      </c>
      <c r="P278" s="172">
        <v>2179</v>
      </c>
      <c r="Q278" s="171">
        <v>2211</v>
      </c>
      <c r="R278" s="172">
        <v>2147</v>
      </c>
      <c r="S278" s="325">
        <f t="shared" si="15"/>
        <v>26519</v>
      </c>
      <c r="T278" s="326" t="s">
        <v>168</v>
      </c>
      <c r="U278" s="342">
        <v>1</v>
      </c>
      <c r="V278" s="515"/>
      <c r="W278" s="362"/>
      <c r="X278" s="362"/>
    </row>
    <row r="279" spans="1:24" ht="15" customHeight="1">
      <c r="A279" s="352"/>
      <c r="B279" s="353"/>
      <c r="C279" s="353"/>
      <c r="D279" s="350" t="s">
        <v>49</v>
      </c>
      <c r="E279" s="473" t="s">
        <v>740</v>
      </c>
      <c r="F279" s="170"/>
      <c r="G279" s="171">
        <v>1121</v>
      </c>
      <c r="H279" s="172">
        <v>1352</v>
      </c>
      <c r="I279" s="171">
        <v>1688</v>
      </c>
      <c r="J279" s="172">
        <v>1548</v>
      </c>
      <c r="K279" s="173">
        <v>1839</v>
      </c>
      <c r="L279" s="172">
        <v>1379</v>
      </c>
      <c r="M279" s="171">
        <v>1686</v>
      </c>
      <c r="N279" s="172">
        <v>1360</v>
      </c>
      <c r="O279" s="171">
        <v>1473</v>
      </c>
      <c r="P279" s="172">
        <v>242</v>
      </c>
      <c r="Q279" s="171">
        <v>208</v>
      </c>
      <c r="R279" s="172">
        <v>321</v>
      </c>
      <c r="S279" s="172">
        <f t="shared" si="15"/>
        <v>14217</v>
      </c>
      <c r="T279" s="349" t="s">
        <v>167</v>
      </c>
      <c r="U279" s="342">
        <v>1</v>
      </c>
      <c r="V279" s="515"/>
      <c r="W279" s="362"/>
      <c r="X279" s="362"/>
    </row>
    <row r="280" spans="1:24" ht="15" customHeight="1">
      <c r="A280" s="377"/>
      <c r="B280" s="378"/>
      <c r="C280" s="378"/>
      <c r="D280" s="350" t="s">
        <v>51</v>
      </c>
      <c r="E280" s="473" t="s">
        <v>769</v>
      </c>
      <c r="F280" s="321"/>
      <c r="G280" s="171">
        <v>7060</v>
      </c>
      <c r="H280" s="172">
        <v>8271</v>
      </c>
      <c r="I280" s="171">
        <v>11080</v>
      </c>
      <c r="J280" s="172">
        <v>11313</v>
      </c>
      <c r="K280" s="173">
        <v>12676</v>
      </c>
      <c r="L280" s="172">
        <v>10653</v>
      </c>
      <c r="M280" s="171">
        <v>10860</v>
      </c>
      <c r="N280" s="172">
        <v>13708</v>
      </c>
      <c r="O280" s="171">
        <v>10851</v>
      </c>
      <c r="P280" s="172">
        <v>11995</v>
      </c>
      <c r="Q280" s="171">
        <v>11162</v>
      </c>
      <c r="R280" s="172">
        <v>10021</v>
      </c>
      <c r="S280" s="325">
        <f>SUM(G280:R280)</f>
        <v>129650</v>
      </c>
      <c r="T280" s="326" t="s">
        <v>169</v>
      </c>
      <c r="U280" s="342">
        <v>1</v>
      </c>
      <c r="V280" s="515"/>
      <c r="W280" s="362"/>
      <c r="X280" s="362"/>
    </row>
    <row r="281" spans="1:24" ht="15" customHeight="1">
      <c r="A281" s="381"/>
      <c r="B281" s="382"/>
      <c r="C281" s="382"/>
      <c r="D281" s="392"/>
      <c r="E281" s="475" t="s">
        <v>596</v>
      </c>
      <c r="F281" s="383"/>
      <c r="G281" s="393">
        <f>SUMIFS(G277:G280,$U277:$U280,1)</f>
        <v>10364</v>
      </c>
      <c r="H281" s="394">
        <f t="shared" ref="H281:R281" si="17">SUMIFS(H277:H280,$U277:$U280,1)</f>
        <v>11773</v>
      </c>
      <c r="I281" s="393">
        <f t="shared" si="17"/>
        <v>15029</v>
      </c>
      <c r="J281" s="394">
        <f t="shared" si="17"/>
        <v>15133</v>
      </c>
      <c r="K281" s="395">
        <f t="shared" si="17"/>
        <v>17209</v>
      </c>
      <c r="L281" s="394">
        <f t="shared" si="17"/>
        <v>14030</v>
      </c>
      <c r="M281" s="393">
        <f t="shared" si="17"/>
        <v>14573</v>
      </c>
      <c r="N281" s="394">
        <f>SUMIFS(N277:N280,$U277:$U280,1)</f>
        <v>17587</v>
      </c>
      <c r="O281" s="393">
        <f t="shared" si="17"/>
        <v>14315</v>
      </c>
      <c r="P281" s="394">
        <f t="shared" si="17"/>
        <v>14441</v>
      </c>
      <c r="Q281" s="393">
        <f t="shared" si="17"/>
        <v>13595</v>
      </c>
      <c r="R281" s="394">
        <f t="shared" si="17"/>
        <v>12489</v>
      </c>
      <c r="S281" s="394">
        <f>SUMIFS(S277:S280,$U277:$U280,1)</f>
        <v>170538</v>
      </c>
      <c r="T281" s="386"/>
      <c r="U281" s="342">
        <v>2</v>
      </c>
      <c r="V281" s="515"/>
      <c r="W281" s="362"/>
      <c r="X281" s="362"/>
    </row>
    <row r="282" spans="1:24" ht="15" customHeight="1">
      <c r="A282" s="352"/>
      <c r="B282" s="370" t="s">
        <v>328</v>
      </c>
      <c r="C282" s="371"/>
      <c r="D282" s="163" t="s">
        <v>45</v>
      </c>
      <c r="E282" s="474" t="s">
        <v>832</v>
      </c>
      <c r="F282" s="174"/>
      <c r="G282" s="175">
        <v>274</v>
      </c>
      <c r="H282" s="176">
        <v>393</v>
      </c>
      <c r="I282" s="175">
        <v>1703</v>
      </c>
      <c r="J282" s="176">
        <v>2522</v>
      </c>
      <c r="K282" s="177">
        <v>3279</v>
      </c>
      <c r="L282" s="176">
        <v>2469</v>
      </c>
      <c r="M282" s="175">
        <v>3553</v>
      </c>
      <c r="N282" s="176">
        <v>5430</v>
      </c>
      <c r="O282" s="175">
        <v>3109</v>
      </c>
      <c r="P282" s="176">
        <v>3395</v>
      </c>
      <c r="Q282" s="175">
        <v>3002</v>
      </c>
      <c r="R282" s="176">
        <v>2574</v>
      </c>
      <c r="S282" s="387">
        <f t="shared" si="15"/>
        <v>31703</v>
      </c>
      <c r="T282" s="338" t="s">
        <v>178</v>
      </c>
      <c r="U282" s="342">
        <v>1</v>
      </c>
      <c r="V282" s="515"/>
      <c r="W282" s="362"/>
      <c r="X282" s="362"/>
    </row>
    <row r="283" spans="1:24" ht="15" customHeight="1">
      <c r="A283" s="352"/>
      <c r="B283" s="373"/>
      <c r="C283" s="373"/>
      <c r="D283" s="163" t="s">
        <v>960</v>
      </c>
      <c r="E283" s="474" t="s">
        <v>834</v>
      </c>
      <c r="F283" s="174"/>
      <c r="G283" s="175">
        <v>10</v>
      </c>
      <c r="H283" s="176">
        <v>27</v>
      </c>
      <c r="I283" s="175">
        <v>92</v>
      </c>
      <c r="J283" s="176">
        <v>284</v>
      </c>
      <c r="K283" s="177">
        <v>468</v>
      </c>
      <c r="L283" s="176">
        <v>187</v>
      </c>
      <c r="M283" s="175">
        <v>682</v>
      </c>
      <c r="N283" s="176">
        <v>1283</v>
      </c>
      <c r="O283" s="175">
        <v>838</v>
      </c>
      <c r="P283" s="176">
        <v>292</v>
      </c>
      <c r="Q283" s="175">
        <v>188</v>
      </c>
      <c r="R283" s="176">
        <v>24</v>
      </c>
      <c r="S283" s="176">
        <f t="shared" si="15"/>
        <v>4375</v>
      </c>
      <c r="T283" s="338" t="s">
        <v>179</v>
      </c>
      <c r="U283" s="342">
        <v>1</v>
      </c>
      <c r="V283" s="515"/>
      <c r="W283" s="362"/>
      <c r="X283" s="362"/>
    </row>
    <row r="284" spans="1:24" ht="15" customHeight="1">
      <c r="A284" s="352"/>
      <c r="B284" s="373"/>
      <c r="C284" s="373"/>
      <c r="D284" s="165" t="s">
        <v>49</v>
      </c>
      <c r="E284" s="473" t="s">
        <v>329</v>
      </c>
      <c r="F284" s="170"/>
      <c r="G284" s="171">
        <v>49</v>
      </c>
      <c r="H284" s="172">
        <v>39</v>
      </c>
      <c r="I284" s="171">
        <v>37</v>
      </c>
      <c r="J284" s="172">
        <v>46</v>
      </c>
      <c r="K284" s="173">
        <v>77</v>
      </c>
      <c r="L284" s="172">
        <v>60</v>
      </c>
      <c r="M284" s="171">
        <v>6</v>
      </c>
      <c r="N284" s="172">
        <v>41</v>
      </c>
      <c r="O284" s="171">
        <v>57</v>
      </c>
      <c r="P284" s="172">
        <v>54</v>
      </c>
      <c r="Q284" s="171">
        <v>64</v>
      </c>
      <c r="R284" s="172">
        <v>54</v>
      </c>
      <c r="S284" s="172">
        <f t="shared" si="15"/>
        <v>584</v>
      </c>
      <c r="T284" s="349" t="s">
        <v>168</v>
      </c>
      <c r="U284" s="342">
        <v>1</v>
      </c>
      <c r="V284" s="515"/>
      <c r="W284" s="362"/>
      <c r="X284" s="362"/>
    </row>
    <row r="285" spans="1:24" ht="15" customHeight="1">
      <c r="A285" s="352"/>
      <c r="B285" s="373"/>
      <c r="C285" s="373"/>
      <c r="D285" s="163" t="s">
        <v>51</v>
      </c>
      <c r="E285" s="474" t="s">
        <v>790</v>
      </c>
      <c r="F285" s="174"/>
      <c r="G285" s="175">
        <v>1312</v>
      </c>
      <c r="H285" s="176">
        <v>1352</v>
      </c>
      <c r="I285" s="175">
        <v>727</v>
      </c>
      <c r="J285" s="176">
        <v>511</v>
      </c>
      <c r="K285" s="177">
        <v>1736</v>
      </c>
      <c r="L285" s="176">
        <v>1090</v>
      </c>
      <c r="M285" s="175">
        <v>1162</v>
      </c>
      <c r="N285" s="176">
        <v>2115</v>
      </c>
      <c r="O285" s="175">
        <v>1287</v>
      </c>
      <c r="P285" s="176">
        <v>1589</v>
      </c>
      <c r="Q285" s="175">
        <v>1616</v>
      </c>
      <c r="R285" s="176">
        <v>1456</v>
      </c>
      <c r="S285" s="176">
        <f t="shared" si="15"/>
        <v>15953</v>
      </c>
      <c r="T285" s="338" t="s">
        <v>168</v>
      </c>
      <c r="U285" s="342">
        <v>1</v>
      </c>
      <c r="V285" s="515"/>
      <c r="W285" s="362"/>
      <c r="X285" s="362"/>
    </row>
    <row r="286" spans="1:24" ht="15" customHeight="1">
      <c r="A286" s="352"/>
      <c r="B286" s="353"/>
      <c r="C286" s="353"/>
      <c r="D286" s="165" t="s">
        <v>198</v>
      </c>
      <c r="E286" s="473" t="s">
        <v>777</v>
      </c>
      <c r="F286" s="170"/>
      <c r="G286" s="171">
        <v>28</v>
      </c>
      <c r="H286" s="172">
        <v>7</v>
      </c>
      <c r="I286" s="171">
        <v>4</v>
      </c>
      <c r="J286" s="172">
        <v>5</v>
      </c>
      <c r="K286" s="173">
        <v>34</v>
      </c>
      <c r="L286" s="172">
        <v>2</v>
      </c>
      <c r="M286" s="171">
        <v>6</v>
      </c>
      <c r="N286" s="172">
        <v>19</v>
      </c>
      <c r="O286" s="171">
        <v>11</v>
      </c>
      <c r="P286" s="172">
        <v>55</v>
      </c>
      <c r="Q286" s="171">
        <v>10</v>
      </c>
      <c r="R286" s="172">
        <v>6</v>
      </c>
      <c r="S286" s="172">
        <f t="shared" si="15"/>
        <v>187</v>
      </c>
      <c r="T286" s="349" t="s">
        <v>167</v>
      </c>
      <c r="U286" s="342">
        <v>1</v>
      </c>
      <c r="V286" s="515"/>
      <c r="W286" s="362"/>
      <c r="X286" s="362"/>
    </row>
    <row r="287" spans="1:24" ht="15" customHeight="1">
      <c r="A287" s="352"/>
      <c r="B287" s="353"/>
      <c r="C287" s="353"/>
      <c r="D287" s="165" t="s">
        <v>55</v>
      </c>
      <c r="E287" s="473" t="s">
        <v>820</v>
      </c>
      <c r="F287" s="170"/>
      <c r="G287" s="171">
        <v>1179</v>
      </c>
      <c r="H287" s="172">
        <v>1326</v>
      </c>
      <c r="I287" s="171">
        <v>1770</v>
      </c>
      <c r="J287" s="172">
        <v>1809</v>
      </c>
      <c r="K287" s="173">
        <v>2556</v>
      </c>
      <c r="L287" s="172">
        <v>1970</v>
      </c>
      <c r="M287" s="171">
        <v>2133</v>
      </c>
      <c r="N287" s="172">
        <v>2683</v>
      </c>
      <c r="O287" s="171">
        <v>2323</v>
      </c>
      <c r="P287" s="172">
        <v>2849</v>
      </c>
      <c r="Q287" s="171">
        <v>2398</v>
      </c>
      <c r="R287" s="172">
        <v>1980</v>
      </c>
      <c r="S287" s="172">
        <f>SUM(G287:R287)</f>
        <v>24976</v>
      </c>
      <c r="T287" s="349" t="s">
        <v>169</v>
      </c>
      <c r="U287" s="342">
        <v>1</v>
      </c>
      <c r="V287" s="515"/>
      <c r="W287" s="362"/>
      <c r="X287" s="362"/>
    </row>
    <row r="288" spans="1:24" ht="15" customHeight="1">
      <c r="A288" s="377"/>
      <c r="B288" s="378"/>
      <c r="C288" s="378"/>
      <c r="D288" s="165" t="s">
        <v>57</v>
      </c>
      <c r="E288" s="473" t="s">
        <v>330</v>
      </c>
      <c r="F288" s="170"/>
      <c r="G288" s="171">
        <v>141</v>
      </c>
      <c r="H288" s="172">
        <v>197</v>
      </c>
      <c r="I288" s="171">
        <v>408</v>
      </c>
      <c r="J288" s="172">
        <v>487</v>
      </c>
      <c r="K288" s="173">
        <v>726</v>
      </c>
      <c r="L288" s="172">
        <v>582</v>
      </c>
      <c r="M288" s="171">
        <v>740</v>
      </c>
      <c r="N288" s="172">
        <v>869</v>
      </c>
      <c r="O288" s="171">
        <v>914</v>
      </c>
      <c r="P288" s="172">
        <v>699</v>
      </c>
      <c r="Q288" s="171">
        <v>554</v>
      </c>
      <c r="R288" s="172">
        <v>223</v>
      </c>
      <c r="S288" s="172">
        <f t="shared" si="15"/>
        <v>6540</v>
      </c>
      <c r="T288" s="349" t="s">
        <v>168</v>
      </c>
      <c r="U288" s="342">
        <v>1</v>
      </c>
      <c r="V288" s="515"/>
      <c r="W288" s="362"/>
      <c r="X288" s="362"/>
    </row>
    <row r="289" spans="1:24" ht="15" customHeight="1">
      <c r="A289" s="546"/>
      <c r="B289" s="547"/>
      <c r="C289" s="547"/>
      <c r="D289" s="548"/>
      <c r="E289" s="549" t="s">
        <v>597</v>
      </c>
      <c r="F289" s="550"/>
      <c r="G289" s="551">
        <f t="shared" ref="G289:S289" si="18">SUMIFS(G282:G288,$U282:$U288,1)</f>
        <v>2993</v>
      </c>
      <c r="H289" s="552">
        <f t="shared" si="18"/>
        <v>3341</v>
      </c>
      <c r="I289" s="551">
        <f t="shared" si="18"/>
        <v>4741</v>
      </c>
      <c r="J289" s="552">
        <f t="shared" si="18"/>
        <v>5664</v>
      </c>
      <c r="K289" s="553">
        <f t="shared" si="18"/>
        <v>8876</v>
      </c>
      <c r="L289" s="552">
        <f t="shared" si="18"/>
        <v>6360</v>
      </c>
      <c r="M289" s="551">
        <f t="shared" si="18"/>
        <v>8282</v>
      </c>
      <c r="N289" s="552">
        <f t="shared" si="18"/>
        <v>12440</v>
      </c>
      <c r="O289" s="551">
        <f t="shared" si="18"/>
        <v>8539</v>
      </c>
      <c r="P289" s="552">
        <f t="shared" si="18"/>
        <v>8933</v>
      </c>
      <c r="Q289" s="551">
        <f t="shared" si="18"/>
        <v>7832</v>
      </c>
      <c r="R289" s="552">
        <f t="shared" si="18"/>
        <v>6317</v>
      </c>
      <c r="S289" s="552">
        <f t="shared" si="18"/>
        <v>84318</v>
      </c>
      <c r="T289" s="554"/>
      <c r="U289" s="342">
        <v>2</v>
      </c>
      <c r="V289" s="515"/>
      <c r="W289" s="362"/>
      <c r="X289" s="362"/>
    </row>
    <row r="290" spans="1:24" ht="15" customHeight="1">
      <c r="A290" s="352"/>
      <c r="B290" s="370" t="s">
        <v>331</v>
      </c>
      <c r="C290" s="371"/>
      <c r="D290" s="165" t="s">
        <v>45</v>
      </c>
      <c r="E290" s="473" t="s">
        <v>332</v>
      </c>
      <c r="F290" s="170"/>
      <c r="G290" s="171">
        <v>49</v>
      </c>
      <c r="H290" s="172">
        <v>78</v>
      </c>
      <c r="I290" s="171">
        <v>86</v>
      </c>
      <c r="J290" s="172">
        <v>37</v>
      </c>
      <c r="K290" s="173">
        <v>56</v>
      </c>
      <c r="L290" s="172">
        <v>59</v>
      </c>
      <c r="M290" s="171">
        <v>41</v>
      </c>
      <c r="N290" s="172">
        <v>44</v>
      </c>
      <c r="O290" s="171">
        <v>45</v>
      </c>
      <c r="P290" s="172">
        <v>65</v>
      </c>
      <c r="Q290" s="171">
        <v>31</v>
      </c>
      <c r="R290" s="172">
        <v>34</v>
      </c>
      <c r="S290" s="172">
        <f t="shared" si="15"/>
        <v>625</v>
      </c>
      <c r="T290" s="349" t="s">
        <v>167</v>
      </c>
      <c r="U290" s="342">
        <v>1</v>
      </c>
      <c r="V290" s="515"/>
      <c r="W290" s="362"/>
      <c r="X290" s="362"/>
    </row>
    <row r="291" spans="1:24" ht="15" customHeight="1">
      <c r="A291" s="352"/>
      <c r="B291" s="373"/>
      <c r="C291" s="373"/>
      <c r="D291" s="165" t="s">
        <v>47</v>
      </c>
      <c r="E291" s="473" t="s">
        <v>333</v>
      </c>
      <c r="F291" s="170"/>
      <c r="G291" s="171">
        <v>29</v>
      </c>
      <c r="H291" s="172">
        <v>5</v>
      </c>
      <c r="I291" s="171">
        <v>15</v>
      </c>
      <c r="J291" s="172">
        <v>7</v>
      </c>
      <c r="K291" s="173">
        <v>16</v>
      </c>
      <c r="L291" s="172">
        <v>15</v>
      </c>
      <c r="M291" s="171">
        <v>5</v>
      </c>
      <c r="N291" s="172">
        <v>13</v>
      </c>
      <c r="O291" s="171">
        <v>16</v>
      </c>
      <c r="P291" s="172">
        <v>14</v>
      </c>
      <c r="Q291" s="171">
        <v>8</v>
      </c>
      <c r="R291" s="172">
        <v>10</v>
      </c>
      <c r="S291" s="172">
        <f t="shared" si="15"/>
        <v>153</v>
      </c>
      <c r="T291" s="349" t="s">
        <v>341</v>
      </c>
      <c r="U291" s="342">
        <v>1</v>
      </c>
      <c r="V291" s="515"/>
      <c r="W291" s="362"/>
      <c r="X291" s="362"/>
    </row>
    <row r="292" spans="1:24" ht="15" customHeight="1">
      <c r="A292" s="352"/>
      <c r="B292" s="373"/>
      <c r="C292" s="373"/>
      <c r="D292" s="163" t="s">
        <v>49</v>
      </c>
      <c r="E292" s="474" t="s">
        <v>334</v>
      </c>
      <c r="F292" s="174"/>
      <c r="G292" s="175">
        <v>0</v>
      </c>
      <c r="H292" s="176">
        <v>0</v>
      </c>
      <c r="I292" s="175">
        <v>0</v>
      </c>
      <c r="J292" s="176">
        <v>396</v>
      </c>
      <c r="K292" s="177">
        <v>904</v>
      </c>
      <c r="L292" s="176">
        <v>377</v>
      </c>
      <c r="M292" s="175">
        <v>8856</v>
      </c>
      <c r="N292" s="176">
        <v>13394</v>
      </c>
      <c r="O292" s="175">
        <v>494</v>
      </c>
      <c r="P292" s="176">
        <v>848</v>
      </c>
      <c r="Q292" s="175">
        <v>348</v>
      </c>
      <c r="R292" s="176">
        <v>0</v>
      </c>
      <c r="S292" s="176">
        <f t="shared" si="15"/>
        <v>25617</v>
      </c>
      <c r="T292" s="338" t="s">
        <v>179</v>
      </c>
      <c r="U292" s="342">
        <v>1</v>
      </c>
      <c r="V292" s="515"/>
      <c r="W292" s="362"/>
      <c r="X292" s="362"/>
    </row>
    <row r="293" spans="1:24" ht="15" customHeight="1">
      <c r="A293" s="352"/>
      <c r="B293" s="353"/>
      <c r="C293" s="353"/>
      <c r="D293" s="165" t="s">
        <v>51</v>
      </c>
      <c r="E293" s="473" t="s">
        <v>335</v>
      </c>
      <c r="F293" s="170"/>
      <c r="G293" s="171">
        <v>14901</v>
      </c>
      <c r="H293" s="172">
        <v>12973</v>
      </c>
      <c r="I293" s="171">
        <v>3432</v>
      </c>
      <c r="J293" s="172">
        <v>0</v>
      </c>
      <c r="K293" s="173">
        <v>149</v>
      </c>
      <c r="L293" s="172">
        <v>54</v>
      </c>
      <c r="M293" s="171">
        <v>81</v>
      </c>
      <c r="N293" s="172">
        <v>294</v>
      </c>
      <c r="O293" s="171">
        <v>100</v>
      </c>
      <c r="P293" s="172">
        <v>0</v>
      </c>
      <c r="Q293" s="171">
        <v>0</v>
      </c>
      <c r="R293" s="172">
        <v>4900</v>
      </c>
      <c r="S293" s="172">
        <f t="shared" si="15"/>
        <v>36884</v>
      </c>
      <c r="T293" s="349" t="s">
        <v>242</v>
      </c>
      <c r="U293" s="342">
        <v>1</v>
      </c>
      <c r="V293" s="515"/>
      <c r="W293" s="362"/>
      <c r="X293" s="362"/>
    </row>
    <row r="294" spans="1:24" ht="15" customHeight="1">
      <c r="A294" s="352"/>
      <c r="B294" s="353"/>
      <c r="C294" s="353"/>
      <c r="D294" s="163" t="s">
        <v>198</v>
      </c>
      <c r="E294" s="474" t="s">
        <v>336</v>
      </c>
      <c r="F294" s="174"/>
      <c r="G294" s="175">
        <v>195</v>
      </c>
      <c r="H294" s="176">
        <v>211</v>
      </c>
      <c r="I294" s="175">
        <v>350</v>
      </c>
      <c r="J294" s="176">
        <v>388</v>
      </c>
      <c r="K294" s="177">
        <v>683</v>
      </c>
      <c r="L294" s="176">
        <v>432</v>
      </c>
      <c r="M294" s="175">
        <v>621</v>
      </c>
      <c r="N294" s="176">
        <v>973</v>
      </c>
      <c r="O294" s="175">
        <v>530</v>
      </c>
      <c r="P294" s="176">
        <v>420</v>
      </c>
      <c r="Q294" s="175">
        <v>369</v>
      </c>
      <c r="R294" s="176">
        <v>241</v>
      </c>
      <c r="S294" s="176">
        <f t="shared" si="15"/>
        <v>5413</v>
      </c>
      <c r="T294" s="338" t="s">
        <v>167</v>
      </c>
      <c r="U294" s="342">
        <v>1</v>
      </c>
      <c r="V294" s="515"/>
      <c r="W294" s="362"/>
      <c r="X294" s="362"/>
    </row>
    <row r="295" spans="1:24" ht="15" customHeight="1">
      <c r="A295" s="352"/>
      <c r="B295" s="353"/>
      <c r="C295" s="353"/>
      <c r="D295" s="165" t="s">
        <v>55</v>
      </c>
      <c r="E295" s="473" t="s">
        <v>337</v>
      </c>
      <c r="F295" s="170"/>
      <c r="G295" s="171">
        <v>115</v>
      </c>
      <c r="H295" s="172">
        <v>114</v>
      </c>
      <c r="I295" s="171">
        <v>889</v>
      </c>
      <c r="J295" s="172">
        <v>1444</v>
      </c>
      <c r="K295" s="173">
        <v>2000</v>
      </c>
      <c r="L295" s="172">
        <v>1888</v>
      </c>
      <c r="M295" s="171">
        <v>2174</v>
      </c>
      <c r="N295" s="172">
        <v>2333</v>
      </c>
      <c r="O295" s="171">
        <v>1737</v>
      </c>
      <c r="P295" s="172">
        <v>2183</v>
      </c>
      <c r="Q295" s="171">
        <v>2371</v>
      </c>
      <c r="R295" s="172">
        <v>253</v>
      </c>
      <c r="S295" s="172">
        <f t="shared" si="15"/>
        <v>17501</v>
      </c>
      <c r="T295" s="349"/>
      <c r="V295" s="515"/>
      <c r="W295" s="362"/>
      <c r="X295" s="362"/>
    </row>
    <row r="296" spans="1:24" ht="15" customHeight="1">
      <c r="A296" s="352"/>
      <c r="B296" s="353"/>
      <c r="C296" s="353"/>
      <c r="D296" s="163"/>
      <c r="E296" s="474" t="s">
        <v>342</v>
      </c>
      <c r="F296" s="174"/>
      <c r="G296" s="175">
        <v>13</v>
      </c>
      <c r="H296" s="176">
        <v>16</v>
      </c>
      <c r="I296" s="175">
        <v>33</v>
      </c>
      <c r="J296" s="176">
        <v>49</v>
      </c>
      <c r="K296" s="177">
        <v>145</v>
      </c>
      <c r="L296" s="176">
        <v>201</v>
      </c>
      <c r="M296" s="175">
        <v>569</v>
      </c>
      <c r="N296" s="176">
        <v>780</v>
      </c>
      <c r="O296" s="175">
        <v>507</v>
      </c>
      <c r="P296" s="176">
        <v>423</v>
      </c>
      <c r="Q296" s="175">
        <v>146</v>
      </c>
      <c r="R296" s="176">
        <v>29</v>
      </c>
      <c r="S296" s="176">
        <f t="shared" si="15"/>
        <v>2911</v>
      </c>
      <c r="T296" s="338" t="s">
        <v>179</v>
      </c>
      <c r="U296" s="342">
        <v>1</v>
      </c>
      <c r="V296" s="515"/>
      <c r="W296" s="362"/>
      <c r="X296" s="362"/>
    </row>
    <row r="297" spans="1:24" ht="15" customHeight="1">
      <c r="A297" s="352"/>
      <c r="B297" s="353"/>
      <c r="C297" s="353"/>
      <c r="D297" s="165"/>
      <c r="E297" s="473" t="s">
        <v>343</v>
      </c>
      <c r="F297" s="170"/>
      <c r="G297" s="171">
        <v>102</v>
      </c>
      <c r="H297" s="172">
        <v>98</v>
      </c>
      <c r="I297" s="171">
        <v>856</v>
      </c>
      <c r="J297" s="172">
        <v>1395</v>
      </c>
      <c r="K297" s="173">
        <v>1855</v>
      </c>
      <c r="L297" s="172">
        <v>1687</v>
      </c>
      <c r="M297" s="171">
        <v>1605</v>
      </c>
      <c r="N297" s="172">
        <v>1553</v>
      </c>
      <c r="O297" s="171">
        <v>1230</v>
      </c>
      <c r="P297" s="172">
        <v>1760</v>
      </c>
      <c r="Q297" s="171">
        <v>2225</v>
      </c>
      <c r="R297" s="172">
        <v>224</v>
      </c>
      <c r="S297" s="172">
        <f t="shared" si="15"/>
        <v>14590</v>
      </c>
      <c r="T297" s="349" t="s">
        <v>170</v>
      </c>
      <c r="U297" s="342">
        <v>1</v>
      </c>
      <c r="V297" s="515"/>
      <c r="W297" s="362"/>
      <c r="X297" s="362"/>
    </row>
    <row r="298" spans="1:24" ht="15" customHeight="1">
      <c r="A298" s="352"/>
      <c r="B298" s="353"/>
      <c r="C298" s="353"/>
      <c r="D298" s="163" t="s">
        <v>57</v>
      </c>
      <c r="E298" s="474" t="s">
        <v>338</v>
      </c>
      <c r="F298" s="174"/>
      <c r="G298" s="175">
        <v>1296</v>
      </c>
      <c r="H298" s="176">
        <v>1436</v>
      </c>
      <c r="I298" s="175">
        <v>1612</v>
      </c>
      <c r="J298" s="176">
        <v>1206</v>
      </c>
      <c r="K298" s="177">
        <v>3728</v>
      </c>
      <c r="L298" s="176">
        <v>1324</v>
      </c>
      <c r="M298" s="175">
        <v>1383</v>
      </c>
      <c r="N298" s="176">
        <v>1591</v>
      </c>
      <c r="O298" s="175">
        <v>1154</v>
      </c>
      <c r="P298" s="176">
        <v>1248</v>
      </c>
      <c r="Q298" s="175">
        <v>1538</v>
      </c>
      <c r="R298" s="176">
        <v>1493</v>
      </c>
      <c r="S298" s="176">
        <f t="shared" si="15"/>
        <v>19009</v>
      </c>
      <c r="T298" s="338" t="s">
        <v>178</v>
      </c>
      <c r="U298" s="342">
        <v>1</v>
      </c>
      <c r="V298" s="515"/>
      <c r="W298" s="362"/>
      <c r="X298" s="362"/>
    </row>
    <row r="299" spans="1:24" ht="15" customHeight="1">
      <c r="A299" s="352"/>
      <c r="B299" s="353"/>
      <c r="C299" s="353"/>
      <c r="D299" s="165" t="s">
        <v>59</v>
      </c>
      <c r="E299" s="473" t="s">
        <v>339</v>
      </c>
      <c r="F299" s="170"/>
      <c r="G299" s="171">
        <v>1198</v>
      </c>
      <c r="H299" s="172">
        <v>2447</v>
      </c>
      <c r="I299" s="171">
        <v>8381</v>
      </c>
      <c r="J299" s="172">
        <v>8721</v>
      </c>
      <c r="K299" s="173">
        <v>14055</v>
      </c>
      <c r="L299" s="172">
        <v>8701</v>
      </c>
      <c r="M299" s="171">
        <v>7781</v>
      </c>
      <c r="N299" s="172">
        <v>6245</v>
      </c>
      <c r="O299" s="171">
        <v>6885</v>
      </c>
      <c r="P299" s="172">
        <v>10567</v>
      </c>
      <c r="Q299" s="171">
        <v>6532</v>
      </c>
      <c r="R299" s="172">
        <v>3259</v>
      </c>
      <c r="S299" s="172">
        <f t="shared" si="15"/>
        <v>84772</v>
      </c>
      <c r="T299" s="349" t="s">
        <v>176</v>
      </c>
      <c r="U299" s="342">
        <v>1</v>
      </c>
      <c r="V299" s="515"/>
      <c r="W299" s="362"/>
      <c r="X299" s="362"/>
    </row>
    <row r="300" spans="1:24" ht="15" customHeight="1">
      <c r="A300" s="352"/>
      <c r="B300" s="353"/>
      <c r="C300" s="353"/>
      <c r="D300" s="350" t="s">
        <v>61</v>
      </c>
      <c r="E300" s="474" t="s">
        <v>340</v>
      </c>
      <c r="F300" s="174"/>
      <c r="G300" s="175">
        <v>0</v>
      </c>
      <c r="H300" s="176">
        <v>0</v>
      </c>
      <c r="I300" s="175">
        <v>0</v>
      </c>
      <c r="J300" s="176">
        <v>0</v>
      </c>
      <c r="K300" s="177">
        <v>0</v>
      </c>
      <c r="L300" s="176">
        <v>0</v>
      </c>
      <c r="M300" s="175">
        <v>0</v>
      </c>
      <c r="N300" s="176">
        <v>0</v>
      </c>
      <c r="O300" s="175">
        <v>0</v>
      </c>
      <c r="P300" s="176">
        <v>0</v>
      </c>
      <c r="Q300" s="175">
        <v>0</v>
      </c>
      <c r="R300" s="176">
        <v>0</v>
      </c>
      <c r="S300" s="176">
        <f t="shared" si="15"/>
        <v>0</v>
      </c>
      <c r="T300" s="338" t="s">
        <v>168</v>
      </c>
      <c r="U300" s="342">
        <v>1</v>
      </c>
      <c r="V300" s="515"/>
      <c r="W300" s="362"/>
      <c r="X300" s="362"/>
    </row>
    <row r="301" spans="1:24" ht="15" customHeight="1">
      <c r="A301" s="377"/>
      <c r="B301" s="378"/>
      <c r="C301" s="378"/>
      <c r="D301" s="165" t="s">
        <v>63</v>
      </c>
      <c r="E301" s="474" t="s">
        <v>848</v>
      </c>
      <c r="F301" s="174"/>
      <c r="G301" s="175">
        <v>0</v>
      </c>
      <c r="H301" s="176">
        <v>0</v>
      </c>
      <c r="I301" s="175">
        <v>0</v>
      </c>
      <c r="J301" s="176">
        <v>0</v>
      </c>
      <c r="K301" s="177">
        <v>0</v>
      </c>
      <c r="L301" s="176">
        <v>53</v>
      </c>
      <c r="M301" s="175">
        <v>0</v>
      </c>
      <c r="N301" s="176">
        <v>63</v>
      </c>
      <c r="O301" s="175">
        <v>3</v>
      </c>
      <c r="P301" s="176">
        <v>0</v>
      </c>
      <c r="Q301" s="175">
        <v>0</v>
      </c>
      <c r="R301" s="176">
        <v>0</v>
      </c>
      <c r="S301" s="176">
        <f t="shared" ref="S301" si="19">SUM(G301:R301)</f>
        <v>119</v>
      </c>
      <c r="T301" s="338" t="s">
        <v>179</v>
      </c>
      <c r="U301" s="342">
        <v>1</v>
      </c>
      <c r="V301" s="515"/>
      <c r="W301" s="362"/>
      <c r="X301" s="362"/>
    </row>
    <row r="302" spans="1:24" ht="15" customHeight="1">
      <c r="A302" s="381"/>
      <c r="B302" s="382"/>
      <c r="C302" s="382"/>
      <c r="D302" s="343"/>
      <c r="E302" s="477" t="s">
        <v>598</v>
      </c>
      <c r="F302" s="344"/>
      <c r="G302" s="345">
        <f>SUMIFS(G290:G301,$U290:$U301,1)</f>
        <v>17783</v>
      </c>
      <c r="H302" s="346">
        <f t="shared" ref="H302:R302" si="20">SUMIFS(H290:H301,$U290:$U301,1)</f>
        <v>17264</v>
      </c>
      <c r="I302" s="345">
        <f t="shared" si="20"/>
        <v>14765</v>
      </c>
      <c r="J302" s="346">
        <f t="shared" si="20"/>
        <v>12199</v>
      </c>
      <c r="K302" s="347">
        <f t="shared" si="20"/>
        <v>21591</v>
      </c>
      <c r="L302" s="346">
        <f t="shared" si="20"/>
        <v>12903</v>
      </c>
      <c r="M302" s="345">
        <f t="shared" si="20"/>
        <v>20942</v>
      </c>
      <c r="N302" s="346">
        <f t="shared" si="20"/>
        <v>24950</v>
      </c>
      <c r="O302" s="345">
        <f t="shared" si="20"/>
        <v>10964</v>
      </c>
      <c r="P302" s="346">
        <f t="shared" si="20"/>
        <v>15345</v>
      </c>
      <c r="Q302" s="345">
        <f t="shared" si="20"/>
        <v>11197</v>
      </c>
      <c r="R302" s="346">
        <f t="shared" si="20"/>
        <v>10190</v>
      </c>
      <c r="S302" s="346">
        <f>SUMIFS(S290:S301,$U290:$U301,1)</f>
        <v>190093</v>
      </c>
      <c r="T302" s="348"/>
      <c r="U302" s="342">
        <v>2</v>
      </c>
      <c r="V302" s="515"/>
      <c r="W302" s="362"/>
      <c r="X302" s="362"/>
    </row>
    <row r="303" spans="1:24" ht="15" customHeight="1">
      <c r="A303" s="352"/>
      <c r="B303" s="370" t="s">
        <v>613</v>
      </c>
      <c r="C303" s="373"/>
      <c r="D303" s="165" t="s">
        <v>955</v>
      </c>
      <c r="E303" s="473" t="s">
        <v>345</v>
      </c>
      <c r="F303" s="170"/>
      <c r="G303" s="171">
        <v>21240</v>
      </c>
      <c r="H303" s="172">
        <v>22130</v>
      </c>
      <c r="I303" s="171">
        <v>36900</v>
      </c>
      <c r="J303" s="172">
        <v>42620</v>
      </c>
      <c r="K303" s="173">
        <v>74720</v>
      </c>
      <c r="L303" s="172">
        <v>27610</v>
      </c>
      <c r="M303" s="171">
        <v>55270</v>
      </c>
      <c r="N303" s="172">
        <v>99360</v>
      </c>
      <c r="O303" s="171">
        <v>44410</v>
      </c>
      <c r="P303" s="172">
        <v>42860</v>
      </c>
      <c r="Q303" s="171">
        <v>30440</v>
      </c>
      <c r="R303" s="172">
        <v>19210</v>
      </c>
      <c r="S303" s="172">
        <f t="shared" si="15"/>
        <v>516770</v>
      </c>
      <c r="T303" s="349"/>
      <c r="V303" s="515"/>
      <c r="W303" s="362"/>
      <c r="X303" s="362"/>
    </row>
    <row r="304" spans="1:24" ht="15" customHeight="1">
      <c r="A304" s="352"/>
      <c r="B304" s="373"/>
      <c r="C304" s="373"/>
      <c r="D304" s="163"/>
      <c r="E304" s="474" t="s">
        <v>670</v>
      </c>
      <c r="F304" s="174"/>
      <c r="G304" s="175">
        <v>14742</v>
      </c>
      <c r="H304" s="176">
        <v>14442</v>
      </c>
      <c r="I304" s="175">
        <v>25028</v>
      </c>
      <c r="J304" s="176">
        <v>27984</v>
      </c>
      <c r="K304" s="177">
        <v>53808</v>
      </c>
      <c r="L304" s="176">
        <v>16456</v>
      </c>
      <c r="M304" s="175">
        <v>32072</v>
      </c>
      <c r="N304" s="176">
        <v>71966</v>
      </c>
      <c r="O304" s="175">
        <v>29353</v>
      </c>
      <c r="P304" s="176">
        <v>24972</v>
      </c>
      <c r="Q304" s="175">
        <v>19379</v>
      </c>
      <c r="R304" s="176">
        <v>13266</v>
      </c>
      <c r="S304" s="176">
        <f t="shared" si="15"/>
        <v>343468</v>
      </c>
      <c r="T304" s="338" t="s">
        <v>352</v>
      </c>
      <c r="U304" s="342">
        <v>1</v>
      </c>
      <c r="V304" s="515"/>
      <c r="W304" s="362"/>
      <c r="X304" s="362"/>
    </row>
    <row r="305" spans="1:24" ht="15" customHeight="1">
      <c r="A305" s="352"/>
      <c r="B305" s="353"/>
      <c r="C305" s="353"/>
      <c r="D305" s="165"/>
      <c r="E305" s="473" t="s">
        <v>353</v>
      </c>
      <c r="F305" s="170"/>
      <c r="G305" s="171">
        <v>0</v>
      </c>
      <c r="H305" s="172">
        <v>0</v>
      </c>
      <c r="I305" s="171">
        <v>0</v>
      </c>
      <c r="J305" s="172">
        <v>0</v>
      </c>
      <c r="K305" s="173">
        <v>0</v>
      </c>
      <c r="L305" s="172">
        <v>0</v>
      </c>
      <c r="M305" s="171">
        <v>18189</v>
      </c>
      <c r="N305" s="172">
        <v>19727</v>
      </c>
      <c r="O305" s="171">
        <v>0</v>
      </c>
      <c r="P305" s="172">
        <v>0</v>
      </c>
      <c r="Q305" s="171">
        <v>0</v>
      </c>
      <c r="R305" s="172">
        <v>0</v>
      </c>
      <c r="S305" s="172">
        <f t="shared" si="15"/>
        <v>37916</v>
      </c>
      <c r="T305" s="349" t="s">
        <v>182</v>
      </c>
      <c r="U305" s="342">
        <v>1</v>
      </c>
      <c r="V305" s="515"/>
      <c r="W305" s="362"/>
      <c r="X305" s="362"/>
    </row>
    <row r="306" spans="1:24" ht="15" customHeight="1">
      <c r="A306" s="352"/>
      <c r="B306" s="353"/>
      <c r="C306" s="353"/>
      <c r="D306" s="165"/>
      <c r="E306" s="473" t="s">
        <v>354</v>
      </c>
      <c r="F306" s="170"/>
      <c r="G306" s="171">
        <v>64</v>
      </c>
      <c r="H306" s="172">
        <v>134</v>
      </c>
      <c r="I306" s="171">
        <v>541</v>
      </c>
      <c r="J306" s="172">
        <v>807</v>
      </c>
      <c r="K306" s="173">
        <v>3133</v>
      </c>
      <c r="L306" s="172">
        <v>1110</v>
      </c>
      <c r="M306" s="171">
        <v>3781</v>
      </c>
      <c r="N306" s="172">
        <v>5333</v>
      </c>
      <c r="O306" s="171">
        <v>1942</v>
      </c>
      <c r="P306" s="172">
        <v>1568</v>
      </c>
      <c r="Q306" s="171">
        <v>804</v>
      </c>
      <c r="R306" s="172">
        <v>93</v>
      </c>
      <c r="S306" s="172">
        <f t="shared" si="15"/>
        <v>19310</v>
      </c>
      <c r="T306" s="349" t="s">
        <v>179</v>
      </c>
      <c r="U306" s="342">
        <v>1</v>
      </c>
      <c r="V306" s="515"/>
      <c r="W306" s="362"/>
      <c r="X306" s="362"/>
    </row>
    <row r="307" spans="1:24" ht="15" customHeight="1">
      <c r="A307" s="352"/>
      <c r="B307" s="353"/>
      <c r="C307" s="353"/>
      <c r="D307" s="165"/>
      <c r="E307" s="473" t="s">
        <v>355</v>
      </c>
      <c r="F307" s="170"/>
      <c r="G307" s="171">
        <v>6434</v>
      </c>
      <c r="H307" s="172">
        <v>7554</v>
      </c>
      <c r="I307" s="171">
        <v>11331</v>
      </c>
      <c r="J307" s="172">
        <v>13829</v>
      </c>
      <c r="K307" s="173">
        <v>17779</v>
      </c>
      <c r="L307" s="172">
        <v>10044</v>
      </c>
      <c r="M307" s="171">
        <v>1228</v>
      </c>
      <c r="N307" s="172">
        <v>2334</v>
      </c>
      <c r="O307" s="171">
        <v>13115</v>
      </c>
      <c r="P307" s="172">
        <v>16320</v>
      </c>
      <c r="Q307" s="171">
        <v>10257</v>
      </c>
      <c r="R307" s="172">
        <v>5851</v>
      </c>
      <c r="S307" s="172">
        <f t="shared" si="15"/>
        <v>116076</v>
      </c>
      <c r="T307" s="349" t="s">
        <v>172</v>
      </c>
      <c r="U307" s="342">
        <v>1</v>
      </c>
      <c r="V307" s="515"/>
      <c r="W307" s="362"/>
      <c r="X307" s="362"/>
    </row>
    <row r="308" spans="1:24" ht="15" customHeight="1">
      <c r="A308" s="352"/>
      <c r="B308" s="353"/>
      <c r="C308" s="353"/>
      <c r="D308" s="165" t="s">
        <v>956</v>
      </c>
      <c r="E308" s="473" t="s">
        <v>893</v>
      </c>
      <c r="F308" s="170"/>
      <c r="G308" s="171">
        <v>1060</v>
      </c>
      <c r="H308" s="172">
        <v>710</v>
      </c>
      <c r="I308" s="171">
        <v>1800</v>
      </c>
      <c r="J308" s="172">
        <v>15170</v>
      </c>
      <c r="K308" s="173">
        <v>20330</v>
      </c>
      <c r="L308" s="172">
        <v>1720</v>
      </c>
      <c r="M308" s="171">
        <v>3970</v>
      </c>
      <c r="N308" s="172">
        <v>11830</v>
      </c>
      <c r="O308" s="171">
        <v>1370</v>
      </c>
      <c r="P308" s="172">
        <v>5190</v>
      </c>
      <c r="Q308" s="171">
        <v>4230</v>
      </c>
      <c r="R308" s="172">
        <v>420</v>
      </c>
      <c r="S308" s="172">
        <f t="shared" si="15"/>
        <v>67800</v>
      </c>
      <c r="T308" s="349" t="s">
        <v>183</v>
      </c>
      <c r="U308" s="342">
        <v>1</v>
      </c>
      <c r="V308" s="515"/>
      <c r="W308" s="362"/>
      <c r="X308" s="362"/>
    </row>
    <row r="309" spans="1:24" ht="15" customHeight="1">
      <c r="A309" s="352"/>
      <c r="B309" s="353"/>
      <c r="C309" s="353"/>
      <c r="D309" s="165" t="s">
        <v>49</v>
      </c>
      <c r="E309" s="473" t="s">
        <v>894</v>
      </c>
      <c r="F309" s="170"/>
      <c r="G309" s="171">
        <v>0</v>
      </c>
      <c r="H309" s="172">
        <v>0</v>
      </c>
      <c r="I309" s="171">
        <v>0</v>
      </c>
      <c r="J309" s="172">
        <v>0</v>
      </c>
      <c r="K309" s="173">
        <v>0</v>
      </c>
      <c r="L309" s="172">
        <v>0</v>
      </c>
      <c r="M309" s="171">
        <v>10020</v>
      </c>
      <c r="N309" s="172">
        <v>12960</v>
      </c>
      <c r="O309" s="171">
        <v>0</v>
      </c>
      <c r="P309" s="172">
        <v>0</v>
      </c>
      <c r="Q309" s="171">
        <v>0</v>
      </c>
      <c r="R309" s="172">
        <v>0</v>
      </c>
      <c r="S309" s="172">
        <f t="shared" si="15"/>
        <v>22980</v>
      </c>
      <c r="T309" s="349"/>
      <c r="V309" s="515"/>
      <c r="W309" s="362"/>
      <c r="X309" s="362"/>
    </row>
    <row r="310" spans="1:24" ht="15" customHeight="1">
      <c r="A310" s="352"/>
      <c r="B310" s="353"/>
      <c r="C310" s="353"/>
      <c r="D310" s="165"/>
      <c r="E310" s="473" t="s">
        <v>895</v>
      </c>
      <c r="F310" s="170"/>
      <c r="G310" s="171">
        <v>0</v>
      </c>
      <c r="H310" s="172">
        <v>0</v>
      </c>
      <c r="I310" s="171">
        <v>0</v>
      </c>
      <c r="J310" s="172">
        <v>0</v>
      </c>
      <c r="K310" s="173">
        <v>0</v>
      </c>
      <c r="L310" s="172">
        <v>0</v>
      </c>
      <c r="M310" s="171">
        <v>8600</v>
      </c>
      <c r="N310" s="172">
        <v>11900</v>
      </c>
      <c r="O310" s="171">
        <v>0</v>
      </c>
      <c r="P310" s="172">
        <v>0</v>
      </c>
      <c r="Q310" s="171">
        <v>0</v>
      </c>
      <c r="R310" s="172">
        <v>0</v>
      </c>
      <c r="S310" s="172">
        <f t="shared" si="15"/>
        <v>20500</v>
      </c>
      <c r="T310" s="349" t="s">
        <v>182</v>
      </c>
      <c r="U310" s="342">
        <v>1</v>
      </c>
      <c r="V310" s="515"/>
      <c r="W310" s="362"/>
      <c r="X310" s="362"/>
    </row>
    <row r="311" spans="1:24" ht="15" customHeight="1">
      <c r="A311" s="352"/>
      <c r="B311" s="353"/>
      <c r="C311" s="353"/>
      <c r="D311" s="165"/>
      <c r="E311" s="473" t="s">
        <v>963</v>
      </c>
      <c r="F311" s="170"/>
      <c r="G311" s="171">
        <v>0</v>
      </c>
      <c r="H311" s="172">
        <v>0</v>
      </c>
      <c r="I311" s="171">
        <v>0</v>
      </c>
      <c r="J311" s="172">
        <v>0</v>
      </c>
      <c r="K311" s="173">
        <v>0</v>
      </c>
      <c r="L311" s="172">
        <v>0</v>
      </c>
      <c r="M311" s="171">
        <v>940</v>
      </c>
      <c r="N311" s="172">
        <v>630</v>
      </c>
      <c r="O311" s="171">
        <v>0</v>
      </c>
      <c r="P311" s="172">
        <v>0</v>
      </c>
      <c r="Q311" s="171">
        <v>0</v>
      </c>
      <c r="R311" s="172">
        <v>0</v>
      </c>
      <c r="S311" s="172">
        <f t="shared" si="15"/>
        <v>1570</v>
      </c>
      <c r="T311" s="609" t="s">
        <v>182</v>
      </c>
      <c r="U311" s="342">
        <v>1</v>
      </c>
      <c r="V311" s="515"/>
      <c r="W311" s="362"/>
      <c r="X311" s="362"/>
    </row>
    <row r="312" spans="1:24" ht="15" customHeight="1">
      <c r="A312" s="352"/>
      <c r="B312" s="353"/>
      <c r="C312" s="353"/>
      <c r="D312" s="165"/>
      <c r="E312" s="473" t="s">
        <v>964</v>
      </c>
      <c r="F312" s="170"/>
      <c r="G312" s="171">
        <v>0</v>
      </c>
      <c r="H312" s="172">
        <v>0</v>
      </c>
      <c r="I312" s="171">
        <v>0</v>
      </c>
      <c r="J312" s="172">
        <v>0</v>
      </c>
      <c r="K312" s="173">
        <v>0</v>
      </c>
      <c r="L312" s="172">
        <v>0</v>
      </c>
      <c r="M312" s="171">
        <v>480</v>
      </c>
      <c r="N312" s="172">
        <v>430</v>
      </c>
      <c r="O312" s="171">
        <v>0</v>
      </c>
      <c r="P312" s="172">
        <v>0</v>
      </c>
      <c r="Q312" s="171">
        <v>0</v>
      </c>
      <c r="R312" s="172">
        <v>0</v>
      </c>
      <c r="S312" s="172">
        <f t="shared" ref="S312" si="21">SUM(G312:R312)</f>
        <v>910</v>
      </c>
      <c r="T312" s="609" t="s">
        <v>182</v>
      </c>
      <c r="U312" s="342">
        <v>1</v>
      </c>
      <c r="V312" s="515"/>
      <c r="W312" s="362"/>
      <c r="X312" s="362"/>
    </row>
    <row r="313" spans="1:24" ht="15" customHeight="1">
      <c r="A313" s="375"/>
      <c r="B313" s="376"/>
      <c r="C313" s="376"/>
      <c r="D313" s="164" t="s">
        <v>957</v>
      </c>
      <c r="E313" s="476" t="s">
        <v>346</v>
      </c>
      <c r="F313" s="293"/>
      <c r="G313" s="294">
        <v>1680</v>
      </c>
      <c r="H313" s="295">
        <v>1170</v>
      </c>
      <c r="I313" s="294">
        <v>970</v>
      </c>
      <c r="J313" s="295">
        <v>750</v>
      </c>
      <c r="K313" s="296">
        <v>4110</v>
      </c>
      <c r="L313" s="295">
        <v>2910</v>
      </c>
      <c r="M313" s="294">
        <v>1540</v>
      </c>
      <c r="N313" s="295">
        <v>1840</v>
      </c>
      <c r="O313" s="294">
        <v>3650</v>
      </c>
      <c r="P313" s="295">
        <v>3310</v>
      </c>
      <c r="Q313" s="294">
        <v>2870</v>
      </c>
      <c r="R313" s="295">
        <v>1350</v>
      </c>
      <c r="S313" s="295">
        <f t="shared" si="15"/>
        <v>26150</v>
      </c>
      <c r="T313" s="351" t="s">
        <v>185</v>
      </c>
      <c r="U313" s="342">
        <v>1</v>
      </c>
      <c r="V313" s="515"/>
      <c r="W313" s="362"/>
      <c r="X313" s="362"/>
    </row>
    <row r="314" spans="1:24" ht="15" customHeight="1">
      <c r="A314" s="352"/>
      <c r="B314" s="353"/>
      <c r="C314" s="353"/>
      <c r="D314" s="165" t="s">
        <v>198</v>
      </c>
      <c r="E314" s="473" t="s">
        <v>965</v>
      </c>
      <c r="F314" s="170"/>
      <c r="G314" s="171">
        <v>0</v>
      </c>
      <c r="H314" s="172">
        <v>0</v>
      </c>
      <c r="I314" s="171">
        <v>0</v>
      </c>
      <c r="J314" s="172">
        <v>0</v>
      </c>
      <c r="K314" s="173">
        <v>0</v>
      </c>
      <c r="L314" s="172">
        <v>0</v>
      </c>
      <c r="M314" s="171">
        <v>0</v>
      </c>
      <c r="N314" s="172">
        <v>0</v>
      </c>
      <c r="O314" s="171">
        <v>0</v>
      </c>
      <c r="P314" s="172">
        <v>0</v>
      </c>
      <c r="Q314" s="171">
        <v>0</v>
      </c>
      <c r="R314" s="172">
        <v>0</v>
      </c>
      <c r="S314" s="172">
        <v>0</v>
      </c>
      <c r="T314" s="349"/>
      <c r="V314" s="515"/>
      <c r="W314" s="362"/>
      <c r="X314" s="362"/>
    </row>
    <row r="315" spans="1:24" ht="15" customHeight="1">
      <c r="A315" s="352"/>
      <c r="B315" s="353"/>
      <c r="C315" s="353"/>
      <c r="D315" s="165"/>
      <c r="E315" s="473" t="s">
        <v>966</v>
      </c>
      <c r="F315" s="170"/>
      <c r="G315" s="171">
        <v>0</v>
      </c>
      <c r="H315" s="172">
        <v>0</v>
      </c>
      <c r="I315" s="171">
        <v>0</v>
      </c>
      <c r="J315" s="172">
        <v>0</v>
      </c>
      <c r="K315" s="173">
        <v>0</v>
      </c>
      <c r="L315" s="172">
        <v>0</v>
      </c>
      <c r="M315" s="171">
        <v>0</v>
      </c>
      <c r="N315" s="172">
        <v>0</v>
      </c>
      <c r="O315" s="171">
        <v>0</v>
      </c>
      <c r="P315" s="172">
        <v>0</v>
      </c>
      <c r="Q315" s="171">
        <v>0</v>
      </c>
      <c r="R315" s="172">
        <v>0</v>
      </c>
      <c r="S315" s="172">
        <v>0</v>
      </c>
      <c r="T315" s="349" t="s">
        <v>183</v>
      </c>
      <c r="U315" s="342">
        <v>1</v>
      </c>
      <c r="V315" s="515"/>
      <c r="W315" s="362"/>
      <c r="X315" s="362"/>
    </row>
    <row r="316" spans="1:24" ht="15" customHeight="1">
      <c r="A316" s="352"/>
      <c r="B316" s="353"/>
      <c r="C316" s="353"/>
      <c r="D316" s="165"/>
      <c r="E316" s="473" t="s">
        <v>967</v>
      </c>
      <c r="F316" s="170"/>
      <c r="G316" s="171">
        <v>0</v>
      </c>
      <c r="H316" s="172">
        <v>0</v>
      </c>
      <c r="I316" s="171">
        <v>0</v>
      </c>
      <c r="J316" s="172">
        <v>0</v>
      </c>
      <c r="K316" s="173">
        <v>0</v>
      </c>
      <c r="L316" s="172">
        <v>0</v>
      </c>
      <c r="M316" s="171">
        <v>0</v>
      </c>
      <c r="N316" s="172">
        <v>0</v>
      </c>
      <c r="O316" s="171">
        <v>0</v>
      </c>
      <c r="P316" s="172">
        <v>0</v>
      </c>
      <c r="Q316" s="171">
        <v>0</v>
      </c>
      <c r="R316" s="172">
        <v>0</v>
      </c>
      <c r="S316" s="172">
        <v>0</v>
      </c>
      <c r="T316" s="349" t="s">
        <v>183</v>
      </c>
      <c r="U316" s="342">
        <v>1</v>
      </c>
      <c r="V316" s="515"/>
      <c r="W316" s="362"/>
      <c r="X316" s="362"/>
    </row>
    <row r="317" spans="1:24" ht="15" customHeight="1">
      <c r="A317" s="352"/>
      <c r="B317" s="353"/>
      <c r="C317" s="353"/>
      <c r="D317" s="165" t="s">
        <v>55</v>
      </c>
      <c r="E317" s="473" t="s">
        <v>913</v>
      </c>
      <c r="F317" s="170"/>
      <c r="G317" s="171">
        <v>7334</v>
      </c>
      <c r="H317" s="172">
        <v>9068</v>
      </c>
      <c r="I317" s="171">
        <v>14494</v>
      </c>
      <c r="J317" s="172">
        <v>14693</v>
      </c>
      <c r="K317" s="173">
        <v>20579</v>
      </c>
      <c r="L317" s="172">
        <v>12200</v>
      </c>
      <c r="M317" s="171">
        <v>14920</v>
      </c>
      <c r="N317" s="172">
        <v>24321</v>
      </c>
      <c r="O317" s="171">
        <v>18401</v>
      </c>
      <c r="P317" s="172">
        <v>14582</v>
      </c>
      <c r="Q317" s="171">
        <v>15893</v>
      </c>
      <c r="R317" s="172">
        <v>11130</v>
      </c>
      <c r="S317" s="172">
        <f t="shared" si="15"/>
        <v>177615</v>
      </c>
      <c r="T317" s="349" t="s">
        <v>174</v>
      </c>
      <c r="U317" s="342">
        <v>1</v>
      </c>
      <c r="V317" s="515"/>
      <c r="W317" s="362"/>
      <c r="X317" s="362"/>
    </row>
    <row r="318" spans="1:24" ht="15" customHeight="1">
      <c r="A318" s="352"/>
      <c r="B318" s="353"/>
      <c r="C318" s="353"/>
      <c r="D318" s="165" t="s">
        <v>57</v>
      </c>
      <c r="E318" s="378" t="s">
        <v>348</v>
      </c>
      <c r="F318" s="321"/>
      <c r="G318" s="171">
        <v>6226</v>
      </c>
      <c r="H318" s="172">
        <v>5965</v>
      </c>
      <c r="I318" s="171">
        <v>6271</v>
      </c>
      <c r="J318" s="172">
        <v>5901</v>
      </c>
      <c r="K318" s="173">
        <v>7174</v>
      </c>
      <c r="L318" s="172">
        <v>4680</v>
      </c>
      <c r="M318" s="171">
        <v>5123</v>
      </c>
      <c r="N318" s="172">
        <v>6190</v>
      </c>
      <c r="O318" s="171">
        <v>5410</v>
      </c>
      <c r="P318" s="172">
        <v>6175</v>
      </c>
      <c r="Q318" s="171">
        <v>6367</v>
      </c>
      <c r="R318" s="172">
        <v>6607</v>
      </c>
      <c r="S318" s="325">
        <f t="shared" si="15"/>
        <v>72089</v>
      </c>
      <c r="T318" s="326" t="s">
        <v>168</v>
      </c>
      <c r="U318" s="342">
        <v>1</v>
      </c>
      <c r="V318" s="515"/>
      <c r="W318" s="362"/>
      <c r="X318" s="362"/>
    </row>
    <row r="319" spans="1:24" ht="15" customHeight="1">
      <c r="A319" s="352"/>
      <c r="B319" s="353"/>
      <c r="C319" s="353"/>
      <c r="D319" s="350" t="s">
        <v>59</v>
      </c>
      <c r="E319" s="378" t="s">
        <v>916</v>
      </c>
      <c r="F319" s="321"/>
      <c r="G319" s="171">
        <v>2473</v>
      </c>
      <c r="H319" s="172">
        <v>2317</v>
      </c>
      <c r="I319" s="171">
        <v>2578</v>
      </c>
      <c r="J319" s="172">
        <v>2301</v>
      </c>
      <c r="K319" s="173">
        <v>2671</v>
      </c>
      <c r="L319" s="172">
        <v>1764</v>
      </c>
      <c r="M319" s="171">
        <v>1975</v>
      </c>
      <c r="N319" s="172">
        <v>2733</v>
      </c>
      <c r="O319" s="171">
        <v>2086</v>
      </c>
      <c r="P319" s="172">
        <v>2036</v>
      </c>
      <c r="Q319" s="171">
        <v>2097</v>
      </c>
      <c r="R319" s="172">
        <v>2323</v>
      </c>
      <c r="S319" s="325">
        <f t="shared" si="15"/>
        <v>27354</v>
      </c>
      <c r="T319" s="326" t="s">
        <v>168</v>
      </c>
      <c r="U319" s="342">
        <v>1</v>
      </c>
      <c r="V319" s="515"/>
      <c r="W319" s="362"/>
      <c r="X319" s="362"/>
    </row>
    <row r="320" spans="1:24" ht="15" customHeight="1">
      <c r="A320" s="352"/>
      <c r="B320" s="353"/>
      <c r="C320" s="353"/>
      <c r="D320" s="350" t="s">
        <v>61</v>
      </c>
      <c r="E320" s="378" t="s">
        <v>915</v>
      </c>
      <c r="F320" s="321"/>
      <c r="G320" s="171">
        <v>6894</v>
      </c>
      <c r="H320" s="172">
        <v>5713</v>
      </c>
      <c r="I320" s="171">
        <v>6920</v>
      </c>
      <c r="J320" s="172">
        <v>6488</v>
      </c>
      <c r="K320" s="173">
        <v>8903</v>
      </c>
      <c r="L320" s="172">
        <v>5594</v>
      </c>
      <c r="M320" s="171">
        <v>7008</v>
      </c>
      <c r="N320" s="172">
        <v>9716</v>
      </c>
      <c r="O320" s="171">
        <v>6053</v>
      </c>
      <c r="P320" s="172">
        <v>6694</v>
      </c>
      <c r="Q320" s="171">
        <v>6425</v>
      </c>
      <c r="R320" s="172">
        <v>6262</v>
      </c>
      <c r="S320" s="325">
        <f t="shared" si="15"/>
        <v>82670</v>
      </c>
      <c r="T320" s="326" t="s">
        <v>168</v>
      </c>
      <c r="U320" s="342">
        <v>1</v>
      </c>
      <c r="V320" s="515"/>
      <c r="W320" s="362"/>
      <c r="X320" s="362"/>
    </row>
    <row r="321" spans="1:24" ht="15" customHeight="1">
      <c r="A321" s="352"/>
      <c r="B321" s="353"/>
      <c r="C321" s="353"/>
      <c r="D321" s="350" t="s">
        <v>63</v>
      </c>
      <c r="E321" s="378" t="s">
        <v>897</v>
      </c>
      <c r="F321" s="321" t="s">
        <v>926</v>
      </c>
      <c r="G321" s="171" t="s">
        <v>975</v>
      </c>
      <c r="H321" s="172" t="s">
        <v>975</v>
      </c>
      <c r="I321" s="171" t="s">
        <v>975</v>
      </c>
      <c r="J321" s="172">
        <v>27</v>
      </c>
      <c r="K321" s="173">
        <v>3235</v>
      </c>
      <c r="L321" s="172">
        <v>357</v>
      </c>
      <c r="M321" s="171">
        <v>403</v>
      </c>
      <c r="N321" s="172">
        <v>715</v>
      </c>
      <c r="O321" s="171">
        <v>695</v>
      </c>
      <c r="P321" s="172">
        <v>999</v>
      </c>
      <c r="Q321" s="171">
        <v>813</v>
      </c>
      <c r="R321" s="172">
        <v>766</v>
      </c>
      <c r="S321" s="325">
        <f t="shared" si="15"/>
        <v>8010</v>
      </c>
      <c r="T321" s="326" t="s">
        <v>178</v>
      </c>
      <c r="U321" s="342">
        <v>1</v>
      </c>
      <c r="V321" s="515"/>
      <c r="W321" s="362"/>
      <c r="X321" s="362"/>
    </row>
    <row r="322" spans="1:24" ht="15" customHeight="1">
      <c r="A322" s="352"/>
      <c r="B322" s="353"/>
      <c r="C322" s="353"/>
      <c r="D322" s="350" t="s">
        <v>65</v>
      </c>
      <c r="E322" s="378" t="s">
        <v>898</v>
      </c>
      <c r="F322" s="321"/>
      <c r="G322" s="171">
        <v>746</v>
      </c>
      <c r="H322" s="172">
        <v>1404</v>
      </c>
      <c r="I322" s="171">
        <v>2824</v>
      </c>
      <c r="J322" s="172">
        <v>2958</v>
      </c>
      <c r="K322" s="173">
        <v>3505</v>
      </c>
      <c r="L322" s="172">
        <v>2031</v>
      </c>
      <c r="M322" s="171">
        <v>2308</v>
      </c>
      <c r="N322" s="172">
        <v>3317</v>
      </c>
      <c r="O322" s="171">
        <v>2796</v>
      </c>
      <c r="P322" s="172">
        <v>1915</v>
      </c>
      <c r="Q322" s="171">
        <v>1588</v>
      </c>
      <c r="R322" s="172">
        <v>1213</v>
      </c>
      <c r="S322" s="325">
        <f t="shared" si="15"/>
        <v>26605</v>
      </c>
      <c r="T322" s="326" t="s">
        <v>178</v>
      </c>
      <c r="U322" s="342">
        <v>1</v>
      </c>
      <c r="V322" s="515"/>
      <c r="W322" s="362"/>
      <c r="X322" s="362"/>
    </row>
    <row r="323" spans="1:24" ht="15" customHeight="1">
      <c r="A323" s="352"/>
      <c r="B323" s="353"/>
      <c r="C323" s="353"/>
      <c r="D323" s="350" t="s">
        <v>67</v>
      </c>
      <c r="E323" s="378" t="s">
        <v>347</v>
      </c>
      <c r="F323" s="321"/>
      <c r="G323" s="171">
        <v>3226</v>
      </c>
      <c r="H323" s="172">
        <v>3485</v>
      </c>
      <c r="I323" s="171">
        <v>4879</v>
      </c>
      <c r="J323" s="172">
        <v>5605</v>
      </c>
      <c r="K323" s="173">
        <v>6135</v>
      </c>
      <c r="L323" s="172">
        <v>5330</v>
      </c>
      <c r="M323" s="171">
        <v>4619</v>
      </c>
      <c r="N323" s="172">
        <v>4657</v>
      </c>
      <c r="O323" s="171">
        <v>5245</v>
      </c>
      <c r="P323" s="172">
        <v>6618</v>
      </c>
      <c r="Q323" s="171">
        <v>6181</v>
      </c>
      <c r="R323" s="172">
        <v>4129</v>
      </c>
      <c r="S323" s="325">
        <f t="shared" si="15"/>
        <v>60109</v>
      </c>
      <c r="T323" s="326"/>
      <c r="V323" s="515"/>
      <c r="W323" s="362"/>
      <c r="X323" s="362"/>
    </row>
    <row r="324" spans="1:24" ht="15" customHeight="1">
      <c r="A324" s="352"/>
      <c r="B324" s="353"/>
      <c r="C324" s="353"/>
      <c r="D324" s="350"/>
      <c r="E324" s="378" t="s">
        <v>356</v>
      </c>
      <c r="F324" s="321"/>
      <c r="G324" s="171">
        <v>2190</v>
      </c>
      <c r="H324" s="172">
        <v>2298</v>
      </c>
      <c r="I324" s="171">
        <v>2687</v>
      </c>
      <c r="J324" s="172">
        <v>2843</v>
      </c>
      <c r="K324" s="173">
        <v>3455</v>
      </c>
      <c r="L324" s="172">
        <v>2981</v>
      </c>
      <c r="M324" s="171">
        <v>2474</v>
      </c>
      <c r="N324" s="172">
        <v>2835</v>
      </c>
      <c r="O324" s="171">
        <v>2692</v>
      </c>
      <c r="P324" s="172">
        <v>3402</v>
      </c>
      <c r="Q324" s="171">
        <v>3112</v>
      </c>
      <c r="R324" s="172">
        <v>2510</v>
      </c>
      <c r="S324" s="325">
        <f t="shared" si="15"/>
        <v>33479</v>
      </c>
      <c r="T324" s="326" t="s">
        <v>186</v>
      </c>
      <c r="U324" s="342">
        <v>1</v>
      </c>
      <c r="V324" s="515"/>
      <c r="W324" s="362"/>
      <c r="X324" s="362"/>
    </row>
    <row r="325" spans="1:24" ht="15" customHeight="1">
      <c r="A325" s="352"/>
      <c r="B325" s="353"/>
      <c r="C325" s="353"/>
      <c r="D325" s="350"/>
      <c r="E325" s="378" t="s">
        <v>357</v>
      </c>
      <c r="F325" s="321"/>
      <c r="G325" s="171">
        <v>1036</v>
      </c>
      <c r="H325" s="172">
        <v>1187</v>
      </c>
      <c r="I325" s="171">
        <v>2192</v>
      </c>
      <c r="J325" s="172">
        <v>2762</v>
      </c>
      <c r="K325" s="173">
        <v>2680</v>
      </c>
      <c r="L325" s="172">
        <v>2349</v>
      </c>
      <c r="M325" s="171">
        <v>2145</v>
      </c>
      <c r="N325" s="172">
        <v>1822</v>
      </c>
      <c r="O325" s="171">
        <v>2553</v>
      </c>
      <c r="P325" s="172">
        <v>3216</v>
      </c>
      <c r="Q325" s="171">
        <v>3069</v>
      </c>
      <c r="R325" s="172">
        <v>1619</v>
      </c>
      <c r="S325" s="325">
        <f t="shared" si="15"/>
        <v>26630</v>
      </c>
      <c r="T325" s="326" t="s">
        <v>186</v>
      </c>
      <c r="U325" s="342">
        <v>1</v>
      </c>
      <c r="V325" s="515"/>
      <c r="W325" s="362"/>
      <c r="X325" s="362"/>
    </row>
    <row r="326" spans="1:24" ht="15" customHeight="1">
      <c r="A326" s="352"/>
      <c r="B326" s="353"/>
      <c r="C326" s="353"/>
      <c r="D326" s="483" t="s">
        <v>69</v>
      </c>
      <c r="E326" s="378" t="s">
        <v>899</v>
      </c>
      <c r="F326" s="321"/>
      <c r="G326" s="171">
        <v>3564</v>
      </c>
      <c r="H326" s="172">
        <v>1496</v>
      </c>
      <c r="I326" s="171">
        <v>3115</v>
      </c>
      <c r="J326" s="172">
        <v>2994</v>
      </c>
      <c r="K326" s="173">
        <v>5288</v>
      </c>
      <c r="L326" s="172">
        <v>1745</v>
      </c>
      <c r="M326" s="171">
        <v>3522</v>
      </c>
      <c r="N326" s="172">
        <v>10732</v>
      </c>
      <c r="O326" s="171">
        <v>3643</v>
      </c>
      <c r="P326" s="172">
        <v>4355</v>
      </c>
      <c r="Q326" s="171">
        <v>2881</v>
      </c>
      <c r="R326" s="172">
        <v>2318</v>
      </c>
      <c r="S326" s="325">
        <f t="shared" si="15"/>
        <v>45653</v>
      </c>
      <c r="T326" s="326" t="s">
        <v>173</v>
      </c>
      <c r="U326" s="342">
        <v>1</v>
      </c>
      <c r="V326" s="515"/>
      <c r="W326" s="362"/>
      <c r="X326" s="362"/>
    </row>
    <row r="327" spans="1:24" ht="15" customHeight="1">
      <c r="A327" s="352"/>
      <c r="B327" s="353"/>
      <c r="C327" s="353"/>
      <c r="D327" s="350" t="s">
        <v>71</v>
      </c>
      <c r="E327" s="378" t="s">
        <v>903</v>
      </c>
      <c r="F327" s="321"/>
      <c r="G327" s="171">
        <v>0</v>
      </c>
      <c r="H327" s="172">
        <v>0</v>
      </c>
      <c r="I327" s="171">
        <v>566</v>
      </c>
      <c r="J327" s="172">
        <v>535</v>
      </c>
      <c r="K327" s="173">
        <v>614</v>
      </c>
      <c r="L327" s="172">
        <v>596</v>
      </c>
      <c r="M327" s="171">
        <v>860</v>
      </c>
      <c r="N327" s="172">
        <v>528</v>
      </c>
      <c r="O327" s="171">
        <v>587</v>
      </c>
      <c r="P327" s="172">
        <v>646</v>
      </c>
      <c r="Q327" s="171">
        <v>2097</v>
      </c>
      <c r="R327" s="172">
        <v>570</v>
      </c>
      <c r="S327" s="325">
        <f t="shared" ref="S327:S338" si="22">SUM(G327:R327)</f>
        <v>7599</v>
      </c>
      <c r="T327" s="326" t="s">
        <v>173</v>
      </c>
      <c r="U327" s="342">
        <v>1</v>
      </c>
      <c r="V327" s="515"/>
      <c r="W327" s="362"/>
      <c r="X327" s="362"/>
    </row>
    <row r="328" spans="1:24" ht="15" customHeight="1">
      <c r="A328" s="352"/>
      <c r="B328" s="353"/>
      <c r="C328" s="353"/>
      <c r="D328" s="350" t="s">
        <v>73</v>
      </c>
      <c r="E328" s="378" t="s">
        <v>904</v>
      </c>
      <c r="F328" s="321"/>
      <c r="G328" s="171">
        <v>3865</v>
      </c>
      <c r="H328" s="172">
        <v>3243</v>
      </c>
      <c r="I328" s="171">
        <v>4450</v>
      </c>
      <c r="J328" s="172">
        <v>4498</v>
      </c>
      <c r="K328" s="173">
        <v>4766</v>
      </c>
      <c r="L328" s="172">
        <v>5404</v>
      </c>
      <c r="M328" s="171">
        <v>5443</v>
      </c>
      <c r="N328" s="172">
        <v>4975</v>
      </c>
      <c r="O328" s="171">
        <v>4968</v>
      </c>
      <c r="P328" s="172">
        <v>4788</v>
      </c>
      <c r="Q328" s="171">
        <v>5139</v>
      </c>
      <c r="R328" s="172">
        <v>3901</v>
      </c>
      <c r="S328" s="325">
        <f t="shared" si="22"/>
        <v>55440</v>
      </c>
      <c r="T328" s="326" t="s">
        <v>178</v>
      </c>
      <c r="U328" s="342">
        <v>1</v>
      </c>
      <c r="V328" s="515"/>
      <c r="W328" s="362"/>
      <c r="X328" s="362"/>
    </row>
    <row r="329" spans="1:24" ht="15" customHeight="1">
      <c r="A329" s="352"/>
      <c r="B329" s="353"/>
      <c r="C329" s="353"/>
      <c r="D329" s="350" t="s">
        <v>75</v>
      </c>
      <c r="E329" s="378" t="s">
        <v>905</v>
      </c>
      <c r="F329" s="321"/>
      <c r="G329" s="171">
        <v>538</v>
      </c>
      <c r="H329" s="172">
        <v>402</v>
      </c>
      <c r="I329" s="171">
        <v>665</v>
      </c>
      <c r="J329" s="172">
        <v>526</v>
      </c>
      <c r="K329" s="173">
        <v>971</v>
      </c>
      <c r="L329" s="172">
        <v>932</v>
      </c>
      <c r="M329" s="171">
        <v>758</v>
      </c>
      <c r="N329" s="172">
        <v>1351</v>
      </c>
      <c r="O329" s="171">
        <v>625</v>
      </c>
      <c r="P329" s="172">
        <v>973</v>
      </c>
      <c r="Q329" s="171">
        <v>835</v>
      </c>
      <c r="R329" s="172">
        <v>427</v>
      </c>
      <c r="S329" s="325">
        <f t="shared" si="22"/>
        <v>9003</v>
      </c>
      <c r="T329" s="326" t="s">
        <v>167</v>
      </c>
      <c r="U329" s="342">
        <v>1</v>
      </c>
      <c r="V329" s="515"/>
      <c r="W329" s="362"/>
      <c r="X329" s="362"/>
    </row>
    <row r="330" spans="1:24" ht="15" customHeight="1">
      <c r="A330" s="352"/>
      <c r="B330" s="353"/>
      <c r="C330" s="353"/>
      <c r="D330" s="350" t="s">
        <v>77</v>
      </c>
      <c r="E330" s="378" t="s">
        <v>906</v>
      </c>
      <c r="F330" s="321"/>
      <c r="G330" s="171">
        <v>4947</v>
      </c>
      <c r="H330" s="172">
        <v>5069</v>
      </c>
      <c r="I330" s="171">
        <v>6951</v>
      </c>
      <c r="J330" s="172">
        <v>7361</v>
      </c>
      <c r="K330" s="173">
        <v>9275</v>
      </c>
      <c r="L330" s="172">
        <v>6693</v>
      </c>
      <c r="M330" s="171">
        <v>7831</v>
      </c>
      <c r="N330" s="172">
        <v>8467</v>
      </c>
      <c r="O330" s="171">
        <v>5860</v>
      </c>
      <c r="P330" s="172">
        <v>7897</v>
      </c>
      <c r="Q330" s="171">
        <v>7777</v>
      </c>
      <c r="R330" s="172">
        <v>5556</v>
      </c>
      <c r="S330" s="325">
        <f t="shared" si="22"/>
        <v>83684</v>
      </c>
      <c r="T330" s="326" t="s">
        <v>169</v>
      </c>
      <c r="U330" s="342">
        <v>1</v>
      </c>
      <c r="V330" s="515"/>
      <c r="W330" s="362"/>
      <c r="X330" s="362"/>
    </row>
    <row r="331" spans="1:24" ht="15" customHeight="1">
      <c r="A331" s="352"/>
      <c r="B331" s="353"/>
      <c r="C331" s="353"/>
      <c r="D331" s="350" t="s">
        <v>78</v>
      </c>
      <c r="E331" s="378" t="s">
        <v>907</v>
      </c>
      <c r="F331" s="321" t="s">
        <v>926</v>
      </c>
      <c r="G331" s="171">
        <v>13812</v>
      </c>
      <c r="H331" s="172">
        <v>11649</v>
      </c>
      <c r="I331" s="171">
        <v>18535</v>
      </c>
      <c r="J331" s="172">
        <v>17030</v>
      </c>
      <c r="K331" s="173">
        <v>25034</v>
      </c>
      <c r="L331" s="172">
        <v>16428</v>
      </c>
      <c r="M331" s="171">
        <v>17942</v>
      </c>
      <c r="N331" s="172">
        <v>27308</v>
      </c>
      <c r="O331" s="171">
        <v>18155</v>
      </c>
      <c r="P331" s="172">
        <v>19718</v>
      </c>
      <c r="Q331" s="171">
        <v>18702</v>
      </c>
      <c r="R331" s="172">
        <v>15298</v>
      </c>
      <c r="S331" s="325">
        <f t="shared" si="22"/>
        <v>219611</v>
      </c>
      <c r="T331" s="326" t="s">
        <v>169</v>
      </c>
      <c r="U331" s="342">
        <v>1</v>
      </c>
      <c r="V331" s="515"/>
      <c r="W331" s="362"/>
      <c r="X331" s="362"/>
    </row>
    <row r="332" spans="1:24" ht="15" customHeight="1">
      <c r="A332" s="352"/>
      <c r="B332" s="353"/>
      <c r="C332" s="353"/>
      <c r="D332" s="350" t="s">
        <v>80</v>
      </c>
      <c r="E332" s="378" t="s">
        <v>908</v>
      </c>
      <c r="F332" s="321"/>
      <c r="G332" s="171">
        <v>110</v>
      </c>
      <c r="H332" s="172">
        <v>136</v>
      </c>
      <c r="I332" s="171">
        <v>199</v>
      </c>
      <c r="J332" s="172">
        <v>138</v>
      </c>
      <c r="K332" s="173">
        <v>124</v>
      </c>
      <c r="L332" s="172">
        <v>145</v>
      </c>
      <c r="M332" s="171">
        <v>163</v>
      </c>
      <c r="N332" s="172">
        <v>213</v>
      </c>
      <c r="O332" s="171">
        <v>215</v>
      </c>
      <c r="P332" s="172">
        <v>121</v>
      </c>
      <c r="Q332" s="171">
        <v>223</v>
      </c>
      <c r="R332" s="172">
        <v>204</v>
      </c>
      <c r="S332" s="325">
        <f t="shared" si="22"/>
        <v>1991</v>
      </c>
      <c r="T332" s="326" t="s">
        <v>190</v>
      </c>
      <c r="U332" s="342">
        <v>1</v>
      </c>
      <c r="V332" s="515"/>
      <c r="W332" s="362"/>
      <c r="X332" s="362"/>
    </row>
    <row r="333" spans="1:24" ht="15" customHeight="1">
      <c r="A333" s="352"/>
      <c r="B333" s="353"/>
      <c r="C333" s="353"/>
      <c r="D333" s="350" t="s">
        <v>82</v>
      </c>
      <c r="E333" s="378" t="s">
        <v>910</v>
      </c>
      <c r="F333" s="321"/>
      <c r="G333" s="171">
        <v>0</v>
      </c>
      <c r="H333" s="172">
        <v>0</v>
      </c>
      <c r="I333" s="171">
        <v>0</v>
      </c>
      <c r="J333" s="172">
        <v>2000</v>
      </c>
      <c r="K333" s="173">
        <v>0</v>
      </c>
      <c r="L333" s="172">
        <v>0</v>
      </c>
      <c r="M333" s="171">
        <v>0</v>
      </c>
      <c r="N333" s="172">
        <v>0</v>
      </c>
      <c r="O333" s="171">
        <v>0</v>
      </c>
      <c r="P333" s="172">
        <v>0</v>
      </c>
      <c r="Q333" s="171">
        <v>0</v>
      </c>
      <c r="R333" s="172">
        <v>0</v>
      </c>
      <c r="S333" s="325">
        <f t="shared" si="22"/>
        <v>2000</v>
      </c>
      <c r="T333" s="326" t="s">
        <v>187</v>
      </c>
      <c r="U333" s="342">
        <v>1</v>
      </c>
      <c r="V333" s="515"/>
      <c r="W333" s="362"/>
      <c r="X333" s="362"/>
    </row>
    <row r="334" spans="1:24" ht="15" customHeight="1">
      <c r="A334" s="352"/>
      <c r="B334" s="353"/>
      <c r="C334" s="353"/>
      <c r="D334" s="350" t="s">
        <v>83</v>
      </c>
      <c r="E334" s="378" t="s">
        <v>909</v>
      </c>
      <c r="F334" s="321"/>
      <c r="G334" s="171">
        <v>0</v>
      </c>
      <c r="H334" s="172">
        <v>0</v>
      </c>
      <c r="I334" s="171">
        <v>0</v>
      </c>
      <c r="J334" s="172">
        <v>0</v>
      </c>
      <c r="K334" s="173">
        <v>0</v>
      </c>
      <c r="L334" s="172">
        <v>0</v>
      </c>
      <c r="M334" s="171">
        <v>0</v>
      </c>
      <c r="N334" s="172">
        <v>15000</v>
      </c>
      <c r="O334" s="171">
        <v>0</v>
      </c>
      <c r="P334" s="172">
        <v>0</v>
      </c>
      <c r="Q334" s="171">
        <v>0</v>
      </c>
      <c r="R334" s="172">
        <v>0</v>
      </c>
      <c r="S334" s="325">
        <f t="shared" si="22"/>
        <v>15000</v>
      </c>
      <c r="T334" s="326" t="s">
        <v>187</v>
      </c>
      <c r="U334" s="342">
        <v>1</v>
      </c>
      <c r="V334" s="515"/>
      <c r="W334" s="362"/>
      <c r="X334" s="362"/>
    </row>
    <row r="335" spans="1:24" ht="15" customHeight="1">
      <c r="A335" s="352"/>
      <c r="B335" s="353"/>
      <c r="C335" s="353"/>
      <c r="D335" s="350" t="s">
        <v>85</v>
      </c>
      <c r="E335" s="378" t="s">
        <v>911</v>
      </c>
      <c r="F335" s="321"/>
      <c r="G335" s="171">
        <v>0</v>
      </c>
      <c r="H335" s="172">
        <v>0</v>
      </c>
      <c r="I335" s="171">
        <v>0</v>
      </c>
      <c r="J335" s="172">
        <v>0</v>
      </c>
      <c r="K335" s="173">
        <v>0</v>
      </c>
      <c r="L335" s="172">
        <v>0</v>
      </c>
      <c r="M335" s="171">
        <v>0</v>
      </c>
      <c r="N335" s="172">
        <v>0</v>
      </c>
      <c r="O335" s="171">
        <v>0</v>
      </c>
      <c r="P335" s="172">
        <v>0</v>
      </c>
      <c r="Q335" s="171">
        <v>10000</v>
      </c>
      <c r="R335" s="172">
        <v>0</v>
      </c>
      <c r="S335" s="325">
        <f t="shared" si="22"/>
        <v>10000</v>
      </c>
      <c r="T335" s="326" t="s">
        <v>187</v>
      </c>
      <c r="U335" s="342">
        <v>1</v>
      </c>
      <c r="V335" s="515"/>
      <c r="W335" s="362"/>
      <c r="X335" s="362"/>
    </row>
    <row r="336" spans="1:24" ht="15" customHeight="1">
      <c r="A336" s="352"/>
      <c r="B336" s="353"/>
      <c r="C336" s="353"/>
      <c r="D336" s="350" t="s">
        <v>87</v>
      </c>
      <c r="E336" s="378" t="s">
        <v>912</v>
      </c>
      <c r="F336" s="321" t="s">
        <v>890</v>
      </c>
      <c r="G336" s="171">
        <v>0</v>
      </c>
      <c r="H336" s="172">
        <v>0</v>
      </c>
      <c r="I336" s="171">
        <v>0</v>
      </c>
      <c r="J336" s="172">
        <v>0</v>
      </c>
      <c r="K336" s="173">
        <v>4109</v>
      </c>
      <c r="L336" s="172">
        <v>0</v>
      </c>
      <c r="M336" s="171">
        <v>0</v>
      </c>
      <c r="N336" s="172">
        <v>0</v>
      </c>
      <c r="O336" s="171">
        <v>0</v>
      </c>
      <c r="P336" s="172">
        <v>0</v>
      </c>
      <c r="Q336" s="171">
        <v>0</v>
      </c>
      <c r="R336" s="172">
        <v>0</v>
      </c>
      <c r="S336" s="325">
        <f t="shared" si="22"/>
        <v>4109</v>
      </c>
      <c r="T336" s="326" t="s">
        <v>917</v>
      </c>
      <c r="U336" s="342">
        <v>1</v>
      </c>
      <c r="V336" s="515"/>
      <c r="W336" s="362"/>
      <c r="X336" s="362"/>
    </row>
    <row r="337" spans="1:24" ht="15" customHeight="1">
      <c r="A337" s="352"/>
      <c r="B337" s="353"/>
      <c r="C337" s="353"/>
      <c r="D337" s="350" t="s">
        <v>89</v>
      </c>
      <c r="E337" s="473" t="s">
        <v>350</v>
      </c>
      <c r="F337" s="170"/>
      <c r="G337" s="171">
        <v>0</v>
      </c>
      <c r="H337" s="172">
        <v>0</v>
      </c>
      <c r="I337" s="171">
        <v>0</v>
      </c>
      <c r="J337" s="172">
        <v>0</v>
      </c>
      <c r="K337" s="173">
        <v>0</v>
      </c>
      <c r="L337" s="172">
        <v>0</v>
      </c>
      <c r="M337" s="171">
        <v>0</v>
      </c>
      <c r="N337" s="172">
        <v>0</v>
      </c>
      <c r="O337" s="171">
        <v>0</v>
      </c>
      <c r="P337" s="172">
        <v>0</v>
      </c>
      <c r="Q337" s="171">
        <v>0</v>
      </c>
      <c r="R337" s="172">
        <v>0</v>
      </c>
      <c r="S337" s="172">
        <f t="shared" si="22"/>
        <v>0</v>
      </c>
      <c r="T337" s="349" t="s">
        <v>184</v>
      </c>
      <c r="U337" s="342">
        <v>1</v>
      </c>
      <c r="V337" s="515"/>
      <c r="W337" s="362"/>
      <c r="X337" s="362"/>
    </row>
    <row r="338" spans="1:24" ht="15" customHeight="1">
      <c r="A338" s="352"/>
      <c r="B338" s="378"/>
      <c r="C338" s="456"/>
      <c r="D338" s="165" t="s">
        <v>91</v>
      </c>
      <c r="E338" s="157" t="s">
        <v>351</v>
      </c>
      <c r="F338" s="321"/>
      <c r="G338" s="171">
        <v>0</v>
      </c>
      <c r="H338" s="172">
        <v>0</v>
      </c>
      <c r="I338" s="171">
        <v>0</v>
      </c>
      <c r="J338" s="172">
        <v>0</v>
      </c>
      <c r="K338" s="173">
        <v>0</v>
      </c>
      <c r="L338" s="172">
        <v>0</v>
      </c>
      <c r="M338" s="171">
        <v>0</v>
      </c>
      <c r="N338" s="172">
        <v>0</v>
      </c>
      <c r="O338" s="171">
        <v>0</v>
      </c>
      <c r="P338" s="172">
        <v>0</v>
      </c>
      <c r="Q338" s="171">
        <v>0</v>
      </c>
      <c r="R338" s="172">
        <v>0</v>
      </c>
      <c r="S338" s="325">
        <f t="shared" si="22"/>
        <v>0</v>
      </c>
      <c r="T338" s="326" t="s">
        <v>168</v>
      </c>
      <c r="U338" s="342">
        <v>1</v>
      </c>
      <c r="V338" s="515"/>
      <c r="W338" s="362"/>
      <c r="X338" s="362"/>
    </row>
    <row r="339" spans="1:24" ht="15" customHeight="1">
      <c r="A339" s="390"/>
      <c r="B339" s="382"/>
      <c r="C339" s="382"/>
      <c r="D339" s="343"/>
      <c r="E339" s="477" t="s">
        <v>599</v>
      </c>
      <c r="F339" s="344"/>
      <c r="G339" s="345">
        <f t="shared" ref="G339:S339" si="23">SUMIFS(G303:G338,$U303:$U338,1)</f>
        <v>77715</v>
      </c>
      <c r="H339" s="346">
        <f t="shared" si="23"/>
        <v>73957</v>
      </c>
      <c r="I339" s="345">
        <f t="shared" si="23"/>
        <v>112117</v>
      </c>
      <c r="J339" s="346">
        <f t="shared" si="23"/>
        <v>131595</v>
      </c>
      <c r="K339" s="347">
        <f t="shared" si="23"/>
        <v>201543</v>
      </c>
      <c r="L339" s="346">
        <f t="shared" si="23"/>
        <v>96139</v>
      </c>
      <c r="M339" s="345">
        <f t="shared" si="23"/>
        <v>143675</v>
      </c>
      <c r="N339" s="346">
        <f t="shared" si="23"/>
        <v>246213</v>
      </c>
      <c r="O339" s="345">
        <f t="shared" si="23"/>
        <v>124169</v>
      </c>
      <c r="P339" s="346">
        <f t="shared" si="23"/>
        <v>128877</v>
      </c>
      <c r="Q339" s="345">
        <f t="shared" si="23"/>
        <v>124558</v>
      </c>
      <c r="R339" s="346">
        <f t="shared" si="23"/>
        <v>81684</v>
      </c>
      <c r="S339" s="346">
        <f t="shared" si="23"/>
        <v>1542242</v>
      </c>
      <c r="T339" s="348"/>
      <c r="U339" s="342">
        <v>2</v>
      </c>
      <c r="V339" s="515"/>
      <c r="W339" s="362"/>
      <c r="X339" s="362"/>
    </row>
    <row r="340" spans="1:24" ht="15" customHeight="1">
      <c r="A340" s="352"/>
      <c r="B340" s="370" t="s">
        <v>614</v>
      </c>
      <c r="C340" s="373"/>
      <c r="D340" s="165" t="s">
        <v>719</v>
      </c>
      <c r="E340" s="473" t="s">
        <v>770</v>
      </c>
      <c r="F340" s="170"/>
      <c r="G340" s="171">
        <v>0</v>
      </c>
      <c r="H340" s="172">
        <v>0</v>
      </c>
      <c r="I340" s="171">
        <v>15</v>
      </c>
      <c r="J340" s="172">
        <v>60</v>
      </c>
      <c r="K340" s="173">
        <v>100</v>
      </c>
      <c r="L340" s="172">
        <v>90</v>
      </c>
      <c r="M340" s="171">
        <v>130</v>
      </c>
      <c r="N340" s="172">
        <v>140</v>
      </c>
      <c r="O340" s="171">
        <v>135</v>
      </c>
      <c r="P340" s="172">
        <v>230</v>
      </c>
      <c r="Q340" s="171">
        <v>110</v>
      </c>
      <c r="R340" s="172">
        <v>60</v>
      </c>
      <c r="S340" s="172">
        <f t="shared" ref="S340" si="24">SUM(G340:R340)</f>
        <v>1070</v>
      </c>
      <c r="T340" s="349" t="s">
        <v>170</v>
      </c>
      <c r="U340" s="342">
        <v>1</v>
      </c>
      <c r="V340" s="515"/>
      <c r="W340" s="362"/>
      <c r="X340" s="362"/>
    </row>
    <row r="341" spans="1:24" ht="15" customHeight="1">
      <c r="A341" s="352"/>
      <c r="B341" s="370"/>
      <c r="C341" s="373"/>
      <c r="D341" s="165" t="s">
        <v>47</v>
      </c>
      <c r="E341" s="473" t="s">
        <v>359</v>
      </c>
      <c r="F341" s="170"/>
      <c r="G341" s="171">
        <v>1078</v>
      </c>
      <c r="H341" s="172">
        <v>0</v>
      </c>
      <c r="I341" s="171">
        <v>1241</v>
      </c>
      <c r="J341" s="172">
        <v>1811</v>
      </c>
      <c r="K341" s="173">
        <v>1882</v>
      </c>
      <c r="L341" s="172">
        <v>1282</v>
      </c>
      <c r="M341" s="171">
        <v>1750</v>
      </c>
      <c r="N341" s="172">
        <v>3474</v>
      </c>
      <c r="O341" s="171">
        <v>1446</v>
      </c>
      <c r="P341" s="172">
        <v>1837</v>
      </c>
      <c r="Q341" s="171">
        <v>1269</v>
      </c>
      <c r="R341" s="172">
        <v>712</v>
      </c>
      <c r="S341" s="172">
        <f t="shared" ref="S341:S383" si="25">SUM(G341:R341)</f>
        <v>17782</v>
      </c>
      <c r="T341" s="349" t="s">
        <v>168</v>
      </c>
      <c r="U341" s="342">
        <v>1</v>
      </c>
      <c r="V341" s="515"/>
      <c r="W341" s="362"/>
      <c r="X341" s="362"/>
    </row>
    <row r="342" spans="1:24" ht="15" customHeight="1">
      <c r="A342" s="352"/>
      <c r="B342" s="353"/>
      <c r="C342" s="353"/>
      <c r="D342" s="165" t="s">
        <v>781</v>
      </c>
      <c r="E342" s="473" t="s">
        <v>360</v>
      </c>
      <c r="F342" s="170"/>
      <c r="G342" s="171">
        <v>1697</v>
      </c>
      <c r="H342" s="172">
        <v>1653</v>
      </c>
      <c r="I342" s="171">
        <v>2497</v>
      </c>
      <c r="J342" s="172">
        <v>2484</v>
      </c>
      <c r="K342" s="173">
        <v>2689</v>
      </c>
      <c r="L342" s="172">
        <v>2124</v>
      </c>
      <c r="M342" s="171">
        <v>7207</v>
      </c>
      <c r="N342" s="172">
        <v>7105</v>
      </c>
      <c r="O342" s="171">
        <v>2388</v>
      </c>
      <c r="P342" s="313">
        <v>2874</v>
      </c>
      <c r="Q342" s="312">
        <v>2706</v>
      </c>
      <c r="R342" s="313">
        <v>2144</v>
      </c>
      <c r="S342" s="172">
        <f t="shared" si="25"/>
        <v>37568</v>
      </c>
      <c r="T342" s="349"/>
      <c r="V342" s="515"/>
      <c r="W342" s="362"/>
      <c r="X342" s="362"/>
    </row>
    <row r="343" spans="1:24" ht="15" customHeight="1">
      <c r="A343" s="352"/>
      <c r="B343" s="353"/>
      <c r="C343" s="353"/>
      <c r="D343" s="165"/>
      <c r="E343" s="473" t="s">
        <v>364</v>
      </c>
      <c r="F343" s="170"/>
      <c r="G343" s="171">
        <v>0</v>
      </c>
      <c r="H343" s="172">
        <v>0</v>
      </c>
      <c r="I343" s="171">
        <v>0</v>
      </c>
      <c r="J343" s="172">
        <v>0</v>
      </c>
      <c r="K343" s="173">
        <v>0</v>
      </c>
      <c r="L343" s="172">
        <v>0</v>
      </c>
      <c r="M343" s="171">
        <v>2800</v>
      </c>
      <c r="N343" s="172">
        <v>2400</v>
      </c>
      <c r="O343" s="171">
        <v>0</v>
      </c>
      <c r="P343" s="313">
        <v>0</v>
      </c>
      <c r="Q343" s="312">
        <v>0</v>
      </c>
      <c r="R343" s="313">
        <v>0</v>
      </c>
      <c r="S343" s="172">
        <f t="shared" si="25"/>
        <v>5200</v>
      </c>
      <c r="T343" s="349" t="s">
        <v>182</v>
      </c>
      <c r="U343" s="342">
        <v>1</v>
      </c>
      <c r="V343" s="515"/>
      <c r="W343" s="362"/>
      <c r="X343" s="362"/>
    </row>
    <row r="344" spans="1:24" ht="15" customHeight="1">
      <c r="A344" s="352"/>
      <c r="B344" s="353"/>
      <c r="C344" s="353"/>
      <c r="D344" s="165"/>
      <c r="E344" s="473" t="s">
        <v>365</v>
      </c>
      <c r="F344" s="170"/>
      <c r="G344" s="171">
        <v>0</v>
      </c>
      <c r="H344" s="172">
        <v>0</v>
      </c>
      <c r="I344" s="171">
        <v>0</v>
      </c>
      <c r="J344" s="172">
        <v>0</v>
      </c>
      <c r="K344" s="173">
        <v>0</v>
      </c>
      <c r="L344" s="172">
        <v>0</v>
      </c>
      <c r="M344" s="171">
        <v>601</v>
      </c>
      <c r="N344" s="172">
        <v>566</v>
      </c>
      <c r="O344" s="171">
        <v>0</v>
      </c>
      <c r="P344" s="313">
        <v>0</v>
      </c>
      <c r="Q344" s="312">
        <v>0</v>
      </c>
      <c r="R344" s="313">
        <v>0</v>
      </c>
      <c r="S344" s="172">
        <f t="shared" si="25"/>
        <v>1167</v>
      </c>
      <c r="T344" s="349" t="s">
        <v>182</v>
      </c>
      <c r="U344" s="342">
        <v>1</v>
      </c>
      <c r="V344" s="515"/>
      <c r="W344" s="362"/>
      <c r="X344" s="362"/>
    </row>
    <row r="345" spans="1:24" ht="15" customHeight="1">
      <c r="A345" s="352"/>
      <c r="B345" s="353"/>
      <c r="C345" s="353"/>
      <c r="D345" s="165"/>
      <c r="E345" s="473" t="s">
        <v>366</v>
      </c>
      <c r="F345" s="170"/>
      <c r="G345" s="171">
        <v>0</v>
      </c>
      <c r="H345" s="172">
        <v>0</v>
      </c>
      <c r="I345" s="171">
        <v>0</v>
      </c>
      <c r="J345" s="172">
        <v>0</v>
      </c>
      <c r="K345" s="173">
        <v>0</v>
      </c>
      <c r="L345" s="172">
        <v>0</v>
      </c>
      <c r="M345" s="171">
        <v>1020</v>
      </c>
      <c r="N345" s="172">
        <v>1137</v>
      </c>
      <c r="O345" s="171">
        <v>0</v>
      </c>
      <c r="P345" s="313">
        <v>0</v>
      </c>
      <c r="Q345" s="312">
        <v>0</v>
      </c>
      <c r="R345" s="313">
        <v>0</v>
      </c>
      <c r="S345" s="172">
        <f t="shared" si="25"/>
        <v>2157</v>
      </c>
      <c r="T345" s="349" t="s">
        <v>182</v>
      </c>
      <c r="U345" s="342">
        <v>1</v>
      </c>
      <c r="V345" s="515"/>
      <c r="W345" s="362"/>
      <c r="X345" s="362"/>
    </row>
    <row r="346" spans="1:24" ht="15" customHeight="1">
      <c r="A346" s="352"/>
      <c r="B346" s="353"/>
      <c r="C346" s="353"/>
      <c r="D346" s="165"/>
      <c r="E346" s="473" t="s">
        <v>367</v>
      </c>
      <c r="F346" s="170"/>
      <c r="G346" s="171">
        <v>1564</v>
      </c>
      <c r="H346" s="172">
        <v>1525</v>
      </c>
      <c r="I346" s="171">
        <v>2359</v>
      </c>
      <c r="J346" s="172">
        <v>2275</v>
      </c>
      <c r="K346" s="173">
        <v>2482</v>
      </c>
      <c r="L346" s="172">
        <v>1955</v>
      </c>
      <c r="M346" s="171">
        <v>2666</v>
      </c>
      <c r="N346" s="172">
        <v>2812</v>
      </c>
      <c r="O346" s="171">
        <v>2271</v>
      </c>
      <c r="P346" s="313">
        <v>2666</v>
      </c>
      <c r="Q346" s="312">
        <v>2518</v>
      </c>
      <c r="R346" s="313">
        <v>2017</v>
      </c>
      <c r="S346" s="172">
        <f t="shared" si="25"/>
        <v>27110</v>
      </c>
      <c r="T346" s="349" t="s">
        <v>185</v>
      </c>
      <c r="U346" s="342">
        <v>1</v>
      </c>
      <c r="V346" s="515"/>
      <c r="W346" s="362"/>
      <c r="X346" s="362"/>
    </row>
    <row r="347" spans="1:24" ht="15" customHeight="1">
      <c r="A347" s="352"/>
      <c r="B347" s="353"/>
      <c r="C347" s="353"/>
      <c r="D347" s="165"/>
      <c r="E347" s="473" t="s">
        <v>368</v>
      </c>
      <c r="F347" s="170"/>
      <c r="G347" s="171">
        <v>133</v>
      </c>
      <c r="H347" s="172">
        <v>128</v>
      </c>
      <c r="I347" s="171">
        <v>138</v>
      </c>
      <c r="J347" s="172">
        <v>209</v>
      </c>
      <c r="K347" s="173">
        <v>207</v>
      </c>
      <c r="L347" s="172">
        <v>169</v>
      </c>
      <c r="M347" s="171">
        <v>120</v>
      </c>
      <c r="N347" s="172">
        <v>190</v>
      </c>
      <c r="O347" s="171">
        <v>117</v>
      </c>
      <c r="P347" s="313">
        <v>208</v>
      </c>
      <c r="Q347" s="312">
        <v>188</v>
      </c>
      <c r="R347" s="313">
        <v>127</v>
      </c>
      <c r="S347" s="172">
        <f t="shared" si="25"/>
        <v>1934</v>
      </c>
      <c r="T347" s="349" t="s">
        <v>183</v>
      </c>
      <c r="U347" s="342">
        <v>1</v>
      </c>
      <c r="V347" s="515"/>
      <c r="W347" s="362"/>
      <c r="X347" s="362"/>
    </row>
    <row r="348" spans="1:24" ht="15" customHeight="1">
      <c r="A348" s="352"/>
      <c r="B348" s="353"/>
      <c r="C348" s="353"/>
      <c r="D348" s="165" t="s">
        <v>51</v>
      </c>
      <c r="E348" s="473" t="s">
        <v>361</v>
      </c>
      <c r="F348" s="170"/>
      <c r="G348" s="171">
        <v>5115</v>
      </c>
      <c r="H348" s="172">
        <v>4578</v>
      </c>
      <c r="I348" s="171">
        <v>5527</v>
      </c>
      <c r="J348" s="172">
        <v>4707</v>
      </c>
      <c r="K348" s="173">
        <v>6575</v>
      </c>
      <c r="L348" s="172">
        <v>3719</v>
      </c>
      <c r="M348" s="171">
        <v>4733</v>
      </c>
      <c r="N348" s="172">
        <v>7759</v>
      </c>
      <c r="O348" s="171">
        <v>5315</v>
      </c>
      <c r="P348" s="313">
        <v>5735</v>
      </c>
      <c r="Q348" s="312">
        <v>6004</v>
      </c>
      <c r="R348" s="313">
        <v>4892</v>
      </c>
      <c r="S348" s="172">
        <f t="shared" si="25"/>
        <v>64659</v>
      </c>
      <c r="T348" s="349" t="s">
        <v>168</v>
      </c>
      <c r="U348" s="342">
        <v>1</v>
      </c>
      <c r="V348" s="515"/>
      <c r="W348" s="362"/>
      <c r="X348" s="362"/>
    </row>
    <row r="349" spans="1:24" ht="15" customHeight="1">
      <c r="A349" s="352"/>
      <c r="B349" s="353"/>
      <c r="C349" s="353"/>
      <c r="D349" s="165" t="s">
        <v>198</v>
      </c>
      <c r="E349" s="473" t="s">
        <v>362</v>
      </c>
      <c r="F349" s="170"/>
      <c r="G349" s="171">
        <v>198</v>
      </c>
      <c r="H349" s="172">
        <v>122</v>
      </c>
      <c r="I349" s="171">
        <v>391</v>
      </c>
      <c r="J349" s="172">
        <v>224</v>
      </c>
      <c r="K349" s="173">
        <v>264</v>
      </c>
      <c r="L349" s="172">
        <v>202</v>
      </c>
      <c r="M349" s="171">
        <v>165</v>
      </c>
      <c r="N349" s="172">
        <v>243</v>
      </c>
      <c r="O349" s="171">
        <v>168</v>
      </c>
      <c r="P349" s="172">
        <v>197</v>
      </c>
      <c r="Q349" s="171">
        <v>328</v>
      </c>
      <c r="R349" s="172">
        <v>123</v>
      </c>
      <c r="S349" s="172">
        <f t="shared" si="25"/>
        <v>2625</v>
      </c>
      <c r="T349" s="349" t="s">
        <v>174</v>
      </c>
      <c r="U349" s="342">
        <v>1</v>
      </c>
      <c r="V349" s="515"/>
      <c r="W349" s="362"/>
      <c r="X349" s="362"/>
    </row>
    <row r="350" spans="1:24" ht="15" customHeight="1">
      <c r="A350" s="352"/>
      <c r="B350" s="353"/>
      <c r="C350" s="353"/>
      <c r="D350" s="165" t="s">
        <v>55</v>
      </c>
      <c r="E350" s="474" t="s">
        <v>363</v>
      </c>
      <c r="F350" s="174"/>
      <c r="G350" s="175">
        <v>0</v>
      </c>
      <c r="H350" s="176">
        <v>0</v>
      </c>
      <c r="I350" s="175">
        <v>0</v>
      </c>
      <c r="J350" s="176">
        <v>261</v>
      </c>
      <c r="K350" s="177">
        <v>568</v>
      </c>
      <c r="L350" s="176">
        <v>227</v>
      </c>
      <c r="M350" s="175">
        <v>233</v>
      </c>
      <c r="N350" s="176">
        <v>355</v>
      </c>
      <c r="O350" s="175">
        <v>330</v>
      </c>
      <c r="P350" s="176">
        <v>459</v>
      </c>
      <c r="Q350" s="175">
        <v>209</v>
      </c>
      <c r="R350" s="176">
        <v>0</v>
      </c>
      <c r="S350" s="176">
        <f t="shared" si="25"/>
        <v>2642</v>
      </c>
      <c r="T350" s="338" t="s">
        <v>179</v>
      </c>
      <c r="U350" s="342">
        <v>1</v>
      </c>
      <c r="V350" s="515"/>
      <c r="W350" s="362"/>
      <c r="X350" s="362"/>
    </row>
    <row r="351" spans="1:24" ht="15" customHeight="1">
      <c r="A351" s="352"/>
      <c r="B351" s="353"/>
      <c r="C351" s="353"/>
      <c r="D351" s="165" t="s">
        <v>57</v>
      </c>
      <c r="E351" s="532" t="s">
        <v>849</v>
      </c>
      <c r="F351" s="170"/>
      <c r="G351" s="171">
        <v>0</v>
      </c>
      <c r="H351" s="172">
        <v>0</v>
      </c>
      <c r="I351" s="171">
        <v>0</v>
      </c>
      <c r="J351" s="172">
        <v>0</v>
      </c>
      <c r="K351" s="173">
        <v>0</v>
      </c>
      <c r="L351" s="172">
        <v>0</v>
      </c>
      <c r="M351" s="171">
        <v>0</v>
      </c>
      <c r="N351" s="172">
        <v>0</v>
      </c>
      <c r="O351" s="171">
        <v>0</v>
      </c>
      <c r="P351" s="172">
        <v>0</v>
      </c>
      <c r="Q351" s="171">
        <v>4000</v>
      </c>
      <c r="R351" s="172">
        <v>0</v>
      </c>
      <c r="S351" s="176">
        <f t="shared" si="25"/>
        <v>4000</v>
      </c>
      <c r="T351" s="349" t="s">
        <v>187</v>
      </c>
      <c r="U351" s="342">
        <v>1</v>
      </c>
      <c r="V351" s="515"/>
      <c r="W351" s="362"/>
      <c r="X351" s="362"/>
    </row>
    <row r="352" spans="1:24" ht="15" customHeight="1">
      <c r="A352" s="352"/>
      <c r="B352" s="353"/>
      <c r="C352" s="353"/>
      <c r="D352" s="165" t="s">
        <v>59</v>
      </c>
      <c r="E352" s="532" t="s">
        <v>850</v>
      </c>
      <c r="F352" s="170"/>
      <c r="G352" s="171">
        <v>0</v>
      </c>
      <c r="H352" s="172">
        <v>0</v>
      </c>
      <c r="I352" s="171">
        <v>0</v>
      </c>
      <c r="J352" s="172">
        <v>0</v>
      </c>
      <c r="K352" s="173">
        <v>0</v>
      </c>
      <c r="L352" s="172">
        <v>0</v>
      </c>
      <c r="M352" s="171">
        <v>0</v>
      </c>
      <c r="N352" s="172">
        <v>40000</v>
      </c>
      <c r="O352" s="171">
        <v>0</v>
      </c>
      <c r="P352" s="172">
        <v>0</v>
      </c>
      <c r="Q352" s="171">
        <v>0</v>
      </c>
      <c r="R352" s="172">
        <v>0</v>
      </c>
      <c r="S352" s="176">
        <f t="shared" si="25"/>
        <v>40000</v>
      </c>
      <c r="T352" s="349" t="s">
        <v>187</v>
      </c>
      <c r="U352" s="342">
        <v>1</v>
      </c>
      <c r="V352" s="515"/>
      <c r="W352" s="362"/>
      <c r="X352" s="362"/>
    </row>
    <row r="353" spans="1:24" ht="15" customHeight="1">
      <c r="A353" s="352"/>
      <c r="B353" s="353"/>
      <c r="C353" s="353"/>
      <c r="D353" s="165" t="s">
        <v>61</v>
      </c>
      <c r="E353" s="532" t="s">
        <v>851</v>
      </c>
      <c r="F353" s="170"/>
      <c r="G353" s="171">
        <v>0</v>
      </c>
      <c r="H353" s="172">
        <v>0</v>
      </c>
      <c r="I353" s="171">
        <v>0</v>
      </c>
      <c r="J353" s="172">
        <v>0</v>
      </c>
      <c r="K353" s="173">
        <v>0</v>
      </c>
      <c r="L353" s="172">
        <v>500</v>
      </c>
      <c r="M353" s="171">
        <v>0</v>
      </c>
      <c r="N353" s="172">
        <v>0</v>
      </c>
      <c r="O353" s="171">
        <v>0</v>
      </c>
      <c r="P353" s="172">
        <v>0</v>
      </c>
      <c r="Q353" s="171">
        <v>350</v>
      </c>
      <c r="R353" s="172">
        <v>0</v>
      </c>
      <c r="S353" s="176">
        <f t="shared" si="25"/>
        <v>850</v>
      </c>
      <c r="T353" s="349" t="s">
        <v>190</v>
      </c>
      <c r="U353" s="342">
        <v>1</v>
      </c>
      <c r="V353" s="515"/>
      <c r="W353" s="362"/>
      <c r="X353" s="362"/>
    </row>
    <row r="354" spans="1:24" ht="15" customHeight="1">
      <c r="A354" s="352"/>
      <c r="B354" s="378"/>
      <c r="C354" s="456"/>
      <c r="D354" s="165" t="s">
        <v>63</v>
      </c>
      <c r="E354" s="157" t="s">
        <v>814</v>
      </c>
      <c r="F354" s="321"/>
      <c r="G354" s="171">
        <v>8856</v>
      </c>
      <c r="H354" s="172">
        <v>10434</v>
      </c>
      <c r="I354" s="171">
        <v>14508</v>
      </c>
      <c r="J354" s="172">
        <v>13412</v>
      </c>
      <c r="K354" s="173">
        <v>15664</v>
      </c>
      <c r="L354" s="172">
        <v>12199</v>
      </c>
      <c r="M354" s="171">
        <v>11702</v>
      </c>
      <c r="N354" s="172">
        <v>13949</v>
      </c>
      <c r="O354" s="171">
        <v>13995</v>
      </c>
      <c r="P354" s="172">
        <v>13963</v>
      </c>
      <c r="Q354" s="171">
        <v>12771</v>
      </c>
      <c r="R354" s="172">
        <v>13097</v>
      </c>
      <c r="S354" s="325">
        <f t="shared" si="25"/>
        <v>154550</v>
      </c>
      <c r="T354" s="326" t="s">
        <v>774</v>
      </c>
      <c r="U354" s="342">
        <v>1</v>
      </c>
      <c r="V354" s="515"/>
      <c r="W354" s="362"/>
      <c r="X354" s="362"/>
    </row>
    <row r="355" spans="1:24" ht="15" customHeight="1">
      <c r="A355" s="390"/>
      <c r="B355" s="382"/>
      <c r="C355" s="382"/>
      <c r="D355" s="343"/>
      <c r="E355" s="477" t="s">
        <v>600</v>
      </c>
      <c r="F355" s="344"/>
      <c r="G355" s="345">
        <f t="shared" ref="G355:S355" si="26">SUMIFS(G340:G354,$U340:$U354,1)</f>
        <v>16944</v>
      </c>
      <c r="H355" s="346">
        <f t="shared" si="26"/>
        <v>16787</v>
      </c>
      <c r="I355" s="345">
        <f t="shared" si="26"/>
        <v>24179</v>
      </c>
      <c r="J355" s="346">
        <f t="shared" si="26"/>
        <v>22959</v>
      </c>
      <c r="K355" s="347">
        <f t="shared" si="26"/>
        <v>27742</v>
      </c>
      <c r="L355" s="346">
        <f t="shared" si="26"/>
        <v>20343</v>
      </c>
      <c r="M355" s="345">
        <f t="shared" si="26"/>
        <v>25920</v>
      </c>
      <c r="N355" s="346">
        <f t="shared" si="26"/>
        <v>73025</v>
      </c>
      <c r="O355" s="345">
        <f t="shared" si="26"/>
        <v>23777</v>
      </c>
      <c r="P355" s="346">
        <f t="shared" si="26"/>
        <v>25295</v>
      </c>
      <c r="Q355" s="345">
        <f t="shared" si="26"/>
        <v>27747</v>
      </c>
      <c r="R355" s="346">
        <f t="shared" si="26"/>
        <v>21028</v>
      </c>
      <c r="S355" s="346">
        <f t="shared" si="26"/>
        <v>325746</v>
      </c>
      <c r="T355" s="348"/>
      <c r="U355" s="342">
        <v>2</v>
      </c>
      <c r="V355" s="515"/>
      <c r="W355" s="362"/>
      <c r="X355" s="362"/>
    </row>
    <row r="356" spans="1:24" ht="15" customHeight="1">
      <c r="A356" s="352"/>
      <c r="B356" s="370" t="s">
        <v>615</v>
      </c>
      <c r="C356" s="373"/>
      <c r="D356" s="165" t="s">
        <v>719</v>
      </c>
      <c r="E356" s="473" t="s">
        <v>831</v>
      </c>
      <c r="F356" s="170"/>
      <c r="G356" s="171">
        <v>105</v>
      </c>
      <c r="H356" s="172">
        <v>116</v>
      </c>
      <c r="I356" s="171">
        <v>873</v>
      </c>
      <c r="J356" s="172">
        <v>319</v>
      </c>
      <c r="K356" s="173">
        <v>458</v>
      </c>
      <c r="L356" s="172">
        <v>315</v>
      </c>
      <c r="M356" s="171">
        <v>219</v>
      </c>
      <c r="N356" s="172">
        <v>252</v>
      </c>
      <c r="O356" s="171">
        <v>225</v>
      </c>
      <c r="P356" s="172">
        <v>282</v>
      </c>
      <c r="Q356" s="171">
        <v>492</v>
      </c>
      <c r="R356" s="172">
        <v>221</v>
      </c>
      <c r="S356" s="172">
        <f t="shared" si="25"/>
        <v>3877</v>
      </c>
      <c r="T356" s="349" t="s">
        <v>177</v>
      </c>
      <c r="U356" s="342">
        <v>1</v>
      </c>
      <c r="V356" s="515"/>
      <c r="W356" s="362"/>
      <c r="X356" s="362"/>
    </row>
    <row r="357" spans="1:24" ht="15" customHeight="1">
      <c r="A357" s="375"/>
      <c r="B357" s="376"/>
      <c r="C357" s="376"/>
      <c r="D357" s="536" t="s">
        <v>47</v>
      </c>
      <c r="E357" s="476" t="s">
        <v>773</v>
      </c>
      <c r="F357" s="652"/>
      <c r="G357" s="653">
        <v>115</v>
      </c>
      <c r="H357" s="654">
        <v>92</v>
      </c>
      <c r="I357" s="653">
        <v>205</v>
      </c>
      <c r="J357" s="654">
        <v>300</v>
      </c>
      <c r="K357" s="655">
        <v>353</v>
      </c>
      <c r="L357" s="654">
        <v>265</v>
      </c>
      <c r="M357" s="653">
        <v>248</v>
      </c>
      <c r="N357" s="654">
        <v>156</v>
      </c>
      <c r="O357" s="653">
        <v>321</v>
      </c>
      <c r="P357" s="654">
        <v>432</v>
      </c>
      <c r="Q357" s="653">
        <v>491</v>
      </c>
      <c r="R357" s="654">
        <v>245</v>
      </c>
      <c r="S357" s="654">
        <f t="shared" si="25"/>
        <v>3223</v>
      </c>
      <c r="T357" s="656" t="s">
        <v>177</v>
      </c>
      <c r="U357" s="342">
        <v>1</v>
      </c>
      <c r="V357" s="515"/>
      <c r="W357" s="362"/>
      <c r="X357" s="362"/>
    </row>
    <row r="358" spans="1:24" ht="15" customHeight="1">
      <c r="A358" s="352"/>
      <c r="B358" s="353"/>
      <c r="C358" s="353"/>
      <c r="D358" s="350" t="s">
        <v>49</v>
      </c>
      <c r="E358" s="473" t="s">
        <v>370</v>
      </c>
      <c r="F358" s="331"/>
      <c r="G358" s="312">
        <v>244</v>
      </c>
      <c r="H358" s="313">
        <v>355</v>
      </c>
      <c r="I358" s="312">
        <v>298</v>
      </c>
      <c r="J358" s="313">
        <v>257</v>
      </c>
      <c r="K358" s="314">
        <v>569</v>
      </c>
      <c r="L358" s="313">
        <v>107</v>
      </c>
      <c r="M358" s="312">
        <v>244</v>
      </c>
      <c r="N358" s="313">
        <v>289</v>
      </c>
      <c r="O358" s="312">
        <v>1160</v>
      </c>
      <c r="P358" s="313">
        <v>908</v>
      </c>
      <c r="Q358" s="312">
        <v>522</v>
      </c>
      <c r="R358" s="313">
        <v>110</v>
      </c>
      <c r="S358" s="313">
        <f t="shared" si="25"/>
        <v>5063</v>
      </c>
      <c r="T358" s="389" t="s">
        <v>167</v>
      </c>
      <c r="U358" s="342">
        <v>1</v>
      </c>
      <c r="V358" s="515"/>
      <c r="W358" s="362"/>
      <c r="X358" s="362"/>
    </row>
    <row r="359" spans="1:24" ht="15" customHeight="1">
      <c r="A359" s="352"/>
      <c r="B359" s="353"/>
      <c r="C359" s="353"/>
      <c r="D359" s="350" t="s">
        <v>51</v>
      </c>
      <c r="E359" s="473" t="s">
        <v>371</v>
      </c>
      <c r="F359" s="331"/>
      <c r="G359" s="312">
        <v>16896</v>
      </c>
      <c r="H359" s="313">
        <v>19604</v>
      </c>
      <c r="I359" s="312">
        <v>24544</v>
      </c>
      <c r="J359" s="313">
        <v>30096</v>
      </c>
      <c r="K359" s="314">
        <v>22476</v>
      </c>
      <c r="L359" s="313">
        <v>18732</v>
      </c>
      <c r="M359" s="312">
        <v>15950</v>
      </c>
      <c r="N359" s="313">
        <v>15884</v>
      </c>
      <c r="O359" s="312">
        <v>17800</v>
      </c>
      <c r="P359" s="313">
        <v>28504</v>
      </c>
      <c r="Q359" s="312">
        <v>21478</v>
      </c>
      <c r="R359" s="313">
        <v>16340</v>
      </c>
      <c r="S359" s="313">
        <f t="shared" si="25"/>
        <v>248304</v>
      </c>
      <c r="T359" s="389" t="s">
        <v>172</v>
      </c>
      <c r="U359" s="342">
        <v>1</v>
      </c>
      <c r="V359" s="515"/>
      <c r="W359" s="362"/>
      <c r="X359" s="362"/>
    </row>
    <row r="360" spans="1:24" ht="15" customHeight="1">
      <c r="A360" s="352"/>
      <c r="B360" s="353"/>
      <c r="C360" s="353"/>
      <c r="D360" s="350" t="s">
        <v>198</v>
      </c>
      <c r="E360" s="473" t="s">
        <v>372</v>
      </c>
      <c r="F360" s="331"/>
      <c r="G360" s="312">
        <v>9148</v>
      </c>
      <c r="H360" s="313">
        <v>11214</v>
      </c>
      <c r="I360" s="312">
        <v>11788</v>
      </c>
      <c r="J360" s="313">
        <v>14016</v>
      </c>
      <c r="K360" s="314">
        <v>30410</v>
      </c>
      <c r="L360" s="313">
        <v>25676</v>
      </c>
      <c r="M360" s="312">
        <v>31738</v>
      </c>
      <c r="N360" s="313">
        <v>47398</v>
      </c>
      <c r="O360" s="312">
        <v>31486</v>
      </c>
      <c r="P360" s="313">
        <v>26680</v>
      </c>
      <c r="Q360" s="312">
        <v>32283</v>
      </c>
      <c r="R360" s="313">
        <v>24911</v>
      </c>
      <c r="S360" s="313">
        <f t="shared" si="25"/>
        <v>296748</v>
      </c>
      <c r="T360" s="389"/>
      <c r="V360" s="515"/>
      <c r="W360" s="362"/>
      <c r="X360" s="362"/>
    </row>
    <row r="361" spans="1:24" ht="15" customHeight="1">
      <c r="A361" s="352"/>
      <c r="B361" s="353"/>
      <c r="C361" s="353"/>
      <c r="D361" s="350"/>
      <c r="E361" s="473" t="s">
        <v>383</v>
      </c>
      <c r="F361" s="331"/>
      <c r="G361" s="312">
        <v>1481</v>
      </c>
      <c r="H361" s="313">
        <v>840</v>
      </c>
      <c r="I361" s="312">
        <v>771</v>
      </c>
      <c r="J361" s="313">
        <v>3173</v>
      </c>
      <c r="K361" s="314">
        <v>10041</v>
      </c>
      <c r="L361" s="313">
        <v>6502</v>
      </c>
      <c r="M361" s="312">
        <v>1854</v>
      </c>
      <c r="N361" s="313">
        <v>3901</v>
      </c>
      <c r="O361" s="312">
        <v>4183</v>
      </c>
      <c r="P361" s="313">
        <v>7523</v>
      </c>
      <c r="Q361" s="312">
        <v>8725</v>
      </c>
      <c r="R361" s="313">
        <v>3622</v>
      </c>
      <c r="S361" s="313">
        <f t="shared" si="25"/>
        <v>52616</v>
      </c>
      <c r="T361" s="389" t="s">
        <v>173</v>
      </c>
      <c r="U361" s="342">
        <v>1</v>
      </c>
      <c r="V361" s="515"/>
      <c r="W361" s="362"/>
      <c r="X361" s="362"/>
    </row>
    <row r="362" spans="1:24" ht="15" customHeight="1">
      <c r="A362" s="352"/>
      <c r="B362" s="353"/>
      <c r="C362" s="353"/>
      <c r="D362" s="350"/>
      <c r="E362" s="473" t="s">
        <v>384</v>
      </c>
      <c r="F362" s="331"/>
      <c r="G362" s="312">
        <v>982</v>
      </c>
      <c r="H362" s="313">
        <v>1558</v>
      </c>
      <c r="I362" s="312">
        <v>1691</v>
      </c>
      <c r="J362" s="313">
        <v>1920</v>
      </c>
      <c r="K362" s="314">
        <v>9397</v>
      </c>
      <c r="L362" s="313">
        <v>8343</v>
      </c>
      <c r="M362" s="312">
        <v>9400</v>
      </c>
      <c r="N362" s="313">
        <v>11092</v>
      </c>
      <c r="O362" s="312">
        <v>6492</v>
      </c>
      <c r="P362" s="313">
        <v>13418</v>
      </c>
      <c r="Q362" s="312">
        <v>10360</v>
      </c>
      <c r="R362" s="313">
        <v>8679</v>
      </c>
      <c r="S362" s="313">
        <f t="shared" si="25"/>
        <v>83332</v>
      </c>
      <c r="T362" s="389" t="s">
        <v>228</v>
      </c>
      <c r="U362" s="342">
        <v>1</v>
      </c>
      <c r="V362" s="515"/>
      <c r="W362" s="362"/>
      <c r="X362" s="362"/>
    </row>
    <row r="363" spans="1:24" ht="15" customHeight="1">
      <c r="A363" s="352"/>
      <c r="B363" s="353"/>
      <c r="C363" s="353"/>
      <c r="D363" s="350"/>
      <c r="E363" s="473" t="s">
        <v>385</v>
      </c>
      <c r="F363" s="331"/>
      <c r="G363" s="312">
        <v>6685</v>
      </c>
      <c r="H363" s="313">
        <v>8816</v>
      </c>
      <c r="I363" s="312">
        <v>9326</v>
      </c>
      <c r="J363" s="313">
        <v>8923</v>
      </c>
      <c r="K363" s="314">
        <v>10972</v>
      </c>
      <c r="L363" s="313">
        <v>10831</v>
      </c>
      <c r="M363" s="312">
        <v>20484</v>
      </c>
      <c r="N363" s="313">
        <v>32405</v>
      </c>
      <c r="O363" s="312">
        <v>20811</v>
      </c>
      <c r="P363" s="313">
        <v>5739</v>
      </c>
      <c r="Q363" s="312">
        <v>13198</v>
      </c>
      <c r="R363" s="313">
        <v>12610</v>
      </c>
      <c r="S363" s="313">
        <f t="shared" si="25"/>
        <v>160800</v>
      </c>
      <c r="T363" s="389" t="s">
        <v>194</v>
      </c>
      <c r="U363" s="342">
        <v>1</v>
      </c>
      <c r="V363" s="515"/>
      <c r="W363" s="362"/>
      <c r="X363" s="362"/>
    </row>
    <row r="364" spans="1:24" ht="15" customHeight="1">
      <c r="A364" s="352"/>
      <c r="B364" s="373"/>
      <c r="C364" s="373"/>
      <c r="D364" s="165" t="s">
        <v>55</v>
      </c>
      <c r="E364" s="473" t="s">
        <v>373</v>
      </c>
      <c r="F364" s="170"/>
      <c r="G364" s="171">
        <v>0</v>
      </c>
      <c r="H364" s="172">
        <v>0</v>
      </c>
      <c r="I364" s="171">
        <v>0</v>
      </c>
      <c r="J364" s="172">
        <v>0</v>
      </c>
      <c r="K364" s="173">
        <v>0</v>
      </c>
      <c r="L364" s="172">
        <v>0</v>
      </c>
      <c r="M364" s="171">
        <v>17214</v>
      </c>
      <c r="N364" s="172">
        <v>8265</v>
      </c>
      <c r="O364" s="171">
        <v>0</v>
      </c>
      <c r="P364" s="172">
        <v>0</v>
      </c>
      <c r="Q364" s="171">
        <v>0</v>
      </c>
      <c r="R364" s="172">
        <v>0</v>
      </c>
      <c r="S364" s="172">
        <f t="shared" si="25"/>
        <v>25479</v>
      </c>
      <c r="T364" s="349" t="s">
        <v>182</v>
      </c>
      <c r="U364" s="342">
        <v>1</v>
      </c>
      <c r="V364" s="515"/>
      <c r="W364" s="362"/>
      <c r="X364" s="362"/>
    </row>
    <row r="365" spans="1:24" ht="15" customHeight="1">
      <c r="A365" s="352"/>
      <c r="B365" s="353"/>
      <c r="C365" s="353"/>
      <c r="D365" s="350" t="s">
        <v>57</v>
      </c>
      <c r="E365" s="473" t="s">
        <v>374</v>
      </c>
      <c r="F365" s="321"/>
      <c r="G365" s="171">
        <v>1600</v>
      </c>
      <c r="H365" s="172">
        <v>3500</v>
      </c>
      <c r="I365" s="171">
        <v>3300</v>
      </c>
      <c r="J365" s="172">
        <v>1100</v>
      </c>
      <c r="K365" s="173">
        <v>1300</v>
      </c>
      <c r="L365" s="172">
        <v>1700</v>
      </c>
      <c r="M365" s="171">
        <v>1700</v>
      </c>
      <c r="N365" s="172">
        <v>1200</v>
      </c>
      <c r="O365" s="171">
        <v>2100</v>
      </c>
      <c r="P365" s="172">
        <v>1000</v>
      </c>
      <c r="Q365" s="171">
        <v>1800</v>
      </c>
      <c r="R365" s="172">
        <v>2100</v>
      </c>
      <c r="S365" s="325">
        <f t="shared" si="25"/>
        <v>22400</v>
      </c>
      <c r="T365" s="326" t="s">
        <v>185</v>
      </c>
      <c r="U365" s="342">
        <v>1</v>
      </c>
      <c r="V365" s="515"/>
      <c r="W365" s="362"/>
      <c r="X365" s="362"/>
    </row>
    <row r="366" spans="1:24" ht="15" customHeight="1">
      <c r="A366" s="352"/>
      <c r="B366" s="353"/>
      <c r="C366" s="353"/>
      <c r="D366" s="350" t="s">
        <v>59</v>
      </c>
      <c r="E366" s="473" t="s">
        <v>375</v>
      </c>
      <c r="F366" s="321"/>
      <c r="G366" s="171">
        <v>0</v>
      </c>
      <c r="H366" s="172">
        <v>0</v>
      </c>
      <c r="I366" s="171">
        <v>0</v>
      </c>
      <c r="J366" s="172">
        <v>214</v>
      </c>
      <c r="K366" s="173">
        <v>489</v>
      </c>
      <c r="L366" s="172">
        <v>211</v>
      </c>
      <c r="M366" s="171">
        <v>569</v>
      </c>
      <c r="N366" s="172">
        <v>996</v>
      </c>
      <c r="O366" s="171">
        <v>314</v>
      </c>
      <c r="P366" s="172">
        <v>236</v>
      </c>
      <c r="Q366" s="171">
        <v>67</v>
      </c>
      <c r="R366" s="172">
        <v>0</v>
      </c>
      <c r="S366" s="325">
        <f t="shared" si="25"/>
        <v>3096</v>
      </c>
      <c r="T366" s="326" t="s">
        <v>184</v>
      </c>
      <c r="U366" s="342">
        <v>1</v>
      </c>
      <c r="V366" s="515"/>
      <c r="W366" s="362"/>
      <c r="X366" s="362"/>
    </row>
    <row r="367" spans="1:24" ht="15" customHeight="1">
      <c r="A367" s="352"/>
      <c r="B367" s="353"/>
      <c r="C367" s="353"/>
      <c r="D367" s="350" t="s">
        <v>61</v>
      </c>
      <c r="E367" s="473" t="s">
        <v>376</v>
      </c>
      <c r="F367" s="321"/>
      <c r="G367" s="171">
        <v>6621</v>
      </c>
      <c r="H367" s="172">
        <v>5505</v>
      </c>
      <c r="I367" s="171">
        <v>5407</v>
      </c>
      <c r="J367" s="172">
        <v>5402</v>
      </c>
      <c r="K367" s="173">
        <v>6762</v>
      </c>
      <c r="L367" s="172">
        <v>4535</v>
      </c>
      <c r="M367" s="171">
        <v>4994</v>
      </c>
      <c r="N367" s="172">
        <v>6652</v>
      </c>
      <c r="O367" s="171">
        <v>4836</v>
      </c>
      <c r="P367" s="172">
        <v>5862</v>
      </c>
      <c r="Q367" s="171">
        <v>5868</v>
      </c>
      <c r="R367" s="172">
        <v>6304</v>
      </c>
      <c r="S367" s="325">
        <f t="shared" si="25"/>
        <v>68748</v>
      </c>
      <c r="T367" s="326"/>
      <c r="V367" s="515"/>
      <c r="W367" s="362"/>
      <c r="X367" s="362"/>
    </row>
    <row r="368" spans="1:24" ht="15" customHeight="1">
      <c r="A368" s="352"/>
      <c r="B368" s="353"/>
      <c r="C368" s="353"/>
      <c r="D368" s="350"/>
      <c r="E368" s="473" t="s">
        <v>386</v>
      </c>
      <c r="F368" s="321"/>
      <c r="G368" s="171">
        <v>6611</v>
      </c>
      <c r="H368" s="172">
        <v>5487</v>
      </c>
      <c r="I368" s="171">
        <v>5357</v>
      </c>
      <c r="J368" s="172">
        <v>5359</v>
      </c>
      <c r="K368" s="173">
        <v>6615</v>
      </c>
      <c r="L368" s="172">
        <v>4461</v>
      </c>
      <c r="M368" s="171">
        <v>4951</v>
      </c>
      <c r="N368" s="172">
        <v>6588</v>
      </c>
      <c r="O368" s="171">
        <v>4774</v>
      </c>
      <c r="P368" s="172">
        <v>5763</v>
      </c>
      <c r="Q368" s="171">
        <v>5788</v>
      </c>
      <c r="R368" s="172">
        <v>6224</v>
      </c>
      <c r="S368" s="325">
        <f t="shared" si="25"/>
        <v>67978</v>
      </c>
      <c r="T368" s="326" t="s">
        <v>168</v>
      </c>
      <c r="U368" s="342">
        <v>1</v>
      </c>
      <c r="V368" s="515"/>
      <c r="W368" s="362"/>
      <c r="X368" s="362"/>
    </row>
    <row r="369" spans="1:24" ht="15" customHeight="1">
      <c r="A369" s="352"/>
      <c r="B369" s="353"/>
      <c r="C369" s="353"/>
      <c r="D369" s="350"/>
      <c r="E369" s="473" t="s">
        <v>343</v>
      </c>
      <c r="F369" s="321"/>
      <c r="G369" s="171">
        <v>10</v>
      </c>
      <c r="H369" s="172">
        <v>18</v>
      </c>
      <c r="I369" s="171">
        <v>50</v>
      </c>
      <c r="J369" s="172">
        <v>43</v>
      </c>
      <c r="K369" s="173">
        <v>147</v>
      </c>
      <c r="L369" s="172">
        <v>74</v>
      </c>
      <c r="M369" s="171">
        <v>43</v>
      </c>
      <c r="N369" s="172">
        <v>64</v>
      </c>
      <c r="O369" s="171">
        <v>62</v>
      </c>
      <c r="P369" s="172">
        <v>99</v>
      </c>
      <c r="Q369" s="171">
        <v>80</v>
      </c>
      <c r="R369" s="172">
        <v>80</v>
      </c>
      <c r="S369" s="325">
        <f t="shared" si="25"/>
        <v>770</v>
      </c>
      <c r="T369" s="326" t="s">
        <v>168</v>
      </c>
      <c r="U369" s="342">
        <v>1</v>
      </c>
      <c r="V369" s="515"/>
      <c r="W369" s="362"/>
      <c r="X369" s="362"/>
    </row>
    <row r="370" spans="1:24" ht="15" customHeight="1">
      <c r="A370" s="352"/>
      <c r="B370" s="353"/>
      <c r="C370" s="353"/>
      <c r="D370" s="350" t="s">
        <v>63</v>
      </c>
      <c r="E370" s="473" t="s">
        <v>377</v>
      </c>
      <c r="F370" s="321"/>
      <c r="G370" s="171">
        <v>5</v>
      </c>
      <c r="H370" s="172">
        <v>18</v>
      </c>
      <c r="I370" s="171">
        <v>34</v>
      </c>
      <c r="J370" s="172">
        <v>14</v>
      </c>
      <c r="K370" s="173">
        <v>28</v>
      </c>
      <c r="L370" s="172">
        <v>42</v>
      </c>
      <c r="M370" s="171">
        <v>38</v>
      </c>
      <c r="N370" s="172">
        <v>20</v>
      </c>
      <c r="O370" s="171">
        <v>33</v>
      </c>
      <c r="P370" s="172">
        <v>34</v>
      </c>
      <c r="Q370" s="171">
        <v>213</v>
      </c>
      <c r="R370" s="172">
        <v>17</v>
      </c>
      <c r="S370" s="325">
        <f t="shared" si="25"/>
        <v>496</v>
      </c>
      <c r="T370" s="326" t="s">
        <v>167</v>
      </c>
      <c r="U370" s="342">
        <v>1</v>
      </c>
      <c r="V370" s="515"/>
      <c r="W370" s="362"/>
      <c r="X370" s="362"/>
    </row>
    <row r="371" spans="1:24" ht="15" customHeight="1">
      <c r="A371" s="352"/>
      <c r="B371" s="353"/>
      <c r="C371" s="353"/>
      <c r="D371" s="350" t="s">
        <v>65</v>
      </c>
      <c r="E371" s="473" t="s">
        <v>709</v>
      </c>
      <c r="F371" s="321"/>
      <c r="G371" s="171">
        <v>2555</v>
      </c>
      <c r="H371" s="172">
        <v>2830</v>
      </c>
      <c r="I371" s="171">
        <v>3817</v>
      </c>
      <c r="J371" s="172">
        <v>3938</v>
      </c>
      <c r="K371" s="173">
        <v>4807</v>
      </c>
      <c r="L371" s="172">
        <v>4331</v>
      </c>
      <c r="M371" s="171">
        <v>5451</v>
      </c>
      <c r="N371" s="172">
        <v>5195</v>
      </c>
      <c r="O371" s="171">
        <v>5243</v>
      </c>
      <c r="P371" s="172">
        <v>6425</v>
      </c>
      <c r="Q371" s="171">
        <v>7485</v>
      </c>
      <c r="R371" s="172">
        <v>4039</v>
      </c>
      <c r="S371" s="325">
        <f t="shared" si="25"/>
        <v>56116</v>
      </c>
      <c r="T371" s="326" t="s">
        <v>178</v>
      </c>
      <c r="U371" s="342">
        <v>1</v>
      </c>
      <c r="V371" s="515"/>
      <c r="W371" s="362"/>
      <c r="X371" s="362"/>
    </row>
    <row r="372" spans="1:24" ht="15" customHeight="1">
      <c r="A372" s="352"/>
      <c r="B372" s="353"/>
      <c r="C372" s="353"/>
      <c r="D372" s="350" t="s">
        <v>67</v>
      </c>
      <c r="E372" s="473" t="s">
        <v>378</v>
      </c>
      <c r="F372" s="321"/>
      <c r="G372" s="171">
        <v>0</v>
      </c>
      <c r="H372" s="172">
        <v>0</v>
      </c>
      <c r="I372" s="171">
        <v>8</v>
      </c>
      <c r="J372" s="172">
        <v>22</v>
      </c>
      <c r="K372" s="173">
        <v>163</v>
      </c>
      <c r="L372" s="172">
        <v>27</v>
      </c>
      <c r="M372" s="171">
        <v>131</v>
      </c>
      <c r="N372" s="172">
        <v>380</v>
      </c>
      <c r="O372" s="171">
        <v>33</v>
      </c>
      <c r="P372" s="172">
        <v>34</v>
      </c>
      <c r="Q372" s="171">
        <v>36</v>
      </c>
      <c r="R372" s="172">
        <v>9</v>
      </c>
      <c r="S372" s="325">
        <f t="shared" si="25"/>
        <v>843</v>
      </c>
      <c r="T372" s="326" t="s">
        <v>170</v>
      </c>
      <c r="U372" s="342">
        <v>1</v>
      </c>
      <c r="V372" s="515"/>
      <c r="W372" s="362"/>
      <c r="X372" s="362"/>
    </row>
    <row r="373" spans="1:24" ht="15" customHeight="1">
      <c r="A373" s="352"/>
      <c r="B373" s="353"/>
      <c r="C373" s="353"/>
      <c r="D373" s="350" t="s">
        <v>69</v>
      </c>
      <c r="E373" s="473" t="s">
        <v>672</v>
      </c>
      <c r="F373" s="321"/>
      <c r="G373" s="171">
        <v>0</v>
      </c>
      <c r="H373" s="172">
        <v>0</v>
      </c>
      <c r="I373" s="171">
        <v>0</v>
      </c>
      <c r="J373" s="172">
        <v>425</v>
      </c>
      <c r="K373" s="173">
        <v>937</v>
      </c>
      <c r="L373" s="172">
        <v>192</v>
      </c>
      <c r="M373" s="171">
        <v>187</v>
      </c>
      <c r="N373" s="172">
        <v>496</v>
      </c>
      <c r="O373" s="171">
        <v>285</v>
      </c>
      <c r="P373" s="172">
        <v>278</v>
      </c>
      <c r="Q373" s="171">
        <v>192</v>
      </c>
      <c r="R373" s="172">
        <v>0</v>
      </c>
      <c r="S373" s="325">
        <f t="shared" si="25"/>
        <v>2992</v>
      </c>
      <c r="T373" s="326" t="s">
        <v>178</v>
      </c>
      <c r="U373" s="342">
        <v>1</v>
      </c>
      <c r="V373" s="515"/>
      <c r="W373" s="362"/>
      <c r="X373" s="362"/>
    </row>
    <row r="374" spans="1:24" ht="15" customHeight="1">
      <c r="A374" s="352"/>
      <c r="B374" s="353"/>
      <c r="C374" s="353"/>
      <c r="D374" s="350" t="s">
        <v>71</v>
      </c>
      <c r="E374" s="473" t="s">
        <v>379</v>
      </c>
      <c r="F374" s="321"/>
      <c r="G374" s="171">
        <v>0</v>
      </c>
      <c r="H374" s="172">
        <v>0</v>
      </c>
      <c r="I374" s="171">
        <v>12</v>
      </c>
      <c r="J374" s="172">
        <v>24</v>
      </c>
      <c r="K374" s="173">
        <v>157</v>
      </c>
      <c r="L374" s="172">
        <v>85</v>
      </c>
      <c r="M374" s="171">
        <v>260</v>
      </c>
      <c r="N374" s="172">
        <v>391</v>
      </c>
      <c r="O374" s="171">
        <v>88</v>
      </c>
      <c r="P374" s="172">
        <v>25</v>
      </c>
      <c r="Q374" s="171">
        <v>17</v>
      </c>
      <c r="R374" s="172">
        <v>4</v>
      </c>
      <c r="S374" s="325">
        <f t="shared" si="25"/>
        <v>1063</v>
      </c>
      <c r="T374" s="326" t="s">
        <v>179</v>
      </c>
      <c r="U374" s="342">
        <v>1</v>
      </c>
      <c r="V374" s="515"/>
      <c r="W374" s="362"/>
      <c r="X374" s="362"/>
    </row>
    <row r="375" spans="1:24" ht="15" customHeight="1">
      <c r="A375" s="352"/>
      <c r="B375" s="353"/>
      <c r="C375" s="353"/>
      <c r="D375" s="350" t="s">
        <v>73</v>
      </c>
      <c r="E375" s="473" t="s">
        <v>380</v>
      </c>
      <c r="F375" s="321"/>
      <c r="G375" s="171">
        <v>1619</v>
      </c>
      <c r="H375" s="172">
        <v>1392</v>
      </c>
      <c r="I375" s="171">
        <v>1575</v>
      </c>
      <c r="J375" s="172">
        <v>1710</v>
      </c>
      <c r="K375" s="173">
        <v>2344</v>
      </c>
      <c r="L375" s="172">
        <v>1316</v>
      </c>
      <c r="M375" s="171">
        <v>1569</v>
      </c>
      <c r="N375" s="172">
        <v>2733</v>
      </c>
      <c r="O375" s="171">
        <v>1534</v>
      </c>
      <c r="P375" s="313">
        <v>1637</v>
      </c>
      <c r="Q375" s="312">
        <v>1825</v>
      </c>
      <c r="R375" s="313">
        <v>1291</v>
      </c>
      <c r="S375" s="325">
        <f t="shared" si="25"/>
        <v>20545</v>
      </c>
      <c r="T375" s="326" t="s">
        <v>168</v>
      </c>
      <c r="U375" s="342">
        <v>1</v>
      </c>
      <c r="V375" s="515"/>
      <c r="W375" s="362"/>
      <c r="X375" s="362"/>
    </row>
    <row r="376" spans="1:24" ht="15" customHeight="1">
      <c r="A376" s="352"/>
      <c r="B376" s="353"/>
      <c r="C376" s="353"/>
      <c r="D376" s="350" t="s">
        <v>75</v>
      </c>
      <c r="E376" s="473" t="s">
        <v>381</v>
      </c>
      <c r="F376" s="321"/>
      <c r="G376" s="171">
        <v>0</v>
      </c>
      <c r="H376" s="172">
        <v>0</v>
      </c>
      <c r="I376" s="171">
        <v>0</v>
      </c>
      <c r="J376" s="172">
        <v>0</v>
      </c>
      <c r="K376" s="173">
        <v>0</v>
      </c>
      <c r="L376" s="172">
        <v>36</v>
      </c>
      <c r="M376" s="171">
        <v>49</v>
      </c>
      <c r="N376" s="172">
        <v>31</v>
      </c>
      <c r="O376" s="171">
        <v>10</v>
      </c>
      <c r="P376" s="313">
        <v>0</v>
      </c>
      <c r="Q376" s="312">
        <v>0</v>
      </c>
      <c r="R376" s="313">
        <v>0</v>
      </c>
      <c r="S376" s="325">
        <f t="shared" si="25"/>
        <v>126</v>
      </c>
      <c r="T376" s="326" t="s">
        <v>185</v>
      </c>
      <c r="U376" s="342">
        <v>1</v>
      </c>
      <c r="V376" s="515"/>
      <c r="W376" s="362"/>
      <c r="X376" s="362"/>
    </row>
    <row r="377" spans="1:24" ht="15" customHeight="1">
      <c r="A377" s="352"/>
      <c r="B377" s="353"/>
      <c r="C377" s="353"/>
      <c r="D377" s="350" t="s">
        <v>77</v>
      </c>
      <c r="E377" s="473" t="s">
        <v>382</v>
      </c>
      <c r="F377" s="321"/>
      <c r="G377" s="171">
        <v>0</v>
      </c>
      <c r="H377" s="172">
        <v>0</v>
      </c>
      <c r="I377" s="171">
        <v>0</v>
      </c>
      <c r="J377" s="172">
        <v>484</v>
      </c>
      <c r="K377" s="173">
        <v>446</v>
      </c>
      <c r="L377" s="172">
        <v>264</v>
      </c>
      <c r="M377" s="171">
        <v>172</v>
      </c>
      <c r="N377" s="172">
        <v>272</v>
      </c>
      <c r="O377" s="171">
        <v>174</v>
      </c>
      <c r="P377" s="313">
        <v>283</v>
      </c>
      <c r="Q377" s="312">
        <v>472</v>
      </c>
      <c r="R377" s="313">
        <v>55</v>
      </c>
      <c r="S377" s="325">
        <f t="shared" si="25"/>
        <v>2622</v>
      </c>
      <c r="T377" s="326" t="s">
        <v>167</v>
      </c>
      <c r="U377" s="342">
        <v>1</v>
      </c>
      <c r="V377" s="515"/>
      <c r="W377" s="362"/>
      <c r="X377" s="362"/>
    </row>
    <row r="378" spans="1:24" ht="15" customHeight="1">
      <c r="A378" s="352"/>
      <c r="B378" s="353"/>
      <c r="C378" s="353"/>
      <c r="D378" s="350" t="s">
        <v>78</v>
      </c>
      <c r="E378" s="473" t="s">
        <v>673</v>
      </c>
      <c r="F378" s="321"/>
      <c r="G378" s="171">
        <v>230</v>
      </c>
      <c r="H378" s="172">
        <v>312</v>
      </c>
      <c r="I378" s="171">
        <v>289</v>
      </c>
      <c r="J378" s="172">
        <v>267</v>
      </c>
      <c r="K378" s="173">
        <v>306</v>
      </c>
      <c r="L378" s="172">
        <v>350</v>
      </c>
      <c r="M378" s="171">
        <v>282</v>
      </c>
      <c r="N378" s="172">
        <v>236</v>
      </c>
      <c r="O378" s="171">
        <v>0</v>
      </c>
      <c r="P378" s="313">
        <v>0</v>
      </c>
      <c r="Q378" s="312">
        <v>0</v>
      </c>
      <c r="R378" s="313">
        <v>0</v>
      </c>
      <c r="S378" s="325">
        <f>SUM(G378:R378)</f>
        <v>2272</v>
      </c>
      <c r="T378" s="326" t="s">
        <v>190</v>
      </c>
      <c r="U378" s="342">
        <v>1</v>
      </c>
      <c r="V378" s="515"/>
      <c r="W378" s="362"/>
      <c r="X378" s="362"/>
    </row>
    <row r="379" spans="1:24" ht="15" customHeight="1">
      <c r="A379" s="352"/>
      <c r="B379" s="353"/>
      <c r="C379" s="353"/>
      <c r="D379" s="350" t="s">
        <v>791</v>
      </c>
      <c r="E379" s="473" t="s">
        <v>817</v>
      </c>
      <c r="F379" s="321"/>
      <c r="G379" s="171">
        <v>1531</v>
      </c>
      <c r="H379" s="172">
        <v>1804</v>
      </c>
      <c r="I379" s="171">
        <v>3016</v>
      </c>
      <c r="J379" s="172">
        <v>3340</v>
      </c>
      <c r="K379" s="173">
        <v>4238</v>
      </c>
      <c r="L379" s="172">
        <v>2925</v>
      </c>
      <c r="M379" s="171">
        <v>2860</v>
      </c>
      <c r="N379" s="172">
        <v>4074</v>
      </c>
      <c r="O379" s="171">
        <v>3689</v>
      </c>
      <c r="P379" s="313">
        <v>3358</v>
      </c>
      <c r="Q379" s="312">
        <v>3327</v>
      </c>
      <c r="R379" s="313">
        <v>2241</v>
      </c>
      <c r="S379" s="325">
        <f>SUM(G379:R379)</f>
        <v>36403</v>
      </c>
      <c r="T379" s="326" t="s">
        <v>169</v>
      </c>
      <c r="U379" s="342">
        <v>1</v>
      </c>
      <c r="V379" s="515"/>
      <c r="W379" s="362"/>
      <c r="X379" s="362"/>
    </row>
    <row r="380" spans="1:24" ht="15" customHeight="1">
      <c r="A380" s="352"/>
      <c r="B380" s="353"/>
      <c r="C380" s="353"/>
      <c r="D380" s="350" t="s">
        <v>82</v>
      </c>
      <c r="E380" s="473" t="s">
        <v>924</v>
      </c>
      <c r="F380" s="321" t="s">
        <v>926</v>
      </c>
      <c r="G380" s="171">
        <v>2353</v>
      </c>
      <c r="H380" s="172">
        <v>2823</v>
      </c>
      <c r="I380" s="171">
        <v>3217</v>
      </c>
      <c r="J380" s="172">
        <v>3249</v>
      </c>
      <c r="K380" s="173">
        <v>3355</v>
      </c>
      <c r="L380" s="172">
        <v>2387</v>
      </c>
      <c r="M380" s="171">
        <v>2721</v>
      </c>
      <c r="N380" s="172">
        <v>3618</v>
      </c>
      <c r="O380" s="171">
        <v>1987</v>
      </c>
      <c r="P380" s="313">
        <v>2160</v>
      </c>
      <c r="Q380" s="312">
        <v>2267</v>
      </c>
      <c r="R380" s="313">
        <v>1754</v>
      </c>
      <c r="S380" s="325">
        <f>SUM(G380:R380)</f>
        <v>31891</v>
      </c>
      <c r="T380" s="326" t="s">
        <v>169</v>
      </c>
      <c r="U380" s="342">
        <v>1</v>
      </c>
      <c r="V380" s="515"/>
      <c r="W380" s="362"/>
      <c r="X380" s="362"/>
    </row>
    <row r="381" spans="1:24" ht="15" customHeight="1">
      <c r="A381" s="352"/>
      <c r="B381" s="353"/>
      <c r="C381" s="353"/>
      <c r="D381" s="350" t="s">
        <v>83</v>
      </c>
      <c r="E381" s="473" t="s">
        <v>978</v>
      </c>
      <c r="F381" s="321" t="s">
        <v>926</v>
      </c>
      <c r="G381" s="171">
        <v>0</v>
      </c>
      <c r="H381" s="172">
        <v>0</v>
      </c>
      <c r="I381" s="171">
        <v>0</v>
      </c>
      <c r="J381" s="172">
        <v>740</v>
      </c>
      <c r="K381" s="173">
        <v>689</v>
      </c>
      <c r="L381" s="172">
        <v>687</v>
      </c>
      <c r="M381" s="171">
        <v>800</v>
      </c>
      <c r="N381" s="172">
        <v>565</v>
      </c>
      <c r="O381" s="171">
        <v>656</v>
      </c>
      <c r="P381" s="313">
        <v>831</v>
      </c>
      <c r="Q381" s="312">
        <v>824</v>
      </c>
      <c r="R381" s="313">
        <v>302</v>
      </c>
      <c r="S381" s="325">
        <f>SUM(G381:R381)</f>
        <v>6094</v>
      </c>
      <c r="T381" s="326" t="s">
        <v>167</v>
      </c>
      <c r="U381" s="342">
        <v>1</v>
      </c>
      <c r="V381" s="515"/>
      <c r="W381" s="362"/>
      <c r="X381" s="362"/>
    </row>
    <row r="382" spans="1:24" ht="15" customHeight="1">
      <c r="A382" s="546"/>
      <c r="B382" s="547"/>
      <c r="C382" s="547"/>
      <c r="D382" s="548"/>
      <c r="E382" s="549" t="s">
        <v>601</v>
      </c>
      <c r="F382" s="550"/>
      <c r="G382" s="551">
        <f t="shared" ref="G382:I382" si="27">SUMIFS(G356:G380,$U356:$U380,1)</f>
        <v>43022</v>
      </c>
      <c r="H382" s="552">
        <f t="shared" si="27"/>
        <v>49565</v>
      </c>
      <c r="I382" s="551">
        <f t="shared" si="27"/>
        <v>58383</v>
      </c>
      <c r="J382" s="552">
        <f t="shared" ref="J382:R382" si="28">SUMIFS(J356:J381,$U356:$U381,1)</f>
        <v>65917</v>
      </c>
      <c r="K382" s="553">
        <f t="shared" si="28"/>
        <v>80287</v>
      </c>
      <c r="L382" s="552">
        <f t="shared" si="28"/>
        <v>64183</v>
      </c>
      <c r="M382" s="551">
        <f t="shared" si="28"/>
        <v>87396</v>
      </c>
      <c r="N382" s="552">
        <f t="shared" si="28"/>
        <v>99103</v>
      </c>
      <c r="O382" s="551">
        <f t="shared" si="28"/>
        <v>71974</v>
      </c>
      <c r="P382" s="552">
        <f t="shared" si="28"/>
        <v>78969</v>
      </c>
      <c r="Q382" s="551">
        <f t="shared" si="28"/>
        <v>79659</v>
      </c>
      <c r="R382" s="552">
        <f t="shared" si="28"/>
        <v>59943</v>
      </c>
      <c r="S382" s="552">
        <f>SUMIFS(S356:S381,$U356:$U381,1)</f>
        <v>838401</v>
      </c>
      <c r="T382" s="554"/>
      <c r="U382" s="342">
        <v>2</v>
      </c>
      <c r="V382" s="515"/>
      <c r="W382" s="362"/>
      <c r="X382" s="362"/>
    </row>
    <row r="383" spans="1:24" ht="15" customHeight="1">
      <c r="A383" s="352"/>
      <c r="B383" s="370" t="s">
        <v>616</v>
      </c>
      <c r="C383" s="371"/>
      <c r="D383" s="165" t="s">
        <v>45</v>
      </c>
      <c r="E383" s="473" t="s">
        <v>387</v>
      </c>
      <c r="F383" s="170"/>
      <c r="G383" s="171">
        <v>47</v>
      </c>
      <c r="H383" s="172">
        <v>100</v>
      </c>
      <c r="I383" s="171">
        <v>128</v>
      </c>
      <c r="J383" s="172">
        <v>146</v>
      </c>
      <c r="K383" s="173">
        <v>222</v>
      </c>
      <c r="L383" s="172">
        <v>90</v>
      </c>
      <c r="M383" s="171">
        <v>177</v>
      </c>
      <c r="N383" s="172">
        <v>153</v>
      </c>
      <c r="O383" s="171">
        <v>157</v>
      </c>
      <c r="P383" s="172">
        <v>267</v>
      </c>
      <c r="Q383" s="171">
        <v>240</v>
      </c>
      <c r="R383" s="172">
        <v>100</v>
      </c>
      <c r="S383" s="325">
        <f t="shared" si="25"/>
        <v>1827</v>
      </c>
      <c r="T383" s="349" t="s">
        <v>167</v>
      </c>
      <c r="U383" s="342">
        <v>1</v>
      </c>
      <c r="V383" s="515"/>
      <c r="W383" s="362"/>
      <c r="X383" s="362"/>
    </row>
    <row r="384" spans="1:24" ht="15" customHeight="1">
      <c r="A384" s="352"/>
      <c r="B384" s="370"/>
      <c r="C384" s="371"/>
      <c r="D384" s="165" t="s">
        <v>47</v>
      </c>
      <c r="E384" s="473" t="s">
        <v>852</v>
      </c>
      <c r="F384" s="170"/>
      <c r="G384" s="171">
        <v>0</v>
      </c>
      <c r="H384" s="172">
        <v>0</v>
      </c>
      <c r="I384" s="171">
        <v>0</v>
      </c>
      <c r="J384" s="172">
        <v>5</v>
      </c>
      <c r="K384" s="173">
        <v>12</v>
      </c>
      <c r="L384" s="172">
        <v>3</v>
      </c>
      <c r="M384" s="171">
        <v>20</v>
      </c>
      <c r="N384" s="172">
        <v>5</v>
      </c>
      <c r="O384" s="171">
        <v>9</v>
      </c>
      <c r="P384" s="172">
        <v>16</v>
      </c>
      <c r="Q384" s="171">
        <v>8</v>
      </c>
      <c r="R384" s="172">
        <v>3</v>
      </c>
      <c r="S384" s="325">
        <f>SUM(G384:R384)</f>
        <v>81</v>
      </c>
      <c r="T384" s="349" t="s">
        <v>167</v>
      </c>
      <c r="U384" s="342">
        <v>1</v>
      </c>
      <c r="V384" s="515"/>
      <c r="W384" s="362"/>
      <c r="X384" s="362"/>
    </row>
    <row r="385" spans="1:24" ht="15" customHeight="1">
      <c r="A385" s="352"/>
      <c r="B385" s="373"/>
      <c r="C385" s="373"/>
      <c r="D385" s="163" t="s">
        <v>49</v>
      </c>
      <c r="E385" s="474" t="s">
        <v>821</v>
      </c>
      <c r="F385" s="174"/>
      <c r="G385" s="175">
        <v>362</v>
      </c>
      <c r="H385" s="176">
        <v>335</v>
      </c>
      <c r="I385" s="175">
        <v>756</v>
      </c>
      <c r="J385" s="176">
        <v>685</v>
      </c>
      <c r="K385" s="177">
        <v>1173</v>
      </c>
      <c r="L385" s="176">
        <v>606</v>
      </c>
      <c r="M385" s="175">
        <v>623</v>
      </c>
      <c r="N385" s="176">
        <v>818</v>
      </c>
      <c r="O385" s="175">
        <v>698</v>
      </c>
      <c r="P385" s="176">
        <v>810</v>
      </c>
      <c r="Q385" s="175">
        <v>1144</v>
      </c>
      <c r="R385" s="176">
        <v>300</v>
      </c>
      <c r="S385" s="176">
        <f t="shared" ref="S385:S438" si="29">SUM(G385:R385)</f>
        <v>8310</v>
      </c>
      <c r="T385" s="338" t="s">
        <v>167</v>
      </c>
      <c r="U385" s="342">
        <v>1</v>
      </c>
      <c r="V385" s="515"/>
      <c r="W385" s="362"/>
      <c r="X385" s="362"/>
    </row>
    <row r="386" spans="1:24" ht="15" customHeight="1">
      <c r="A386" s="352"/>
      <c r="B386" s="353"/>
      <c r="C386" s="353"/>
      <c r="D386" s="163" t="s">
        <v>51</v>
      </c>
      <c r="E386" s="473" t="s">
        <v>388</v>
      </c>
      <c r="F386" s="170"/>
      <c r="G386" s="171">
        <v>631</v>
      </c>
      <c r="H386" s="172">
        <v>274</v>
      </c>
      <c r="I386" s="171">
        <v>1484</v>
      </c>
      <c r="J386" s="172">
        <v>1439</v>
      </c>
      <c r="K386" s="173">
        <v>2389</v>
      </c>
      <c r="L386" s="172">
        <v>970</v>
      </c>
      <c r="M386" s="171">
        <v>882</v>
      </c>
      <c r="N386" s="172">
        <v>1354</v>
      </c>
      <c r="O386" s="171">
        <v>1373</v>
      </c>
      <c r="P386" s="172">
        <v>2455</v>
      </c>
      <c r="Q386" s="171">
        <v>2738</v>
      </c>
      <c r="R386" s="172">
        <v>187</v>
      </c>
      <c r="S386" s="172">
        <f t="shared" si="29"/>
        <v>16176</v>
      </c>
      <c r="T386" s="349" t="s">
        <v>341</v>
      </c>
      <c r="U386" s="342">
        <v>1</v>
      </c>
      <c r="V386" s="515"/>
      <c r="W386" s="362"/>
      <c r="X386" s="362"/>
    </row>
    <row r="387" spans="1:24" ht="15" customHeight="1">
      <c r="A387" s="352"/>
      <c r="B387" s="353"/>
      <c r="C387" s="353"/>
      <c r="D387" s="163" t="s">
        <v>198</v>
      </c>
      <c r="E387" s="473" t="s">
        <v>389</v>
      </c>
      <c r="F387" s="170"/>
      <c r="G387" s="171">
        <v>29</v>
      </c>
      <c r="H387" s="172">
        <v>47</v>
      </c>
      <c r="I387" s="171">
        <v>49</v>
      </c>
      <c r="J387" s="172">
        <v>70</v>
      </c>
      <c r="K387" s="173">
        <v>133</v>
      </c>
      <c r="L387" s="172">
        <v>70</v>
      </c>
      <c r="M387" s="171">
        <v>58</v>
      </c>
      <c r="N387" s="172">
        <v>77</v>
      </c>
      <c r="O387" s="171">
        <v>117</v>
      </c>
      <c r="P387" s="172">
        <v>137</v>
      </c>
      <c r="Q387" s="171">
        <v>108</v>
      </c>
      <c r="R387" s="172">
        <v>52</v>
      </c>
      <c r="S387" s="172">
        <f t="shared" si="29"/>
        <v>947</v>
      </c>
      <c r="T387" s="349" t="s">
        <v>173</v>
      </c>
      <c r="U387" s="342">
        <v>1</v>
      </c>
      <c r="V387" s="515"/>
      <c r="W387" s="362"/>
      <c r="X387" s="362"/>
    </row>
    <row r="388" spans="1:24" ht="15" customHeight="1">
      <c r="A388" s="352"/>
      <c r="B388" s="353"/>
      <c r="C388" s="353"/>
      <c r="D388" s="163" t="s">
        <v>55</v>
      </c>
      <c r="E388" s="473" t="s">
        <v>390</v>
      </c>
      <c r="F388" s="170"/>
      <c r="G388" s="171">
        <v>213641</v>
      </c>
      <c r="H388" s="172">
        <v>26263</v>
      </c>
      <c r="I388" s="171">
        <v>31924</v>
      </c>
      <c r="J388" s="172">
        <v>27689</v>
      </c>
      <c r="K388" s="173">
        <v>43536</v>
      </c>
      <c r="L388" s="172">
        <v>24755</v>
      </c>
      <c r="M388" s="171">
        <v>21436</v>
      </c>
      <c r="N388" s="172">
        <v>28379</v>
      </c>
      <c r="O388" s="171">
        <v>28268</v>
      </c>
      <c r="P388" s="172">
        <v>35858</v>
      </c>
      <c r="Q388" s="171">
        <v>39476</v>
      </c>
      <c r="R388" s="172">
        <v>22893</v>
      </c>
      <c r="S388" s="172">
        <f t="shared" si="29"/>
        <v>544118</v>
      </c>
      <c r="T388" s="349" t="s">
        <v>177</v>
      </c>
      <c r="U388" s="342">
        <v>1</v>
      </c>
      <c r="V388" s="515"/>
      <c r="W388" s="362"/>
      <c r="X388" s="362"/>
    </row>
    <row r="389" spans="1:24" ht="15" customHeight="1">
      <c r="A389" s="352"/>
      <c r="B389" s="353"/>
      <c r="C389" s="353"/>
      <c r="D389" s="163" t="s">
        <v>57</v>
      </c>
      <c r="E389" s="473" t="s">
        <v>391</v>
      </c>
      <c r="F389" s="170"/>
      <c r="G389" s="171">
        <v>379</v>
      </c>
      <c r="H389" s="172">
        <v>454</v>
      </c>
      <c r="I389" s="171">
        <v>986</v>
      </c>
      <c r="J389" s="172">
        <v>872</v>
      </c>
      <c r="K389" s="173">
        <v>1449</v>
      </c>
      <c r="L389" s="172">
        <v>804</v>
      </c>
      <c r="M389" s="171">
        <v>715</v>
      </c>
      <c r="N389" s="172">
        <v>1276</v>
      </c>
      <c r="O389" s="171">
        <v>1084</v>
      </c>
      <c r="P389" s="172">
        <v>1337</v>
      </c>
      <c r="Q389" s="171">
        <v>1378</v>
      </c>
      <c r="R389" s="172">
        <v>479</v>
      </c>
      <c r="S389" s="172">
        <f t="shared" si="29"/>
        <v>11213</v>
      </c>
      <c r="T389" s="349" t="s">
        <v>173</v>
      </c>
      <c r="U389" s="342">
        <v>1</v>
      </c>
      <c r="V389" s="515"/>
      <c r="W389" s="362"/>
      <c r="X389" s="362"/>
    </row>
    <row r="390" spans="1:24" ht="15" customHeight="1">
      <c r="A390" s="352"/>
      <c r="B390" s="353"/>
      <c r="C390" s="353"/>
      <c r="D390" s="163" t="s">
        <v>59</v>
      </c>
      <c r="E390" s="473" t="s">
        <v>392</v>
      </c>
      <c r="F390" s="170"/>
      <c r="G390" s="171">
        <v>19742</v>
      </c>
      <c r="H390" s="172">
        <v>12235</v>
      </c>
      <c r="I390" s="171">
        <v>16972</v>
      </c>
      <c r="J390" s="172">
        <v>16795</v>
      </c>
      <c r="K390" s="173">
        <v>21538</v>
      </c>
      <c r="L390" s="172">
        <v>13334</v>
      </c>
      <c r="M390" s="171">
        <v>12959</v>
      </c>
      <c r="N390" s="172">
        <v>18117</v>
      </c>
      <c r="O390" s="171">
        <v>16481</v>
      </c>
      <c r="P390" s="172">
        <v>18771</v>
      </c>
      <c r="Q390" s="171">
        <v>18601</v>
      </c>
      <c r="R390" s="172">
        <v>12166</v>
      </c>
      <c r="S390" s="172">
        <f t="shared" si="29"/>
        <v>197711</v>
      </c>
      <c r="T390" s="349" t="s">
        <v>169</v>
      </c>
      <c r="U390" s="342">
        <v>1</v>
      </c>
      <c r="V390" s="515"/>
      <c r="W390" s="362"/>
      <c r="X390" s="362"/>
    </row>
    <row r="391" spans="1:24" ht="15" customHeight="1">
      <c r="A391" s="352"/>
      <c r="B391" s="353"/>
      <c r="C391" s="353"/>
      <c r="D391" s="163" t="s">
        <v>61</v>
      </c>
      <c r="E391" s="473" t="s">
        <v>393</v>
      </c>
      <c r="F391" s="170"/>
      <c r="G391" s="171">
        <v>27</v>
      </c>
      <c r="H391" s="172">
        <v>44</v>
      </c>
      <c r="I391" s="171">
        <v>67</v>
      </c>
      <c r="J391" s="172">
        <v>102</v>
      </c>
      <c r="K391" s="173">
        <v>83</v>
      </c>
      <c r="L391" s="172">
        <v>45</v>
      </c>
      <c r="M391" s="171">
        <v>85</v>
      </c>
      <c r="N391" s="172">
        <v>267</v>
      </c>
      <c r="O391" s="171">
        <v>81</v>
      </c>
      <c r="P391" s="172">
        <v>71</v>
      </c>
      <c r="Q391" s="171">
        <v>79</v>
      </c>
      <c r="R391" s="172">
        <v>62</v>
      </c>
      <c r="S391" s="172">
        <f t="shared" si="29"/>
        <v>1013</v>
      </c>
      <c r="T391" s="349" t="s">
        <v>167</v>
      </c>
      <c r="U391" s="342">
        <v>1</v>
      </c>
      <c r="V391" s="515"/>
      <c r="W391" s="362"/>
      <c r="X391" s="362"/>
    </row>
    <row r="392" spans="1:24" ht="15" customHeight="1">
      <c r="A392" s="352"/>
      <c r="B392" s="353"/>
      <c r="C392" s="353"/>
      <c r="D392" s="163" t="s">
        <v>63</v>
      </c>
      <c r="E392" s="473" t="s">
        <v>394</v>
      </c>
      <c r="F392" s="170"/>
      <c r="G392" s="171">
        <v>0</v>
      </c>
      <c r="H392" s="172">
        <v>0</v>
      </c>
      <c r="I392" s="171">
        <v>0</v>
      </c>
      <c r="J392" s="172">
        <v>4</v>
      </c>
      <c r="K392" s="173">
        <v>36</v>
      </c>
      <c r="L392" s="172">
        <v>9</v>
      </c>
      <c r="M392" s="171">
        <v>74</v>
      </c>
      <c r="N392" s="172">
        <v>128</v>
      </c>
      <c r="O392" s="171">
        <v>25</v>
      </c>
      <c r="P392" s="172">
        <v>17</v>
      </c>
      <c r="Q392" s="171">
        <v>0</v>
      </c>
      <c r="R392" s="172">
        <v>0</v>
      </c>
      <c r="S392" s="172">
        <f t="shared" si="29"/>
        <v>293</v>
      </c>
      <c r="T392" s="349" t="s">
        <v>179</v>
      </c>
      <c r="U392" s="342">
        <v>1</v>
      </c>
      <c r="V392" s="515"/>
      <c r="W392" s="362"/>
      <c r="X392" s="362"/>
    </row>
    <row r="393" spans="1:24" ht="15" customHeight="1">
      <c r="A393" s="352"/>
      <c r="B393" s="353"/>
      <c r="C393" s="353"/>
      <c r="D393" s="163" t="s">
        <v>65</v>
      </c>
      <c r="E393" s="473" t="s">
        <v>395</v>
      </c>
      <c r="F393" s="170"/>
      <c r="G393" s="312">
        <v>0</v>
      </c>
      <c r="H393" s="313">
        <v>0</v>
      </c>
      <c r="I393" s="312">
        <v>0</v>
      </c>
      <c r="J393" s="313">
        <v>0</v>
      </c>
      <c r="K393" s="314">
        <v>0</v>
      </c>
      <c r="L393" s="313">
        <v>0</v>
      </c>
      <c r="M393" s="312">
        <v>0</v>
      </c>
      <c r="N393" s="313">
        <v>0</v>
      </c>
      <c r="O393" s="312">
        <v>0</v>
      </c>
      <c r="P393" s="313">
        <v>0</v>
      </c>
      <c r="Q393" s="312">
        <v>0</v>
      </c>
      <c r="R393" s="313">
        <v>18496</v>
      </c>
      <c r="S393" s="172">
        <f t="shared" si="29"/>
        <v>18496</v>
      </c>
      <c r="T393" s="349" t="s">
        <v>185</v>
      </c>
      <c r="U393" s="342">
        <v>1</v>
      </c>
      <c r="V393" s="515"/>
      <c r="W393" s="362"/>
      <c r="X393" s="362"/>
    </row>
    <row r="394" spans="1:24" ht="15" customHeight="1">
      <c r="A394" s="352"/>
      <c r="B394" s="353"/>
      <c r="C394" s="353"/>
      <c r="D394" s="163" t="s">
        <v>67</v>
      </c>
      <c r="E394" s="473" t="s">
        <v>396</v>
      </c>
      <c r="F394" s="170"/>
      <c r="G394" s="171">
        <v>18354</v>
      </c>
      <c r="H394" s="172">
        <v>14386</v>
      </c>
      <c r="I394" s="171">
        <v>20634</v>
      </c>
      <c r="J394" s="172">
        <v>20472</v>
      </c>
      <c r="K394" s="173">
        <v>24563</v>
      </c>
      <c r="L394" s="172">
        <v>18142</v>
      </c>
      <c r="M394" s="171">
        <v>18555</v>
      </c>
      <c r="N394" s="172">
        <v>24205</v>
      </c>
      <c r="O394" s="171">
        <v>19919</v>
      </c>
      <c r="P394" s="172">
        <v>21415</v>
      </c>
      <c r="Q394" s="171">
        <v>19752</v>
      </c>
      <c r="R394" s="172">
        <v>18318</v>
      </c>
      <c r="S394" s="172">
        <f t="shared" si="29"/>
        <v>238715</v>
      </c>
      <c r="T394" s="349" t="s">
        <v>169</v>
      </c>
      <c r="U394" s="342">
        <v>1</v>
      </c>
      <c r="V394" s="515"/>
      <c r="W394" s="362"/>
      <c r="X394" s="362"/>
    </row>
    <row r="395" spans="1:24" ht="15" customHeight="1">
      <c r="A395" s="352"/>
      <c r="B395" s="353"/>
      <c r="C395" s="353"/>
      <c r="D395" s="163" t="s">
        <v>69</v>
      </c>
      <c r="E395" s="474" t="s">
        <v>822</v>
      </c>
      <c r="F395" s="174"/>
      <c r="G395" s="175">
        <v>460</v>
      </c>
      <c r="H395" s="176">
        <v>444</v>
      </c>
      <c r="I395" s="175">
        <v>1031</v>
      </c>
      <c r="J395" s="176">
        <v>905</v>
      </c>
      <c r="K395" s="177">
        <v>1632</v>
      </c>
      <c r="L395" s="176">
        <v>737</v>
      </c>
      <c r="M395" s="175">
        <v>740</v>
      </c>
      <c r="N395" s="176">
        <v>986</v>
      </c>
      <c r="O395" s="175">
        <v>923</v>
      </c>
      <c r="P395" s="176">
        <v>1161</v>
      </c>
      <c r="Q395" s="175">
        <v>1540</v>
      </c>
      <c r="R395" s="176">
        <v>386</v>
      </c>
      <c r="S395" s="176">
        <f t="shared" si="29"/>
        <v>10945</v>
      </c>
      <c r="T395" s="338" t="s">
        <v>192</v>
      </c>
      <c r="U395" s="342">
        <v>1</v>
      </c>
      <c r="V395" s="515"/>
      <c r="W395" s="362"/>
      <c r="X395" s="362"/>
    </row>
    <row r="396" spans="1:24" ht="15" customHeight="1">
      <c r="A396" s="352"/>
      <c r="B396" s="353"/>
      <c r="C396" s="353"/>
      <c r="D396" s="163" t="s">
        <v>71</v>
      </c>
      <c r="E396" s="473" t="s">
        <v>928</v>
      </c>
      <c r="F396" s="170"/>
      <c r="G396" s="171">
        <v>0</v>
      </c>
      <c r="H396" s="172">
        <v>0</v>
      </c>
      <c r="I396" s="171">
        <v>679</v>
      </c>
      <c r="J396" s="172">
        <v>236</v>
      </c>
      <c r="K396" s="173">
        <v>743</v>
      </c>
      <c r="L396" s="172">
        <v>0</v>
      </c>
      <c r="M396" s="171">
        <v>556</v>
      </c>
      <c r="N396" s="172">
        <v>750</v>
      </c>
      <c r="O396" s="171">
        <v>0</v>
      </c>
      <c r="P396" s="172">
        <v>798</v>
      </c>
      <c r="Q396" s="171">
        <v>817</v>
      </c>
      <c r="R396" s="172">
        <v>0</v>
      </c>
      <c r="S396" s="172">
        <f t="shared" si="29"/>
        <v>4579</v>
      </c>
      <c r="T396" s="349" t="s">
        <v>169</v>
      </c>
      <c r="U396" s="342">
        <v>1</v>
      </c>
      <c r="V396" s="515"/>
      <c r="W396" s="362"/>
      <c r="X396" s="362"/>
    </row>
    <row r="397" spans="1:24" ht="15" customHeight="1">
      <c r="A397" s="352"/>
      <c r="B397" s="353"/>
      <c r="C397" s="353"/>
      <c r="D397" s="163" t="s">
        <v>73</v>
      </c>
      <c r="E397" s="473" t="s">
        <v>927</v>
      </c>
      <c r="F397" s="170" t="s">
        <v>890</v>
      </c>
      <c r="G397" s="171">
        <v>0</v>
      </c>
      <c r="H397" s="172">
        <v>0</v>
      </c>
      <c r="I397" s="171">
        <v>0</v>
      </c>
      <c r="J397" s="172">
        <v>95</v>
      </c>
      <c r="K397" s="173">
        <v>33</v>
      </c>
      <c r="L397" s="172">
        <v>36</v>
      </c>
      <c r="M397" s="171">
        <v>140</v>
      </c>
      <c r="N397" s="172">
        <v>63</v>
      </c>
      <c r="O397" s="171">
        <v>44</v>
      </c>
      <c r="P397" s="172">
        <v>45</v>
      </c>
      <c r="Q397" s="171">
        <v>46</v>
      </c>
      <c r="R397" s="172">
        <v>52</v>
      </c>
      <c r="S397" s="172">
        <f t="shared" si="29"/>
        <v>554</v>
      </c>
      <c r="T397" s="349" t="s">
        <v>190</v>
      </c>
      <c r="U397" s="342">
        <v>1</v>
      </c>
      <c r="V397" s="515"/>
      <c r="W397" s="362"/>
      <c r="X397" s="362"/>
    </row>
    <row r="398" spans="1:24" ht="15" customHeight="1">
      <c r="A398" s="352"/>
      <c r="B398" s="353"/>
      <c r="C398" s="353"/>
      <c r="D398" s="163" t="s">
        <v>75</v>
      </c>
      <c r="E398" s="473" t="s">
        <v>674</v>
      </c>
      <c r="F398" s="170"/>
      <c r="G398" s="171">
        <v>263</v>
      </c>
      <c r="H398" s="172">
        <v>602</v>
      </c>
      <c r="I398" s="171">
        <v>1300</v>
      </c>
      <c r="J398" s="172">
        <v>1043</v>
      </c>
      <c r="K398" s="173">
        <v>1744</v>
      </c>
      <c r="L398" s="172">
        <v>819</v>
      </c>
      <c r="M398" s="171">
        <v>1103</v>
      </c>
      <c r="N398" s="172">
        <v>1370</v>
      </c>
      <c r="O398" s="171">
        <v>1757</v>
      </c>
      <c r="P398" s="172">
        <v>1936</v>
      </c>
      <c r="Q398" s="171">
        <v>2092</v>
      </c>
      <c r="R398" s="172">
        <v>1032</v>
      </c>
      <c r="S398" s="172">
        <f t="shared" ref="S398:S400" si="30">SUM(G398:R398)</f>
        <v>15061</v>
      </c>
      <c r="T398" s="349" t="s">
        <v>192</v>
      </c>
      <c r="U398" s="342">
        <v>1</v>
      </c>
      <c r="V398" s="515"/>
      <c r="W398" s="362"/>
      <c r="X398" s="362"/>
    </row>
    <row r="399" spans="1:24" ht="15" customHeight="1">
      <c r="A399" s="352"/>
      <c r="B399" s="353"/>
      <c r="C399" s="353"/>
      <c r="D399" s="163" t="s">
        <v>77</v>
      </c>
      <c r="E399" s="473" t="s">
        <v>710</v>
      </c>
      <c r="F399" s="170"/>
      <c r="G399" s="171">
        <v>89</v>
      </c>
      <c r="H399" s="172">
        <v>209</v>
      </c>
      <c r="I399" s="171">
        <v>485</v>
      </c>
      <c r="J399" s="172">
        <v>365</v>
      </c>
      <c r="K399" s="173">
        <v>481</v>
      </c>
      <c r="L399" s="172">
        <v>257</v>
      </c>
      <c r="M399" s="171">
        <v>200</v>
      </c>
      <c r="N399" s="172">
        <v>272</v>
      </c>
      <c r="O399" s="171">
        <v>280</v>
      </c>
      <c r="P399" s="172">
        <v>723</v>
      </c>
      <c r="Q399" s="171">
        <v>4391</v>
      </c>
      <c r="R399" s="172">
        <v>237</v>
      </c>
      <c r="S399" s="172">
        <f t="shared" si="30"/>
        <v>7989</v>
      </c>
      <c r="T399" s="341" t="s">
        <v>712</v>
      </c>
      <c r="U399" s="342">
        <v>1</v>
      </c>
      <c r="V399" s="515"/>
      <c r="W399" s="362"/>
      <c r="X399" s="362"/>
    </row>
    <row r="400" spans="1:24" ht="15" customHeight="1">
      <c r="A400" s="352"/>
      <c r="B400" s="353"/>
      <c r="C400" s="353"/>
      <c r="D400" s="163" t="s">
        <v>78</v>
      </c>
      <c r="E400" s="474" t="s">
        <v>711</v>
      </c>
      <c r="F400" s="174"/>
      <c r="G400" s="175">
        <v>45</v>
      </c>
      <c r="H400" s="176">
        <v>39</v>
      </c>
      <c r="I400" s="175">
        <v>204</v>
      </c>
      <c r="J400" s="176">
        <v>165</v>
      </c>
      <c r="K400" s="177">
        <v>215</v>
      </c>
      <c r="L400" s="176">
        <v>153</v>
      </c>
      <c r="M400" s="175">
        <v>125</v>
      </c>
      <c r="N400" s="176">
        <v>202</v>
      </c>
      <c r="O400" s="175">
        <v>130</v>
      </c>
      <c r="P400" s="176">
        <v>219</v>
      </c>
      <c r="Q400" s="175">
        <v>695</v>
      </c>
      <c r="R400" s="176">
        <v>88</v>
      </c>
      <c r="S400" s="176">
        <f t="shared" si="30"/>
        <v>2280</v>
      </c>
      <c r="T400" s="339" t="s">
        <v>713</v>
      </c>
      <c r="U400" s="342">
        <v>1</v>
      </c>
      <c r="V400" s="515"/>
      <c r="W400" s="362"/>
      <c r="X400" s="362"/>
    </row>
    <row r="401" spans="1:24" ht="15" customHeight="1">
      <c r="A401" s="377"/>
      <c r="B401" s="378"/>
      <c r="C401" s="378"/>
      <c r="D401" s="163" t="s">
        <v>80</v>
      </c>
      <c r="E401" s="473" t="s">
        <v>778</v>
      </c>
      <c r="F401" s="170"/>
      <c r="G401" s="171">
        <v>217</v>
      </c>
      <c r="H401" s="172">
        <v>319</v>
      </c>
      <c r="I401" s="171">
        <v>672</v>
      </c>
      <c r="J401" s="172">
        <v>1004</v>
      </c>
      <c r="K401" s="173">
        <v>1127</v>
      </c>
      <c r="L401" s="172">
        <v>462</v>
      </c>
      <c r="M401" s="171">
        <v>530</v>
      </c>
      <c r="N401" s="172">
        <v>684</v>
      </c>
      <c r="O401" s="171">
        <v>666</v>
      </c>
      <c r="P401" s="172">
        <v>1070</v>
      </c>
      <c r="Q401" s="171">
        <v>1005</v>
      </c>
      <c r="R401" s="172">
        <v>374</v>
      </c>
      <c r="S401" s="172">
        <f t="shared" si="29"/>
        <v>8130</v>
      </c>
      <c r="T401" s="349" t="s">
        <v>167</v>
      </c>
      <c r="U401" s="342">
        <v>1</v>
      </c>
      <c r="V401" s="515"/>
      <c r="W401" s="362"/>
      <c r="X401" s="362"/>
    </row>
    <row r="402" spans="1:24" ht="15" customHeight="1">
      <c r="A402" s="560"/>
      <c r="B402" s="561"/>
      <c r="C402" s="561"/>
      <c r="D402" s="562"/>
      <c r="E402" s="577" t="s">
        <v>602</v>
      </c>
      <c r="F402" s="578"/>
      <c r="G402" s="579">
        <f>SUMIFS(G383:G401,$U383:$U401,1)</f>
        <v>254286</v>
      </c>
      <c r="H402" s="580">
        <f t="shared" ref="H402:S402" si="31">SUMIFS(H383:H401,$U383:$U401,1)</f>
        <v>55751</v>
      </c>
      <c r="I402" s="579">
        <f t="shared" si="31"/>
        <v>77371</v>
      </c>
      <c r="J402" s="580">
        <f t="shared" si="31"/>
        <v>72092</v>
      </c>
      <c r="K402" s="581">
        <f t="shared" si="31"/>
        <v>101109</v>
      </c>
      <c r="L402" s="580">
        <f t="shared" si="31"/>
        <v>61292</v>
      </c>
      <c r="M402" s="579">
        <f t="shared" si="31"/>
        <v>58978</v>
      </c>
      <c r="N402" s="580">
        <f t="shared" si="31"/>
        <v>79106</v>
      </c>
      <c r="O402" s="579">
        <f t="shared" si="31"/>
        <v>72012</v>
      </c>
      <c r="P402" s="580">
        <f t="shared" si="31"/>
        <v>87106</v>
      </c>
      <c r="Q402" s="579">
        <f t="shared" si="31"/>
        <v>94110</v>
      </c>
      <c r="R402" s="580">
        <f t="shared" si="31"/>
        <v>75225</v>
      </c>
      <c r="S402" s="580">
        <f t="shared" si="31"/>
        <v>1088438</v>
      </c>
      <c r="T402" s="582"/>
      <c r="U402" s="342">
        <v>2</v>
      </c>
      <c r="V402" s="515"/>
      <c r="W402" s="362"/>
      <c r="X402" s="362"/>
    </row>
    <row r="403" spans="1:24" ht="15" customHeight="1">
      <c r="A403" s="352"/>
      <c r="B403" s="370" t="s">
        <v>617</v>
      </c>
      <c r="C403" s="371"/>
      <c r="D403" s="165" t="s">
        <v>45</v>
      </c>
      <c r="E403" s="473" t="s">
        <v>398</v>
      </c>
      <c r="F403" s="170"/>
      <c r="G403" s="171">
        <v>2513</v>
      </c>
      <c r="H403" s="172">
        <v>2150</v>
      </c>
      <c r="I403" s="171">
        <v>2445</v>
      </c>
      <c r="J403" s="172">
        <v>2545</v>
      </c>
      <c r="K403" s="173">
        <v>2968</v>
      </c>
      <c r="L403" s="172">
        <v>2231</v>
      </c>
      <c r="M403" s="171">
        <v>1976</v>
      </c>
      <c r="N403" s="172">
        <v>2348</v>
      </c>
      <c r="O403" s="171">
        <v>2154</v>
      </c>
      <c r="P403" s="172">
        <v>2572</v>
      </c>
      <c r="Q403" s="171">
        <v>2407</v>
      </c>
      <c r="R403" s="172">
        <v>2271</v>
      </c>
      <c r="S403" s="172">
        <f t="shared" si="29"/>
        <v>28580</v>
      </c>
      <c r="T403" s="349" t="s">
        <v>168</v>
      </c>
      <c r="U403" s="342">
        <v>1</v>
      </c>
      <c r="V403" s="515"/>
      <c r="W403" s="362"/>
      <c r="X403" s="362"/>
    </row>
    <row r="404" spans="1:24" ht="15" customHeight="1">
      <c r="A404" s="352"/>
      <c r="B404" s="373"/>
      <c r="C404" s="373"/>
      <c r="D404" s="163" t="s">
        <v>47</v>
      </c>
      <c r="E404" s="474" t="s">
        <v>399</v>
      </c>
      <c r="F404" s="174"/>
      <c r="G404" s="175">
        <v>1512</v>
      </c>
      <c r="H404" s="176">
        <v>2425</v>
      </c>
      <c r="I404" s="175">
        <v>3252</v>
      </c>
      <c r="J404" s="176">
        <v>3302</v>
      </c>
      <c r="K404" s="177">
        <v>3836</v>
      </c>
      <c r="L404" s="176">
        <v>3117</v>
      </c>
      <c r="M404" s="175">
        <v>2994</v>
      </c>
      <c r="N404" s="176">
        <v>3406</v>
      </c>
      <c r="O404" s="175">
        <v>3295</v>
      </c>
      <c r="P404" s="176">
        <v>3600</v>
      </c>
      <c r="Q404" s="175">
        <v>3664</v>
      </c>
      <c r="R404" s="176">
        <v>2772</v>
      </c>
      <c r="S404" s="176">
        <f t="shared" si="29"/>
        <v>37175</v>
      </c>
      <c r="T404" s="338" t="s">
        <v>169</v>
      </c>
      <c r="U404" s="342">
        <v>1</v>
      </c>
      <c r="V404" s="515"/>
      <c r="W404" s="362"/>
      <c r="X404" s="362"/>
    </row>
    <row r="405" spans="1:24" ht="15" customHeight="1">
      <c r="A405" s="352"/>
      <c r="B405" s="373"/>
      <c r="C405" s="373"/>
      <c r="D405" s="163" t="s">
        <v>49</v>
      </c>
      <c r="E405" s="473" t="s">
        <v>400</v>
      </c>
      <c r="F405" s="170"/>
      <c r="G405" s="171">
        <v>22</v>
      </c>
      <c r="H405" s="172">
        <v>27</v>
      </c>
      <c r="I405" s="171">
        <v>66</v>
      </c>
      <c r="J405" s="172">
        <v>70</v>
      </c>
      <c r="K405" s="173">
        <v>59</v>
      </c>
      <c r="L405" s="172">
        <v>63</v>
      </c>
      <c r="M405" s="171">
        <v>104</v>
      </c>
      <c r="N405" s="172">
        <v>124</v>
      </c>
      <c r="O405" s="171">
        <v>64</v>
      </c>
      <c r="P405" s="172">
        <v>28</v>
      </c>
      <c r="Q405" s="171">
        <v>47</v>
      </c>
      <c r="R405" s="172">
        <v>12</v>
      </c>
      <c r="S405" s="172">
        <f t="shared" si="29"/>
        <v>686</v>
      </c>
      <c r="T405" s="349" t="s">
        <v>179</v>
      </c>
      <c r="U405" s="342">
        <v>1</v>
      </c>
      <c r="V405" s="515"/>
      <c r="W405" s="362"/>
      <c r="X405" s="362"/>
    </row>
    <row r="406" spans="1:24" ht="15" customHeight="1">
      <c r="A406" s="352"/>
      <c r="B406" s="373"/>
      <c r="C406" s="373"/>
      <c r="D406" s="163" t="s">
        <v>51</v>
      </c>
      <c r="E406" s="473" t="s">
        <v>401</v>
      </c>
      <c r="F406" s="170"/>
      <c r="G406" s="171">
        <v>0</v>
      </c>
      <c r="H406" s="172">
        <v>0</v>
      </c>
      <c r="I406" s="171">
        <v>13</v>
      </c>
      <c r="J406" s="172">
        <v>17</v>
      </c>
      <c r="K406" s="173">
        <v>64</v>
      </c>
      <c r="L406" s="172">
        <v>6</v>
      </c>
      <c r="M406" s="171">
        <v>17</v>
      </c>
      <c r="N406" s="172">
        <v>30</v>
      </c>
      <c r="O406" s="171">
        <v>9</v>
      </c>
      <c r="P406" s="172">
        <v>0</v>
      </c>
      <c r="Q406" s="171">
        <v>0</v>
      </c>
      <c r="R406" s="172">
        <v>0</v>
      </c>
      <c r="S406" s="172">
        <f t="shared" si="29"/>
        <v>156</v>
      </c>
      <c r="T406" s="349" t="s">
        <v>179</v>
      </c>
      <c r="U406" s="342">
        <v>1</v>
      </c>
      <c r="V406" s="515"/>
      <c r="W406" s="362"/>
      <c r="X406" s="362"/>
    </row>
    <row r="407" spans="1:24" ht="15" customHeight="1">
      <c r="A407" s="352"/>
      <c r="B407" s="373"/>
      <c r="C407" s="373"/>
      <c r="D407" s="163" t="s">
        <v>198</v>
      </c>
      <c r="E407" s="473" t="s">
        <v>402</v>
      </c>
      <c r="F407" s="170"/>
      <c r="G407" s="171">
        <v>0</v>
      </c>
      <c r="H407" s="172">
        <v>0</v>
      </c>
      <c r="I407" s="171">
        <v>48</v>
      </c>
      <c r="J407" s="172">
        <v>24</v>
      </c>
      <c r="K407" s="173">
        <v>40</v>
      </c>
      <c r="L407" s="172">
        <v>38</v>
      </c>
      <c r="M407" s="171">
        <v>164</v>
      </c>
      <c r="N407" s="172">
        <v>136</v>
      </c>
      <c r="O407" s="171">
        <v>49</v>
      </c>
      <c r="P407" s="172">
        <v>36</v>
      </c>
      <c r="Q407" s="171">
        <v>90</v>
      </c>
      <c r="R407" s="172">
        <v>0</v>
      </c>
      <c r="S407" s="172">
        <f t="shared" si="29"/>
        <v>625</v>
      </c>
      <c r="T407" s="349" t="s">
        <v>167</v>
      </c>
      <c r="U407" s="342">
        <v>1</v>
      </c>
      <c r="V407" s="515"/>
      <c r="W407" s="362"/>
      <c r="X407" s="362"/>
    </row>
    <row r="408" spans="1:24" ht="15" customHeight="1">
      <c r="A408" s="352"/>
      <c r="B408" s="373"/>
      <c r="C408" s="373"/>
      <c r="D408" s="163" t="s">
        <v>55</v>
      </c>
      <c r="E408" s="473" t="s">
        <v>403</v>
      </c>
      <c r="F408" s="170"/>
      <c r="G408" s="171">
        <v>9053</v>
      </c>
      <c r="H408" s="172">
        <v>8141</v>
      </c>
      <c r="I408" s="171">
        <v>9253</v>
      </c>
      <c r="J408" s="172">
        <v>9097</v>
      </c>
      <c r="K408" s="173">
        <v>10402</v>
      </c>
      <c r="L408" s="172">
        <v>7983</v>
      </c>
      <c r="M408" s="171">
        <v>8087</v>
      </c>
      <c r="N408" s="172">
        <v>11312</v>
      </c>
      <c r="O408" s="171">
        <v>9059</v>
      </c>
      <c r="P408" s="172">
        <v>8980</v>
      </c>
      <c r="Q408" s="171">
        <v>9216</v>
      </c>
      <c r="R408" s="172">
        <v>8532</v>
      </c>
      <c r="S408" s="172">
        <f t="shared" si="29"/>
        <v>109115</v>
      </c>
      <c r="T408" s="349" t="s">
        <v>168</v>
      </c>
      <c r="U408" s="342">
        <v>1</v>
      </c>
      <c r="V408" s="515"/>
      <c r="W408" s="362"/>
      <c r="X408" s="362"/>
    </row>
    <row r="409" spans="1:24" ht="15" customHeight="1">
      <c r="A409" s="377"/>
      <c r="B409" s="378"/>
      <c r="C409" s="378"/>
      <c r="D409" s="165" t="s">
        <v>57</v>
      </c>
      <c r="E409" s="473" t="s">
        <v>404</v>
      </c>
      <c r="F409" s="170"/>
      <c r="G409" s="171">
        <v>3279</v>
      </c>
      <c r="H409" s="172">
        <v>3701</v>
      </c>
      <c r="I409" s="171">
        <v>4965</v>
      </c>
      <c r="J409" s="172">
        <v>5171</v>
      </c>
      <c r="K409" s="173">
        <v>5665</v>
      </c>
      <c r="L409" s="172">
        <v>4601</v>
      </c>
      <c r="M409" s="171">
        <v>4555</v>
      </c>
      <c r="N409" s="172">
        <v>5592</v>
      </c>
      <c r="O409" s="171">
        <v>5229</v>
      </c>
      <c r="P409" s="172">
        <v>6021</v>
      </c>
      <c r="Q409" s="171">
        <v>6457</v>
      </c>
      <c r="R409" s="172">
        <v>5095</v>
      </c>
      <c r="S409" s="172">
        <f t="shared" si="29"/>
        <v>60331</v>
      </c>
      <c r="T409" s="349" t="s">
        <v>169</v>
      </c>
      <c r="U409" s="342">
        <v>1</v>
      </c>
      <c r="V409" s="515"/>
      <c r="W409" s="362"/>
      <c r="X409" s="362"/>
    </row>
    <row r="410" spans="1:24" ht="15" customHeight="1">
      <c r="A410" s="381"/>
      <c r="B410" s="382"/>
      <c r="C410" s="382"/>
      <c r="D410" s="343"/>
      <c r="E410" s="477" t="s">
        <v>603</v>
      </c>
      <c r="F410" s="344"/>
      <c r="G410" s="345">
        <f t="shared" ref="G410:S410" si="32">SUMIFS(G403:G409,$U403:$U409,1)</f>
        <v>16379</v>
      </c>
      <c r="H410" s="346">
        <f t="shared" si="32"/>
        <v>16444</v>
      </c>
      <c r="I410" s="345">
        <f t="shared" si="32"/>
        <v>20042</v>
      </c>
      <c r="J410" s="346">
        <f t="shared" si="32"/>
        <v>20226</v>
      </c>
      <c r="K410" s="347">
        <f t="shared" si="32"/>
        <v>23034</v>
      </c>
      <c r="L410" s="346">
        <f t="shared" si="32"/>
        <v>18039</v>
      </c>
      <c r="M410" s="345">
        <f t="shared" si="32"/>
        <v>17897</v>
      </c>
      <c r="N410" s="346">
        <f t="shared" si="32"/>
        <v>22948</v>
      </c>
      <c r="O410" s="345">
        <f t="shared" si="32"/>
        <v>19859</v>
      </c>
      <c r="P410" s="346">
        <f t="shared" si="32"/>
        <v>21237</v>
      </c>
      <c r="Q410" s="345">
        <f t="shared" si="32"/>
        <v>21881</v>
      </c>
      <c r="R410" s="346">
        <f t="shared" si="32"/>
        <v>18682</v>
      </c>
      <c r="S410" s="346">
        <f t="shared" si="32"/>
        <v>236668</v>
      </c>
      <c r="T410" s="348"/>
      <c r="U410" s="342">
        <v>2</v>
      </c>
      <c r="V410" s="515"/>
      <c r="W410" s="362"/>
      <c r="X410" s="362"/>
    </row>
    <row r="411" spans="1:24" ht="15" customHeight="1">
      <c r="A411" s="352"/>
      <c r="B411" s="370" t="s">
        <v>618</v>
      </c>
      <c r="C411" s="371"/>
      <c r="D411" s="163" t="s">
        <v>45</v>
      </c>
      <c r="E411" s="474" t="s">
        <v>406</v>
      </c>
      <c r="F411" s="174"/>
      <c r="G411" s="175">
        <v>1395</v>
      </c>
      <c r="H411" s="176">
        <v>250</v>
      </c>
      <c r="I411" s="175">
        <v>680</v>
      </c>
      <c r="J411" s="176">
        <v>1095</v>
      </c>
      <c r="K411" s="177">
        <v>2500</v>
      </c>
      <c r="L411" s="176">
        <v>1245</v>
      </c>
      <c r="M411" s="175">
        <v>1285</v>
      </c>
      <c r="N411" s="176">
        <v>1415</v>
      </c>
      <c r="O411" s="175">
        <v>1190</v>
      </c>
      <c r="P411" s="176">
        <v>1575</v>
      </c>
      <c r="Q411" s="175">
        <v>1200</v>
      </c>
      <c r="R411" s="176">
        <v>205</v>
      </c>
      <c r="S411" s="176">
        <f t="shared" si="29"/>
        <v>14035</v>
      </c>
      <c r="T411" s="338" t="s">
        <v>177</v>
      </c>
      <c r="U411" s="342">
        <v>1</v>
      </c>
      <c r="V411" s="515"/>
      <c r="W411" s="362"/>
      <c r="X411" s="362"/>
    </row>
    <row r="412" spans="1:24" ht="15" customHeight="1">
      <c r="A412" s="352"/>
      <c r="B412" s="373"/>
      <c r="C412" s="373"/>
      <c r="D412" s="165" t="s">
        <v>47</v>
      </c>
      <c r="E412" s="473" t="s">
        <v>407</v>
      </c>
      <c r="F412" s="170"/>
      <c r="G412" s="171">
        <v>14</v>
      </c>
      <c r="H412" s="172">
        <v>3</v>
      </c>
      <c r="I412" s="171">
        <v>239</v>
      </c>
      <c r="J412" s="172">
        <v>361</v>
      </c>
      <c r="K412" s="173">
        <v>867</v>
      </c>
      <c r="L412" s="172">
        <v>504</v>
      </c>
      <c r="M412" s="171">
        <v>392</v>
      </c>
      <c r="N412" s="172">
        <v>431</v>
      </c>
      <c r="O412" s="171">
        <v>479</v>
      </c>
      <c r="P412" s="172">
        <v>916</v>
      </c>
      <c r="Q412" s="171">
        <v>576</v>
      </c>
      <c r="R412" s="172">
        <v>0</v>
      </c>
      <c r="S412" s="172">
        <f t="shared" si="29"/>
        <v>4782</v>
      </c>
      <c r="T412" s="349" t="s">
        <v>167</v>
      </c>
      <c r="U412" s="342">
        <v>1</v>
      </c>
      <c r="V412" s="515"/>
      <c r="W412" s="362"/>
      <c r="X412" s="362"/>
    </row>
    <row r="413" spans="1:24" ht="15" customHeight="1">
      <c r="A413" s="352"/>
      <c r="B413" s="373"/>
      <c r="C413" s="373"/>
      <c r="D413" s="165" t="s">
        <v>49</v>
      </c>
      <c r="E413" s="473" t="s">
        <v>930</v>
      </c>
      <c r="F413" s="170"/>
      <c r="G413" s="171">
        <v>0</v>
      </c>
      <c r="H413" s="172">
        <v>0</v>
      </c>
      <c r="I413" s="171">
        <v>0</v>
      </c>
      <c r="J413" s="172">
        <v>58</v>
      </c>
      <c r="K413" s="173">
        <v>344</v>
      </c>
      <c r="L413" s="172">
        <v>222</v>
      </c>
      <c r="M413" s="171">
        <v>519</v>
      </c>
      <c r="N413" s="172">
        <v>964</v>
      </c>
      <c r="O413" s="171">
        <v>203</v>
      </c>
      <c r="P413" s="172">
        <v>0</v>
      </c>
      <c r="Q413" s="171">
        <v>0</v>
      </c>
      <c r="R413" s="172">
        <v>0</v>
      </c>
      <c r="S413" s="172">
        <f t="shared" si="29"/>
        <v>2310</v>
      </c>
      <c r="T413" s="349" t="s">
        <v>410</v>
      </c>
      <c r="U413" s="342">
        <v>1</v>
      </c>
      <c r="V413" s="515"/>
      <c r="W413" s="362"/>
      <c r="X413" s="362"/>
    </row>
    <row r="414" spans="1:24" ht="15" customHeight="1">
      <c r="A414" s="352"/>
      <c r="B414" s="353"/>
      <c r="C414" s="353"/>
      <c r="D414" s="165" t="s">
        <v>51</v>
      </c>
      <c r="E414" s="473" t="s">
        <v>408</v>
      </c>
      <c r="F414" s="321"/>
      <c r="G414" s="322">
        <v>0</v>
      </c>
      <c r="H414" s="323">
        <v>0</v>
      </c>
      <c r="I414" s="322">
        <v>0</v>
      </c>
      <c r="J414" s="323">
        <v>0</v>
      </c>
      <c r="K414" s="324">
        <v>0</v>
      </c>
      <c r="L414" s="323">
        <v>0</v>
      </c>
      <c r="M414" s="322">
        <v>704</v>
      </c>
      <c r="N414" s="323">
        <v>531</v>
      </c>
      <c r="O414" s="322">
        <v>0</v>
      </c>
      <c r="P414" s="323">
        <v>0</v>
      </c>
      <c r="Q414" s="322">
        <v>0</v>
      </c>
      <c r="R414" s="323">
        <v>0</v>
      </c>
      <c r="S414" s="325">
        <f t="shared" si="29"/>
        <v>1235</v>
      </c>
      <c r="T414" s="326" t="s">
        <v>182</v>
      </c>
      <c r="U414" s="342">
        <v>1</v>
      </c>
      <c r="V414" s="515"/>
      <c r="W414" s="362"/>
      <c r="X414" s="362"/>
    </row>
    <row r="415" spans="1:24" ht="15" customHeight="1">
      <c r="A415" s="377"/>
      <c r="B415" s="378"/>
      <c r="C415" s="378"/>
      <c r="D415" s="165" t="s">
        <v>198</v>
      </c>
      <c r="E415" s="473" t="s">
        <v>741</v>
      </c>
      <c r="F415" s="170"/>
      <c r="G415" s="171">
        <v>0</v>
      </c>
      <c r="H415" s="172">
        <v>0</v>
      </c>
      <c r="I415" s="171">
        <v>0</v>
      </c>
      <c r="J415" s="172">
        <v>0</v>
      </c>
      <c r="K415" s="173">
        <v>0</v>
      </c>
      <c r="L415" s="172">
        <v>0</v>
      </c>
      <c r="M415" s="171">
        <v>1119</v>
      </c>
      <c r="N415" s="172">
        <v>1410</v>
      </c>
      <c r="O415" s="171">
        <v>0</v>
      </c>
      <c r="P415" s="172">
        <v>0</v>
      </c>
      <c r="Q415" s="171">
        <v>0</v>
      </c>
      <c r="R415" s="172">
        <v>0</v>
      </c>
      <c r="S415" s="172">
        <f t="shared" si="29"/>
        <v>2529</v>
      </c>
      <c r="T415" s="341" t="s">
        <v>182</v>
      </c>
      <c r="U415" s="342">
        <v>1</v>
      </c>
      <c r="V415" s="515"/>
      <c r="W415" s="362"/>
      <c r="X415" s="362"/>
    </row>
    <row r="416" spans="1:24" ht="15" customHeight="1">
      <c r="A416" s="381"/>
      <c r="B416" s="382"/>
      <c r="C416" s="382"/>
      <c r="D416" s="343"/>
      <c r="E416" s="477" t="s">
        <v>604</v>
      </c>
      <c r="F416" s="344"/>
      <c r="G416" s="345">
        <f t="shared" ref="G416:S416" si="33">SUMIFS(G411:G415,$U411:$U415,1)</f>
        <v>1409</v>
      </c>
      <c r="H416" s="346">
        <f t="shared" si="33"/>
        <v>253</v>
      </c>
      <c r="I416" s="345">
        <f t="shared" si="33"/>
        <v>919</v>
      </c>
      <c r="J416" s="346">
        <f t="shared" si="33"/>
        <v>1514</v>
      </c>
      <c r="K416" s="347">
        <f t="shared" si="33"/>
        <v>3711</v>
      </c>
      <c r="L416" s="346">
        <f t="shared" si="33"/>
        <v>1971</v>
      </c>
      <c r="M416" s="345">
        <f t="shared" si="33"/>
        <v>4019</v>
      </c>
      <c r="N416" s="346">
        <f t="shared" si="33"/>
        <v>4751</v>
      </c>
      <c r="O416" s="345">
        <f t="shared" si="33"/>
        <v>1872</v>
      </c>
      <c r="P416" s="346">
        <f t="shared" si="33"/>
        <v>2491</v>
      </c>
      <c r="Q416" s="345">
        <f t="shared" si="33"/>
        <v>1776</v>
      </c>
      <c r="R416" s="346">
        <f t="shared" si="33"/>
        <v>205</v>
      </c>
      <c r="S416" s="346">
        <f t="shared" si="33"/>
        <v>24891</v>
      </c>
      <c r="T416" s="348"/>
      <c r="U416" s="342">
        <v>2</v>
      </c>
      <c r="V416" s="515"/>
      <c r="W416" s="362"/>
      <c r="X416" s="362"/>
    </row>
    <row r="417" spans="1:24" ht="15" customHeight="1">
      <c r="A417" s="352"/>
      <c r="B417" s="370" t="s">
        <v>619</v>
      </c>
      <c r="C417" s="371"/>
      <c r="D417" s="163" t="s">
        <v>45</v>
      </c>
      <c r="E417" s="474" t="s">
        <v>411</v>
      </c>
      <c r="F417" s="174"/>
      <c r="G417" s="175">
        <v>0</v>
      </c>
      <c r="H417" s="176">
        <v>0</v>
      </c>
      <c r="I417" s="175">
        <v>444</v>
      </c>
      <c r="J417" s="176">
        <v>872</v>
      </c>
      <c r="K417" s="177">
        <v>3320</v>
      </c>
      <c r="L417" s="176">
        <v>1814</v>
      </c>
      <c r="M417" s="175">
        <v>1537</v>
      </c>
      <c r="N417" s="176">
        <v>1634</v>
      </c>
      <c r="O417" s="175">
        <v>1956</v>
      </c>
      <c r="P417" s="176">
        <v>3093</v>
      </c>
      <c r="Q417" s="175">
        <v>473</v>
      </c>
      <c r="R417" s="176">
        <v>0</v>
      </c>
      <c r="S417" s="176">
        <f t="shared" si="29"/>
        <v>15143</v>
      </c>
      <c r="T417" s="338" t="s">
        <v>183</v>
      </c>
      <c r="U417" s="342">
        <v>1</v>
      </c>
      <c r="V417" s="515"/>
      <c r="W417" s="362"/>
      <c r="X417" s="362"/>
    </row>
    <row r="418" spans="1:24" ht="15" customHeight="1">
      <c r="A418" s="352"/>
      <c r="B418" s="373"/>
      <c r="C418" s="373"/>
      <c r="D418" s="165" t="s">
        <v>47</v>
      </c>
      <c r="E418" s="473" t="s">
        <v>412</v>
      </c>
      <c r="F418" s="170"/>
      <c r="G418" s="171">
        <v>0</v>
      </c>
      <c r="H418" s="172">
        <v>10</v>
      </c>
      <c r="I418" s="171">
        <v>58</v>
      </c>
      <c r="J418" s="172">
        <v>186</v>
      </c>
      <c r="K418" s="173">
        <v>128</v>
      </c>
      <c r="L418" s="172">
        <v>244</v>
      </c>
      <c r="M418" s="171">
        <v>181</v>
      </c>
      <c r="N418" s="172">
        <v>152</v>
      </c>
      <c r="O418" s="171">
        <v>181</v>
      </c>
      <c r="P418" s="172">
        <v>216</v>
      </c>
      <c r="Q418" s="171">
        <v>107</v>
      </c>
      <c r="R418" s="172">
        <v>0</v>
      </c>
      <c r="S418" s="172">
        <f t="shared" si="29"/>
        <v>1463</v>
      </c>
      <c r="T418" s="349" t="s">
        <v>167</v>
      </c>
      <c r="U418" s="342">
        <v>1</v>
      </c>
      <c r="V418" s="515"/>
      <c r="W418" s="362"/>
      <c r="X418" s="362"/>
    </row>
    <row r="419" spans="1:24" ht="15" customHeight="1">
      <c r="A419" s="352"/>
      <c r="B419" s="373"/>
      <c r="C419" s="373"/>
      <c r="D419" s="163" t="s">
        <v>49</v>
      </c>
      <c r="E419" s="474" t="s">
        <v>413</v>
      </c>
      <c r="F419" s="174"/>
      <c r="G419" s="171">
        <v>1</v>
      </c>
      <c r="H419" s="172">
        <v>0</v>
      </c>
      <c r="I419" s="175">
        <v>0</v>
      </c>
      <c r="J419" s="176">
        <v>144</v>
      </c>
      <c r="K419" s="177">
        <v>106</v>
      </c>
      <c r="L419" s="176">
        <v>135</v>
      </c>
      <c r="M419" s="175">
        <v>135</v>
      </c>
      <c r="N419" s="176">
        <v>175</v>
      </c>
      <c r="O419" s="175">
        <v>166</v>
      </c>
      <c r="P419" s="176">
        <v>180</v>
      </c>
      <c r="Q419" s="175">
        <v>108</v>
      </c>
      <c r="R419" s="176">
        <v>0</v>
      </c>
      <c r="S419" s="176">
        <f t="shared" si="29"/>
        <v>1150</v>
      </c>
      <c r="T419" s="338" t="s">
        <v>167</v>
      </c>
      <c r="U419" s="342">
        <v>1</v>
      </c>
      <c r="V419" s="515"/>
      <c r="W419" s="362"/>
      <c r="X419" s="362"/>
    </row>
    <row r="420" spans="1:24" ht="15" customHeight="1">
      <c r="A420" s="352"/>
      <c r="B420" s="373"/>
      <c r="C420" s="373"/>
      <c r="D420" s="165" t="s">
        <v>51</v>
      </c>
      <c r="E420" s="473" t="s">
        <v>414</v>
      </c>
      <c r="F420" s="170"/>
      <c r="G420" s="171">
        <v>0</v>
      </c>
      <c r="H420" s="172">
        <v>0</v>
      </c>
      <c r="I420" s="171">
        <v>0</v>
      </c>
      <c r="J420" s="172">
        <v>0</v>
      </c>
      <c r="K420" s="173">
        <v>0</v>
      </c>
      <c r="L420" s="172">
        <v>0</v>
      </c>
      <c r="M420" s="171">
        <v>543</v>
      </c>
      <c r="N420" s="172">
        <v>1581</v>
      </c>
      <c r="O420" s="171">
        <v>0</v>
      </c>
      <c r="P420" s="172">
        <v>0</v>
      </c>
      <c r="Q420" s="171">
        <v>0</v>
      </c>
      <c r="R420" s="172">
        <v>0</v>
      </c>
      <c r="S420" s="172">
        <f t="shared" si="29"/>
        <v>2124</v>
      </c>
      <c r="T420" s="349" t="s">
        <v>182</v>
      </c>
      <c r="U420" s="342">
        <v>1</v>
      </c>
      <c r="V420" s="515"/>
      <c r="W420" s="362"/>
      <c r="X420" s="362"/>
    </row>
    <row r="421" spans="1:24" ht="15" customHeight="1">
      <c r="A421" s="352"/>
      <c r="B421" s="373"/>
      <c r="C421" s="373"/>
      <c r="D421" s="165" t="s">
        <v>198</v>
      </c>
      <c r="E421" s="473" t="s">
        <v>415</v>
      </c>
      <c r="F421" s="170"/>
      <c r="G421" s="171">
        <v>0</v>
      </c>
      <c r="H421" s="172">
        <v>0</v>
      </c>
      <c r="I421" s="171">
        <v>0</v>
      </c>
      <c r="J421" s="172">
        <v>0</v>
      </c>
      <c r="K421" s="173">
        <v>0</v>
      </c>
      <c r="L421" s="172">
        <v>0</v>
      </c>
      <c r="M421" s="171">
        <v>0</v>
      </c>
      <c r="N421" s="172">
        <v>0</v>
      </c>
      <c r="O421" s="171">
        <v>0</v>
      </c>
      <c r="P421" s="172">
        <v>0</v>
      </c>
      <c r="Q421" s="171">
        <v>0</v>
      </c>
      <c r="R421" s="172">
        <v>0</v>
      </c>
      <c r="S421" s="172">
        <f t="shared" si="29"/>
        <v>0</v>
      </c>
      <c r="T421" s="349" t="s">
        <v>182</v>
      </c>
      <c r="U421" s="342">
        <v>1</v>
      </c>
      <c r="V421" s="515"/>
      <c r="W421" s="362"/>
      <c r="X421" s="362"/>
    </row>
    <row r="422" spans="1:24" ht="15" customHeight="1">
      <c r="A422" s="352"/>
      <c r="B422" s="373"/>
      <c r="C422" s="373"/>
      <c r="D422" s="165" t="s">
        <v>55</v>
      </c>
      <c r="E422" s="473" t="s">
        <v>416</v>
      </c>
      <c r="F422" s="170"/>
      <c r="G422" s="171">
        <v>0</v>
      </c>
      <c r="H422" s="172">
        <v>0</v>
      </c>
      <c r="I422" s="171">
        <v>0</v>
      </c>
      <c r="J422" s="172">
        <v>12</v>
      </c>
      <c r="K422" s="173">
        <v>72</v>
      </c>
      <c r="L422" s="172">
        <v>22</v>
      </c>
      <c r="M422" s="171">
        <v>34</v>
      </c>
      <c r="N422" s="172">
        <v>72</v>
      </c>
      <c r="O422" s="171">
        <v>41</v>
      </c>
      <c r="P422" s="172">
        <v>27</v>
      </c>
      <c r="Q422" s="171">
        <v>0</v>
      </c>
      <c r="R422" s="172">
        <v>0</v>
      </c>
      <c r="S422" s="172">
        <f t="shared" si="29"/>
        <v>280</v>
      </c>
      <c r="T422" s="349" t="s">
        <v>179</v>
      </c>
      <c r="U422" s="342">
        <v>1</v>
      </c>
      <c r="V422" s="515"/>
      <c r="W422" s="362"/>
      <c r="X422" s="362"/>
    </row>
    <row r="423" spans="1:24" ht="15" customHeight="1">
      <c r="A423" s="352"/>
      <c r="B423" s="373"/>
      <c r="C423" s="373"/>
      <c r="D423" s="165" t="s">
        <v>57</v>
      </c>
      <c r="E423" s="473" t="s">
        <v>417</v>
      </c>
      <c r="F423" s="170"/>
      <c r="G423" s="171">
        <v>0</v>
      </c>
      <c r="H423" s="172">
        <v>0</v>
      </c>
      <c r="I423" s="171">
        <v>0</v>
      </c>
      <c r="J423" s="172">
        <v>4</v>
      </c>
      <c r="K423" s="173">
        <v>78</v>
      </c>
      <c r="L423" s="172">
        <v>65</v>
      </c>
      <c r="M423" s="171">
        <v>304</v>
      </c>
      <c r="N423" s="172">
        <v>425</v>
      </c>
      <c r="O423" s="171">
        <v>222</v>
      </c>
      <c r="P423" s="172">
        <v>49</v>
      </c>
      <c r="Q423" s="171">
        <v>9</v>
      </c>
      <c r="R423" s="172">
        <v>0</v>
      </c>
      <c r="S423" s="172">
        <f t="shared" si="29"/>
        <v>1156</v>
      </c>
      <c r="T423" s="349" t="s">
        <v>178</v>
      </c>
      <c r="U423" s="342">
        <v>1</v>
      </c>
      <c r="V423" s="515"/>
      <c r="W423" s="362"/>
      <c r="X423" s="362"/>
    </row>
    <row r="424" spans="1:24" ht="15" customHeight="1">
      <c r="A424" s="390"/>
      <c r="B424" s="391"/>
      <c r="C424" s="391"/>
      <c r="D424" s="392"/>
      <c r="E424" s="475" t="s">
        <v>605</v>
      </c>
      <c r="F424" s="383"/>
      <c r="G424" s="393">
        <f t="shared" ref="G424:S424" si="34">SUMIFS(G417:G423,$U417:$U423,1)</f>
        <v>1</v>
      </c>
      <c r="H424" s="394">
        <f t="shared" si="34"/>
        <v>10</v>
      </c>
      <c r="I424" s="393">
        <f t="shared" si="34"/>
        <v>502</v>
      </c>
      <c r="J424" s="394">
        <f t="shared" si="34"/>
        <v>1218</v>
      </c>
      <c r="K424" s="395">
        <f t="shared" si="34"/>
        <v>3704</v>
      </c>
      <c r="L424" s="394">
        <f t="shared" si="34"/>
        <v>2280</v>
      </c>
      <c r="M424" s="393">
        <f t="shared" si="34"/>
        <v>2734</v>
      </c>
      <c r="N424" s="394">
        <f t="shared" si="34"/>
        <v>4039</v>
      </c>
      <c r="O424" s="393">
        <f t="shared" si="34"/>
        <v>2566</v>
      </c>
      <c r="P424" s="394">
        <f t="shared" si="34"/>
        <v>3565</v>
      </c>
      <c r="Q424" s="393">
        <f t="shared" si="34"/>
        <v>697</v>
      </c>
      <c r="R424" s="394">
        <f t="shared" si="34"/>
        <v>0</v>
      </c>
      <c r="S424" s="394">
        <f t="shared" si="34"/>
        <v>21316</v>
      </c>
      <c r="T424" s="386"/>
      <c r="U424" s="342">
        <v>2</v>
      </c>
      <c r="V424" s="515"/>
      <c r="W424" s="362"/>
      <c r="X424" s="362"/>
    </row>
    <row r="425" spans="1:24" ht="15" customHeight="1">
      <c r="A425" s="397"/>
      <c r="B425" s="398" t="s">
        <v>620</v>
      </c>
      <c r="C425" s="399"/>
      <c r="D425" s="163" t="s">
        <v>45</v>
      </c>
      <c r="E425" s="474" t="s">
        <v>419</v>
      </c>
      <c r="F425" s="174"/>
      <c r="G425" s="175">
        <v>31</v>
      </c>
      <c r="H425" s="176">
        <v>74</v>
      </c>
      <c r="I425" s="175">
        <v>279</v>
      </c>
      <c r="J425" s="176">
        <v>518</v>
      </c>
      <c r="K425" s="177">
        <v>602</v>
      </c>
      <c r="L425" s="176">
        <v>364</v>
      </c>
      <c r="M425" s="175">
        <v>366</v>
      </c>
      <c r="N425" s="176">
        <v>490</v>
      </c>
      <c r="O425" s="175">
        <v>324</v>
      </c>
      <c r="P425" s="176">
        <v>419</v>
      </c>
      <c r="Q425" s="175">
        <v>306</v>
      </c>
      <c r="R425" s="176">
        <v>94</v>
      </c>
      <c r="S425" s="176">
        <f t="shared" si="29"/>
        <v>3867</v>
      </c>
      <c r="T425" s="338" t="s">
        <v>183</v>
      </c>
      <c r="U425" s="342">
        <v>1</v>
      </c>
      <c r="V425" s="515"/>
      <c r="W425" s="362"/>
      <c r="X425" s="362"/>
    </row>
    <row r="426" spans="1:24" ht="15" customHeight="1">
      <c r="A426" s="546"/>
      <c r="B426" s="547"/>
      <c r="C426" s="547"/>
      <c r="D426" s="548"/>
      <c r="E426" s="549" t="s">
        <v>606</v>
      </c>
      <c r="F426" s="550"/>
      <c r="G426" s="551">
        <f t="shared" ref="G426:S426" si="35">SUMIFS(G425:G425,$U425:$U425,1)</f>
        <v>31</v>
      </c>
      <c r="H426" s="552">
        <f t="shared" si="35"/>
        <v>74</v>
      </c>
      <c r="I426" s="551">
        <f t="shared" si="35"/>
        <v>279</v>
      </c>
      <c r="J426" s="552">
        <f t="shared" si="35"/>
        <v>518</v>
      </c>
      <c r="K426" s="553">
        <f t="shared" si="35"/>
        <v>602</v>
      </c>
      <c r="L426" s="552">
        <f t="shared" si="35"/>
        <v>364</v>
      </c>
      <c r="M426" s="551">
        <f t="shared" si="35"/>
        <v>366</v>
      </c>
      <c r="N426" s="552">
        <f t="shared" si="35"/>
        <v>490</v>
      </c>
      <c r="O426" s="551">
        <f t="shared" si="35"/>
        <v>324</v>
      </c>
      <c r="P426" s="552">
        <f t="shared" si="35"/>
        <v>419</v>
      </c>
      <c r="Q426" s="551">
        <f t="shared" si="35"/>
        <v>306</v>
      </c>
      <c r="R426" s="552">
        <f t="shared" si="35"/>
        <v>94</v>
      </c>
      <c r="S426" s="552">
        <f t="shared" si="35"/>
        <v>3867</v>
      </c>
      <c r="T426" s="554"/>
      <c r="U426" s="342">
        <v>2</v>
      </c>
      <c r="V426" s="515"/>
      <c r="W426" s="362"/>
      <c r="X426" s="362"/>
    </row>
    <row r="427" spans="1:24" ht="15" customHeight="1">
      <c r="A427" s="352"/>
      <c r="B427" s="370" t="s">
        <v>621</v>
      </c>
      <c r="C427" s="371"/>
      <c r="D427" s="165" t="s">
        <v>45</v>
      </c>
      <c r="E427" s="473" t="s">
        <v>420</v>
      </c>
      <c r="F427" s="170"/>
      <c r="G427" s="171">
        <v>59</v>
      </c>
      <c r="H427" s="172">
        <v>36</v>
      </c>
      <c r="I427" s="171">
        <v>81</v>
      </c>
      <c r="J427" s="172">
        <v>404</v>
      </c>
      <c r="K427" s="173">
        <v>1060</v>
      </c>
      <c r="L427" s="172">
        <v>787</v>
      </c>
      <c r="M427" s="171">
        <v>509</v>
      </c>
      <c r="N427" s="172">
        <v>417</v>
      </c>
      <c r="O427" s="171">
        <v>725</v>
      </c>
      <c r="P427" s="172">
        <v>1013</v>
      </c>
      <c r="Q427" s="171">
        <v>843</v>
      </c>
      <c r="R427" s="172">
        <v>33</v>
      </c>
      <c r="S427" s="172">
        <f t="shared" si="29"/>
        <v>5967</v>
      </c>
      <c r="T427" s="349" t="s">
        <v>177</v>
      </c>
      <c r="U427" s="342">
        <v>1</v>
      </c>
      <c r="V427" s="515"/>
      <c r="W427" s="362"/>
      <c r="X427" s="362"/>
    </row>
    <row r="428" spans="1:24" ht="15" customHeight="1">
      <c r="A428" s="352"/>
      <c r="B428" s="373"/>
      <c r="C428" s="373"/>
      <c r="D428" s="163" t="s">
        <v>47</v>
      </c>
      <c r="E428" s="474" t="s">
        <v>421</v>
      </c>
      <c r="F428" s="174"/>
      <c r="G428" s="175">
        <v>129</v>
      </c>
      <c r="H428" s="176">
        <v>277</v>
      </c>
      <c r="I428" s="175">
        <v>653</v>
      </c>
      <c r="J428" s="176">
        <v>648</v>
      </c>
      <c r="K428" s="177">
        <v>1390</v>
      </c>
      <c r="L428" s="176">
        <v>1184</v>
      </c>
      <c r="M428" s="175">
        <v>916</v>
      </c>
      <c r="N428" s="176">
        <v>1397</v>
      </c>
      <c r="O428" s="175">
        <v>1496</v>
      </c>
      <c r="P428" s="176">
        <v>1694</v>
      </c>
      <c r="Q428" s="175">
        <v>1133</v>
      </c>
      <c r="R428" s="176">
        <v>219</v>
      </c>
      <c r="S428" s="176">
        <f t="shared" si="29"/>
        <v>11136</v>
      </c>
      <c r="T428" s="338" t="s">
        <v>167</v>
      </c>
      <c r="U428" s="342">
        <v>1</v>
      </c>
      <c r="V428" s="515"/>
      <c r="W428" s="362"/>
      <c r="X428" s="362"/>
    </row>
    <row r="429" spans="1:24" ht="15" customHeight="1">
      <c r="A429" s="352"/>
      <c r="B429" s="373"/>
      <c r="C429" s="373"/>
      <c r="D429" s="163" t="s">
        <v>49</v>
      </c>
      <c r="E429" s="474" t="s">
        <v>422</v>
      </c>
      <c r="F429" s="174"/>
      <c r="G429" s="175">
        <v>0</v>
      </c>
      <c r="H429" s="176">
        <v>0</v>
      </c>
      <c r="I429" s="175">
        <v>0</v>
      </c>
      <c r="J429" s="176">
        <v>0</v>
      </c>
      <c r="K429" s="177">
        <v>0</v>
      </c>
      <c r="L429" s="176">
        <v>0</v>
      </c>
      <c r="M429" s="175">
        <v>2169</v>
      </c>
      <c r="N429" s="176">
        <v>2579</v>
      </c>
      <c r="O429" s="175">
        <v>0</v>
      </c>
      <c r="P429" s="176">
        <v>0</v>
      </c>
      <c r="Q429" s="175">
        <v>0</v>
      </c>
      <c r="R429" s="176">
        <v>0</v>
      </c>
      <c r="S429" s="176">
        <f t="shared" si="29"/>
        <v>4748</v>
      </c>
      <c r="T429" s="338" t="s">
        <v>182</v>
      </c>
      <c r="U429" s="342">
        <v>1</v>
      </c>
      <c r="V429" s="515"/>
      <c r="W429" s="362"/>
      <c r="X429" s="362"/>
    </row>
    <row r="430" spans="1:24" ht="15" customHeight="1">
      <c r="A430" s="352"/>
      <c r="B430" s="373"/>
      <c r="C430" s="373"/>
      <c r="D430" s="163" t="s">
        <v>51</v>
      </c>
      <c r="E430" s="474" t="s">
        <v>423</v>
      </c>
      <c r="F430" s="174"/>
      <c r="G430" s="175">
        <v>0</v>
      </c>
      <c r="H430" s="176">
        <v>0</v>
      </c>
      <c r="I430" s="175">
        <v>0</v>
      </c>
      <c r="J430" s="176">
        <v>0</v>
      </c>
      <c r="K430" s="177">
        <v>0</v>
      </c>
      <c r="L430" s="176">
        <v>0</v>
      </c>
      <c r="M430" s="175">
        <v>1958</v>
      </c>
      <c r="N430" s="176">
        <v>2320</v>
      </c>
      <c r="O430" s="175">
        <v>0</v>
      </c>
      <c r="P430" s="176">
        <v>0</v>
      </c>
      <c r="Q430" s="175">
        <v>0</v>
      </c>
      <c r="R430" s="176">
        <v>0</v>
      </c>
      <c r="S430" s="176">
        <f t="shared" si="29"/>
        <v>4278</v>
      </c>
      <c r="T430" s="338" t="s">
        <v>182</v>
      </c>
      <c r="U430" s="342">
        <v>1</v>
      </c>
      <c r="V430" s="515"/>
      <c r="W430" s="362"/>
      <c r="X430" s="362"/>
    </row>
    <row r="431" spans="1:24" ht="15" customHeight="1">
      <c r="A431" s="352"/>
      <c r="B431" s="373"/>
      <c r="C431" s="373"/>
      <c r="D431" s="163" t="s">
        <v>198</v>
      </c>
      <c r="E431" s="474" t="s">
        <v>794</v>
      </c>
      <c r="F431" s="174"/>
      <c r="G431" s="175">
        <v>2105</v>
      </c>
      <c r="H431" s="176">
        <v>3151</v>
      </c>
      <c r="I431" s="175">
        <v>4320</v>
      </c>
      <c r="J431" s="176">
        <v>4994</v>
      </c>
      <c r="K431" s="177">
        <v>7778</v>
      </c>
      <c r="L431" s="176">
        <v>6273</v>
      </c>
      <c r="M431" s="175">
        <v>6240</v>
      </c>
      <c r="N431" s="176">
        <v>8783</v>
      </c>
      <c r="O431" s="175">
        <v>5756</v>
      </c>
      <c r="P431" s="176">
        <v>7276</v>
      </c>
      <c r="Q431" s="175">
        <v>5203</v>
      </c>
      <c r="R431" s="176">
        <v>2846</v>
      </c>
      <c r="S431" s="176">
        <f t="shared" si="29"/>
        <v>64725</v>
      </c>
      <c r="T431" s="338" t="s">
        <v>171</v>
      </c>
      <c r="U431" s="342">
        <v>1</v>
      </c>
      <c r="V431" s="515"/>
      <c r="W431" s="362"/>
      <c r="X431" s="362"/>
    </row>
    <row r="432" spans="1:24" ht="15" customHeight="1">
      <c r="A432" s="352"/>
      <c r="B432" s="373"/>
      <c r="C432" s="373"/>
      <c r="D432" s="163" t="s">
        <v>55</v>
      </c>
      <c r="E432" s="474" t="s">
        <v>424</v>
      </c>
      <c r="F432" s="174"/>
      <c r="G432" s="175">
        <v>0</v>
      </c>
      <c r="H432" s="176">
        <v>0</v>
      </c>
      <c r="I432" s="175">
        <v>0</v>
      </c>
      <c r="J432" s="176">
        <v>0</v>
      </c>
      <c r="K432" s="177">
        <v>0</v>
      </c>
      <c r="L432" s="176">
        <v>0</v>
      </c>
      <c r="M432" s="175">
        <v>361</v>
      </c>
      <c r="N432" s="176">
        <v>589</v>
      </c>
      <c r="O432" s="175">
        <v>0</v>
      </c>
      <c r="P432" s="176">
        <v>0</v>
      </c>
      <c r="Q432" s="175">
        <v>0</v>
      </c>
      <c r="R432" s="176">
        <v>0</v>
      </c>
      <c r="S432" s="176">
        <f t="shared" si="29"/>
        <v>950</v>
      </c>
      <c r="T432" s="338" t="s">
        <v>182</v>
      </c>
      <c r="U432" s="342">
        <v>1</v>
      </c>
      <c r="V432" s="515"/>
      <c r="W432" s="362"/>
      <c r="X432" s="362"/>
    </row>
    <row r="433" spans="1:24" ht="15" customHeight="1">
      <c r="A433" s="352"/>
      <c r="B433" s="373"/>
      <c r="C433" s="373"/>
      <c r="D433" s="163" t="s">
        <v>57</v>
      </c>
      <c r="E433" s="474" t="s">
        <v>425</v>
      </c>
      <c r="F433" s="174"/>
      <c r="G433" s="175">
        <v>1717</v>
      </c>
      <c r="H433" s="176">
        <v>100</v>
      </c>
      <c r="I433" s="175">
        <v>490</v>
      </c>
      <c r="J433" s="176">
        <v>619</v>
      </c>
      <c r="K433" s="177">
        <v>1670</v>
      </c>
      <c r="L433" s="176">
        <v>1777</v>
      </c>
      <c r="M433" s="175">
        <v>964</v>
      </c>
      <c r="N433" s="176">
        <v>1483</v>
      </c>
      <c r="O433" s="175">
        <v>1224</v>
      </c>
      <c r="P433" s="176">
        <v>2378</v>
      </c>
      <c r="Q433" s="175">
        <v>1674</v>
      </c>
      <c r="R433" s="176">
        <v>19</v>
      </c>
      <c r="S433" s="176">
        <f t="shared" si="29"/>
        <v>14115</v>
      </c>
      <c r="T433" s="338" t="s">
        <v>177</v>
      </c>
      <c r="U433" s="342">
        <v>1</v>
      </c>
      <c r="V433" s="515"/>
      <c r="W433" s="362"/>
      <c r="X433" s="362"/>
    </row>
    <row r="434" spans="1:24" ht="15" customHeight="1">
      <c r="A434" s="352"/>
      <c r="B434" s="373"/>
      <c r="C434" s="373"/>
      <c r="D434" s="163" t="s">
        <v>59</v>
      </c>
      <c r="E434" s="474" t="s">
        <v>426</v>
      </c>
      <c r="F434" s="174"/>
      <c r="G434" s="175">
        <v>8</v>
      </c>
      <c r="H434" s="176">
        <v>23</v>
      </c>
      <c r="I434" s="175">
        <v>169</v>
      </c>
      <c r="J434" s="176">
        <v>133</v>
      </c>
      <c r="K434" s="177">
        <v>598</v>
      </c>
      <c r="L434" s="176">
        <v>225</v>
      </c>
      <c r="M434" s="175">
        <v>144</v>
      </c>
      <c r="N434" s="176">
        <v>178</v>
      </c>
      <c r="O434" s="175">
        <v>202</v>
      </c>
      <c r="P434" s="176">
        <v>232</v>
      </c>
      <c r="Q434" s="175">
        <v>228</v>
      </c>
      <c r="R434" s="176">
        <v>29</v>
      </c>
      <c r="S434" s="176">
        <f t="shared" si="29"/>
        <v>2169</v>
      </c>
      <c r="T434" s="338" t="s">
        <v>167</v>
      </c>
      <c r="U434" s="342">
        <v>1</v>
      </c>
      <c r="V434" s="515"/>
      <c r="W434" s="362"/>
      <c r="X434" s="362"/>
    </row>
    <row r="435" spans="1:24" ht="15" customHeight="1">
      <c r="A435" s="352"/>
      <c r="B435" s="373"/>
      <c r="C435" s="373"/>
      <c r="D435" s="163" t="s">
        <v>61</v>
      </c>
      <c r="E435" s="474" t="s">
        <v>427</v>
      </c>
      <c r="F435" s="174"/>
      <c r="G435" s="175">
        <v>13</v>
      </c>
      <c r="H435" s="176">
        <v>23</v>
      </c>
      <c r="I435" s="175">
        <v>70</v>
      </c>
      <c r="J435" s="176">
        <v>322</v>
      </c>
      <c r="K435" s="177">
        <v>826</v>
      </c>
      <c r="L435" s="176">
        <v>415</v>
      </c>
      <c r="M435" s="175">
        <v>261</v>
      </c>
      <c r="N435" s="176">
        <v>384</v>
      </c>
      <c r="O435" s="175">
        <v>317</v>
      </c>
      <c r="P435" s="176">
        <v>520</v>
      </c>
      <c r="Q435" s="175">
        <v>368</v>
      </c>
      <c r="R435" s="176">
        <v>39</v>
      </c>
      <c r="S435" s="176">
        <f t="shared" si="29"/>
        <v>3558</v>
      </c>
      <c r="T435" s="338" t="s">
        <v>167</v>
      </c>
      <c r="U435" s="342">
        <v>1</v>
      </c>
      <c r="V435" s="515"/>
      <c r="W435" s="362"/>
      <c r="X435" s="362"/>
    </row>
    <row r="436" spans="1:24" ht="15" customHeight="1">
      <c r="A436" s="352"/>
      <c r="B436" s="373"/>
      <c r="C436" s="373"/>
      <c r="D436" s="163" t="s">
        <v>63</v>
      </c>
      <c r="E436" s="474" t="s">
        <v>428</v>
      </c>
      <c r="F436" s="174"/>
      <c r="G436" s="175">
        <v>820</v>
      </c>
      <c r="H436" s="176">
        <v>1061</v>
      </c>
      <c r="I436" s="175">
        <v>1070</v>
      </c>
      <c r="J436" s="176">
        <v>1066</v>
      </c>
      <c r="K436" s="177">
        <v>1133</v>
      </c>
      <c r="L436" s="176">
        <v>1117</v>
      </c>
      <c r="M436" s="175">
        <v>1122</v>
      </c>
      <c r="N436" s="176">
        <v>1542</v>
      </c>
      <c r="O436" s="175">
        <v>1128</v>
      </c>
      <c r="P436" s="176">
        <v>1050</v>
      </c>
      <c r="Q436" s="175">
        <v>1109</v>
      </c>
      <c r="R436" s="176">
        <v>1048</v>
      </c>
      <c r="S436" s="176">
        <f t="shared" si="29"/>
        <v>13266</v>
      </c>
      <c r="T436" s="338" t="s">
        <v>168</v>
      </c>
      <c r="U436" s="342">
        <v>1</v>
      </c>
      <c r="V436" s="515"/>
      <c r="W436" s="362"/>
      <c r="X436" s="362"/>
    </row>
    <row r="437" spans="1:24" ht="15" customHeight="1">
      <c r="A437" s="352"/>
      <c r="B437" s="373"/>
      <c r="C437" s="373"/>
      <c r="D437" s="163" t="s">
        <v>65</v>
      </c>
      <c r="E437" s="474" t="s">
        <v>793</v>
      </c>
      <c r="F437" s="174"/>
      <c r="G437" s="175">
        <v>230</v>
      </c>
      <c r="H437" s="176">
        <v>359</v>
      </c>
      <c r="I437" s="175">
        <v>654</v>
      </c>
      <c r="J437" s="176">
        <v>534</v>
      </c>
      <c r="K437" s="177">
        <v>778</v>
      </c>
      <c r="L437" s="176">
        <v>684</v>
      </c>
      <c r="M437" s="175">
        <v>617</v>
      </c>
      <c r="N437" s="176">
        <v>514</v>
      </c>
      <c r="O437" s="175">
        <v>851</v>
      </c>
      <c r="P437" s="176">
        <v>490</v>
      </c>
      <c r="Q437" s="175">
        <v>168</v>
      </c>
      <c r="R437" s="176">
        <v>193</v>
      </c>
      <c r="S437" s="176">
        <f t="shared" si="29"/>
        <v>6072</v>
      </c>
      <c r="T437" s="338" t="s">
        <v>178</v>
      </c>
      <c r="U437" s="342">
        <v>1</v>
      </c>
      <c r="V437" s="515"/>
      <c r="W437" s="362"/>
      <c r="X437" s="362"/>
    </row>
    <row r="438" spans="1:24" ht="15" customHeight="1">
      <c r="A438" s="352"/>
      <c r="B438" s="373"/>
      <c r="C438" s="373"/>
      <c r="D438" s="163" t="s">
        <v>67</v>
      </c>
      <c r="E438" s="474" t="s">
        <v>429</v>
      </c>
      <c r="F438" s="174"/>
      <c r="G438" s="175">
        <v>0</v>
      </c>
      <c r="H438" s="176">
        <v>0</v>
      </c>
      <c r="I438" s="175">
        <v>0</v>
      </c>
      <c r="J438" s="176">
        <v>0</v>
      </c>
      <c r="K438" s="177">
        <v>0</v>
      </c>
      <c r="L438" s="176">
        <v>0</v>
      </c>
      <c r="M438" s="175">
        <v>505</v>
      </c>
      <c r="N438" s="176">
        <v>1096</v>
      </c>
      <c r="O438" s="175">
        <v>0</v>
      </c>
      <c r="P438" s="176">
        <v>0</v>
      </c>
      <c r="Q438" s="175">
        <v>0</v>
      </c>
      <c r="R438" s="176">
        <v>0</v>
      </c>
      <c r="S438" s="176">
        <f t="shared" si="29"/>
        <v>1601</v>
      </c>
      <c r="T438" s="338" t="s">
        <v>182</v>
      </c>
      <c r="U438" s="342">
        <v>1</v>
      </c>
      <c r="V438" s="515"/>
      <c r="W438" s="362"/>
      <c r="X438" s="362"/>
    </row>
    <row r="439" spans="1:24" ht="15" customHeight="1">
      <c r="A439" s="377"/>
      <c r="B439" s="378"/>
      <c r="C439" s="378"/>
      <c r="D439" s="163" t="s">
        <v>69</v>
      </c>
      <c r="E439" s="474" t="s">
        <v>430</v>
      </c>
      <c r="F439" s="174"/>
      <c r="G439" s="175">
        <v>2107</v>
      </c>
      <c r="H439" s="176">
        <v>136</v>
      </c>
      <c r="I439" s="175">
        <v>671</v>
      </c>
      <c r="J439" s="176">
        <v>650</v>
      </c>
      <c r="K439" s="177">
        <v>1745</v>
      </c>
      <c r="L439" s="176">
        <v>4827</v>
      </c>
      <c r="M439" s="175">
        <v>1005</v>
      </c>
      <c r="N439" s="176">
        <v>1547</v>
      </c>
      <c r="O439" s="175">
        <v>1271</v>
      </c>
      <c r="P439" s="176">
        <v>2481</v>
      </c>
      <c r="Q439" s="175">
        <v>1622</v>
      </c>
      <c r="R439" s="176">
        <v>32</v>
      </c>
      <c r="S439" s="176">
        <f>SUM(G439:R439)</f>
        <v>18094</v>
      </c>
      <c r="T439" s="338" t="s">
        <v>177</v>
      </c>
      <c r="U439" s="342">
        <v>1</v>
      </c>
      <c r="V439" s="515"/>
      <c r="W439" s="362"/>
      <c r="X439" s="362"/>
    </row>
    <row r="440" spans="1:24" ht="15" customHeight="1">
      <c r="A440" s="381"/>
      <c r="B440" s="382"/>
      <c r="C440" s="382"/>
      <c r="D440" s="343"/>
      <c r="E440" s="477" t="s">
        <v>607</v>
      </c>
      <c r="F440" s="344"/>
      <c r="G440" s="345">
        <f t="shared" ref="G440:S440" si="36">SUMIFS(G427:G439,$U427:$U439,1)</f>
        <v>7188</v>
      </c>
      <c r="H440" s="346">
        <f t="shared" si="36"/>
        <v>5166</v>
      </c>
      <c r="I440" s="345">
        <f t="shared" si="36"/>
        <v>8178</v>
      </c>
      <c r="J440" s="346">
        <f t="shared" si="36"/>
        <v>9370</v>
      </c>
      <c r="K440" s="347">
        <f t="shared" si="36"/>
        <v>16978</v>
      </c>
      <c r="L440" s="346">
        <f t="shared" si="36"/>
        <v>17289</v>
      </c>
      <c r="M440" s="345">
        <f t="shared" si="36"/>
        <v>16771</v>
      </c>
      <c r="N440" s="346">
        <f t="shared" si="36"/>
        <v>22829</v>
      </c>
      <c r="O440" s="345">
        <f t="shared" si="36"/>
        <v>12970</v>
      </c>
      <c r="P440" s="346">
        <f t="shared" si="36"/>
        <v>17134</v>
      </c>
      <c r="Q440" s="345">
        <f t="shared" si="36"/>
        <v>12348</v>
      </c>
      <c r="R440" s="346">
        <f t="shared" si="36"/>
        <v>4458</v>
      </c>
      <c r="S440" s="400">
        <f t="shared" si="36"/>
        <v>150679</v>
      </c>
      <c r="T440" s="348"/>
      <c r="U440" s="342">
        <v>2</v>
      </c>
      <c r="V440" s="515"/>
      <c r="W440" s="362"/>
      <c r="X440" s="362"/>
    </row>
    <row r="441" spans="1:24" s="342" customFormat="1" ht="15" customHeight="1">
      <c r="A441" s="401"/>
      <c r="B441" s="402"/>
      <c r="C441" s="402"/>
      <c r="D441" s="403"/>
      <c r="E441" s="478" t="s">
        <v>608</v>
      </c>
      <c r="F441" s="404"/>
      <c r="G441" s="556">
        <f t="shared" ref="G441:S441" si="37">SUMIFS(G6:G440,$U6:$U440,2)</f>
        <v>2892273</v>
      </c>
      <c r="H441" s="557">
        <f t="shared" si="37"/>
        <v>1620148</v>
      </c>
      <c r="I441" s="556">
        <f t="shared" si="37"/>
        <v>2500884</v>
      </c>
      <c r="J441" s="557">
        <f t="shared" si="37"/>
        <v>2505338</v>
      </c>
      <c r="K441" s="558">
        <f t="shared" si="37"/>
        <v>3092753</v>
      </c>
      <c r="L441" s="557">
        <f t="shared" si="37"/>
        <v>1971254</v>
      </c>
      <c r="M441" s="556">
        <f t="shared" si="37"/>
        <v>2192377</v>
      </c>
      <c r="N441" s="557">
        <f t="shared" si="37"/>
        <v>3666792</v>
      </c>
      <c r="O441" s="556">
        <f t="shared" si="37"/>
        <v>2267605</v>
      </c>
      <c r="P441" s="557">
        <f t="shared" si="37"/>
        <v>2871043</v>
      </c>
      <c r="Q441" s="556">
        <f t="shared" si="37"/>
        <v>2922168</v>
      </c>
      <c r="R441" s="557">
        <f t="shared" si="37"/>
        <v>1690956</v>
      </c>
      <c r="S441" s="555">
        <f t="shared" si="37"/>
        <v>30193591</v>
      </c>
      <c r="T441" s="405"/>
      <c r="U441" s="342">
        <v>2</v>
      </c>
    </row>
    <row r="442" spans="1:24">
      <c r="A442" s="342"/>
      <c r="B442" s="406"/>
      <c r="C442" s="406"/>
      <c r="D442" s="407"/>
      <c r="E442" s="479"/>
      <c r="F442" s="409"/>
      <c r="G442" s="407"/>
      <c r="H442" s="407"/>
      <c r="I442" s="407"/>
      <c r="J442" s="407"/>
      <c r="K442" s="407"/>
      <c r="L442" s="407"/>
      <c r="M442" s="407"/>
      <c r="N442" s="407"/>
      <c r="O442" s="407"/>
      <c r="P442" s="407"/>
      <c r="Q442" s="407"/>
      <c r="R442" s="407"/>
      <c r="S442" s="410"/>
      <c r="T442" s="409"/>
    </row>
  </sheetData>
  <autoFilter ref="A5:X5" xr:uid="{00000000-0001-0000-0300-000000000000}">
    <filterColumn colId="3" showButton="0"/>
  </autoFilter>
  <mergeCells count="7">
    <mergeCell ref="T4:T5"/>
    <mergeCell ref="F4:F5"/>
    <mergeCell ref="B4:B5"/>
    <mergeCell ref="D4:E5"/>
    <mergeCell ref="G4:K4"/>
    <mergeCell ref="L4:R4"/>
    <mergeCell ref="S4:S5"/>
  </mergeCells>
  <phoneticPr fontId="6"/>
  <printOptions horizontalCentered="1"/>
  <pageMargins left="0.47244094488188981" right="0.47244094488188981" top="0.78740157480314965" bottom="0.78740157480314965" header="0.31496062992125984" footer="0.39370078740157483"/>
  <pageSetup paperSize="9" scale="97" firstPageNumber="36" fitToWidth="2" fitToHeight="10" pageOrder="overThenDown" orientation="portrait" useFirstPageNumber="1" r:id="rId1"/>
  <headerFooter>
    <oddFooter>&amp;C&amp;"ＭＳ 明朝,標準"&amp;P</oddFooter>
  </headerFooter>
  <rowBreaks count="9" manualBreakCount="9">
    <brk id="49" max="19" man="1"/>
    <brk id="93" max="19" man="1"/>
    <brk id="137" max="19" man="1"/>
    <brk id="180" max="19" man="1"/>
    <brk id="224" max="19" man="1"/>
    <brk id="269" max="19" man="1"/>
    <brk id="313" max="19" man="1"/>
    <brk id="357" max="19" man="1"/>
    <brk id="402" max="19" man="1"/>
  </rowBreaks>
  <colBreaks count="1" manualBreakCount="1">
    <brk id="11" max="459" man="1"/>
  </colBreaks>
  <ignoredErrors>
    <ignoredError sqref="D38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8"/>
  <sheetViews>
    <sheetView topLeftCell="A27" workbookViewId="0">
      <selection activeCell="G56" sqref="G56"/>
    </sheetView>
  </sheetViews>
  <sheetFormatPr defaultColWidth="19.625" defaultRowHeight="12"/>
  <cols>
    <col min="1" max="1" width="3.625" style="16" customWidth="1"/>
    <col min="2" max="2" width="10.625" style="1" customWidth="1"/>
    <col min="3" max="3" width="3.625" style="16" customWidth="1"/>
    <col min="4" max="4" width="10.625" style="1" customWidth="1"/>
    <col min="5" max="5" width="3.625" style="16" customWidth="1"/>
    <col min="6" max="6" width="28.125" style="1" customWidth="1"/>
    <col min="7" max="9" width="11.625" style="1" customWidth="1"/>
    <col min="10" max="10" width="9" style="33"/>
    <col min="11" max="14" width="19.625" style="1" customWidth="1"/>
    <col min="15" max="16384" width="19.625" style="1"/>
  </cols>
  <sheetData>
    <row r="1" spans="1:10" ht="21.75" customHeight="1"/>
    <row r="2" spans="1:10" s="7" customFormat="1" ht="21.75" customHeight="1">
      <c r="A2" s="29" t="s">
        <v>624</v>
      </c>
      <c r="C2" s="14"/>
      <c r="E2" s="14"/>
      <c r="J2" s="33"/>
    </row>
    <row r="3" spans="1:10" s="3" customFormat="1" ht="20.25" customHeight="1">
      <c r="A3" s="15"/>
      <c r="C3" s="15"/>
      <c r="E3" s="15"/>
      <c r="I3" s="41" t="s">
        <v>3</v>
      </c>
      <c r="J3" s="33"/>
    </row>
    <row r="4" spans="1:10" s="5" customFormat="1" ht="33.950000000000003" customHeight="1">
      <c r="A4" s="706" t="s">
        <v>434</v>
      </c>
      <c r="B4" s="707"/>
      <c r="C4" s="707" t="s">
        <v>435</v>
      </c>
      <c r="D4" s="707"/>
      <c r="E4" s="707" t="s">
        <v>440</v>
      </c>
      <c r="F4" s="707"/>
      <c r="G4" s="62" t="s">
        <v>923</v>
      </c>
      <c r="H4" s="62" t="s">
        <v>862</v>
      </c>
      <c r="I4" s="63" t="s">
        <v>4</v>
      </c>
      <c r="J4" s="33"/>
    </row>
    <row r="5" spans="1:10" ht="15" customHeight="1">
      <c r="A5" s="61">
        <v>1</v>
      </c>
      <c r="B5" s="180" t="s">
        <v>436</v>
      </c>
      <c r="C5" s="60" t="s">
        <v>438</v>
      </c>
      <c r="D5" s="180" t="s">
        <v>439</v>
      </c>
      <c r="E5" s="187" t="s">
        <v>438</v>
      </c>
      <c r="F5" s="188" t="s">
        <v>441</v>
      </c>
      <c r="G5" s="189">
        <f>SUMIFS('（1）ウ_観光地点別'!$G:$G,'（1）ウ_観光地点別'!$J:$J,J5)</f>
        <v>519526</v>
      </c>
      <c r="H5" s="189">
        <f>SUMIFS('（1）ウ_観光地点別'!$H:$H,'（1）ウ_観光地点別'!$J:$J,J5)</f>
        <v>430249</v>
      </c>
      <c r="I5" s="190">
        <f>IFERROR(+G5/H5-1,"-")</f>
        <v>0.20750077280830403</v>
      </c>
      <c r="J5" s="33" t="str">
        <f>$A$5&amp;"-"&amp;$C$5&amp;"-"&amp;E5</f>
        <v>1-01-01</v>
      </c>
    </row>
    <row r="6" spans="1:10" ht="15" customHeight="1">
      <c r="A6" s="61"/>
      <c r="B6" s="181"/>
      <c r="C6" s="61"/>
      <c r="D6" s="181"/>
      <c r="E6" s="184" t="s">
        <v>443</v>
      </c>
      <c r="F6" s="191" t="s">
        <v>444</v>
      </c>
      <c r="G6" s="185">
        <f>SUMIFS('（1）ウ_観光地点別'!$G:$G,'（1）ウ_観光地点別'!$J:$J,J6)</f>
        <v>16329</v>
      </c>
      <c r="H6" s="185">
        <f>SUMIFS('（1）ウ_観光地点別'!$H:$H,'（1）ウ_観光地点別'!$J:$J,J6)</f>
        <v>15907</v>
      </c>
      <c r="I6" s="318">
        <f t="shared" ref="I6:I11" si="0">IFERROR(+G6/H6-1,"-")</f>
        <v>2.6529200980700329E-2</v>
      </c>
      <c r="J6" s="33" t="str">
        <f t="shared" ref="J6:J11" si="1">$A$5&amp;"-"&amp;$C$5&amp;"-"&amp;E6</f>
        <v>1-01-02</v>
      </c>
    </row>
    <row r="7" spans="1:10" ht="15" customHeight="1">
      <c r="A7" s="61"/>
      <c r="B7" s="181"/>
      <c r="C7" s="61"/>
      <c r="D7" s="181"/>
      <c r="E7" s="193" t="s">
        <v>445</v>
      </c>
      <c r="F7" s="194" t="s">
        <v>446</v>
      </c>
      <c r="G7" s="195">
        <f>SUMIFS('（1）ウ_観光地点別'!$G:$G,'（1）ウ_観光地点別'!$J:$J,J7)</f>
        <v>12982</v>
      </c>
      <c r="H7" s="195">
        <f>SUMIFS('（1）ウ_観光地点別'!$H:$H,'（1）ウ_観光地点別'!$J:$J,J7)</f>
        <v>9706</v>
      </c>
      <c r="I7" s="502">
        <f t="shared" si="0"/>
        <v>0.33752318153719352</v>
      </c>
      <c r="J7" s="33" t="str">
        <f t="shared" si="1"/>
        <v>1-01-03</v>
      </c>
    </row>
    <row r="8" spans="1:10" ht="15" customHeight="1">
      <c r="A8" s="61"/>
      <c r="B8" s="181"/>
      <c r="C8" s="61"/>
      <c r="D8" s="181"/>
      <c r="E8" s="184" t="s">
        <v>447</v>
      </c>
      <c r="F8" s="191" t="s">
        <v>448</v>
      </c>
      <c r="G8" s="185">
        <f>SUMIFS('（1）ウ_観光地点別'!$G:$G,'（1）ウ_観光地点別'!$J:$J,J8)</f>
        <v>467313</v>
      </c>
      <c r="H8" s="185">
        <f>SUMIFS('（1）ウ_観光地点別'!$H:$H,'（1）ウ_観光地点別'!$J:$J,J8)</f>
        <v>424777</v>
      </c>
      <c r="I8" s="318">
        <f t="shared" si="0"/>
        <v>0.10013724848567596</v>
      </c>
      <c r="J8" s="33" t="str">
        <f t="shared" si="1"/>
        <v>1-01-04</v>
      </c>
    </row>
    <row r="9" spans="1:10" ht="15" customHeight="1">
      <c r="A9" s="61"/>
      <c r="B9" s="181"/>
      <c r="C9" s="61"/>
      <c r="D9" s="181"/>
      <c r="E9" s="184" t="s">
        <v>449</v>
      </c>
      <c r="F9" s="191" t="s">
        <v>450</v>
      </c>
      <c r="G9" s="185">
        <f>SUMIFS('（1）ウ_観光地点別'!$G:$G,'（1）ウ_観光地点別'!$J:$J,J9)</f>
        <v>1545223</v>
      </c>
      <c r="H9" s="185">
        <f>SUMIFS('（1）ウ_観光地点別'!$H:$H,'（1）ウ_観光地点別'!$J:$J,J9)</f>
        <v>1484245</v>
      </c>
      <c r="I9" s="318">
        <f t="shared" si="0"/>
        <v>4.1083513840370012E-2</v>
      </c>
      <c r="J9" s="33" t="str">
        <f t="shared" si="1"/>
        <v>1-01-05</v>
      </c>
    </row>
    <row r="10" spans="1:10" ht="15" customHeight="1">
      <c r="A10" s="61"/>
      <c r="B10" s="181"/>
      <c r="C10" s="61"/>
      <c r="D10" s="181"/>
      <c r="E10" s="184" t="s">
        <v>451</v>
      </c>
      <c r="F10" s="191" t="s">
        <v>452</v>
      </c>
      <c r="G10" s="185">
        <f>SUMIFS('（1）ウ_観光地点別'!$G:$G,'（1）ウ_観光地点別'!$J:$J,J10)</f>
        <v>2310</v>
      </c>
      <c r="H10" s="185">
        <f>SUMIFS('（1）ウ_観光地点別'!$H:$H,'（1）ウ_観光地点別'!$J:$J,J10)</f>
        <v>0</v>
      </c>
      <c r="I10" s="318" t="str">
        <f t="shared" si="0"/>
        <v>-</v>
      </c>
      <c r="J10" s="33" t="str">
        <f t="shared" si="1"/>
        <v>1-01-06</v>
      </c>
    </row>
    <row r="11" spans="1:10" ht="15" customHeight="1">
      <c r="A11" s="61"/>
      <c r="B11" s="181"/>
      <c r="C11" s="61"/>
      <c r="D11" s="183"/>
      <c r="E11" s="184" t="s">
        <v>453</v>
      </c>
      <c r="F11" s="191" t="s">
        <v>454</v>
      </c>
      <c r="G11" s="185">
        <f>SUMIFS('（1）ウ_観光地点別'!$G:$G,'（1）ウ_観光地点別'!$J:$J,J11)</f>
        <v>107975</v>
      </c>
      <c r="H11" s="185">
        <f>SUMIFS('（1）ウ_観光地点別'!$H:$H,'（1）ウ_観光地点別'!$J:$J,J11)</f>
        <v>79900</v>
      </c>
      <c r="I11" s="318">
        <f t="shared" si="0"/>
        <v>0.35137672090112648</v>
      </c>
      <c r="J11" s="33" t="str">
        <f t="shared" si="1"/>
        <v>1-01-99</v>
      </c>
    </row>
    <row r="12" spans="1:10" ht="15" customHeight="1">
      <c r="A12" s="61"/>
      <c r="B12" s="181"/>
      <c r="C12" s="197"/>
      <c r="D12" s="198" t="s">
        <v>26</v>
      </c>
      <c r="E12" s="199"/>
      <c r="F12" s="200"/>
      <c r="G12" s="201">
        <f>SUM(G5:G11)</f>
        <v>2671658</v>
      </c>
      <c r="H12" s="201">
        <f>SUM(H5:H11)</f>
        <v>2444784</v>
      </c>
      <c r="I12" s="202">
        <f t="shared" ref="I12" si="2">+G12/H12-1</f>
        <v>9.2799200256546088E-2</v>
      </c>
    </row>
    <row r="13" spans="1:10" ht="15" customHeight="1">
      <c r="A13" s="61"/>
      <c r="B13" s="181"/>
      <c r="C13" s="60" t="s">
        <v>475</v>
      </c>
      <c r="D13" s="203" t="s">
        <v>455</v>
      </c>
      <c r="E13" s="193" t="s">
        <v>437</v>
      </c>
      <c r="F13" s="194" t="s">
        <v>456</v>
      </c>
      <c r="G13" s="195">
        <f>SUMIFS('（1）ウ_観光地点別'!$G:$G,'（1）ウ_観光地点別'!$J:$J,J13)</f>
        <v>134837</v>
      </c>
      <c r="H13" s="195">
        <f>SUMIFS('（1）ウ_観光地点別'!$H:$H,'（1）ウ_観光地点別'!$J:$J,J13)</f>
        <v>121681</v>
      </c>
      <c r="I13" s="196">
        <f t="shared" ref="I13:I25" si="3">IFERROR(+G13/H13-1,"-")</f>
        <v>0.10811876956961242</v>
      </c>
      <c r="J13" s="33" t="str">
        <f>$A$5&amp;"-"&amp;$C$13&amp;"-"&amp;E13</f>
        <v>1-02-01</v>
      </c>
    </row>
    <row r="14" spans="1:10" ht="15" customHeight="1">
      <c r="A14" s="61"/>
      <c r="B14" s="181"/>
      <c r="C14" s="61"/>
      <c r="D14" s="181"/>
      <c r="E14" s="184" t="s">
        <v>443</v>
      </c>
      <c r="F14" s="191" t="s">
        <v>457</v>
      </c>
      <c r="G14" s="185">
        <f>SUMIFS('（1）ウ_観光地点別'!$G:$G,'（1）ウ_観光地点別'!$J:$J,J14)</f>
        <v>793130</v>
      </c>
      <c r="H14" s="185">
        <f>SUMIFS('（1）ウ_観光地点別'!$H:$H,'（1）ウ_観光地点別'!$J:$J,J14)</f>
        <v>584796</v>
      </c>
      <c r="I14" s="192">
        <f t="shared" si="3"/>
        <v>0.35625072674915703</v>
      </c>
      <c r="J14" s="33" t="str">
        <f t="shared" ref="J14:J25" si="4">$A$5&amp;"-"&amp;$C$13&amp;"-"&amp;E14</f>
        <v>1-02-02</v>
      </c>
    </row>
    <row r="15" spans="1:10" ht="15" customHeight="1">
      <c r="A15" s="61"/>
      <c r="B15" s="181"/>
      <c r="C15" s="61"/>
      <c r="D15" s="181"/>
      <c r="E15" s="193" t="s">
        <v>445</v>
      </c>
      <c r="F15" s="194" t="s">
        <v>458</v>
      </c>
      <c r="G15" s="195">
        <f>SUMIFS('（1）ウ_観光地点別'!$G:$G,'（1）ウ_観光地点別'!$J:$J,J15)</f>
        <v>10816893</v>
      </c>
      <c r="H15" s="195">
        <f>SUMIFS('（1）ウ_観光地点別'!$H:$H,'（1）ウ_観光地点別'!$J:$J,J15)</f>
        <v>9506007</v>
      </c>
      <c r="I15" s="196">
        <f t="shared" si="3"/>
        <v>0.13790080314479036</v>
      </c>
      <c r="J15" s="33" t="str">
        <f t="shared" si="4"/>
        <v>1-02-03</v>
      </c>
    </row>
    <row r="16" spans="1:10" ht="15" customHeight="1">
      <c r="A16" s="61"/>
      <c r="B16" s="181"/>
      <c r="C16" s="61"/>
      <c r="D16" s="181"/>
      <c r="E16" s="184" t="s">
        <v>447</v>
      </c>
      <c r="F16" s="191" t="s">
        <v>459</v>
      </c>
      <c r="G16" s="185">
        <f>SUMIFS('（1）ウ_観光地点別'!$G:$G,'（1）ウ_観光地点別'!$J:$J,J16)</f>
        <v>264569</v>
      </c>
      <c r="H16" s="185">
        <f>SUMIFS('（1）ウ_観光地点別'!$H:$H,'（1）ウ_観光地点別'!$J:$J,J16)</f>
        <v>205543</v>
      </c>
      <c r="I16" s="192">
        <f t="shared" si="3"/>
        <v>0.28717105423196121</v>
      </c>
      <c r="J16" s="33" t="str">
        <f t="shared" si="4"/>
        <v>1-02-04</v>
      </c>
    </row>
    <row r="17" spans="1:10" ht="15" customHeight="1">
      <c r="A17" s="61"/>
      <c r="B17" s="181"/>
      <c r="C17" s="61"/>
      <c r="D17" s="181"/>
      <c r="E17" s="184" t="s">
        <v>449</v>
      </c>
      <c r="F17" s="191" t="s">
        <v>460</v>
      </c>
      <c r="G17" s="185">
        <f>SUMIFS('（1）ウ_観光地点別'!$G:$G,'（1）ウ_観光地点別'!$J:$J,J17)</f>
        <v>75838</v>
      </c>
      <c r="H17" s="185">
        <f>SUMIFS('（1）ウ_観光地点別'!$H:$H,'（1）ウ_観光地点別'!$J:$J,J17)</f>
        <v>70281</v>
      </c>
      <c r="I17" s="192">
        <f t="shared" si="3"/>
        <v>7.9068311492437537E-2</v>
      </c>
      <c r="J17" s="33" t="str">
        <f t="shared" si="4"/>
        <v>1-02-05</v>
      </c>
    </row>
    <row r="18" spans="1:10" ht="15" customHeight="1">
      <c r="A18" s="61"/>
      <c r="B18" s="181"/>
      <c r="C18" s="61"/>
      <c r="D18" s="181"/>
      <c r="E18" s="184" t="s">
        <v>451</v>
      </c>
      <c r="F18" s="191" t="s">
        <v>461</v>
      </c>
      <c r="G18" s="185">
        <f>SUMIFS('（1）ウ_観光地点別'!$G:$G,'（1）ウ_観光地点別'!$J:$J,J18)</f>
        <v>1344712</v>
      </c>
      <c r="H18" s="185">
        <f>SUMIFS('（1）ウ_観光地点別'!$H:$H,'（1）ウ_観光地点別'!$J:$J,J18)</f>
        <v>1177094</v>
      </c>
      <c r="I18" s="192">
        <f t="shared" si="3"/>
        <v>0.14239984232355285</v>
      </c>
      <c r="J18" s="33" t="str">
        <f t="shared" si="4"/>
        <v>1-02-06</v>
      </c>
    </row>
    <row r="19" spans="1:10" ht="15" customHeight="1">
      <c r="A19" s="61"/>
      <c r="B19" s="181"/>
      <c r="C19" s="61"/>
      <c r="D19" s="181"/>
      <c r="E19" s="184" t="s">
        <v>462</v>
      </c>
      <c r="F19" s="191" t="s">
        <v>463</v>
      </c>
      <c r="G19" s="185">
        <f>SUMIFS('（1）ウ_観光地点別'!$G:$G,'（1）ウ_観光地点別'!$J:$J,J19)</f>
        <v>883985</v>
      </c>
      <c r="H19" s="185">
        <f>SUMIFS('（1）ウ_観光地点別'!$H:$H,'（1）ウ_観光地点別'!$J:$J,J19)</f>
        <v>649089</v>
      </c>
      <c r="I19" s="192">
        <f t="shared" si="3"/>
        <v>0.36188565820711793</v>
      </c>
      <c r="J19" s="33" t="str">
        <f t="shared" si="4"/>
        <v>1-02-07</v>
      </c>
    </row>
    <row r="20" spans="1:10" ht="15" customHeight="1">
      <c r="A20" s="61"/>
      <c r="B20" s="181"/>
      <c r="C20" s="61"/>
      <c r="D20" s="181"/>
      <c r="E20" s="184" t="s">
        <v>464</v>
      </c>
      <c r="F20" s="191" t="s">
        <v>465</v>
      </c>
      <c r="G20" s="185">
        <f>SUMIFS('（1）ウ_観光地点別'!$G:$G,'（1）ウ_観光地点別'!$J:$J,J20)</f>
        <v>134452</v>
      </c>
      <c r="H20" s="185">
        <f>SUMIFS('（1）ウ_観光地点別'!$H:$H,'（1）ウ_観光地点別'!$J:$J,J20)</f>
        <v>103163</v>
      </c>
      <c r="I20" s="192">
        <f t="shared" si="3"/>
        <v>0.30329672460087442</v>
      </c>
      <c r="J20" s="33" t="str">
        <f t="shared" si="4"/>
        <v>1-02-08</v>
      </c>
    </row>
    <row r="21" spans="1:10" ht="15" customHeight="1">
      <c r="A21" s="61"/>
      <c r="B21" s="181"/>
      <c r="C21" s="61"/>
      <c r="D21" s="181"/>
      <c r="E21" s="184" t="s">
        <v>466</v>
      </c>
      <c r="F21" s="191" t="s">
        <v>467</v>
      </c>
      <c r="G21" s="185">
        <f>SUMIFS('（1）ウ_観光地点別'!$G:$G,'（1）ウ_観光地点別'!$J:$J,J21)</f>
        <v>386268</v>
      </c>
      <c r="H21" s="185">
        <f>SUMIFS('（1）ウ_観光地点別'!$H:$H,'（1）ウ_観光地点別'!$J:$J,J21)</f>
        <v>361261</v>
      </c>
      <c r="I21" s="192">
        <f t="shared" si="3"/>
        <v>6.9221421631451951E-2</v>
      </c>
      <c r="J21" s="33" t="str">
        <f t="shared" si="4"/>
        <v>1-02-09</v>
      </c>
    </row>
    <row r="22" spans="1:10" ht="15" customHeight="1">
      <c r="A22" s="61"/>
      <c r="B22" s="181"/>
      <c r="C22" s="61"/>
      <c r="D22" s="181"/>
      <c r="E22" s="184" t="s">
        <v>468</v>
      </c>
      <c r="F22" s="191" t="s">
        <v>469</v>
      </c>
      <c r="G22" s="185">
        <f>SUMIFS('（1）ウ_観光地点別'!$G:$G,'（1）ウ_観光地点別'!$J:$J,J22)</f>
        <v>343468</v>
      </c>
      <c r="H22" s="185">
        <f>SUMIFS('（1）ウ_観光地点別'!$H:$H,'（1）ウ_観光地点別'!$J:$J,J22)</f>
        <v>330079</v>
      </c>
      <c r="I22" s="192">
        <f t="shared" si="3"/>
        <v>4.056301673235807E-2</v>
      </c>
      <c r="J22" s="33" t="str">
        <f t="shared" si="4"/>
        <v>1-02-10</v>
      </c>
    </row>
    <row r="23" spans="1:10" ht="15" customHeight="1">
      <c r="A23" s="61"/>
      <c r="B23" s="181"/>
      <c r="C23" s="61"/>
      <c r="D23" s="181"/>
      <c r="E23" s="184" t="s">
        <v>470</v>
      </c>
      <c r="F23" s="191" t="s">
        <v>471</v>
      </c>
      <c r="G23" s="185">
        <f>SUMIFS('（1）ウ_観光地点別'!$G:$G,'（1）ウ_観光地点別'!$J:$J,J23)</f>
        <v>11639</v>
      </c>
      <c r="H23" s="185">
        <f>SUMIFS('（1）ウ_観光地点別'!$H:$H,'（1）ウ_観光地点別'!$J:$J,J23)</f>
        <v>10687</v>
      </c>
      <c r="I23" s="192">
        <f t="shared" si="3"/>
        <v>8.90801908861234E-2</v>
      </c>
      <c r="J23" s="33" t="str">
        <f t="shared" si="4"/>
        <v>1-02-11</v>
      </c>
    </row>
    <row r="24" spans="1:10" ht="15" customHeight="1">
      <c r="A24" s="61"/>
      <c r="B24" s="181"/>
      <c r="C24" s="61"/>
      <c r="D24" s="181"/>
      <c r="E24" s="184" t="s">
        <v>472</v>
      </c>
      <c r="F24" s="191" t="s">
        <v>473</v>
      </c>
      <c r="G24" s="185">
        <f>SUMIFS('（1）ウ_観光地点別'!$G:$G,'（1）ウ_観光地点別'!$J:$J,J24)</f>
        <v>246518</v>
      </c>
      <c r="H24" s="185">
        <f>SUMIFS('（1）ウ_観光地点別'!$H:$H,'（1）ウ_観光地点別'!$J:$J,J24)</f>
        <v>184218</v>
      </c>
      <c r="I24" s="192">
        <f t="shared" si="3"/>
        <v>0.33818627929952561</v>
      </c>
      <c r="J24" s="33" t="str">
        <f t="shared" si="4"/>
        <v>1-02-12</v>
      </c>
    </row>
    <row r="25" spans="1:10" ht="15" customHeight="1">
      <c r="A25" s="61"/>
      <c r="B25" s="181"/>
      <c r="C25" s="61"/>
      <c r="D25" s="183"/>
      <c r="E25" s="184" t="s">
        <v>453</v>
      </c>
      <c r="F25" s="191" t="s">
        <v>474</v>
      </c>
      <c r="G25" s="185">
        <f>SUMIFS('（1）ウ_観光地点別'!$G:$G,'（1）ウ_観光地点別'!$J:$J,J25)</f>
        <v>15515</v>
      </c>
      <c r="H25" s="185">
        <f>SUMIFS('（1）ウ_観光地点別'!$H:$H,'（1）ウ_観光地点別'!$J:$J,J25)</f>
        <v>14410</v>
      </c>
      <c r="I25" s="192">
        <f t="shared" si="3"/>
        <v>7.6682859125607239E-2</v>
      </c>
      <c r="J25" s="33" t="str">
        <f t="shared" si="4"/>
        <v>1-02-99</v>
      </c>
    </row>
    <row r="26" spans="1:10" ht="15" customHeight="1">
      <c r="A26" s="61"/>
      <c r="B26" s="181"/>
      <c r="C26" s="197"/>
      <c r="D26" s="198" t="s">
        <v>26</v>
      </c>
      <c r="E26" s="199"/>
      <c r="F26" s="200"/>
      <c r="G26" s="201">
        <f>SUM(G13:G25)</f>
        <v>15451824</v>
      </c>
      <c r="H26" s="201">
        <f>SUM(H13:H25)</f>
        <v>13318309</v>
      </c>
      <c r="I26" s="202">
        <f t="shared" ref="I26:I44" si="5">+G26/H26-1</f>
        <v>0.16019413575702446</v>
      </c>
    </row>
    <row r="27" spans="1:10" ht="15" customHeight="1">
      <c r="A27" s="61"/>
      <c r="B27" s="181"/>
      <c r="C27" s="207" t="s">
        <v>476</v>
      </c>
      <c r="D27" s="204" t="s">
        <v>477</v>
      </c>
      <c r="E27" s="193" t="s">
        <v>437</v>
      </c>
      <c r="F27" s="194" t="s">
        <v>478</v>
      </c>
      <c r="G27" s="205">
        <f>SUMIFS('（1）ウ_観光地点別'!$G:$G,'（1）ウ_観光地点別'!$J:$J,J27)</f>
        <v>3005783</v>
      </c>
      <c r="H27" s="205">
        <f>SUMIFS('（1）ウ_観光地点別'!$H:$H,'（1）ウ_観光地点別'!$J:$J,J27)</f>
        <v>2645485</v>
      </c>
      <c r="I27" s="192">
        <f t="shared" si="5"/>
        <v>0.13619355241099451</v>
      </c>
      <c r="J27" s="33" t="str">
        <f>$A$5&amp;"-"&amp;$C$27&amp;"-"&amp;E27</f>
        <v>1-03-01</v>
      </c>
    </row>
    <row r="28" spans="1:10" ht="15" customHeight="1">
      <c r="A28" s="61"/>
      <c r="B28" s="181"/>
      <c r="C28" s="186"/>
      <c r="D28" s="198" t="s">
        <v>26</v>
      </c>
      <c r="E28" s="199"/>
      <c r="F28" s="200"/>
      <c r="G28" s="206">
        <f>G27</f>
        <v>3005783</v>
      </c>
      <c r="H28" s="206">
        <f>H27</f>
        <v>2645485</v>
      </c>
      <c r="I28" s="202">
        <f t="shared" si="5"/>
        <v>0.13619355241099451</v>
      </c>
    </row>
    <row r="29" spans="1:10" ht="15" customHeight="1">
      <c r="A29" s="61"/>
      <c r="B29" s="181"/>
      <c r="C29" s="207" t="s">
        <v>447</v>
      </c>
      <c r="D29" s="703" t="s">
        <v>622</v>
      </c>
      <c r="E29" s="193" t="s">
        <v>437</v>
      </c>
      <c r="F29" s="194" t="s">
        <v>442</v>
      </c>
      <c r="G29" s="195">
        <f>SUMIFS('（1）ウ_観光地点別'!$G:$G,'（1）ウ_観光地点別'!$J:$J,J29)</f>
        <v>337168</v>
      </c>
      <c r="H29" s="195">
        <f>SUMIFS('（1）ウ_観光地点別'!$H:$H,'（1）ウ_観光地点別'!$J:$J,J29)</f>
        <v>348185</v>
      </c>
      <c r="I29" s="196">
        <f t="shared" ref="I29:I37" si="6">IFERROR(+G29/H29-1,"-")</f>
        <v>-3.1641225210735646E-2</v>
      </c>
      <c r="J29" s="33" t="str">
        <f>$A$5&amp;"-"&amp;$C$29&amp;"-"&amp;E29</f>
        <v>1-04-01</v>
      </c>
    </row>
    <row r="30" spans="1:10" ht="15" customHeight="1">
      <c r="A30" s="61"/>
      <c r="B30" s="181"/>
      <c r="C30" s="61"/>
      <c r="D30" s="704"/>
      <c r="E30" s="184" t="s">
        <v>443</v>
      </c>
      <c r="F30" s="191" t="s">
        <v>479</v>
      </c>
      <c r="G30" s="185">
        <f>SUMIFS('（1）ウ_観光地点別'!$G:$G,'（1）ウ_観光地点別'!$J:$J,J30)</f>
        <v>63187</v>
      </c>
      <c r="H30" s="185">
        <f>SUMIFS('（1）ウ_観光地点別'!$H:$H,'（1）ウ_観光地点別'!$J:$J,J30)</f>
        <v>58481</v>
      </c>
      <c r="I30" s="192">
        <f t="shared" si="6"/>
        <v>8.0470580188437335E-2</v>
      </c>
      <c r="J30" s="33" t="str">
        <f t="shared" ref="J30:J37" si="7">$A$5&amp;"-"&amp;$C$29&amp;"-"&amp;E30</f>
        <v>1-04-02</v>
      </c>
    </row>
    <row r="31" spans="1:10" ht="15" customHeight="1">
      <c r="A31" s="61"/>
      <c r="B31" s="181"/>
      <c r="C31" s="61"/>
      <c r="D31" s="704"/>
      <c r="E31" s="184" t="s">
        <v>445</v>
      </c>
      <c r="F31" s="191" t="s">
        <v>480</v>
      </c>
      <c r="G31" s="185">
        <f>SUMIFS('（1）ウ_観光地点別'!$G:$G,'（1）ウ_観光地点別'!$J:$J,J31)</f>
        <v>164686</v>
      </c>
      <c r="H31" s="185">
        <f>SUMIFS('（1）ウ_観光地点別'!$H:$H,'（1）ウ_観光地点別'!$J:$J,J31)</f>
        <v>192189</v>
      </c>
      <c r="I31" s="192">
        <f t="shared" si="6"/>
        <v>-0.14310392374173342</v>
      </c>
      <c r="J31" s="33" t="str">
        <f t="shared" si="7"/>
        <v>1-04-03</v>
      </c>
    </row>
    <row r="32" spans="1:10" ht="15" customHeight="1">
      <c r="A32" s="61"/>
      <c r="B32" s="181"/>
      <c r="C32" s="61"/>
      <c r="D32" s="704"/>
      <c r="E32" s="193" t="s">
        <v>447</v>
      </c>
      <c r="F32" s="194" t="s">
        <v>481</v>
      </c>
      <c r="G32" s="195">
        <f>SUMIFS('（1）ウ_観光地点別'!$G:$G,'（1）ウ_観光地点別'!$J:$J,J32)</f>
        <v>333712</v>
      </c>
      <c r="H32" s="195">
        <f>SUMIFS('（1）ウ_観光地点別'!$H:$H,'（1）ウ_観光地点別'!$J:$J,J32)</f>
        <v>333113</v>
      </c>
      <c r="I32" s="196">
        <f t="shared" si="6"/>
        <v>1.7981886026663396E-3</v>
      </c>
      <c r="J32" s="33" t="str">
        <f t="shared" si="7"/>
        <v>1-04-04</v>
      </c>
    </row>
    <row r="33" spans="1:10" ht="15" customHeight="1">
      <c r="A33" s="61"/>
      <c r="B33" s="181"/>
      <c r="C33" s="61"/>
      <c r="D33" s="704"/>
      <c r="E33" s="184" t="s">
        <v>449</v>
      </c>
      <c r="F33" s="191" t="s">
        <v>482</v>
      </c>
      <c r="G33" s="185">
        <f>SUMIFS('（1）ウ_観光地点別'!$G:$G,'（1）ウ_観光地点別'!$J:$J,J33)</f>
        <v>237168</v>
      </c>
      <c r="H33" s="185">
        <f>SUMIFS('（1）ウ_観光地点別'!$H:$H,'（1）ウ_観光地点別'!$J:$J,J33)</f>
        <v>218938</v>
      </c>
      <c r="I33" s="192">
        <f t="shared" si="6"/>
        <v>8.3265582036923691E-2</v>
      </c>
      <c r="J33" s="33" t="str">
        <f t="shared" si="7"/>
        <v>1-04-05</v>
      </c>
    </row>
    <row r="34" spans="1:10" ht="15" customHeight="1">
      <c r="A34" s="61"/>
      <c r="B34" s="181"/>
      <c r="C34" s="61"/>
      <c r="D34" s="704"/>
      <c r="E34" s="184" t="s">
        <v>462</v>
      </c>
      <c r="F34" s="191" t="s">
        <v>483</v>
      </c>
      <c r="G34" s="185">
        <f>SUMIFS('（1）ウ_観光地点別'!$G:$G,'（1）ウ_観光地点別'!$J:$J,J34)</f>
        <v>458041</v>
      </c>
      <c r="H34" s="185">
        <f>SUMIFS('（1）ウ_観光地点別'!$H:$H,'（1）ウ_観光地点別'!$J:$J,J34)</f>
        <v>429821</v>
      </c>
      <c r="I34" s="192">
        <f t="shared" si="6"/>
        <v>6.5655237878093464E-2</v>
      </c>
      <c r="J34" s="33" t="str">
        <f t="shared" si="7"/>
        <v>1-04-07</v>
      </c>
    </row>
    <row r="35" spans="1:10" ht="15" customHeight="1">
      <c r="A35" s="61"/>
      <c r="B35" s="181"/>
      <c r="C35" s="61"/>
      <c r="D35" s="704"/>
      <c r="E35" s="214" t="s">
        <v>938</v>
      </c>
      <c r="F35" s="191" t="s">
        <v>730</v>
      </c>
      <c r="G35" s="185">
        <f>SUMIFS('（1）ウ_観光地点別'!$G:$G,'（1）ウ_観光地点別'!$J:$J,J35)</f>
        <v>37395</v>
      </c>
      <c r="H35" s="185">
        <f>SUMIFS('（1）ウ_観光地点別'!$H:$H,'（1）ウ_観光地点別'!$J:$J,J35)</f>
        <v>0</v>
      </c>
      <c r="I35" s="318" t="str">
        <f t="shared" ref="I35" si="8">IFERROR(+G35/H35-1,"-")</f>
        <v>-</v>
      </c>
      <c r="J35" s="33" t="str">
        <f t="shared" ref="J35" si="9">$A$5&amp;"-"&amp;$C$29&amp;"-"&amp;E35</f>
        <v>1-04-08</v>
      </c>
    </row>
    <row r="36" spans="1:10" ht="15" customHeight="1">
      <c r="A36" s="61"/>
      <c r="B36" s="181"/>
      <c r="C36" s="61"/>
      <c r="D36" s="704"/>
      <c r="E36" s="214" t="s">
        <v>735</v>
      </c>
      <c r="F36" s="191" t="s">
        <v>731</v>
      </c>
      <c r="G36" s="185">
        <f>SUMIFS('（1）ウ_観光地点別'!$G:$G,'（1）ウ_観光地点別'!$J:$J,J36)</f>
        <v>0</v>
      </c>
      <c r="H36" s="185">
        <f>SUMIFS('（1）ウ_観光地点別'!$H:$H,'（1）ウ_観光地点別'!$J:$J,J36)</f>
        <v>0</v>
      </c>
      <c r="I36" s="318" t="str">
        <f t="shared" si="6"/>
        <v>-</v>
      </c>
      <c r="J36" s="33" t="str">
        <f>$A$5&amp;"-"&amp;$C$29&amp;"-"&amp;E36</f>
        <v>1-04-09</v>
      </c>
    </row>
    <row r="37" spans="1:10" ht="15" customHeight="1">
      <c r="A37" s="61"/>
      <c r="B37" s="181"/>
      <c r="C37" s="61"/>
      <c r="D37" s="705"/>
      <c r="E37" s="184" t="s">
        <v>453</v>
      </c>
      <c r="F37" s="208" t="s">
        <v>484</v>
      </c>
      <c r="G37" s="185">
        <f>SUMIFS('（1）ウ_観光地点別'!$G:$G,'（1）ウ_観光地点別'!$J:$J,J37)</f>
        <v>605383</v>
      </c>
      <c r="H37" s="185">
        <f>SUMIFS('（1）ウ_観光地点別'!$H:$H,'（1）ウ_観光地点別'!$J:$J,J37)</f>
        <v>590474</v>
      </c>
      <c r="I37" s="192">
        <f t="shared" si="6"/>
        <v>2.524920656963725E-2</v>
      </c>
      <c r="J37" s="33" t="str">
        <f t="shared" si="7"/>
        <v>1-04-99</v>
      </c>
    </row>
    <row r="38" spans="1:10" ht="15" customHeight="1">
      <c r="A38" s="61"/>
      <c r="B38" s="181"/>
      <c r="C38" s="197"/>
      <c r="D38" s="198" t="s">
        <v>26</v>
      </c>
      <c r="E38" s="209"/>
      <c r="F38" s="210"/>
      <c r="G38" s="211">
        <f>SUM(G29:G37)</f>
        <v>2236740</v>
      </c>
      <c r="H38" s="211">
        <f>SUM(H29:H37)</f>
        <v>2171201</v>
      </c>
      <c r="I38" s="212">
        <f>+G38/H38-1</f>
        <v>3.0185597740605363E-2</v>
      </c>
    </row>
    <row r="39" spans="1:10" ht="15" customHeight="1">
      <c r="A39" s="61"/>
      <c r="B39" s="181"/>
      <c r="C39" s="207" t="s">
        <v>485</v>
      </c>
      <c r="D39" s="703" t="s">
        <v>623</v>
      </c>
      <c r="E39" s="193" t="s">
        <v>437</v>
      </c>
      <c r="F39" s="194" t="s">
        <v>486</v>
      </c>
      <c r="G39" s="195">
        <f>SUMIFS('（1）ウ_観光地点別'!$G:$G,'（1）ウ_観光地点別'!$J:$J,J39)</f>
        <v>413374</v>
      </c>
      <c r="H39" s="195">
        <f>SUMIFS('（1）ウ_観光地点別'!$H:$H,'（1）ウ_観光地点別'!$J:$J,J39)</f>
        <v>522437</v>
      </c>
      <c r="I39" s="196">
        <f t="shared" ref="I39:I41" si="10">IFERROR(+G39/H39-1,"-")</f>
        <v>-0.2087581851974496</v>
      </c>
      <c r="J39" s="33" t="str">
        <f>$A$5&amp;"-"&amp;$C$39&amp;"-"&amp;E39</f>
        <v>1-05-01</v>
      </c>
    </row>
    <row r="40" spans="1:10" ht="15" customHeight="1">
      <c r="A40" s="61"/>
      <c r="B40" s="181"/>
      <c r="C40" s="61"/>
      <c r="D40" s="708"/>
      <c r="E40" s="184" t="s">
        <v>445</v>
      </c>
      <c r="F40" s="191" t="s">
        <v>487</v>
      </c>
      <c r="G40" s="185">
        <f>SUMIFS('（1）ウ_観光地点別'!$G:$G,'（1）ウ_観光地点別'!$J:$J,J40)</f>
        <v>635076</v>
      </c>
      <c r="H40" s="185">
        <f>SUMIFS('（1）ウ_観光地点別'!$H:$H,'（1）ウ_観光地点別'!$J:$J,J40)</f>
        <v>480222</v>
      </c>
      <c r="I40" s="192">
        <f t="shared" si="10"/>
        <v>0.32246336069567816</v>
      </c>
      <c r="J40" s="33" t="str">
        <f>$A$5&amp;"-"&amp;$C$39&amp;"-"&amp;E40</f>
        <v>1-05-03</v>
      </c>
    </row>
    <row r="41" spans="1:10" ht="15" customHeight="1">
      <c r="A41" s="61"/>
      <c r="B41" s="181"/>
      <c r="C41" s="61"/>
      <c r="D41" s="709"/>
      <c r="E41" s="184" t="s">
        <v>453</v>
      </c>
      <c r="F41" s="194" t="s">
        <v>488</v>
      </c>
      <c r="G41" s="195">
        <f>SUMIFS('（1）ウ_観光地点別'!$G:$G,'（1）ウ_観光地点別'!$J:$J,J41)</f>
        <v>111017</v>
      </c>
      <c r="H41" s="195">
        <f>SUMIFS('（1）ウ_観光地点別'!$H:$H,'（1）ウ_観光地点別'!$J:$J,J41)</f>
        <v>108143</v>
      </c>
      <c r="I41" s="196">
        <f t="shared" si="10"/>
        <v>2.657592262097408E-2</v>
      </c>
      <c r="J41" s="33" t="str">
        <f>$A$5&amp;"-"&amp;$C$39&amp;"-"&amp;E41</f>
        <v>1-05-99</v>
      </c>
    </row>
    <row r="42" spans="1:10" ht="15" customHeight="1">
      <c r="A42" s="61"/>
      <c r="B42" s="181"/>
      <c r="C42" s="197"/>
      <c r="D42" s="278" t="s">
        <v>513</v>
      </c>
      <c r="E42" s="209"/>
      <c r="F42" s="210"/>
      <c r="G42" s="201">
        <f>SUM(G39:G41)</f>
        <v>1159467</v>
      </c>
      <c r="H42" s="201">
        <f>SUM(H39:H41)</f>
        <v>1110802</v>
      </c>
      <c r="I42" s="202">
        <f t="shared" si="5"/>
        <v>4.3810688133438802E-2</v>
      </c>
    </row>
    <row r="43" spans="1:10" ht="15" customHeight="1">
      <c r="A43" s="61"/>
      <c r="B43" s="181"/>
      <c r="C43" s="60" t="s">
        <v>489</v>
      </c>
      <c r="D43" s="183" t="s">
        <v>490</v>
      </c>
      <c r="E43" s="214" t="s">
        <v>491</v>
      </c>
      <c r="F43" s="191" t="s">
        <v>492</v>
      </c>
      <c r="G43" s="195">
        <f>SUMIFS('（1）ウ_観光地点別'!$G:$G,'（1）ウ_観光地点別'!$J:$J,J43)</f>
        <v>3796961</v>
      </c>
      <c r="H43" s="195">
        <f>SUMIFS('（1）ウ_観光地点別'!$H:$H,'（1）ウ_観光地点別'!$J:$J,J43)</f>
        <v>3304565</v>
      </c>
      <c r="I43" s="196">
        <f>+G43/H43-1</f>
        <v>0.14900478580388032</v>
      </c>
      <c r="J43" s="33" t="str">
        <f>$A$5&amp;"-"&amp;$C$43&amp;"-"&amp;E43</f>
        <v>1-06-99</v>
      </c>
    </row>
    <row r="44" spans="1:10" ht="15" customHeight="1">
      <c r="A44" s="61"/>
      <c r="B44" s="183"/>
      <c r="C44" s="186"/>
      <c r="D44" s="198" t="s">
        <v>26</v>
      </c>
      <c r="E44" s="213"/>
      <c r="F44" s="200"/>
      <c r="G44" s="201">
        <f>G43</f>
        <v>3796961</v>
      </c>
      <c r="H44" s="201">
        <f>H43</f>
        <v>3304565</v>
      </c>
      <c r="I44" s="202">
        <f t="shared" si="5"/>
        <v>0.14900478580388032</v>
      </c>
    </row>
    <row r="45" spans="1:10" ht="15" customHeight="1">
      <c r="A45" s="64"/>
      <c r="B45" s="65" t="s">
        <v>493</v>
      </c>
      <c r="C45" s="66"/>
      <c r="D45" s="65"/>
      <c r="E45" s="215"/>
      <c r="F45" s="216"/>
      <c r="G45" s="217">
        <f>SUM(G12,G26,G28,G38,G42,G44)</f>
        <v>28322433</v>
      </c>
      <c r="H45" s="217">
        <f>SUM(H12,H26,H28,H38,H42,H44)</f>
        <v>24995146</v>
      </c>
      <c r="I45" s="218">
        <f>+G45/H45-1</f>
        <v>0.1331173260600278</v>
      </c>
    </row>
    <row r="46" spans="1:10" ht="15" customHeight="1">
      <c r="A46" s="55">
        <v>2</v>
      </c>
      <c r="B46" s="182" t="s">
        <v>494</v>
      </c>
      <c r="C46" s="289" t="s">
        <v>496</v>
      </c>
      <c r="D46" s="182" t="s">
        <v>497</v>
      </c>
      <c r="E46" s="219" t="s">
        <v>437</v>
      </c>
      <c r="F46" s="286" t="s">
        <v>498</v>
      </c>
      <c r="G46" s="220">
        <f>SUMIFS('（1）ウ_観光地点別'!$G:$G,'（1）ウ_観光地点別'!$J:$J,J46)</f>
        <v>670902</v>
      </c>
      <c r="H46" s="220">
        <f>SUMIFS('（1）ウ_観光地点別'!$H:$H,'（1）ウ_観光地点別'!$J:$J,J46)</f>
        <v>195629</v>
      </c>
      <c r="I46" s="499">
        <f>IFERROR(+G46/H46-1,"-")</f>
        <v>2.4294608672538325</v>
      </c>
      <c r="J46" s="33" t="str">
        <f t="shared" ref="J46:J52" si="11">$A$46&amp;"-"&amp;$C$46&amp;"-"&amp;E46</f>
        <v>2-01-01</v>
      </c>
    </row>
    <row r="47" spans="1:10" ht="15" customHeight="1">
      <c r="A47" s="55"/>
      <c r="B47" s="181" t="s">
        <v>495</v>
      </c>
      <c r="C47" s="61"/>
      <c r="D47" s="181" t="s">
        <v>495</v>
      </c>
      <c r="E47" s="603" t="s">
        <v>937</v>
      </c>
      <c r="F47" s="194" t="s">
        <v>936</v>
      </c>
      <c r="G47" s="195">
        <f>SUMIFS('（1）ウ_観光地点別'!$G:$G,'（1）ウ_観光地点別'!$J:$J,J47)</f>
        <v>4109</v>
      </c>
      <c r="H47" s="195">
        <f>SUMIFS('（1）ウ_観光地点別'!$H:$H,'（1）ウ_観光地点別'!$J:$J,J47)</f>
        <v>0</v>
      </c>
      <c r="I47" s="500" t="str">
        <f t="shared" ref="I47" si="12">IFERROR(+G47/H47-1,"-")</f>
        <v>-</v>
      </c>
      <c r="J47" s="33" t="str">
        <f t="shared" ref="J47" si="13">$A$46&amp;"-"&amp;$C$46&amp;"-"&amp;E47</f>
        <v>2-01-02</v>
      </c>
    </row>
    <row r="48" spans="1:10" ht="15" customHeight="1">
      <c r="A48" s="55"/>
      <c r="B48" s="181"/>
      <c r="C48" s="61"/>
      <c r="D48" s="181"/>
      <c r="E48" s="193" t="s">
        <v>447</v>
      </c>
      <c r="F48" s="194" t="s">
        <v>499</v>
      </c>
      <c r="G48" s="195">
        <f>SUMIFS('（1）ウ_観光地点別'!$G:$G,'（1）ウ_観光地点別'!$J:$J,J48)</f>
        <v>725000</v>
      </c>
      <c r="H48" s="195">
        <f>SUMIFS('（1）ウ_観光地点別'!$H:$H,'（1）ウ_観光地点別'!$J:$J,J48)</f>
        <v>434000</v>
      </c>
      <c r="I48" s="500">
        <f t="shared" ref="I48:I52" si="14">IFERROR(+G48/H48-1,"-")</f>
        <v>0.67050691244239635</v>
      </c>
      <c r="J48" s="33" t="str">
        <f t="shared" si="11"/>
        <v>2-01-04</v>
      </c>
    </row>
    <row r="49" spans="1:10" ht="15" customHeight="1">
      <c r="A49" s="55"/>
      <c r="B49" s="181"/>
      <c r="C49" s="61"/>
      <c r="D49" s="181"/>
      <c r="E49" s="184" t="s">
        <v>449</v>
      </c>
      <c r="F49" s="191" t="s">
        <v>500</v>
      </c>
      <c r="G49" s="185">
        <f>SUMIFS('（1）ウ_観光地点別'!$G:$G,'（1）ウ_観光地点別'!$J:$J,J49)</f>
        <v>101066</v>
      </c>
      <c r="H49" s="185">
        <f>SUMIFS('（1）ウ_観光地点別'!$H:$H,'（1）ウ_観光地点別'!$J:$J,J49)</f>
        <v>96039</v>
      </c>
      <c r="I49" s="501">
        <f t="shared" si="14"/>
        <v>5.2343318860046395E-2</v>
      </c>
      <c r="J49" s="33" t="str">
        <f t="shared" si="11"/>
        <v>2-01-05</v>
      </c>
    </row>
    <row r="50" spans="1:10" ht="15" customHeight="1">
      <c r="A50" s="55"/>
      <c r="B50" s="181"/>
      <c r="C50" s="61"/>
      <c r="D50" s="181"/>
      <c r="E50" s="184" t="s">
        <v>451</v>
      </c>
      <c r="F50" s="191" t="s">
        <v>501</v>
      </c>
      <c r="G50" s="185">
        <f>SUMIFS('（1）ウ_観光地点別'!$G:$G,'（1）ウ_観光地点別'!$J:$J,J50)</f>
        <v>0</v>
      </c>
      <c r="H50" s="185">
        <f>SUMIFS('（1）ウ_観光地点別'!$H:$H,'（1）ウ_観光地点別'!$J:$J,J50)</f>
        <v>0</v>
      </c>
      <c r="I50" s="501" t="str">
        <f t="shared" si="14"/>
        <v>-</v>
      </c>
      <c r="J50" s="33" t="str">
        <f t="shared" si="11"/>
        <v>2-01-06</v>
      </c>
    </row>
    <row r="51" spans="1:10" ht="15" customHeight="1">
      <c r="A51" s="55"/>
      <c r="B51" s="181"/>
      <c r="C51" s="61"/>
      <c r="D51" s="181"/>
      <c r="E51" s="184" t="s">
        <v>468</v>
      </c>
      <c r="F51" s="191" t="s">
        <v>502</v>
      </c>
      <c r="G51" s="185">
        <f>SUMIFS('（1）ウ_観光地点別'!$G:$G,'（1）ウ_観光地点別'!$J:$J,J51)</f>
        <v>83332</v>
      </c>
      <c r="H51" s="185">
        <f>SUMIFS('（1）ウ_観光地点別'!$H:$H,'（1）ウ_観光地点別'!$J:$J,J51)</f>
        <v>21986</v>
      </c>
      <c r="I51" s="501">
        <f t="shared" si="14"/>
        <v>2.7902301464568362</v>
      </c>
      <c r="J51" s="33" t="str">
        <f t="shared" si="11"/>
        <v>2-01-10</v>
      </c>
    </row>
    <row r="52" spans="1:10" ht="15" customHeight="1">
      <c r="A52" s="55"/>
      <c r="B52" s="183"/>
      <c r="C52" s="197"/>
      <c r="D52" s="183"/>
      <c r="E52" s="184" t="s">
        <v>453</v>
      </c>
      <c r="F52" s="191" t="s">
        <v>503</v>
      </c>
      <c r="G52" s="185">
        <f>SUMIFS('（1）ウ_観光地点別'!$G:$G,'（1）ウ_観光地点別'!$J:$J,J52)</f>
        <v>286749</v>
      </c>
      <c r="H52" s="185">
        <f>SUMIFS('（1）ウ_観光地点別'!$H:$H,'（1）ウ_観光地点別'!$J:$J,J52)</f>
        <v>207667</v>
      </c>
      <c r="I52" s="501">
        <f t="shared" si="14"/>
        <v>0.38081158778236301</v>
      </c>
      <c r="J52" s="33" t="str">
        <f t="shared" si="11"/>
        <v>2-01-99</v>
      </c>
    </row>
    <row r="53" spans="1:10" ht="15" customHeight="1">
      <c r="A53" s="45"/>
      <c r="B53" s="44" t="s">
        <v>504</v>
      </c>
      <c r="C53" s="56"/>
      <c r="D53" s="44"/>
      <c r="E53" s="56"/>
      <c r="F53" s="57"/>
      <c r="G53" s="58">
        <f>SUM(G46:G52)</f>
        <v>1871158</v>
      </c>
      <c r="H53" s="58">
        <f>SUM(H46:H52)</f>
        <v>955321</v>
      </c>
      <c r="I53" s="59">
        <f t="shared" ref="I53" si="15">+G53/H53-1</f>
        <v>0.95866938966064819</v>
      </c>
    </row>
    <row r="54" spans="1:10" ht="15" customHeight="1">
      <c r="A54" s="11"/>
      <c r="B54" s="11"/>
      <c r="C54" s="18"/>
      <c r="D54" s="11"/>
      <c r="E54" s="18"/>
      <c r="F54" s="11"/>
      <c r="G54" s="11"/>
      <c r="H54" s="11"/>
      <c r="I54" s="11"/>
      <c r="J54" s="34"/>
    </row>
    <row r="55" spans="1:10" ht="20.100000000000001" customHeight="1"/>
    <row r="56" spans="1:10" ht="20.100000000000001" customHeight="1">
      <c r="G56" s="35">
        <f>SUM(G53,G45)</f>
        <v>30193591</v>
      </c>
      <c r="H56" s="36">
        <f>SUM(H53,H45)</f>
        <v>25950467</v>
      </c>
    </row>
    <row r="57" spans="1:10" ht="20.100000000000001" customHeight="1">
      <c r="G57" s="21" t="str">
        <f>IF(G56='（1）ウ_観光地点別'!P62,"OK","NG")</f>
        <v>OK</v>
      </c>
      <c r="H57" s="30" t="str">
        <f>IF(H56='（1）ウ_観光地点別'!Q62,"OK","NG")</f>
        <v>OK</v>
      </c>
    </row>
    <row r="58" spans="1:10" ht="20.100000000000001" customHeight="1"/>
    <row r="59" spans="1:10" ht="20.100000000000001" customHeight="1">
      <c r="J59" s="34"/>
    </row>
    <row r="60" spans="1:10" ht="20.100000000000001" customHeight="1">
      <c r="G60" s="586"/>
      <c r="J60" s="34"/>
    </row>
    <row r="61" spans="1:10" ht="20.100000000000001" customHeight="1">
      <c r="J61" s="34"/>
    </row>
    <row r="62" spans="1:10" ht="20.100000000000001" customHeight="1">
      <c r="J62" s="34"/>
    </row>
    <row r="63" spans="1:10" ht="20.100000000000001" customHeight="1"/>
    <row r="64" spans="1:10" ht="20.100000000000001" customHeight="1"/>
    <row r="65" spans="10:10" ht="20.100000000000001" customHeight="1"/>
    <row r="66" spans="10:10" ht="20.100000000000001" customHeight="1"/>
    <row r="67" spans="10:10" ht="20.100000000000001" customHeight="1"/>
    <row r="68" spans="10:10" ht="20.100000000000001" customHeight="1"/>
    <row r="69" spans="10:10" ht="20.100000000000001" customHeight="1"/>
    <row r="70" spans="10:10" ht="20.100000000000001" customHeight="1"/>
    <row r="71" spans="10:10" ht="20.100000000000001" customHeight="1"/>
    <row r="72" spans="10:10" ht="20.100000000000001" customHeight="1"/>
    <row r="73" spans="10:10" ht="20.100000000000001" customHeight="1"/>
    <row r="74" spans="10:10" ht="20.100000000000001" customHeight="1"/>
    <row r="75" spans="10:10" ht="20.100000000000001" customHeight="1"/>
    <row r="76" spans="10:10" ht="20.100000000000001" customHeight="1"/>
    <row r="77" spans="10:10" ht="20.100000000000001" customHeight="1"/>
    <row r="78" spans="10:10" ht="20.100000000000001" customHeight="1"/>
    <row r="79" spans="10:10" ht="20.100000000000001" customHeight="1">
      <c r="J79" s="34"/>
    </row>
    <row r="80" spans="10:10" ht="20.100000000000001" customHeight="1">
      <c r="J80" s="34"/>
    </row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</sheetData>
  <mergeCells count="5">
    <mergeCell ref="D29:D37"/>
    <mergeCell ref="A4:B4"/>
    <mergeCell ref="C4:D4"/>
    <mergeCell ref="E4:F4"/>
    <mergeCell ref="D39:D41"/>
  </mergeCells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scale="96" firstPageNumber="56" fitToWidth="0" fitToHeight="0" orientation="portrait" useFirstPageNumber="1" r:id="rId1"/>
  <headerFooter>
    <oddFooter>&amp;C&amp;"ＭＳ 明朝,標準"&amp;P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6"/>
  <sheetViews>
    <sheetView topLeftCell="A3" workbookViewId="0">
      <selection activeCell="G23" sqref="G23"/>
    </sheetView>
  </sheetViews>
  <sheetFormatPr defaultColWidth="19.625" defaultRowHeight="12"/>
  <cols>
    <col min="1" max="4" width="21.25" style="1" customWidth="1"/>
    <col min="5" max="5" width="9" style="354" bestFit="1" customWidth="1"/>
    <col min="6" max="16384" width="19.625" style="1"/>
  </cols>
  <sheetData>
    <row r="1" spans="1:5" s="7" customFormat="1" ht="21.75" customHeight="1">
      <c r="A1" s="7" t="s">
        <v>507</v>
      </c>
    </row>
    <row r="2" spans="1:5" s="7" customFormat="1" ht="21.75" customHeight="1">
      <c r="A2" s="7" t="s">
        <v>508</v>
      </c>
    </row>
    <row r="3" spans="1:5" s="3" customFormat="1" ht="20.25" customHeight="1">
      <c r="B3" s="4"/>
      <c r="C3" s="4"/>
      <c r="D3" s="41" t="s">
        <v>509</v>
      </c>
    </row>
    <row r="4" spans="1:5" s="5" customFormat="1" ht="39.950000000000003" customHeight="1">
      <c r="A4" s="67" t="s">
        <v>612</v>
      </c>
      <c r="B4" s="24" t="s">
        <v>951</v>
      </c>
      <c r="C4" s="24" t="s">
        <v>874</v>
      </c>
      <c r="D4" s="24" t="s">
        <v>4</v>
      </c>
      <c r="E4" s="362"/>
    </row>
    <row r="5" spans="1:5" s="5" customFormat="1" ht="30" customHeight="1">
      <c r="A5" s="221" t="s">
        <v>7</v>
      </c>
      <c r="B5" s="222">
        <v>1827071</v>
      </c>
      <c r="C5" s="222">
        <v>1484032</v>
      </c>
      <c r="D5" s="223">
        <f>B5/C5-1</f>
        <v>0.23115337135587377</v>
      </c>
      <c r="E5" s="507"/>
    </row>
    <row r="6" spans="1:5" s="5" customFormat="1" ht="30" customHeight="1">
      <c r="A6" s="224" t="s">
        <v>8</v>
      </c>
      <c r="B6" s="137">
        <v>32118</v>
      </c>
      <c r="C6" s="137">
        <v>29605</v>
      </c>
      <c r="D6" s="225">
        <f t="shared" ref="D6:D24" si="0">B6/C6-1</f>
        <v>8.488431008275632E-2</v>
      </c>
      <c r="E6" s="507"/>
    </row>
    <row r="7" spans="1:5" s="5" customFormat="1" ht="30" customHeight="1">
      <c r="A7" s="224" t="s">
        <v>9</v>
      </c>
      <c r="B7" s="137">
        <v>28418</v>
      </c>
      <c r="C7" s="137">
        <v>28101</v>
      </c>
      <c r="D7" s="225">
        <f t="shared" si="0"/>
        <v>1.12807373403081E-2</v>
      </c>
      <c r="E7" s="507"/>
    </row>
    <row r="8" spans="1:5" s="5" customFormat="1" ht="30" customHeight="1">
      <c r="A8" s="224" t="s">
        <v>10</v>
      </c>
      <c r="B8" s="137">
        <v>27651</v>
      </c>
      <c r="C8" s="137">
        <v>24982</v>
      </c>
      <c r="D8" s="225">
        <f t="shared" si="0"/>
        <v>0.1068369225842607</v>
      </c>
      <c r="E8" s="507"/>
    </row>
    <row r="9" spans="1:5" s="5" customFormat="1" ht="30" customHeight="1">
      <c r="A9" s="224" t="s">
        <v>11</v>
      </c>
      <c r="B9" s="137">
        <v>10001</v>
      </c>
      <c r="C9" s="137">
        <v>9933</v>
      </c>
      <c r="D9" s="225">
        <f t="shared" si="0"/>
        <v>6.8458673109836887E-3</v>
      </c>
      <c r="E9" s="507"/>
    </row>
    <row r="10" spans="1:5" s="5" customFormat="1" ht="30" customHeight="1">
      <c r="A10" s="224" t="s">
        <v>12</v>
      </c>
      <c r="B10" s="137">
        <v>840305</v>
      </c>
      <c r="C10" s="137">
        <v>723279</v>
      </c>
      <c r="D10" s="225">
        <f t="shared" si="0"/>
        <v>0.16179925035843712</v>
      </c>
      <c r="E10" s="507"/>
    </row>
    <row r="11" spans="1:5" s="5" customFormat="1" ht="30" customHeight="1">
      <c r="A11" s="224" t="s">
        <v>13</v>
      </c>
      <c r="B11" s="137">
        <v>109272</v>
      </c>
      <c r="C11" s="137">
        <v>101618</v>
      </c>
      <c r="D11" s="225">
        <f t="shared" si="0"/>
        <v>7.5321301344249969E-2</v>
      </c>
      <c r="E11" s="507"/>
    </row>
    <row r="12" spans="1:5" s="5" customFormat="1" ht="30" customHeight="1">
      <c r="A12" s="224" t="s">
        <v>14</v>
      </c>
      <c r="B12" s="137">
        <v>2636</v>
      </c>
      <c r="C12" s="137">
        <v>2691</v>
      </c>
      <c r="D12" s="225">
        <f t="shared" si="0"/>
        <v>-2.0438498699368313E-2</v>
      </c>
      <c r="E12" s="507"/>
    </row>
    <row r="13" spans="1:5" s="5" customFormat="1" ht="30" customHeight="1">
      <c r="A13" s="224" t="s">
        <v>15</v>
      </c>
      <c r="B13" s="461">
        <v>8529</v>
      </c>
      <c r="C13" s="137">
        <v>7391</v>
      </c>
      <c r="D13" s="225">
        <f t="shared" si="0"/>
        <v>0.1539710458665946</v>
      </c>
      <c r="E13" s="507"/>
    </row>
    <row r="14" spans="1:5" s="5" customFormat="1" ht="30" customHeight="1">
      <c r="A14" s="224" t="s">
        <v>16</v>
      </c>
      <c r="B14" s="137">
        <v>18179</v>
      </c>
      <c r="C14" s="137">
        <v>13089</v>
      </c>
      <c r="D14" s="225">
        <f t="shared" si="0"/>
        <v>0.38887615555046229</v>
      </c>
      <c r="E14" s="507"/>
    </row>
    <row r="15" spans="1:5" s="5" customFormat="1" ht="30" customHeight="1">
      <c r="A15" s="224" t="s">
        <v>17</v>
      </c>
      <c r="B15" s="137">
        <v>275749</v>
      </c>
      <c r="C15" s="137">
        <v>288751</v>
      </c>
      <c r="D15" s="225">
        <f t="shared" si="0"/>
        <v>-4.5028415486007001E-2</v>
      </c>
      <c r="E15" s="507"/>
    </row>
    <row r="16" spans="1:5" s="5" customFormat="1" ht="30" customHeight="1">
      <c r="A16" s="224" t="s">
        <v>18</v>
      </c>
      <c r="B16" s="137">
        <v>63275</v>
      </c>
      <c r="C16" s="137">
        <v>56857</v>
      </c>
      <c r="D16" s="225">
        <f t="shared" si="0"/>
        <v>0.11287968060221254</v>
      </c>
      <c r="E16" s="507"/>
    </row>
    <row r="17" spans="1:5" s="5" customFormat="1" ht="30" customHeight="1">
      <c r="A17" s="224" t="s">
        <v>19</v>
      </c>
      <c r="B17" s="137">
        <v>223570</v>
      </c>
      <c r="C17" s="137">
        <v>231897</v>
      </c>
      <c r="D17" s="225">
        <f t="shared" si="0"/>
        <v>-3.5908183374515401E-2</v>
      </c>
      <c r="E17" s="507"/>
    </row>
    <row r="18" spans="1:5" s="5" customFormat="1" ht="30" customHeight="1">
      <c r="A18" s="224" t="s">
        <v>20</v>
      </c>
      <c r="B18" s="137">
        <v>19328</v>
      </c>
      <c r="C18" s="137">
        <v>16409</v>
      </c>
      <c r="D18" s="225">
        <f t="shared" si="0"/>
        <v>0.17789018221707598</v>
      </c>
      <c r="E18" s="507"/>
    </row>
    <row r="19" spans="1:5" s="5" customFormat="1" ht="30" customHeight="1">
      <c r="A19" s="224" t="s">
        <v>21</v>
      </c>
      <c r="B19" s="137">
        <v>7945</v>
      </c>
      <c r="C19" s="137">
        <v>7265</v>
      </c>
      <c r="D19" s="225">
        <f t="shared" si="0"/>
        <v>9.3599449415003422E-2</v>
      </c>
      <c r="E19" s="507"/>
    </row>
    <row r="20" spans="1:5" s="5" customFormat="1" ht="30" customHeight="1">
      <c r="A20" s="228" t="s">
        <v>22</v>
      </c>
      <c r="B20" s="132">
        <v>13398</v>
      </c>
      <c r="C20" s="132">
        <v>8331</v>
      </c>
      <c r="D20" s="229">
        <f t="shared" si="0"/>
        <v>0.60821029888368749</v>
      </c>
      <c r="E20" s="507"/>
    </row>
    <row r="21" spans="1:5" s="5" customFormat="1" ht="30" customHeight="1">
      <c r="A21" s="224" t="s">
        <v>23</v>
      </c>
      <c r="B21" s="137">
        <v>17264</v>
      </c>
      <c r="C21" s="137">
        <v>17530</v>
      </c>
      <c r="D21" s="225">
        <f t="shared" si="0"/>
        <v>-1.517398745008558E-2</v>
      </c>
      <c r="E21" s="507"/>
    </row>
    <row r="22" spans="1:5" s="5" customFormat="1" ht="30" customHeight="1">
      <c r="A22" s="224" t="s">
        <v>24</v>
      </c>
      <c r="B22" s="137">
        <v>3137</v>
      </c>
      <c r="C22" s="137">
        <v>3324</v>
      </c>
      <c r="D22" s="225">
        <f t="shared" si="0"/>
        <v>-5.6257521058965088E-2</v>
      </c>
      <c r="E22" s="507"/>
    </row>
    <row r="23" spans="1:5" s="5" customFormat="1" ht="30" customHeight="1" thickBot="1">
      <c r="A23" s="226" t="s">
        <v>25</v>
      </c>
      <c r="B23" s="134">
        <v>63647</v>
      </c>
      <c r="C23" s="134">
        <v>57593</v>
      </c>
      <c r="D23" s="227">
        <f t="shared" si="0"/>
        <v>0.10511694129494908</v>
      </c>
      <c r="E23" s="507"/>
    </row>
    <row r="24" spans="1:5" s="5" customFormat="1" ht="30" customHeight="1" thickTop="1">
      <c r="A24" s="68" t="s">
        <v>26</v>
      </c>
      <c r="B24" s="46">
        <f>SUM(B5:B23)</f>
        <v>3591493</v>
      </c>
      <c r="C24" s="46">
        <f>SUM(C5:C23)</f>
        <v>3112678</v>
      </c>
      <c r="D24" s="69">
        <f t="shared" si="0"/>
        <v>0.15382734738382831</v>
      </c>
      <c r="E24" s="362"/>
    </row>
    <row r="25" spans="1:5" s="5" customFormat="1" ht="30" customHeight="1">
      <c r="A25" s="11"/>
      <c r="E25" s="362"/>
    </row>
    <row r="26" spans="1:5" s="5" customFormat="1" ht="30" customHeight="1">
      <c r="E26" s="362"/>
    </row>
  </sheetData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firstPageNumber="57" orientation="portrait" useFirstPageNumber="1" r:id="rId1"/>
  <headerFooter>
    <oddFooter>&amp;C&amp;"ＭＳ 明朝,標準"&amp;P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7"/>
  <sheetViews>
    <sheetView topLeftCell="A2" workbookViewId="0">
      <selection activeCell="T23" sqref="T23"/>
    </sheetView>
  </sheetViews>
  <sheetFormatPr defaultColWidth="19.625" defaultRowHeight="12"/>
  <cols>
    <col min="1" max="1" width="0.875" style="1" customWidth="1"/>
    <col min="2" max="2" width="10.625" style="1" customWidth="1"/>
    <col min="3" max="3" width="0.875" style="1" customWidth="1"/>
    <col min="4" max="15" width="6" style="1" customWidth="1"/>
    <col min="16" max="16" width="8.375" style="1" customWidth="1"/>
    <col min="17" max="17" width="4" style="16" bestFit="1" customWidth="1"/>
    <col min="18" max="18" width="9.125" style="1" bestFit="1" customWidth="1"/>
    <col min="19" max="22" width="19.625" style="1" customWidth="1"/>
    <col min="23" max="16384" width="19.625" style="1"/>
  </cols>
  <sheetData>
    <row r="1" spans="1:18" ht="21.75" customHeight="1"/>
    <row r="2" spans="1:18" s="7" customFormat="1" ht="21.75" customHeight="1">
      <c r="A2" s="7" t="s">
        <v>510</v>
      </c>
      <c r="Q2" s="14"/>
    </row>
    <row r="3" spans="1:18" s="3" customFormat="1" ht="20.25" customHeight="1">
      <c r="D3" s="4"/>
      <c r="P3" s="41" t="s">
        <v>509</v>
      </c>
      <c r="Q3" s="15"/>
    </row>
    <row r="4" spans="1:18" s="5" customFormat="1" ht="20.100000000000001" customHeight="1">
      <c r="A4" s="90"/>
      <c r="B4" s="710" t="s">
        <v>612</v>
      </c>
      <c r="C4" s="91"/>
      <c r="D4" s="712" t="s">
        <v>28</v>
      </c>
      <c r="E4" s="712"/>
      <c r="F4" s="712"/>
      <c r="G4" s="712"/>
      <c r="H4" s="712"/>
      <c r="I4" s="712"/>
      <c r="J4" s="712"/>
      <c r="K4" s="712"/>
      <c r="L4" s="712"/>
      <c r="M4" s="712"/>
      <c r="N4" s="712"/>
      <c r="O4" s="712"/>
      <c r="P4" s="713" t="s">
        <v>26</v>
      </c>
      <c r="Q4" s="19"/>
    </row>
    <row r="5" spans="1:18" s="5" customFormat="1" ht="20.100000000000001" customHeight="1">
      <c r="A5" s="92"/>
      <c r="B5" s="711"/>
      <c r="C5" s="89"/>
      <c r="D5" s="25" t="s">
        <v>29</v>
      </c>
      <c r="E5" s="22" t="s">
        <v>30</v>
      </c>
      <c r="F5" s="23" t="s">
        <v>31</v>
      </c>
      <c r="G5" s="22" t="s">
        <v>32</v>
      </c>
      <c r="H5" s="22" t="s">
        <v>33</v>
      </c>
      <c r="I5" s="54" t="s">
        <v>34</v>
      </c>
      <c r="J5" s="22" t="s">
        <v>35</v>
      </c>
      <c r="K5" s="54" t="s">
        <v>36</v>
      </c>
      <c r="L5" s="22" t="s">
        <v>37</v>
      </c>
      <c r="M5" s="54" t="s">
        <v>38</v>
      </c>
      <c r="N5" s="22" t="s">
        <v>39</v>
      </c>
      <c r="O5" s="70" t="s">
        <v>40</v>
      </c>
      <c r="P5" s="714"/>
      <c r="Q5" s="19"/>
    </row>
    <row r="6" spans="1:18" s="5" customFormat="1" ht="30" customHeight="1">
      <c r="A6" s="143"/>
      <c r="B6" s="144" t="s">
        <v>7</v>
      </c>
      <c r="C6" s="230"/>
      <c r="D6" s="521">
        <v>110873</v>
      </c>
      <c r="E6" s="522">
        <v>128863</v>
      </c>
      <c r="F6" s="521">
        <v>181962</v>
      </c>
      <c r="G6" s="522">
        <v>157577</v>
      </c>
      <c r="H6" s="522">
        <v>166360</v>
      </c>
      <c r="I6" s="523">
        <v>143579</v>
      </c>
      <c r="J6" s="522">
        <v>133894</v>
      </c>
      <c r="K6" s="523">
        <v>164764</v>
      </c>
      <c r="L6" s="522">
        <v>143066</v>
      </c>
      <c r="M6" s="523">
        <v>169841</v>
      </c>
      <c r="N6" s="522">
        <v>179158</v>
      </c>
      <c r="O6" s="231">
        <v>147134</v>
      </c>
      <c r="P6" s="231">
        <f>SUM(D6:O6)</f>
        <v>1827071</v>
      </c>
      <c r="Q6" s="38" t="str">
        <f>IF(P6='（2）ア_市町村別宿泊客延べ数'!B5,"OK","NG")</f>
        <v>OK</v>
      </c>
    </row>
    <row r="7" spans="1:18" s="5" customFormat="1" ht="30" customHeight="1">
      <c r="A7" s="150"/>
      <c r="B7" s="139" t="s">
        <v>8</v>
      </c>
      <c r="C7" s="140"/>
      <c r="D7" s="232">
        <v>1526</v>
      </c>
      <c r="E7" s="233">
        <v>1614</v>
      </c>
      <c r="F7" s="232">
        <v>3071</v>
      </c>
      <c r="G7" s="233">
        <v>2810</v>
      </c>
      <c r="H7" s="233">
        <v>4125</v>
      </c>
      <c r="I7" s="234">
        <v>2068</v>
      </c>
      <c r="J7" s="233">
        <v>2377</v>
      </c>
      <c r="K7" s="234">
        <v>2796</v>
      </c>
      <c r="L7" s="233">
        <v>2230</v>
      </c>
      <c r="M7" s="234">
        <v>3699</v>
      </c>
      <c r="N7" s="233">
        <v>3622</v>
      </c>
      <c r="O7" s="235">
        <v>2180</v>
      </c>
      <c r="P7" s="235">
        <f t="shared" ref="P7:P24" si="0">SUM(D7:O7)</f>
        <v>32118</v>
      </c>
      <c r="Q7" s="38" t="str">
        <f>IF(P7='（2）ア_市町村別宿泊客延べ数'!B6,"OK","NG")</f>
        <v>OK</v>
      </c>
      <c r="R7" s="75"/>
    </row>
    <row r="8" spans="1:18" s="5" customFormat="1" ht="30" customHeight="1">
      <c r="A8" s="145"/>
      <c r="B8" s="146" t="s">
        <v>9</v>
      </c>
      <c r="C8" s="147"/>
      <c r="D8" s="241">
        <v>984</v>
      </c>
      <c r="E8" s="242">
        <v>1190</v>
      </c>
      <c r="F8" s="241">
        <v>2038</v>
      </c>
      <c r="G8" s="242">
        <v>2289</v>
      </c>
      <c r="H8" s="242">
        <v>3434</v>
      </c>
      <c r="I8" s="243">
        <v>2146</v>
      </c>
      <c r="J8" s="242">
        <v>3514</v>
      </c>
      <c r="K8" s="243">
        <v>3191</v>
      </c>
      <c r="L8" s="242">
        <v>2810</v>
      </c>
      <c r="M8" s="243">
        <v>2626</v>
      </c>
      <c r="N8" s="242">
        <v>2562</v>
      </c>
      <c r="O8" s="244">
        <v>1634</v>
      </c>
      <c r="P8" s="244">
        <f t="shared" si="0"/>
        <v>28418</v>
      </c>
      <c r="Q8" s="38" t="str">
        <f>IF(P8='（2）ア_市町村別宿泊客延べ数'!B7,"OK","NG")</f>
        <v>OK</v>
      </c>
    </row>
    <row r="9" spans="1:18" s="5" customFormat="1" ht="30" customHeight="1">
      <c r="A9" s="150"/>
      <c r="B9" s="139" t="s">
        <v>10</v>
      </c>
      <c r="C9" s="140"/>
      <c r="D9" s="232">
        <v>1141</v>
      </c>
      <c r="E9" s="233">
        <v>1295</v>
      </c>
      <c r="F9" s="232">
        <v>2530</v>
      </c>
      <c r="G9" s="233">
        <v>2244</v>
      </c>
      <c r="H9" s="233">
        <v>2733</v>
      </c>
      <c r="I9" s="234">
        <v>1954</v>
      </c>
      <c r="J9" s="233">
        <v>2309</v>
      </c>
      <c r="K9" s="234">
        <v>3395</v>
      </c>
      <c r="L9" s="233">
        <v>1948</v>
      </c>
      <c r="M9" s="234">
        <v>2745</v>
      </c>
      <c r="N9" s="233">
        <v>3266</v>
      </c>
      <c r="O9" s="235">
        <v>2091</v>
      </c>
      <c r="P9" s="235">
        <f t="shared" si="0"/>
        <v>27651</v>
      </c>
      <c r="Q9" s="38" t="str">
        <f>IF(P9='（2）ア_市町村別宿泊客延べ数'!B8,"OK","NG")</f>
        <v>OK</v>
      </c>
      <c r="R9" s="75"/>
    </row>
    <row r="10" spans="1:18" s="5" customFormat="1" ht="30" customHeight="1">
      <c r="A10" s="150"/>
      <c r="B10" s="139" t="s">
        <v>11</v>
      </c>
      <c r="C10" s="140"/>
      <c r="D10" s="232">
        <v>675</v>
      </c>
      <c r="E10" s="233">
        <v>551</v>
      </c>
      <c r="F10" s="232">
        <v>429</v>
      </c>
      <c r="G10" s="233">
        <v>495</v>
      </c>
      <c r="H10" s="233">
        <v>1461</v>
      </c>
      <c r="I10" s="234">
        <v>762</v>
      </c>
      <c r="J10" s="233">
        <v>1045</v>
      </c>
      <c r="K10" s="234">
        <v>1279</v>
      </c>
      <c r="L10" s="233">
        <v>938</v>
      </c>
      <c r="M10" s="234">
        <v>1049</v>
      </c>
      <c r="N10" s="233">
        <v>809</v>
      </c>
      <c r="O10" s="235">
        <v>508</v>
      </c>
      <c r="P10" s="235">
        <f t="shared" si="0"/>
        <v>10001</v>
      </c>
      <c r="Q10" s="38" t="str">
        <f>IF(P10='（2）ア_市町村別宿泊客延べ数'!B9,"OK","NG")</f>
        <v>OK</v>
      </c>
    </row>
    <row r="11" spans="1:18" s="5" customFormat="1" ht="30" customHeight="1">
      <c r="A11" s="150"/>
      <c r="B11" s="139" t="s">
        <v>12</v>
      </c>
      <c r="C11" s="140"/>
      <c r="D11" s="232">
        <v>55446</v>
      </c>
      <c r="E11" s="233">
        <v>61960</v>
      </c>
      <c r="F11" s="232">
        <v>77338</v>
      </c>
      <c r="G11" s="233">
        <v>63931</v>
      </c>
      <c r="H11" s="233">
        <v>75332</v>
      </c>
      <c r="I11" s="234">
        <v>62863</v>
      </c>
      <c r="J11" s="233">
        <v>66920</v>
      </c>
      <c r="K11" s="234">
        <v>83959</v>
      </c>
      <c r="L11" s="233">
        <v>66518</v>
      </c>
      <c r="M11" s="234">
        <v>78745</v>
      </c>
      <c r="N11" s="233">
        <v>82752</v>
      </c>
      <c r="O11" s="235">
        <v>64541</v>
      </c>
      <c r="P11" s="235">
        <f t="shared" si="0"/>
        <v>840305</v>
      </c>
      <c r="Q11" s="38" t="str">
        <f>IF(P11='（2）ア_市町村別宿泊客延べ数'!B10,"OK","NG")</f>
        <v>OK</v>
      </c>
      <c r="R11" s="75"/>
    </row>
    <row r="12" spans="1:18" s="5" customFormat="1" ht="30" customHeight="1">
      <c r="A12" s="150"/>
      <c r="B12" s="139" t="s">
        <v>13</v>
      </c>
      <c r="C12" s="140"/>
      <c r="D12" s="232">
        <v>4738</v>
      </c>
      <c r="E12" s="233">
        <v>4981</v>
      </c>
      <c r="F12" s="232">
        <v>8101</v>
      </c>
      <c r="G12" s="233">
        <v>8890</v>
      </c>
      <c r="H12" s="233">
        <v>12343</v>
      </c>
      <c r="I12" s="234">
        <v>7733</v>
      </c>
      <c r="J12" s="233">
        <v>10584</v>
      </c>
      <c r="K12" s="234">
        <v>13897</v>
      </c>
      <c r="L12" s="233">
        <v>10388</v>
      </c>
      <c r="M12" s="234">
        <v>11386</v>
      </c>
      <c r="N12" s="233">
        <v>10215</v>
      </c>
      <c r="O12" s="235">
        <v>6016</v>
      </c>
      <c r="P12" s="235">
        <f t="shared" si="0"/>
        <v>109272</v>
      </c>
      <c r="Q12" s="38" t="str">
        <f>IF(P12='（2）ア_市町村別宿泊客延べ数'!B11,"OK","NG")</f>
        <v>OK</v>
      </c>
      <c r="R12" s="75"/>
    </row>
    <row r="13" spans="1:18" s="5" customFormat="1" ht="30" customHeight="1">
      <c r="A13" s="150"/>
      <c r="B13" s="139" t="s">
        <v>14</v>
      </c>
      <c r="C13" s="140"/>
      <c r="D13" s="232">
        <v>241</v>
      </c>
      <c r="E13" s="233">
        <v>202</v>
      </c>
      <c r="F13" s="232">
        <v>270</v>
      </c>
      <c r="G13" s="233">
        <v>238</v>
      </c>
      <c r="H13" s="233">
        <v>181</v>
      </c>
      <c r="I13" s="234">
        <v>212</v>
      </c>
      <c r="J13" s="233">
        <v>195</v>
      </c>
      <c r="K13" s="234">
        <v>279</v>
      </c>
      <c r="L13" s="233">
        <v>225</v>
      </c>
      <c r="M13" s="234">
        <v>207</v>
      </c>
      <c r="N13" s="233">
        <v>185</v>
      </c>
      <c r="O13" s="235">
        <v>201</v>
      </c>
      <c r="P13" s="235">
        <f t="shared" si="0"/>
        <v>2636</v>
      </c>
      <c r="Q13" s="38" t="str">
        <f>IF(P13='（2）ア_市町村別宿泊客延べ数'!B12,"OK","NG")</f>
        <v>OK</v>
      </c>
    </row>
    <row r="14" spans="1:18" s="5" customFormat="1" ht="30" customHeight="1">
      <c r="A14" s="150"/>
      <c r="B14" s="139" t="s">
        <v>15</v>
      </c>
      <c r="C14" s="140"/>
      <c r="D14" s="232">
        <v>243</v>
      </c>
      <c r="E14" s="233">
        <v>312</v>
      </c>
      <c r="F14" s="232">
        <v>509</v>
      </c>
      <c r="G14" s="233">
        <v>348</v>
      </c>
      <c r="H14" s="233">
        <v>1099</v>
      </c>
      <c r="I14" s="234">
        <v>400</v>
      </c>
      <c r="J14" s="233">
        <v>633</v>
      </c>
      <c r="K14" s="234">
        <v>1566</v>
      </c>
      <c r="L14" s="233">
        <v>723</v>
      </c>
      <c r="M14" s="234">
        <v>1106</v>
      </c>
      <c r="N14" s="233">
        <v>1024</v>
      </c>
      <c r="O14" s="235">
        <v>566</v>
      </c>
      <c r="P14" s="235">
        <f t="shared" si="0"/>
        <v>8529</v>
      </c>
      <c r="Q14" s="38" t="str">
        <f>IF(P14='（2）ア_市町村別宿泊客延べ数'!B13,"OK","NG")</f>
        <v>OK</v>
      </c>
      <c r="R14" s="75"/>
    </row>
    <row r="15" spans="1:18" s="5" customFormat="1" ht="30" customHeight="1">
      <c r="A15" s="150"/>
      <c r="B15" s="139" t="s">
        <v>16</v>
      </c>
      <c r="C15" s="140"/>
      <c r="D15" s="232">
        <v>992</v>
      </c>
      <c r="E15" s="233">
        <v>987</v>
      </c>
      <c r="F15" s="232">
        <v>1117</v>
      </c>
      <c r="G15" s="233">
        <v>981</v>
      </c>
      <c r="H15" s="233">
        <v>4626</v>
      </c>
      <c r="I15" s="234">
        <v>906</v>
      </c>
      <c r="J15" s="233">
        <v>2058</v>
      </c>
      <c r="K15" s="234">
        <v>3065</v>
      </c>
      <c r="L15" s="233">
        <v>984</v>
      </c>
      <c r="M15" s="234">
        <v>917</v>
      </c>
      <c r="N15" s="233">
        <v>948</v>
      </c>
      <c r="O15" s="235">
        <v>598</v>
      </c>
      <c r="P15" s="235">
        <f t="shared" si="0"/>
        <v>18179</v>
      </c>
      <c r="Q15" s="38" t="str">
        <f>IF(P15='（2）ア_市町村別宿泊客延べ数'!B14,"OK","NG")</f>
        <v>OK</v>
      </c>
    </row>
    <row r="16" spans="1:18" s="5" customFormat="1" ht="30" customHeight="1">
      <c r="A16" s="150"/>
      <c r="B16" s="139" t="s">
        <v>17</v>
      </c>
      <c r="C16" s="140"/>
      <c r="D16" s="232">
        <v>15808</v>
      </c>
      <c r="E16" s="233">
        <v>15873</v>
      </c>
      <c r="F16" s="232">
        <v>22643</v>
      </c>
      <c r="G16" s="233">
        <v>17697</v>
      </c>
      <c r="H16" s="233">
        <v>32757</v>
      </c>
      <c r="I16" s="234">
        <v>17325</v>
      </c>
      <c r="J16" s="233">
        <v>26469</v>
      </c>
      <c r="K16" s="234">
        <v>30787</v>
      </c>
      <c r="L16" s="233">
        <v>24939</v>
      </c>
      <c r="M16" s="234">
        <v>28992</v>
      </c>
      <c r="N16" s="233">
        <v>25992</v>
      </c>
      <c r="O16" s="235">
        <v>16467</v>
      </c>
      <c r="P16" s="235">
        <f t="shared" si="0"/>
        <v>275749</v>
      </c>
      <c r="Q16" s="38" t="str">
        <f>IF(P16='（2）ア_市町村別宿泊客延べ数'!B15,"OK","NG")</f>
        <v>OK</v>
      </c>
    </row>
    <row r="17" spans="1:18" s="5" customFormat="1" ht="30" customHeight="1">
      <c r="A17" s="150"/>
      <c r="B17" s="139" t="s">
        <v>18</v>
      </c>
      <c r="C17" s="140"/>
      <c r="D17" s="232">
        <v>3212</v>
      </c>
      <c r="E17" s="233">
        <v>3203</v>
      </c>
      <c r="F17" s="232">
        <v>5010</v>
      </c>
      <c r="G17" s="233">
        <v>5335</v>
      </c>
      <c r="H17" s="233">
        <v>6323</v>
      </c>
      <c r="I17" s="234">
        <v>4759</v>
      </c>
      <c r="J17" s="233">
        <v>5878</v>
      </c>
      <c r="K17" s="234">
        <v>6929</v>
      </c>
      <c r="L17" s="233">
        <v>5674</v>
      </c>
      <c r="M17" s="234">
        <v>6470</v>
      </c>
      <c r="N17" s="233">
        <v>6176</v>
      </c>
      <c r="O17" s="235">
        <v>4306</v>
      </c>
      <c r="P17" s="235">
        <f t="shared" si="0"/>
        <v>63275</v>
      </c>
      <c r="Q17" s="38" t="str">
        <f>IF(P17='（2）ア_市町村別宿泊客延べ数'!B16,"OK","NG")</f>
        <v>OK</v>
      </c>
    </row>
    <row r="18" spans="1:18" s="5" customFormat="1" ht="30" customHeight="1">
      <c r="A18" s="150"/>
      <c r="B18" s="139" t="s">
        <v>19</v>
      </c>
      <c r="C18" s="140"/>
      <c r="D18" s="232">
        <v>13824</v>
      </c>
      <c r="E18" s="233">
        <v>14102</v>
      </c>
      <c r="F18" s="232">
        <v>18166</v>
      </c>
      <c r="G18" s="233">
        <v>16174</v>
      </c>
      <c r="H18" s="233">
        <v>20801</v>
      </c>
      <c r="I18" s="234">
        <v>17592</v>
      </c>
      <c r="J18" s="233">
        <v>19008</v>
      </c>
      <c r="K18" s="234">
        <v>23505</v>
      </c>
      <c r="L18" s="233">
        <v>20435</v>
      </c>
      <c r="M18" s="234">
        <v>21622</v>
      </c>
      <c r="N18" s="233">
        <v>22397</v>
      </c>
      <c r="O18" s="235">
        <v>15944</v>
      </c>
      <c r="P18" s="235">
        <f t="shared" si="0"/>
        <v>223570</v>
      </c>
      <c r="Q18" s="38" t="str">
        <f>IF(P18='（2）ア_市町村別宿泊客延べ数'!B17,"OK","NG")</f>
        <v>OK</v>
      </c>
    </row>
    <row r="19" spans="1:18" s="5" customFormat="1" ht="30" customHeight="1">
      <c r="A19" s="150"/>
      <c r="B19" s="139" t="s">
        <v>20</v>
      </c>
      <c r="C19" s="140"/>
      <c r="D19" s="232">
        <v>728</v>
      </c>
      <c r="E19" s="233">
        <v>843</v>
      </c>
      <c r="F19" s="232">
        <v>1463</v>
      </c>
      <c r="G19" s="233">
        <v>1661</v>
      </c>
      <c r="H19" s="233">
        <v>1960</v>
      </c>
      <c r="I19" s="234">
        <v>1498</v>
      </c>
      <c r="J19" s="233">
        <v>1635</v>
      </c>
      <c r="K19" s="234">
        <v>2095</v>
      </c>
      <c r="L19" s="233">
        <v>1764</v>
      </c>
      <c r="M19" s="234">
        <v>2003</v>
      </c>
      <c r="N19" s="233">
        <v>2123</v>
      </c>
      <c r="O19" s="235">
        <v>1555</v>
      </c>
      <c r="P19" s="235">
        <f t="shared" si="0"/>
        <v>19328</v>
      </c>
      <c r="Q19" s="38" t="str">
        <f>IF(P19='（2）ア_市町村別宿泊客延べ数'!B18,"OK","NG")</f>
        <v>OK</v>
      </c>
    </row>
    <row r="20" spans="1:18" s="5" customFormat="1" ht="30" customHeight="1">
      <c r="A20" s="150"/>
      <c r="B20" s="139" t="s">
        <v>21</v>
      </c>
      <c r="C20" s="140"/>
      <c r="D20" s="232">
        <v>357</v>
      </c>
      <c r="E20" s="233">
        <v>485</v>
      </c>
      <c r="F20" s="232">
        <v>760</v>
      </c>
      <c r="G20" s="233">
        <v>562</v>
      </c>
      <c r="H20" s="233">
        <v>725</v>
      </c>
      <c r="I20" s="234">
        <v>509</v>
      </c>
      <c r="J20" s="233">
        <v>719</v>
      </c>
      <c r="K20" s="234">
        <v>1144</v>
      </c>
      <c r="L20" s="233">
        <v>625</v>
      </c>
      <c r="M20" s="234">
        <v>739</v>
      </c>
      <c r="N20" s="233">
        <v>777</v>
      </c>
      <c r="O20" s="235">
        <v>543</v>
      </c>
      <c r="P20" s="235">
        <f t="shared" si="0"/>
        <v>7945</v>
      </c>
      <c r="Q20" s="38" t="str">
        <f>IF(P20='（2）ア_市町村別宿泊客延べ数'!B19,"OK","NG")</f>
        <v>OK</v>
      </c>
    </row>
    <row r="21" spans="1:18" s="5" customFormat="1" ht="30" customHeight="1">
      <c r="A21" s="150"/>
      <c r="B21" s="139" t="s">
        <v>22</v>
      </c>
      <c r="C21" s="140"/>
      <c r="D21" s="232">
        <v>330</v>
      </c>
      <c r="E21" s="233">
        <v>409</v>
      </c>
      <c r="F21" s="232">
        <v>911</v>
      </c>
      <c r="G21" s="233">
        <v>953</v>
      </c>
      <c r="H21" s="233">
        <v>1194</v>
      </c>
      <c r="I21" s="234">
        <v>1068</v>
      </c>
      <c r="J21" s="233">
        <v>1627</v>
      </c>
      <c r="K21" s="234">
        <v>2339</v>
      </c>
      <c r="L21" s="233">
        <v>1598</v>
      </c>
      <c r="M21" s="234">
        <v>1441</v>
      </c>
      <c r="N21" s="233">
        <v>1016</v>
      </c>
      <c r="O21" s="235">
        <v>512</v>
      </c>
      <c r="P21" s="235">
        <f t="shared" si="0"/>
        <v>13398</v>
      </c>
      <c r="Q21" s="38" t="str">
        <f>IF(P21='（2）ア_市町村別宿泊客延べ数'!B20,"OK","NG")</f>
        <v>OK</v>
      </c>
    </row>
    <row r="22" spans="1:18" s="5" customFormat="1" ht="30" customHeight="1">
      <c r="A22" s="150"/>
      <c r="B22" s="139" t="s">
        <v>23</v>
      </c>
      <c r="C22" s="140"/>
      <c r="D22" s="232">
        <v>469</v>
      </c>
      <c r="E22" s="233">
        <v>398</v>
      </c>
      <c r="F22" s="232">
        <v>1158</v>
      </c>
      <c r="G22" s="233">
        <v>1319</v>
      </c>
      <c r="H22" s="233">
        <v>2328</v>
      </c>
      <c r="I22" s="234">
        <v>1757</v>
      </c>
      <c r="J22" s="233">
        <v>2050</v>
      </c>
      <c r="K22" s="234">
        <v>2194</v>
      </c>
      <c r="L22" s="233">
        <v>1813</v>
      </c>
      <c r="M22" s="234">
        <v>2272</v>
      </c>
      <c r="N22" s="233">
        <v>1136</v>
      </c>
      <c r="O22" s="235">
        <v>370</v>
      </c>
      <c r="P22" s="235">
        <f t="shared" si="0"/>
        <v>17264</v>
      </c>
      <c r="Q22" s="38" t="str">
        <f>IF(P22='（2）ア_市町村別宿泊客延べ数'!B21,"OK","NG")</f>
        <v>OK</v>
      </c>
      <c r="R22" s="75"/>
    </row>
    <row r="23" spans="1:18" s="5" customFormat="1" ht="30" customHeight="1">
      <c r="A23" s="150"/>
      <c r="B23" s="139" t="s">
        <v>24</v>
      </c>
      <c r="C23" s="140"/>
      <c r="D23" s="232">
        <v>102</v>
      </c>
      <c r="E23" s="233">
        <v>197</v>
      </c>
      <c r="F23" s="232">
        <v>252</v>
      </c>
      <c r="G23" s="233">
        <v>202</v>
      </c>
      <c r="H23" s="233">
        <v>378</v>
      </c>
      <c r="I23" s="234">
        <v>313</v>
      </c>
      <c r="J23" s="233">
        <v>373</v>
      </c>
      <c r="K23" s="234">
        <v>448</v>
      </c>
      <c r="L23" s="233">
        <v>241</v>
      </c>
      <c r="M23" s="234">
        <v>348</v>
      </c>
      <c r="N23" s="233">
        <v>164</v>
      </c>
      <c r="O23" s="235">
        <v>119</v>
      </c>
      <c r="P23" s="235">
        <f>SUM(D23:O23)</f>
        <v>3137</v>
      </c>
      <c r="Q23" s="38" t="str">
        <f>IF(P23='（2）ア_市町村別宿泊客延べ数'!B22,"OK","NG")</f>
        <v>OK</v>
      </c>
      <c r="R23" s="75"/>
    </row>
    <row r="24" spans="1:18" s="5" customFormat="1" ht="30" customHeight="1" thickBot="1">
      <c r="A24" s="101"/>
      <c r="B24" s="151" t="s">
        <v>25</v>
      </c>
      <c r="C24" s="236"/>
      <c r="D24" s="237">
        <v>1490</v>
      </c>
      <c r="E24" s="238">
        <v>2073</v>
      </c>
      <c r="F24" s="237">
        <v>4591</v>
      </c>
      <c r="G24" s="238">
        <v>4244</v>
      </c>
      <c r="H24" s="238">
        <v>6758</v>
      </c>
      <c r="I24" s="239">
        <v>6126</v>
      </c>
      <c r="J24" s="238">
        <v>6461</v>
      </c>
      <c r="K24" s="239">
        <v>9610</v>
      </c>
      <c r="L24" s="238">
        <v>5798</v>
      </c>
      <c r="M24" s="239">
        <v>8334</v>
      </c>
      <c r="N24" s="238">
        <v>6020</v>
      </c>
      <c r="O24" s="240">
        <v>2142</v>
      </c>
      <c r="P24" s="240">
        <f t="shared" si="0"/>
        <v>63647</v>
      </c>
      <c r="Q24" s="38" t="str">
        <f>IF(P24='（2）ア_市町村別宿泊客延べ数'!B23,"OK","NG")</f>
        <v>OK</v>
      </c>
      <c r="R24" s="75"/>
    </row>
    <row r="25" spans="1:18" s="5" customFormat="1" ht="30" customHeight="1" thickTop="1">
      <c r="A25" s="92"/>
      <c r="B25" s="93" t="s">
        <v>26</v>
      </c>
      <c r="C25" s="89"/>
      <c r="D25" s="77">
        <f>SUM(D6:D24)</f>
        <v>213179</v>
      </c>
      <c r="E25" s="78">
        <f t="shared" ref="E25:O25" si="1">SUM(E6:E24)</f>
        <v>239538</v>
      </c>
      <c r="F25" s="77">
        <f t="shared" si="1"/>
        <v>332319</v>
      </c>
      <c r="G25" s="79">
        <f t="shared" si="1"/>
        <v>287950</v>
      </c>
      <c r="H25" s="79">
        <f t="shared" si="1"/>
        <v>344918</v>
      </c>
      <c r="I25" s="80">
        <f t="shared" si="1"/>
        <v>273570</v>
      </c>
      <c r="J25" s="79">
        <f t="shared" si="1"/>
        <v>287749</v>
      </c>
      <c r="K25" s="80">
        <f t="shared" si="1"/>
        <v>357242</v>
      </c>
      <c r="L25" s="79">
        <f t="shared" si="1"/>
        <v>292717</v>
      </c>
      <c r="M25" s="80">
        <f t="shared" si="1"/>
        <v>344542</v>
      </c>
      <c r="N25" s="79">
        <f t="shared" si="1"/>
        <v>350342</v>
      </c>
      <c r="O25" s="71">
        <f t="shared" si="1"/>
        <v>267427</v>
      </c>
      <c r="P25" s="71">
        <f>SUM(P6:P24)</f>
        <v>3591493</v>
      </c>
      <c r="Q25" s="38" t="str">
        <f>IF(P25='（2）ア_市町村別宿泊客延べ数'!B24,"OK","NG")</f>
        <v>OK</v>
      </c>
    </row>
    <row r="26" spans="1:18" s="5" customFormat="1" ht="30" customHeight="1">
      <c r="Q26" s="19"/>
    </row>
    <row r="27" spans="1:18" s="5" customFormat="1" ht="30" customHeight="1">
      <c r="Q27" s="19"/>
    </row>
  </sheetData>
  <mergeCells count="3">
    <mergeCell ref="B4:B5"/>
    <mergeCell ref="D4:O4"/>
    <mergeCell ref="P4:P5"/>
  </mergeCells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firstPageNumber="58" fitToWidth="0" fitToHeight="0" orientation="portrait" useFirstPageNumber="1" r:id="rId1"/>
  <headerFooter>
    <oddFooter>&amp;C&amp;"ＭＳ 明朝,標準"&amp;P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45"/>
  <sheetViews>
    <sheetView topLeftCell="A2" workbookViewId="0">
      <selection activeCell="I6" sqref="I6"/>
    </sheetView>
  </sheetViews>
  <sheetFormatPr defaultColWidth="19.625" defaultRowHeight="12"/>
  <cols>
    <col min="1" max="1" width="0.5" style="1" customWidth="1"/>
    <col min="2" max="2" width="5.625" style="109" customWidth="1"/>
    <col min="3" max="3" width="0.5" style="1" customWidth="1"/>
    <col min="4" max="27" width="3.625" style="106" customWidth="1"/>
    <col min="28" max="28" width="5.125" style="106" customWidth="1"/>
    <col min="29" max="29" width="5.625" style="510" customWidth="1"/>
    <col min="30" max="31" width="5.625" style="1" customWidth="1"/>
    <col min="32" max="16384" width="19.625" style="1"/>
  </cols>
  <sheetData>
    <row r="1" spans="1:32" s="7" customFormat="1" ht="21.75" customHeight="1">
      <c r="A1" s="7" t="s">
        <v>511</v>
      </c>
      <c r="B1" s="107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12"/>
    </row>
    <row r="2" spans="1:32" s="7" customFormat="1" ht="21.75" customHeight="1">
      <c r="A2" s="7" t="s">
        <v>609</v>
      </c>
      <c r="B2" s="107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12"/>
    </row>
    <row r="3" spans="1:32" s="3" customFormat="1" ht="20.25" customHeight="1">
      <c r="B3" s="108"/>
      <c r="C3" s="4"/>
      <c r="D3" s="103"/>
      <c r="E3" s="104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4"/>
      <c r="Z3" s="105"/>
      <c r="AA3" s="105"/>
      <c r="AB3" s="41" t="s">
        <v>509</v>
      </c>
      <c r="AC3" s="113"/>
      <c r="AD3" s="41"/>
      <c r="AE3" s="41"/>
    </row>
    <row r="4" spans="1:32" s="5" customFormat="1" ht="20.100000000000001" customHeight="1">
      <c r="A4" s="94"/>
      <c r="B4" s="723" t="s">
        <v>628</v>
      </c>
      <c r="C4" s="114"/>
      <c r="D4" s="715" t="s">
        <v>512</v>
      </c>
      <c r="E4" s="716"/>
      <c r="F4" s="716"/>
      <c r="G4" s="716"/>
      <c r="H4" s="716"/>
      <c r="I4" s="716"/>
      <c r="J4" s="716"/>
      <c r="K4" s="716"/>
      <c r="L4" s="716"/>
      <c r="M4" s="716"/>
      <c r="N4" s="716"/>
      <c r="O4" s="716"/>
      <c r="P4" s="716"/>
      <c r="Q4" s="716"/>
      <c r="R4" s="716"/>
      <c r="S4" s="716"/>
      <c r="T4" s="716"/>
      <c r="U4" s="716"/>
      <c r="V4" s="716"/>
      <c r="W4" s="716"/>
      <c r="X4" s="716"/>
      <c r="Y4" s="716"/>
      <c r="Z4" s="716"/>
      <c r="AA4" s="717" t="s">
        <v>626</v>
      </c>
      <c r="AB4" s="720" t="s">
        <v>627</v>
      </c>
      <c r="AC4" s="508"/>
    </row>
    <row r="5" spans="1:32" s="5" customFormat="1" ht="3.95" customHeight="1">
      <c r="A5" s="95"/>
      <c r="B5" s="724"/>
      <c r="C5" s="115"/>
      <c r="D5" s="117"/>
      <c r="E5" s="118"/>
      <c r="F5" s="118"/>
      <c r="G5" s="119"/>
      <c r="H5" s="118"/>
      <c r="I5" s="119"/>
      <c r="J5" s="118"/>
      <c r="K5" s="119"/>
      <c r="L5" s="118"/>
      <c r="M5" s="119"/>
      <c r="N5" s="118"/>
      <c r="O5" s="119"/>
      <c r="P5" s="118"/>
      <c r="Q5" s="119"/>
      <c r="R5" s="118"/>
      <c r="S5" s="119"/>
      <c r="T5" s="118"/>
      <c r="U5" s="119"/>
      <c r="V5" s="118"/>
      <c r="W5" s="119"/>
      <c r="X5" s="118"/>
      <c r="Y5" s="119"/>
      <c r="Z5" s="118"/>
      <c r="AA5" s="718"/>
      <c r="AB5" s="721"/>
      <c r="AC5" s="508"/>
    </row>
    <row r="6" spans="1:32" s="5" customFormat="1" ht="99.95" customHeight="1">
      <c r="A6" s="96"/>
      <c r="B6" s="725"/>
      <c r="C6" s="120"/>
      <c r="D6" s="121" t="s">
        <v>515</v>
      </c>
      <c r="E6" s="122" t="s">
        <v>517</v>
      </c>
      <c r="F6" s="122" t="s">
        <v>519</v>
      </c>
      <c r="G6" s="123" t="s">
        <v>521</v>
      </c>
      <c r="H6" s="122" t="s">
        <v>531</v>
      </c>
      <c r="I6" s="123" t="s">
        <v>522</v>
      </c>
      <c r="J6" s="122" t="s">
        <v>532</v>
      </c>
      <c r="K6" s="123" t="s">
        <v>533</v>
      </c>
      <c r="L6" s="122" t="s">
        <v>534</v>
      </c>
      <c r="M6" s="123" t="s">
        <v>535</v>
      </c>
      <c r="N6" s="122" t="s">
        <v>536</v>
      </c>
      <c r="O6" s="123" t="s">
        <v>537</v>
      </c>
      <c r="P6" s="122" t="s">
        <v>544</v>
      </c>
      <c r="Q6" s="123" t="s">
        <v>538</v>
      </c>
      <c r="R6" s="122" t="s">
        <v>539</v>
      </c>
      <c r="S6" s="123" t="s">
        <v>540</v>
      </c>
      <c r="T6" s="122" t="s">
        <v>541</v>
      </c>
      <c r="U6" s="123" t="s">
        <v>542</v>
      </c>
      <c r="V6" s="122" t="s">
        <v>524</v>
      </c>
      <c r="W6" s="123" t="s">
        <v>526</v>
      </c>
      <c r="X6" s="122" t="s">
        <v>528</v>
      </c>
      <c r="Y6" s="123" t="s">
        <v>529</v>
      </c>
      <c r="Z6" s="122" t="s">
        <v>543</v>
      </c>
      <c r="AA6" s="719"/>
      <c r="AB6" s="722"/>
      <c r="AC6" s="509"/>
    </row>
    <row r="7" spans="1:32" s="5" customFormat="1" ht="30" customHeight="1">
      <c r="A7" s="245"/>
      <c r="B7" s="246" t="s">
        <v>545</v>
      </c>
      <c r="C7" s="247"/>
      <c r="D7" s="248">
        <v>5008</v>
      </c>
      <c r="E7" s="249">
        <v>4958</v>
      </c>
      <c r="F7" s="249">
        <v>3948</v>
      </c>
      <c r="G7" s="250">
        <v>11646</v>
      </c>
      <c r="H7" s="249">
        <v>3966</v>
      </c>
      <c r="I7" s="250">
        <v>564</v>
      </c>
      <c r="J7" s="249">
        <v>1142</v>
      </c>
      <c r="K7" s="250">
        <v>631</v>
      </c>
      <c r="L7" s="249">
        <v>3833</v>
      </c>
      <c r="M7" s="250">
        <v>49</v>
      </c>
      <c r="N7" s="249">
        <v>869</v>
      </c>
      <c r="O7" s="250">
        <v>661</v>
      </c>
      <c r="P7" s="249">
        <v>252</v>
      </c>
      <c r="Q7" s="250">
        <v>548</v>
      </c>
      <c r="R7" s="249">
        <v>1207</v>
      </c>
      <c r="S7" s="250">
        <v>86</v>
      </c>
      <c r="T7" s="249">
        <v>111</v>
      </c>
      <c r="U7" s="250">
        <v>171</v>
      </c>
      <c r="V7" s="249">
        <v>162</v>
      </c>
      <c r="W7" s="250">
        <v>1803</v>
      </c>
      <c r="X7" s="249">
        <v>117</v>
      </c>
      <c r="Y7" s="250">
        <v>127</v>
      </c>
      <c r="Z7" s="249">
        <v>30</v>
      </c>
      <c r="AA7" s="249">
        <v>1697</v>
      </c>
      <c r="AB7" s="251">
        <f>SUM(D7:AA7)</f>
        <v>43586</v>
      </c>
      <c r="AC7" s="507"/>
      <c r="AF7" s="39"/>
    </row>
    <row r="8" spans="1:32" s="5" customFormat="1" ht="30" customHeight="1">
      <c r="A8" s="178"/>
      <c r="B8" s="179" t="s">
        <v>546</v>
      </c>
      <c r="C8" s="252"/>
      <c r="D8" s="253">
        <v>134</v>
      </c>
      <c r="E8" s="254">
        <v>50</v>
      </c>
      <c r="F8" s="254">
        <v>18</v>
      </c>
      <c r="G8" s="255">
        <v>14</v>
      </c>
      <c r="H8" s="254">
        <v>36</v>
      </c>
      <c r="I8" s="255">
        <v>10</v>
      </c>
      <c r="J8" s="254">
        <v>12</v>
      </c>
      <c r="K8" s="255">
        <v>21</v>
      </c>
      <c r="L8" s="254">
        <v>12</v>
      </c>
      <c r="M8" s="255">
        <v>11</v>
      </c>
      <c r="N8" s="254">
        <v>7</v>
      </c>
      <c r="O8" s="255">
        <v>5</v>
      </c>
      <c r="P8" s="254">
        <v>0</v>
      </c>
      <c r="Q8" s="255">
        <v>0</v>
      </c>
      <c r="R8" s="254">
        <v>54</v>
      </c>
      <c r="S8" s="255">
        <v>0</v>
      </c>
      <c r="T8" s="254">
        <v>0</v>
      </c>
      <c r="U8" s="255">
        <v>0</v>
      </c>
      <c r="V8" s="254">
        <v>0</v>
      </c>
      <c r="W8" s="255">
        <v>40</v>
      </c>
      <c r="X8" s="254">
        <v>21</v>
      </c>
      <c r="Y8" s="255">
        <v>0</v>
      </c>
      <c r="Z8" s="254">
        <v>0</v>
      </c>
      <c r="AA8" s="254">
        <v>73</v>
      </c>
      <c r="AB8" s="256">
        <f t="shared" ref="AB8:AB25" si="0">SUM(D8:AA8)</f>
        <v>518</v>
      </c>
      <c r="AC8" s="507"/>
      <c r="AF8" s="39"/>
    </row>
    <row r="9" spans="1:32" s="5" customFormat="1" ht="30" customHeight="1">
      <c r="A9" s="178"/>
      <c r="B9" s="179" t="s">
        <v>547</v>
      </c>
      <c r="C9" s="252"/>
      <c r="D9" s="253">
        <v>5</v>
      </c>
      <c r="E9" s="253">
        <v>15</v>
      </c>
      <c r="F9" s="253">
        <v>25</v>
      </c>
      <c r="G9" s="253">
        <v>95</v>
      </c>
      <c r="H9" s="253">
        <v>4</v>
      </c>
      <c r="I9" s="253">
        <v>0</v>
      </c>
      <c r="J9" s="253">
        <v>0</v>
      </c>
      <c r="K9" s="253">
        <v>0</v>
      </c>
      <c r="L9" s="253">
        <v>0</v>
      </c>
      <c r="M9" s="253">
        <v>0</v>
      </c>
      <c r="N9" s="253">
        <v>0</v>
      </c>
      <c r="O9" s="253">
        <v>4</v>
      </c>
      <c r="P9" s="253">
        <v>0</v>
      </c>
      <c r="Q9" s="253">
        <v>0</v>
      </c>
      <c r="R9" s="253">
        <v>0</v>
      </c>
      <c r="S9" s="253">
        <v>0</v>
      </c>
      <c r="T9" s="253">
        <v>0</v>
      </c>
      <c r="U9" s="253">
        <v>0</v>
      </c>
      <c r="V9" s="253">
        <v>6</v>
      </c>
      <c r="W9" s="253">
        <v>0</v>
      </c>
      <c r="X9" s="253">
        <v>0</v>
      </c>
      <c r="Y9" s="253">
        <v>0</v>
      </c>
      <c r="Z9" s="253">
        <v>0</v>
      </c>
      <c r="AA9" s="253">
        <v>0</v>
      </c>
      <c r="AB9" s="256">
        <f t="shared" si="0"/>
        <v>154</v>
      </c>
      <c r="AC9" s="507"/>
      <c r="AD9" s="362"/>
      <c r="AF9" s="39"/>
    </row>
    <row r="10" spans="1:32" s="5" customFormat="1" ht="30" customHeight="1">
      <c r="A10" s="257"/>
      <c r="B10" s="263" t="s">
        <v>548</v>
      </c>
      <c r="C10" s="258"/>
      <c r="D10" s="259">
        <v>0</v>
      </c>
      <c r="E10" s="260">
        <v>1</v>
      </c>
      <c r="F10" s="260">
        <v>0</v>
      </c>
      <c r="G10" s="261">
        <v>2</v>
      </c>
      <c r="H10" s="260">
        <v>0</v>
      </c>
      <c r="I10" s="261">
        <v>0</v>
      </c>
      <c r="J10" s="260">
        <v>0</v>
      </c>
      <c r="K10" s="261">
        <v>0</v>
      </c>
      <c r="L10" s="260">
        <v>0</v>
      </c>
      <c r="M10" s="261">
        <v>0</v>
      </c>
      <c r="N10" s="260">
        <v>0</v>
      </c>
      <c r="O10" s="261">
        <v>0</v>
      </c>
      <c r="P10" s="260">
        <v>0</v>
      </c>
      <c r="Q10" s="261">
        <v>0</v>
      </c>
      <c r="R10" s="260">
        <v>0</v>
      </c>
      <c r="S10" s="261">
        <v>0</v>
      </c>
      <c r="T10" s="260">
        <v>0</v>
      </c>
      <c r="U10" s="261">
        <v>0</v>
      </c>
      <c r="V10" s="260">
        <v>27</v>
      </c>
      <c r="W10" s="261">
        <v>1</v>
      </c>
      <c r="X10" s="260">
        <v>0</v>
      </c>
      <c r="Y10" s="261">
        <v>0</v>
      </c>
      <c r="Z10" s="260">
        <v>0</v>
      </c>
      <c r="AA10" s="260">
        <v>0</v>
      </c>
      <c r="AB10" s="262">
        <f t="shared" si="0"/>
        <v>31</v>
      </c>
      <c r="AC10" s="507"/>
      <c r="AD10" s="362"/>
      <c r="AF10" s="39"/>
    </row>
    <row r="11" spans="1:32" s="5" customFormat="1" ht="30" customHeight="1">
      <c r="A11" s="178"/>
      <c r="B11" s="179" t="s">
        <v>549</v>
      </c>
      <c r="C11" s="252"/>
      <c r="D11" s="259">
        <v>0</v>
      </c>
      <c r="E11" s="253">
        <v>0</v>
      </c>
      <c r="F11" s="253">
        <v>0</v>
      </c>
      <c r="G11" s="253">
        <v>0</v>
      </c>
      <c r="H11" s="253">
        <v>0</v>
      </c>
      <c r="I11" s="253">
        <v>0</v>
      </c>
      <c r="J11" s="253">
        <v>0</v>
      </c>
      <c r="K11" s="253">
        <v>0</v>
      </c>
      <c r="L11" s="253">
        <v>0</v>
      </c>
      <c r="M11" s="253">
        <v>0</v>
      </c>
      <c r="N11" s="253">
        <v>0</v>
      </c>
      <c r="O11" s="253">
        <v>0</v>
      </c>
      <c r="P11" s="253">
        <v>0</v>
      </c>
      <c r="Q11" s="253">
        <v>0</v>
      </c>
      <c r="R11" s="253">
        <v>0</v>
      </c>
      <c r="S11" s="253">
        <v>0</v>
      </c>
      <c r="T11" s="253">
        <v>0</v>
      </c>
      <c r="U11" s="253">
        <v>0</v>
      </c>
      <c r="V11" s="253">
        <v>0</v>
      </c>
      <c r="W11" s="253">
        <v>0</v>
      </c>
      <c r="X11" s="253">
        <v>0</v>
      </c>
      <c r="Y11" s="253">
        <v>0</v>
      </c>
      <c r="Z11" s="253">
        <v>0</v>
      </c>
      <c r="AA11" s="253">
        <v>0</v>
      </c>
      <c r="AB11" s="256">
        <f t="shared" si="0"/>
        <v>0</v>
      </c>
      <c r="AC11" s="507"/>
      <c r="AD11" s="362"/>
    </row>
    <row r="12" spans="1:32" s="5" customFormat="1" ht="30" customHeight="1">
      <c r="A12" s="178"/>
      <c r="B12" s="179" t="s">
        <v>550</v>
      </c>
      <c r="C12" s="252"/>
      <c r="D12" s="253">
        <v>284</v>
      </c>
      <c r="E12" s="254">
        <v>1620</v>
      </c>
      <c r="F12" s="254">
        <v>707</v>
      </c>
      <c r="G12" s="255">
        <v>1450</v>
      </c>
      <c r="H12" s="254">
        <v>539</v>
      </c>
      <c r="I12" s="255">
        <v>98</v>
      </c>
      <c r="J12" s="254">
        <v>111</v>
      </c>
      <c r="K12" s="255">
        <v>104</v>
      </c>
      <c r="L12" s="254">
        <v>156</v>
      </c>
      <c r="M12" s="255">
        <v>10</v>
      </c>
      <c r="N12" s="254">
        <v>347</v>
      </c>
      <c r="O12" s="255">
        <v>153</v>
      </c>
      <c r="P12" s="254">
        <v>82</v>
      </c>
      <c r="Q12" s="255">
        <v>45</v>
      </c>
      <c r="R12" s="254">
        <v>163</v>
      </c>
      <c r="S12" s="255">
        <v>204</v>
      </c>
      <c r="T12" s="254">
        <v>426</v>
      </c>
      <c r="U12" s="255">
        <v>101</v>
      </c>
      <c r="V12" s="254">
        <v>48</v>
      </c>
      <c r="W12" s="255">
        <v>219</v>
      </c>
      <c r="X12" s="254">
        <v>28</v>
      </c>
      <c r="Y12" s="255">
        <v>87</v>
      </c>
      <c r="Z12" s="254">
        <v>11</v>
      </c>
      <c r="AA12" s="254">
        <v>355</v>
      </c>
      <c r="AB12" s="256">
        <f t="shared" si="0"/>
        <v>7348</v>
      </c>
      <c r="AC12" s="507"/>
      <c r="AD12" s="362"/>
    </row>
    <row r="13" spans="1:32" s="5" customFormat="1" ht="30" customHeight="1">
      <c r="A13" s="178"/>
      <c r="B13" s="179" t="s">
        <v>551</v>
      </c>
      <c r="C13" s="252"/>
      <c r="D13" s="253">
        <v>74</v>
      </c>
      <c r="E13" s="254">
        <v>134</v>
      </c>
      <c r="F13" s="254">
        <v>95</v>
      </c>
      <c r="G13" s="255">
        <v>99</v>
      </c>
      <c r="H13" s="254">
        <v>114</v>
      </c>
      <c r="I13" s="255">
        <v>9</v>
      </c>
      <c r="J13" s="254">
        <v>6</v>
      </c>
      <c r="K13" s="255">
        <v>37</v>
      </c>
      <c r="L13" s="254">
        <v>109</v>
      </c>
      <c r="M13" s="255">
        <v>2</v>
      </c>
      <c r="N13" s="254">
        <v>17</v>
      </c>
      <c r="O13" s="255">
        <v>14</v>
      </c>
      <c r="P13" s="254">
        <v>2</v>
      </c>
      <c r="Q13" s="255">
        <v>0</v>
      </c>
      <c r="R13" s="254">
        <v>34</v>
      </c>
      <c r="S13" s="255">
        <v>0</v>
      </c>
      <c r="T13" s="254">
        <v>0</v>
      </c>
      <c r="U13" s="255">
        <v>0</v>
      </c>
      <c r="V13" s="254">
        <v>24</v>
      </c>
      <c r="W13" s="255">
        <v>85</v>
      </c>
      <c r="X13" s="254">
        <v>43</v>
      </c>
      <c r="Y13" s="255">
        <v>20</v>
      </c>
      <c r="Z13" s="254">
        <v>0</v>
      </c>
      <c r="AA13" s="254">
        <v>0</v>
      </c>
      <c r="AB13" s="256">
        <f t="shared" si="0"/>
        <v>918</v>
      </c>
      <c r="AC13" s="507"/>
      <c r="AD13" s="362"/>
    </row>
    <row r="14" spans="1:32" s="5" customFormat="1" ht="30" customHeight="1">
      <c r="A14" s="178"/>
      <c r="B14" s="179" t="s">
        <v>552</v>
      </c>
      <c r="C14" s="252"/>
      <c r="D14" s="253">
        <v>0</v>
      </c>
      <c r="E14" s="254">
        <v>0</v>
      </c>
      <c r="F14" s="254">
        <v>0</v>
      </c>
      <c r="G14" s="255">
        <v>0</v>
      </c>
      <c r="H14" s="254">
        <v>0</v>
      </c>
      <c r="I14" s="255">
        <v>0</v>
      </c>
      <c r="J14" s="254">
        <v>0</v>
      </c>
      <c r="K14" s="255">
        <v>0</v>
      </c>
      <c r="L14" s="254">
        <v>0</v>
      </c>
      <c r="M14" s="255">
        <v>0</v>
      </c>
      <c r="N14" s="254">
        <v>0</v>
      </c>
      <c r="O14" s="255">
        <v>0</v>
      </c>
      <c r="P14" s="254">
        <v>0</v>
      </c>
      <c r="Q14" s="255">
        <v>0</v>
      </c>
      <c r="R14" s="254">
        <v>0</v>
      </c>
      <c r="S14" s="255">
        <v>0</v>
      </c>
      <c r="T14" s="254">
        <v>0</v>
      </c>
      <c r="U14" s="255">
        <v>0</v>
      </c>
      <c r="V14" s="254">
        <v>0</v>
      </c>
      <c r="W14" s="255">
        <v>0</v>
      </c>
      <c r="X14" s="254">
        <v>0</v>
      </c>
      <c r="Y14" s="255">
        <v>0</v>
      </c>
      <c r="Z14" s="254">
        <v>0</v>
      </c>
      <c r="AA14" s="254">
        <v>0</v>
      </c>
      <c r="AB14" s="256">
        <f t="shared" si="0"/>
        <v>0</v>
      </c>
      <c r="AC14" s="507"/>
      <c r="AD14" s="362"/>
    </row>
    <row r="15" spans="1:32" s="5" customFormat="1" ht="30" customHeight="1">
      <c r="A15" s="178"/>
      <c r="B15" s="179" t="s">
        <v>553</v>
      </c>
      <c r="C15" s="252"/>
      <c r="D15" s="253">
        <v>0</v>
      </c>
      <c r="E15" s="254">
        <v>0</v>
      </c>
      <c r="F15" s="254">
        <v>3</v>
      </c>
      <c r="G15" s="255">
        <v>0</v>
      </c>
      <c r="H15" s="254">
        <v>0</v>
      </c>
      <c r="I15" s="255">
        <v>0</v>
      </c>
      <c r="J15" s="254">
        <v>0</v>
      </c>
      <c r="K15" s="255">
        <v>0</v>
      </c>
      <c r="L15" s="254">
        <v>0</v>
      </c>
      <c r="M15" s="255">
        <v>0</v>
      </c>
      <c r="N15" s="254">
        <v>0</v>
      </c>
      <c r="O15" s="255">
        <v>0</v>
      </c>
      <c r="P15" s="254">
        <v>0</v>
      </c>
      <c r="Q15" s="255">
        <v>0</v>
      </c>
      <c r="R15" s="254">
        <v>0</v>
      </c>
      <c r="S15" s="255">
        <v>69</v>
      </c>
      <c r="T15" s="254">
        <v>0</v>
      </c>
      <c r="U15" s="255">
        <v>0</v>
      </c>
      <c r="V15" s="254">
        <v>0</v>
      </c>
      <c r="W15" s="255">
        <v>7</v>
      </c>
      <c r="X15" s="254">
        <v>0</v>
      </c>
      <c r="Y15" s="255">
        <v>0</v>
      </c>
      <c r="Z15" s="254">
        <v>0</v>
      </c>
      <c r="AA15" s="254">
        <v>0</v>
      </c>
      <c r="AB15" s="256">
        <f t="shared" si="0"/>
        <v>79</v>
      </c>
      <c r="AC15" s="507"/>
      <c r="AD15" s="362"/>
    </row>
    <row r="16" spans="1:32" s="5" customFormat="1" ht="30" customHeight="1">
      <c r="A16" s="178"/>
      <c r="B16" s="179" t="s">
        <v>554</v>
      </c>
      <c r="C16" s="252"/>
      <c r="D16" s="253">
        <v>0</v>
      </c>
      <c r="E16" s="254">
        <v>1</v>
      </c>
      <c r="F16" s="254">
        <v>0</v>
      </c>
      <c r="G16" s="255">
        <v>2</v>
      </c>
      <c r="H16" s="254">
        <v>12</v>
      </c>
      <c r="I16" s="255">
        <v>0</v>
      </c>
      <c r="J16" s="254">
        <v>0</v>
      </c>
      <c r="K16" s="255">
        <v>0</v>
      </c>
      <c r="L16" s="254">
        <v>0</v>
      </c>
      <c r="M16" s="255">
        <v>0</v>
      </c>
      <c r="N16" s="254">
        <v>0</v>
      </c>
      <c r="O16" s="255">
        <v>0</v>
      </c>
      <c r="P16" s="254">
        <v>1</v>
      </c>
      <c r="Q16" s="255">
        <v>0</v>
      </c>
      <c r="R16" s="254">
        <v>0</v>
      </c>
      <c r="S16" s="255">
        <v>0</v>
      </c>
      <c r="T16" s="254">
        <v>0</v>
      </c>
      <c r="U16" s="255">
        <v>0</v>
      </c>
      <c r="V16" s="254">
        <v>0</v>
      </c>
      <c r="W16" s="255">
        <v>0</v>
      </c>
      <c r="X16" s="254">
        <v>0</v>
      </c>
      <c r="Y16" s="255">
        <v>0</v>
      </c>
      <c r="Z16" s="254">
        <v>0</v>
      </c>
      <c r="AA16" s="254">
        <v>3</v>
      </c>
      <c r="AB16" s="256">
        <f t="shared" si="0"/>
        <v>19</v>
      </c>
      <c r="AC16" s="507"/>
      <c r="AD16" s="362"/>
    </row>
    <row r="17" spans="1:30" s="5" customFormat="1" ht="30" customHeight="1">
      <c r="A17" s="178"/>
      <c r="B17" s="179" t="s">
        <v>555</v>
      </c>
      <c r="C17" s="252"/>
      <c r="D17" s="253">
        <v>130</v>
      </c>
      <c r="E17" s="254">
        <v>497</v>
      </c>
      <c r="F17" s="254">
        <v>26</v>
      </c>
      <c r="G17" s="255">
        <v>45</v>
      </c>
      <c r="H17" s="254">
        <v>597</v>
      </c>
      <c r="I17" s="255">
        <v>14</v>
      </c>
      <c r="J17" s="254">
        <v>13</v>
      </c>
      <c r="K17" s="255">
        <v>24</v>
      </c>
      <c r="L17" s="254">
        <v>32</v>
      </c>
      <c r="M17" s="255">
        <v>5</v>
      </c>
      <c r="N17" s="254">
        <v>37</v>
      </c>
      <c r="O17" s="255">
        <v>30</v>
      </c>
      <c r="P17" s="254">
        <v>34</v>
      </c>
      <c r="Q17" s="255">
        <v>732</v>
      </c>
      <c r="R17" s="254">
        <v>25</v>
      </c>
      <c r="S17" s="255">
        <v>103</v>
      </c>
      <c r="T17" s="254">
        <v>509</v>
      </c>
      <c r="U17" s="255">
        <v>100</v>
      </c>
      <c r="V17" s="254">
        <v>140</v>
      </c>
      <c r="W17" s="255">
        <v>29</v>
      </c>
      <c r="X17" s="254">
        <v>9</v>
      </c>
      <c r="Y17" s="255">
        <v>27</v>
      </c>
      <c r="Z17" s="254">
        <v>4</v>
      </c>
      <c r="AA17" s="254">
        <v>132</v>
      </c>
      <c r="AB17" s="256">
        <f t="shared" si="0"/>
        <v>3294</v>
      </c>
      <c r="AC17" s="507"/>
      <c r="AD17" s="362"/>
    </row>
    <row r="18" spans="1:30" s="5" customFormat="1" ht="30" customHeight="1">
      <c r="A18" s="178"/>
      <c r="B18" s="179" t="s">
        <v>556</v>
      </c>
      <c r="C18" s="252"/>
      <c r="D18" s="253">
        <v>11</v>
      </c>
      <c r="E18" s="254">
        <v>9</v>
      </c>
      <c r="F18" s="254">
        <v>3</v>
      </c>
      <c r="G18" s="255">
        <v>6</v>
      </c>
      <c r="H18" s="254">
        <v>44</v>
      </c>
      <c r="I18" s="255">
        <v>0</v>
      </c>
      <c r="J18" s="254">
        <v>0</v>
      </c>
      <c r="K18" s="255">
        <v>0</v>
      </c>
      <c r="L18" s="254">
        <v>4</v>
      </c>
      <c r="M18" s="255">
        <v>0</v>
      </c>
      <c r="N18" s="254">
        <v>0</v>
      </c>
      <c r="O18" s="255">
        <v>3</v>
      </c>
      <c r="P18" s="254">
        <v>0</v>
      </c>
      <c r="Q18" s="255">
        <v>0</v>
      </c>
      <c r="R18" s="254">
        <v>11</v>
      </c>
      <c r="S18" s="255">
        <v>90</v>
      </c>
      <c r="T18" s="254">
        <v>94</v>
      </c>
      <c r="U18" s="255">
        <v>0</v>
      </c>
      <c r="V18" s="254">
        <v>109</v>
      </c>
      <c r="W18" s="255">
        <v>6</v>
      </c>
      <c r="X18" s="254">
        <v>0</v>
      </c>
      <c r="Y18" s="255">
        <v>9</v>
      </c>
      <c r="Z18" s="254">
        <v>2</v>
      </c>
      <c r="AA18" s="254">
        <v>4</v>
      </c>
      <c r="AB18" s="256">
        <f t="shared" si="0"/>
        <v>405</v>
      </c>
      <c r="AC18" s="507"/>
      <c r="AD18" s="362"/>
    </row>
    <row r="19" spans="1:30" s="5" customFormat="1" ht="30" customHeight="1">
      <c r="A19" s="178"/>
      <c r="B19" s="179" t="s">
        <v>557</v>
      </c>
      <c r="C19" s="252"/>
      <c r="D19" s="253">
        <v>55</v>
      </c>
      <c r="E19" s="254">
        <v>279</v>
      </c>
      <c r="F19" s="254">
        <v>38</v>
      </c>
      <c r="G19" s="255">
        <v>26</v>
      </c>
      <c r="H19" s="254">
        <v>103</v>
      </c>
      <c r="I19" s="255">
        <v>10</v>
      </c>
      <c r="J19" s="254">
        <v>5</v>
      </c>
      <c r="K19" s="255">
        <v>20</v>
      </c>
      <c r="L19" s="254">
        <v>33</v>
      </c>
      <c r="M19" s="255">
        <v>20</v>
      </c>
      <c r="N19" s="254">
        <v>19</v>
      </c>
      <c r="O19" s="255">
        <v>12</v>
      </c>
      <c r="P19" s="254">
        <v>10</v>
      </c>
      <c r="Q19" s="255">
        <v>1</v>
      </c>
      <c r="R19" s="254">
        <v>42</v>
      </c>
      <c r="S19" s="255">
        <v>216</v>
      </c>
      <c r="T19" s="254">
        <v>394</v>
      </c>
      <c r="U19" s="255">
        <v>145</v>
      </c>
      <c r="V19" s="254">
        <v>286</v>
      </c>
      <c r="W19" s="255">
        <v>16</v>
      </c>
      <c r="X19" s="254">
        <v>14</v>
      </c>
      <c r="Y19" s="255">
        <v>7</v>
      </c>
      <c r="Z19" s="254">
        <v>4</v>
      </c>
      <c r="AA19" s="254">
        <v>28</v>
      </c>
      <c r="AB19" s="256">
        <f t="shared" si="0"/>
        <v>1783</v>
      </c>
      <c r="AC19" s="507"/>
    </row>
    <row r="20" spans="1:30" s="5" customFormat="1" ht="30" customHeight="1">
      <c r="A20" s="178"/>
      <c r="B20" s="310" t="s">
        <v>558</v>
      </c>
      <c r="C20" s="252"/>
      <c r="D20" s="253">
        <v>12</v>
      </c>
      <c r="E20" s="254">
        <v>9</v>
      </c>
      <c r="F20" s="254">
        <v>18</v>
      </c>
      <c r="G20" s="255">
        <v>22</v>
      </c>
      <c r="H20" s="254">
        <v>85</v>
      </c>
      <c r="I20" s="255">
        <v>2</v>
      </c>
      <c r="J20" s="254">
        <v>47</v>
      </c>
      <c r="K20" s="255">
        <v>54</v>
      </c>
      <c r="L20" s="254">
        <v>153</v>
      </c>
      <c r="M20" s="255">
        <v>2</v>
      </c>
      <c r="N20" s="254">
        <v>33</v>
      </c>
      <c r="O20" s="255">
        <v>6</v>
      </c>
      <c r="P20" s="254">
        <v>2</v>
      </c>
      <c r="Q20" s="255">
        <v>2</v>
      </c>
      <c r="R20" s="254">
        <v>37</v>
      </c>
      <c r="S20" s="255">
        <v>0</v>
      </c>
      <c r="T20" s="254">
        <v>0</v>
      </c>
      <c r="U20" s="255">
        <v>0</v>
      </c>
      <c r="V20" s="254">
        <v>0</v>
      </c>
      <c r="W20" s="255">
        <v>138</v>
      </c>
      <c r="X20" s="254">
        <v>3</v>
      </c>
      <c r="Y20" s="255">
        <v>1</v>
      </c>
      <c r="Z20" s="254">
        <v>4</v>
      </c>
      <c r="AA20" s="254">
        <v>4</v>
      </c>
      <c r="AB20" s="256">
        <f t="shared" si="0"/>
        <v>634</v>
      </c>
      <c r="AC20" s="507"/>
    </row>
    <row r="21" spans="1:30" s="5" customFormat="1" ht="30" customHeight="1">
      <c r="A21" s="178"/>
      <c r="B21" s="179" t="s">
        <v>559</v>
      </c>
      <c r="C21" s="252"/>
      <c r="D21" s="253">
        <v>0</v>
      </c>
      <c r="E21" s="253">
        <v>0</v>
      </c>
      <c r="F21" s="253">
        <v>0</v>
      </c>
      <c r="G21" s="253">
        <v>0</v>
      </c>
      <c r="H21" s="253">
        <v>0</v>
      </c>
      <c r="I21" s="253">
        <v>0</v>
      </c>
      <c r="J21" s="253">
        <v>0</v>
      </c>
      <c r="K21" s="253">
        <v>0</v>
      </c>
      <c r="L21" s="253">
        <v>0</v>
      </c>
      <c r="M21" s="253">
        <v>0</v>
      </c>
      <c r="N21" s="253">
        <v>0</v>
      </c>
      <c r="O21" s="253">
        <v>0</v>
      </c>
      <c r="P21" s="253">
        <v>0</v>
      </c>
      <c r="Q21" s="253">
        <v>0</v>
      </c>
      <c r="R21" s="253">
        <v>0</v>
      </c>
      <c r="S21" s="253">
        <v>0</v>
      </c>
      <c r="T21" s="253">
        <v>0</v>
      </c>
      <c r="U21" s="253">
        <v>0</v>
      </c>
      <c r="V21" s="253">
        <v>0</v>
      </c>
      <c r="W21" s="253">
        <v>0</v>
      </c>
      <c r="X21" s="253">
        <v>0</v>
      </c>
      <c r="Y21" s="253">
        <v>0</v>
      </c>
      <c r="Z21" s="253">
        <v>0</v>
      </c>
      <c r="AA21" s="253">
        <v>0</v>
      </c>
      <c r="AB21" s="256">
        <f t="shared" si="0"/>
        <v>0</v>
      </c>
      <c r="AC21" s="507"/>
    </row>
    <row r="22" spans="1:30" s="5" customFormat="1" ht="30" customHeight="1">
      <c r="A22" s="178"/>
      <c r="B22" s="179" t="s">
        <v>560</v>
      </c>
      <c r="C22" s="252"/>
      <c r="D22" s="253">
        <v>0</v>
      </c>
      <c r="E22" s="254">
        <v>121</v>
      </c>
      <c r="F22" s="254">
        <v>4</v>
      </c>
      <c r="G22" s="255">
        <v>23</v>
      </c>
      <c r="H22" s="254">
        <v>41</v>
      </c>
      <c r="I22" s="255">
        <v>4</v>
      </c>
      <c r="J22" s="254">
        <v>3</v>
      </c>
      <c r="K22" s="255">
        <v>23</v>
      </c>
      <c r="L22" s="254">
        <v>31</v>
      </c>
      <c r="M22" s="255">
        <v>0</v>
      </c>
      <c r="N22" s="254">
        <v>2</v>
      </c>
      <c r="O22" s="255">
        <v>17</v>
      </c>
      <c r="P22" s="254">
        <v>0</v>
      </c>
      <c r="Q22" s="255">
        <v>0</v>
      </c>
      <c r="R22" s="254">
        <v>0</v>
      </c>
      <c r="S22" s="255">
        <v>0</v>
      </c>
      <c r="T22" s="254">
        <v>0</v>
      </c>
      <c r="U22" s="255">
        <v>0</v>
      </c>
      <c r="V22" s="254">
        <v>45</v>
      </c>
      <c r="W22" s="255">
        <v>14</v>
      </c>
      <c r="X22" s="254">
        <v>0</v>
      </c>
      <c r="Y22" s="255">
        <v>0</v>
      </c>
      <c r="Z22" s="254">
        <v>0</v>
      </c>
      <c r="AA22" s="254">
        <v>11</v>
      </c>
      <c r="AB22" s="256">
        <f t="shared" si="0"/>
        <v>339</v>
      </c>
      <c r="AC22" s="507"/>
    </row>
    <row r="23" spans="1:30" s="5" customFormat="1" ht="30" customHeight="1">
      <c r="A23" s="178"/>
      <c r="B23" s="310" t="s">
        <v>561</v>
      </c>
      <c r="C23" s="252"/>
      <c r="D23" s="253">
        <v>0</v>
      </c>
      <c r="E23" s="254">
        <v>11</v>
      </c>
      <c r="F23" s="254">
        <v>0</v>
      </c>
      <c r="G23" s="255">
        <v>4</v>
      </c>
      <c r="H23" s="254">
        <v>15</v>
      </c>
      <c r="I23" s="255">
        <v>8</v>
      </c>
      <c r="J23" s="254">
        <v>2</v>
      </c>
      <c r="K23" s="255">
        <v>15</v>
      </c>
      <c r="L23" s="254">
        <v>10</v>
      </c>
      <c r="M23" s="255">
        <v>0</v>
      </c>
      <c r="N23" s="254">
        <v>4</v>
      </c>
      <c r="O23" s="255">
        <v>0</v>
      </c>
      <c r="P23" s="254">
        <v>0</v>
      </c>
      <c r="Q23" s="255">
        <v>0</v>
      </c>
      <c r="R23" s="254">
        <v>0</v>
      </c>
      <c r="S23" s="255">
        <v>0</v>
      </c>
      <c r="T23" s="254">
        <v>0</v>
      </c>
      <c r="U23" s="255">
        <v>0</v>
      </c>
      <c r="V23" s="254">
        <v>2</v>
      </c>
      <c r="W23" s="255">
        <v>10</v>
      </c>
      <c r="X23" s="254">
        <v>0</v>
      </c>
      <c r="Y23" s="255">
        <v>0</v>
      </c>
      <c r="Z23" s="254">
        <v>0</v>
      </c>
      <c r="AA23" s="254">
        <v>5</v>
      </c>
      <c r="AB23" s="256">
        <f t="shared" si="0"/>
        <v>86</v>
      </c>
      <c r="AC23" s="507"/>
    </row>
    <row r="24" spans="1:30" s="5" customFormat="1" ht="30" customHeight="1">
      <c r="A24" s="178"/>
      <c r="B24" s="179" t="s">
        <v>562</v>
      </c>
      <c r="C24" s="252"/>
      <c r="D24" s="253">
        <v>0</v>
      </c>
      <c r="E24" s="254">
        <v>0</v>
      </c>
      <c r="F24" s="254">
        <v>0</v>
      </c>
      <c r="G24" s="255">
        <v>0</v>
      </c>
      <c r="H24" s="254">
        <v>0</v>
      </c>
      <c r="I24" s="255">
        <v>0</v>
      </c>
      <c r="J24" s="254">
        <v>0</v>
      </c>
      <c r="K24" s="255">
        <v>0</v>
      </c>
      <c r="L24" s="254">
        <v>0</v>
      </c>
      <c r="M24" s="255">
        <v>0</v>
      </c>
      <c r="N24" s="254">
        <v>0</v>
      </c>
      <c r="O24" s="255">
        <v>0</v>
      </c>
      <c r="P24" s="254">
        <v>0</v>
      </c>
      <c r="Q24" s="255">
        <v>0</v>
      </c>
      <c r="R24" s="254">
        <v>0</v>
      </c>
      <c r="S24" s="255">
        <v>0</v>
      </c>
      <c r="T24" s="254">
        <v>0</v>
      </c>
      <c r="U24" s="255">
        <v>0</v>
      </c>
      <c r="V24" s="254">
        <v>0</v>
      </c>
      <c r="W24" s="255">
        <v>0</v>
      </c>
      <c r="X24" s="254">
        <v>0</v>
      </c>
      <c r="Y24" s="255">
        <v>0</v>
      </c>
      <c r="Z24" s="254">
        <v>0</v>
      </c>
      <c r="AA24" s="254">
        <v>4</v>
      </c>
      <c r="AB24" s="256">
        <f t="shared" si="0"/>
        <v>4</v>
      </c>
      <c r="AC24" s="507"/>
    </row>
    <row r="25" spans="1:30" s="5" customFormat="1" ht="30" customHeight="1" thickBot="1">
      <c r="A25" s="97"/>
      <c r="B25" s="311" t="s">
        <v>563</v>
      </c>
      <c r="C25" s="110"/>
      <c r="D25" s="124">
        <v>0</v>
      </c>
      <c r="E25" s="125">
        <v>3</v>
      </c>
      <c r="F25" s="125">
        <v>0</v>
      </c>
      <c r="G25" s="126">
        <v>0</v>
      </c>
      <c r="H25" s="125">
        <v>10</v>
      </c>
      <c r="I25" s="126">
        <v>0</v>
      </c>
      <c r="J25" s="125">
        <v>0</v>
      </c>
      <c r="K25" s="126">
        <v>0</v>
      </c>
      <c r="L25" s="125">
        <v>0</v>
      </c>
      <c r="M25" s="126">
        <v>0</v>
      </c>
      <c r="N25" s="125">
        <v>0</v>
      </c>
      <c r="O25" s="126">
        <v>0</v>
      </c>
      <c r="P25" s="125">
        <v>8</v>
      </c>
      <c r="Q25" s="126">
        <v>0</v>
      </c>
      <c r="R25" s="125">
        <v>0</v>
      </c>
      <c r="S25" s="126">
        <v>0</v>
      </c>
      <c r="T25" s="125">
        <v>0</v>
      </c>
      <c r="U25" s="126">
        <v>0</v>
      </c>
      <c r="V25" s="125">
        <v>0</v>
      </c>
      <c r="W25" s="126">
        <v>13</v>
      </c>
      <c r="X25" s="125">
        <v>0</v>
      </c>
      <c r="Y25" s="126">
        <v>0</v>
      </c>
      <c r="Z25" s="125">
        <v>0</v>
      </c>
      <c r="AA25" s="125">
        <v>89</v>
      </c>
      <c r="AB25" s="127">
        <f t="shared" si="0"/>
        <v>123</v>
      </c>
      <c r="AC25" s="507"/>
    </row>
    <row r="26" spans="1:30" s="5" customFormat="1" ht="30" customHeight="1" thickTop="1">
      <c r="A26" s="96"/>
      <c r="B26" s="116" t="s">
        <v>513</v>
      </c>
      <c r="C26" s="111"/>
      <c r="D26" s="128">
        <f>SUM(D7:D25)</f>
        <v>5713</v>
      </c>
      <c r="E26" s="129">
        <f t="shared" ref="E26:AA26" si="1">SUM(E7:E25)</f>
        <v>7708</v>
      </c>
      <c r="F26" s="129">
        <f t="shared" si="1"/>
        <v>4885</v>
      </c>
      <c r="G26" s="130">
        <f t="shared" si="1"/>
        <v>13434</v>
      </c>
      <c r="H26" s="129">
        <f t="shared" si="1"/>
        <v>5566</v>
      </c>
      <c r="I26" s="130">
        <f t="shared" si="1"/>
        <v>719</v>
      </c>
      <c r="J26" s="129">
        <f t="shared" si="1"/>
        <v>1341</v>
      </c>
      <c r="K26" s="130">
        <f t="shared" si="1"/>
        <v>929</v>
      </c>
      <c r="L26" s="129">
        <f t="shared" si="1"/>
        <v>4373</v>
      </c>
      <c r="M26" s="130">
        <f t="shared" si="1"/>
        <v>99</v>
      </c>
      <c r="N26" s="129">
        <f t="shared" si="1"/>
        <v>1335</v>
      </c>
      <c r="O26" s="130">
        <f t="shared" si="1"/>
        <v>905</v>
      </c>
      <c r="P26" s="129">
        <f t="shared" si="1"/>
        <v>391</v>
      </c>
      <c r="Q26" s="130">
        <f t="shared" si="1"/>
        <v>1328</v>
      </c>
      <c r="R26" s="129">
        <f t="shared" si="1"/>
        <v>1573</v>
      </c>
      <c r="S26" s="130">
        <f t="shared" si="1"/>
        <v>768</v>
      </c>
      <c r="T26" s="129">
        <f t="shared" si="1"/>
        <v>1534</v>
      </c>
      <c r="U26" s="130">
        <f t="shared" si="1"/>
        <v>517</v>
      </c>
      <c r="V26" s="129">
        <f t="shared" si="1"/>
        <v>849</v>
      </c>
      <c r="W26" s="130">
        <f t="shared" si="1"/>
        <v>2381</v>
      </c>
      <c r="X26" s="129">
        <f t="shared" si="1"/>
        <v>235</v>
      </c>
      <c r="Y26" s="130">
        <f t="shared" si="1"/>
        <v>278</v>
      </c>
      <c r="Z26" s="129">
        <f t="shared" si="1"/>
        <v>55</v>
      </c>
      <c r="AA26" s="129">
        <f t="shared" si="1"/>
        <v>2405</v>
      </c>
      <c r="AB26" s="131">
        <f>SUM(D26:AA26)</f>
        <v>59321</v>
      </c>
      <c r="AC26" s="508"/>
    </row>
    <row r="27" spans="1:30" ht="30" customHeight="1"/>
    <row r="28" spans="1:30" ht="30" customHeight="1"/>
    <row r="29" spans="1:30" ht="30" customHeight="1"/>
    <row r="30" spans="1:30" ht="30" customHeight="1"/>
    <row r="31" spans="1:30" ht="30" customHeight="1"/>
    <row r="32" spans="1:30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</sheetData>
  <mergeCells count="4">
    <mergeCell ref="D4:Z4"/>
    <mergeCell ref="AA4:AA6"/>
    <mergeCell ref="AB4:AB6"/>
    <mergeCell ref="B4:B6"/>
  </mergeCells>
  <phoneticPr fontId="15"/>
  <printOptions horizontalCentered="1"/>
  <pageMargins left="0.47244094488188981" right="0.47244094488188981" top="0.78740157480314965" bottom="0.78740157480314965" header="0.31496062992125984" footer="0.39370078740157483"/>
  <pageSetup paperSize="9" scale="96" firstPageNumber="59" orientation="portrait" useFirstPageNumber="1" r:id="rId1"/>
  <headerFooter>
    <oddFooter>&amp;C&amp;"ＭＳ 明朝,標準"&amp;P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7"/>
  <sheetViews>
    <sheetView topLeftCell="A14" workbookViewId="0">
      <selection activeCell="M36" sqref="M36"/>
    </sheetView>
  </sheetViews>
  <sheetFormatPr defaultColWidth="19.625" defaultRowHeight="12"/>
  <cols>
    <col min="1" max="1" width="0.875" style="1" customWidth="1"/>
    <col min="2" max="2" width="10.625" style="1" customWidth="1"/>
    <col min="3" max="3" width="0.875" style="1" customWidth="1"/>
    <col min="4" max="15" width="6.125" style="1" customWidth="1"/>
    <col min="16" max="16" width="8.625" style="1" customWidth="1"/>
    <col min="17" max="17" width="4" style="16" bestFit="1" customWidth="1"/>
    <col min="18" max="18" width="9.125" style="1" bestFit="1" customWidth="1"/>
    <col min="19" max="22" width="19.625" style="1" customWidth="1"/>
    <col min="23" max="16384" width="19.625" style="1"/>
  </cols>
  <sheetData>
    <row r="1" spans="1:18" ht="21.75" customHeight="1"/>
    <row r="2" spans="1:18" s="7" customFormat="1" ht="21.75" customHeight="1">
      <c r="A2" s="7" t="s">
        <v>611</v>
      </c>
      <c r="Q2" s="14"/>
    </row>
    <row r="3" spans="1:18" s="3" customFormat="1" ht="20.25" customHeight="1">
      <c r="D3" s="4"/>
      <c r="P3" s="41" t="s">
        <v>509</v>
      </c>
      <c r="Q3" s="15"/>
    </row>
    <row r="4" spans="1:18" s="5" customFormat="1" ht="20.100000000000001" customHeight="1">
      <c r="A4" s="90"/>
      <c r="B4" s="710" t="s">
        <v>566</v>
      </c>
      <c r="C4" s="91"/>
      <c r="D4" s="726" t="s">
        <v>28</v>
      </c>
      <c r="E4" s="712"/>
      <c r="F4" s="712"/>
      <c r="G4" s="712"/>
      <c r="H4" s="712"/>
      <c r="I4" s="712"/>
      <c r="J4" s="712"/>
      <c r="K4" s="712"/>
      <c r="L4" s="712"/>
      <c r="M4" s="712"/>
      <c r="N4" s="712"/>
      <c r="O4" s="712"/>
      <c r="P4" s="713" t="s">
        <v>26</v>
      </c>
      <c r="Q4" s="19"/>
    </row>
    <row r="5" spans="1:18" s="5" customFormat="1" ht="20.100000000000001" customHeight="1">
      <c r="A5" s="92"/>
      <c r="B5" s="711"/>
      <c r="C5" s="89"/>
      <c r="D5" s="70" t="s">
        <v>29</v>
      </c>
      <c r="E5" s="70" t="s">
        <v>30</v>
      </c>
      <c r="F5" s="70" t="s">
        <v>31</v>
      </c>
      <c r="G5" s="70" t="s">
        <v>32</v>
      </c>
      <c r="H5" s="70" t="s">
        <v>33</v>
      </c>
      <c r="I5" s="70" t="s">
        <v>34</v>
      </c>
      <c r="J5" s="70" t="s">
        <v>35</v>
      </c>
      <c r="K5" s="70" t="s">
        <v>36</v>
      </c>
      <c r="L5" s="70" t="s">
        <v>37</v>
      </c>
      <c r="M5" s="70" t="s">
        <v>38</v>
      </c>
      <c r="N5" s="70" t="s">
        <v>39</v>
      </c>
      <c r="O5" s="70" t="s">
        <v>40</v>
      </c>
      <c r="P5" s="714"/>
      <c r="Q5" s="19"/>
    </row>
    <row r="6" spans="1:18" s="5" customFormat="1" ht="30" customHeight="1">
      <c r="A6" s="143"/>
      <c r="B6" s="144" t="s">
        <v>7</v>
      </c>
      <c r="C6" s="230"/>
      <c r="D6" s="264">
        <v>1472</v>
      </c>
      <c r="E6" s="265">
        <v>1211</v>
      </c>
      <c r="F6" s="265">
        <v>2914</v>
      </c>
      <c r="G6" s="265">
        <v>5872</v>
      </c>
      <c r="H6" s="265">
        <v>2879</v>
      </c>
      <c r="I6" s="265">
        <v>2941</v>
      </c>
      <c r="J6" s="265">
        <v>3297</v>
      </c>
      <c r="K6" s="265">
        <v>3173</v>
      </c>
      <c r="L6" s="265">
        <v>3485</v>
      </c>
      <c r="M6" s="265">
        <v>5733</v>
      </c>
      <c r="N6" s="265">
        <v>6296</v>
      </c>
      <c r="O6" s="265">
        <v>4313</v>
      </c>
      <c r="P6" s="265">
        <f>SUM(D6:O6)</f>
        <v>43586</v>
      </c>
      <c r="Q6" s="38" t="str">
        <f>IF(P6='（3）ア_国籍別外国人宿泊客延べ数'!AB7,"OK","NG")</f>
        <v>OK</v>
      </c>
    </row>
    <row r="7" spans="1:18" s="5" customFormat="1" ht="30" customHeight="1">
      <c r="A7" s="150"/>
      <c r="B7" s="139" t="s">
        <v>8</v>
      </c>
      <c r="C7" s="140"/>
      <c r="D7" s="266">
        <v>3</v>
      </c>
      <c r="E7" s="266">
        <v>8</v>
      </c>
      <c r="F7" s="266">
        <v>21</v>
      </c>
      <c r="G7" s="266">
        <v>74</v>
      </c>
      <c r="H7" s="266">
        <v>91</v>
      </c>
      <c r="I7" s="266">
        <v>10</v>
      </c>
      <c r="J7" s="266">
        <v>18</v>
      </c>
      <c r="K7" s="266">
        <v>23</v>
      </c>
      <c r="L7" s="266">
        <v>26</v>
      </c>
      <c r="M7" s="266">
        <v>110</v>
      </c>
      <c r="N7" s="266">
        <v>45</v>
      </c>
      <c r="O7" s="266">
        <v>89</v>
      </c>
      <c r="P7" s="266">
        <f t="shared" ref="P7:P24" si="0">SUM(D7:O7)</f>
        <v>518</v>
      </c>
      <c r="Q7" s="38" t="str">
        <f>IF(P7='（3）ア_国籍別外国人宿泊客延べ数'!AB8,"OK","NG")</f>
        <v>OK</v>
      </c>
    </row>
    <row r="8" spans="1:18" s="5" customFormat="1" ht="30" customHeight="1">
      <c r="A8" s="150"/>
      <c r="B8" s="139" t="s">
        <v>9</v>
      </c>
      <c r="C8" s="140"/>
      <c r="D8" s="266">
        <v>0</v>
      </c>
      <c r="E8" s="266">
        <v>0</v>
      </c>
      <c r="F8" s="266">
        <v>0</v>
      </c>
      <c r="G8" s="266">
        <v>64</v>
      </c>
      <c r="H8" s="266">
        <v>18</v>
      </c>
      <c r="I8" s="266">
        <v>7</v>
      </c>
      <c r="J8" s="266">
        <v>10</v>
      </c>
      <c r="K8" s="266">
        <v>2</v>
      </c>
      <c r="L8" s="266">
        <v>29</v>
      </c>
      <c r="M8" s="266">
        <v>8</v>
      </c>
      <c r="N8" s="266">
        <v>7</v>
      </c>
      <c r="O8" s="266">
        <v>9</v>
      </c>
      <c r="P8" s="266">
        <f t="shared" si="0"/>
        <v>154</v>
      </c>
      <c r="Q8" s="38" t="str">
        <f>IF(P8='（3）ア_国籍別外国人宿泊客延べ数'!AB9,"OK","NG")</f>
        <v>OK</v>
      </c>
    </row>
    <row r="9" spans="1:18" s="5" customFormat="1" ht="30" customHeight="1">
      <c r="A9" s="150"/>
      <c r="B9" s="139" t="s">
        <v>10</v>
      </c>
      <c r="C9" s="140"/>
      <c r="D9" s="266">
        <v>12</v>
      </c>
      <c r="E9" s="266">
        <v>15</v>
      </c>
      <c r="F9" s="266">
        <v>0</v>
      </c>
      <c r="G9" s="266">
        <v>0</v>
      </c>
      <c r="H9" s="266">
        <v>0</v>
      </c>
      <c r="I9" s="266">
        <v>0</v>
      </c>
      <c r="J9" s="266">
        <v>0</v>
      </c>
      <c r="K9" s="266">
        <v>0</v>
      </c>
      <c r="L9" s="266">
        <v>4</v>
      </c>
      <c r="M9" s="266">
        <v>0</v>
      </c>
      <c r="N9" s="266">
        <v>0</v>
      </c>
      <c r="O9" s="266">
        <v>0</v>
      </c>
      <c r="P9" s="266">
        <f t="shared" si="0"/>
        <v>31</v>
      </c>
      <c r="Q9" s="38" t="str">
        <f>IF(P9='（3）ア_国籍別外国人宿泊客延べ数'!AB10,"OK","NG")</f>
        <v>OK</v>
      </c>
      <c r="R9" s="75"/>
    </row>
    <row r="10" spans="1:18" s="5" customFormat="1" ht="30" customHeight="1">
      <c r="A10" s="150"/>
      <c r="B10" s="139" t="s">
        <v>11</v>
      </c>
      <c r="C10" s="140"/>
      <c r="D10" s="266">
        <v>0</v>
      </c>
      <c r="E10" s="266">
        <v>0</v>
      </c>
      <c r="F10" s="266">
        <v>0</v>
      </c>
      <c r="G10" s="266">
        <v>0</v>
      </c>
      <c r="H10" s="266">
        <v>0</v>
      </c>
      <c r="I10" s="266">
        <v>0</v>
      </c>
      <c r="J10" s="266">
        <v>0</v>
      </c>
      <c r="K10" s="266">
        <v>0</v>
      </c>
      <c r="L10" s="266">
        <v>0</v>
      </c>
      <c r="M10" s="266">
        <v>0</v>
      </c>
      <c r="N10" s="266">
        <v>0</v>
      </c>
      <c r="O10" s="266">
        <v>0</v>
      </c>
      <c r="P10" s="266">
        <f t="shared" si="0"/>
        <v>0</v>
      </c>
      <c r="Q10" s="38" t="str">
        <f>IF(P10='（3）ア_国籍別外国人宿泊客延べ数'!AB11,"OK","NG")</f>
        <v>OK</v>
      </c>
    </row>
    <row r="11" spans="1:18" s="5" customFormat="1" ht="30" customHeight="1">
      <c r="A11" s="150"/>
      <c r="B11" s="139" t="s">
        <v>12</v>
      </c>
      <c r="C11" s="140"/>
      <c r="D11" s="266">
        <v>319</v>
      </c>
      <c r="E11" s="266">
        <v>287</v>
      </c>
      <c r="F11" s="266">
        <v>462</v>
      </c>
      <c r="G11" s="266">
        <v>745</v>
      </c>
      <c r="H11" s="266">
        <v>733</v>
      </c>
      <c r="I11" s="266">
        <v>641</v>
      </c>
      <c r="J11" s="266">
        <v>646</v>
      </c>
      <c r="K11" s="266">
        <v>743</v>
      </c>
      <c r="L11" s="266">
        <v>621</v>
      </c>
      <c r="M11" s="266">
        <v>712</v>
      </c>
      <c r="N11" s="266">
        <v>855</v>
      </c>
      <c r="O11" s="266">
        <v>584</v>
      </c>
      <c r="P11" s="266">
        <f t="shared" si="0"/>
        <v>7348</v>
      </c>
      <c r="Q11" s="38" t="str">
        <f>IF(P11='（3）ア_国籍別外国人宿泊客延べ数'!AB12,"OK","NG")</f>
        <v>OK</v>
      </c>
      <c r="R11" s="75"/>
    </row>
    <row r="12" spans="1:18" s="5" customFormat="1" ht="30" customHeight="1">
      <c r="A12" s="150"/>
      <c r="B12" s="139" t="s">
        <v>13</v>
      </c>
      <c r="C12" s="140"/>
      <c r="D12" s="266">
        <v>16</v>
      </c>
      <c r="E12" s="266">
        <v>58</v>
      </c>
      <c r="F12" s="266">
        <v>65</v>
      </c>
      <c r="G12" s="266">
        <v>95</v>
      </c>
      <c r="H12" s="266">
        <v>99</v>
      </c>
      <c r="I12" s="266">
        <v>75</v>
      </c>
      <c r="J12" s="266">
        <v>47</v>
      </c>
      <c r="K12" s="266">
        <v>136</v>
      </c>
      <c r="L12" s="266">
        <v>92</v>
      </c>
      <c r="M12" s="266">
        <v>102</v>
      </c>
      <c r="N12" s="266">
        <v>102</v>
      </c>
      <c r="O12" s="266">
        <v>31</v>
      </c>
      <c r="P12" s="266">
        <f t="shared" si="0"/>
        <v>918</v>
      </c>
      <c r="Q12" s="38" t="str">
        <f>IF(P12='（3）ア_国籍別外国人宿泊客延べ数'!AB13,"OK","NG")</f>
        <v>OK</v>
      </c>
    </row>
    <row r="13" spans="1:18" s="5" customFormat="1" ht="30" customHeight="1">
      <c r="A13" s="150"/>
      <c r="B13" s="139" t="s">
        <v>14</v>
      </c>
      <c r="C13" s="140"/>
      <c r="D13" s="266">
        <v>0</v>
      </c>
      <c r="E13" s="266">
        <v>0</v>
      </c>
      <c r="F13" s="266">
        <v>0</v>
      </c>
      <c r="G13" s="266">
        <v>0</v>
      </c>
      <c r="H13" s="266">
        <v>0</v>
      </c>
      <c r="I13" s="266">
        <v>0</v>
      </c>
      <c r="J13" s="266">
        <v>0</v>
      </c>
      <c r="K13" s="266">
        <v>0</v>
      </c>
      <c r="L13" s="266">
        <v>0</v>
      </c>
      <c r="M13" s="266">
        <v>0</v>
      </c>
      <c r="N13" s="266">
        <v>0</v>
      </c>
      <c r="O13" s="266">
        <v>0</v>
      </c>
      <c r="P13" s="266">
        <f t="shared" si="0"/>
        <v>0</v>
      </c>
      <c r="Q13" s="38" t="str">
        <f>IF(P13='（3）ア_国籍別外国人宿泊客延べ数'!AB14,"OK","NG")</f>
        <v>OK</v>
      </c>
    </row>
    <row r="14" spans="1:18" s="5" customFormat="1" ht="30" customHeight="1">
      <c r="A14" s="150"/>
      <c r="B14" s="139" t="s">
        <v>15</v>
      </c>
      <c r="C14" s="140"/>
      <c r="D14" s="266">
        <v>0</v>
      </c>
      <c r="E14" s="266">
        <v>0</v>
      </c>
      <c r="F14" s="266">
        <v>0</v>
      </c>
      <c r="G14" s="266">
        <v>0</v>
      </c>
      <c r="H14" s="266">
        <v>12</v>
      </c>
      <c r="I14" s="266">
        <v>0</v>
      </c>
      <c r="J14" s="266">
        <v>0</v>
      </c>
      <c r="K14" s="266">
        <v>0</v>
      </c>
      <c r="L14" s="266">
        <v>0</v>
      </c>
      <c r="M14" s="266">
        <v>65</v>
      </c>
      <c r="N14" s="266">
        <v>2</v>
      </c>
      <c r="O14" s="266">
        <v>0</v>
      </c>
      <c r="P14" s="266">
        <f t="shared" si="0"/>
        <v>79</v>
      </c>
      <c r="Q14" s="38" t="str">
        <f>IF(P14='（3）ア_国籍別外国人宿泊客延べ数'!AB15,"OK","NG")</f>
        <v>OK</v>
      </c>
      <c r="R14" s="75"/>
    </row>
    <row r="15" spans="1:18" s="5" customFormat="1" ht="30" customHeight="1">
      <c r="A15" s="150"/>
      <c r="B15" s="139" t="s">
        <v>16</v>
      </c>
      <c r="C15" s="140"/>
      <c r="D15" s="266">
        <v>0</v>
      </c>
      <c r="E15" s="266">
        <v>0</v>
      </c>
      <c r="F15" s="266">
        <v>6</v>
      </c>
      <c r="G15" s="266">
        <v>0</v>
      </c>
      <c r="H15" s="266">
        <v>0</v>
      </c>
      <c r="I15" s="266">
        <v>0</v>
      </c>
      <c r="J15" s="266">
        <v>0</v>
      </c>
      <c r="K15" s="266">
        <v>4</v>
      </c>
      <c r="L15" s="266">
        <v>0</v>
      </c>
      <c r="M15" s="266">
        <v>1</v>
      </c>
      <c r="N15" s="266">
        <v>4</v>
      </c>
      <c r="O15" s="266">
        <v>4</v>
      </c>
      <c r="P15" s="266">
        <f t="shared" si="0"/>
        <v>19</v>
      </c>
      <c r="Q15" s="38" t="str">
        <f>IF(P15='（3）ア_国籍別外国人宿泊客延べ数'!AB16,"OK","NG")</f>
        <v>OK</v>
      </c>
    </row>
    <row r="16" spans="1:18" s="5" customFormat="1" ht="30" customHeight="1">
      <c r="A16" s="150"/>
      <c r="B16" s="139" t="s">
        <v>17</v>
      </c>
      <c r="C16" s="140"/>
      <c r="D16" s="266">
        <v>204</v>
      </c>
      <c r="E16" s="266">
        <v>69</v>
      </c>
      <c r="F16" s="266">
        <v>144</v>
      </c>
      <c r="G16" s="266">
        <v>121</v>
      </c>
      <c r="H16" s="266">
        <v>185</v>
      </c>
      <c r="I16" s="266">
        <v>460</v>
      </c>
      <c r="J16" s="266">
        <v>329</v>
      </c>
      <c r="K16" s="266">
        <v>383</v>
      </c>
      <c r="L16" s="266">
        <v>552</v>
      </c>
      <c r="M16" s="266">
        <v>532</v>
      </c>
      <c r="N16" s="266">
        <v>217</v>
      </c>
      <c r="O16" s="266">
        <v>98</v>
      </c>
      <c r="P16" s="266">
        <f t="shared" si="0"/>
        <v>3294</v>
      </c>
      <c r="Q16" s="38" t="str">
        <f>IF(P16='（3）ア_国籍別外国人宿泊客延べ数'!AB17,"OK","NG")</f>
        <v>OK</v>
      </c>
    </row>
    <row r="17" spans="1:18" s="5" customFormat="1" ht="30" customHeight="1">
      <c r="A17" s="150"/>
      <c r="B17" s="139" t="s">
        <v>18</v>
      </c>
      <c r="C17" s="140"/>
      <c r="D17" s="266">
        <v>17</v>
      </c>
      <c r="E17" s="266">
        <v>7</v>
      </c>
      <c r="F17" s="266">
        <v>2</v>
      </c>
      <c r="G17" s="266">
        <v>23</v>
      </c>
      <c r="H17" s="266">
        <v>40</v>
      </c>
      <c r="I17" s="266">
        <v>10</v>
      </c>
      <c r="J17" s="266">
        <v>39</v>
      </c>
      <c r="K17" s="266">
        <v>95</v>
      </c>
      <c r="L17" s="266">
        <v>28</v>
      </c>
      <c r="M17" s="266">
        <v>60</v>
      </c>
      <c r="N17" s="266">
        <v>45</v>
      </c>
      <c r="O17" s="266">
        <v>39</v>
      </c>
      <c r="P17" s="266">
        <f t="shared" si="0"/>
        <v>405</v>
      </c>
      <c r="Q17" s="38" t="str">
        <f>IF(P17='（3）ア_国籍別外国人宿泊客延べ数'!AB18,"OK","NG")</f>
        <v>OK</v>
      </c>
      <c r="R17" s="75"/>
    </row>
    <row r="18" spans="1:18" s="5" customFormat="1" ht="30" customHeight="1">
      <c r="A18" s="150"/>
      <c r="B18" s="139" t="s">
        <v>19</v>
      </c>
      <c r="C18" s="140"/>
      <c r="D18" s="266">
        <v>85</v>
      </c>
      <c r="E18" s="266">
        <v>74</v>
      </c>
      <c r="F18" s="266">
        <v>128</v>
      </c>
      <c r="G18" s="266">
        <v>103</v>
      </c>
      <c r="H18" s="266">
        <v>156</v>
      </c>
      <c r="I18" s="266">
        <v>95</v>
      </c>
      <c r="J18" s="266">
        <v>122</v>
      </c>
      <c r="K18" s="266">
        <v>137</v>
      </c>
      <c r="L18" s="266">
        <v>260</v>
      </c>
      <c r="M18" s="266">
        <v>154</v>
      </c>
      <c r="N18" s="266">
        <v>269</v>
      </c>
      <c r="O18" s="266">
        <v>200</v>
      </c>
      <c r="P18" s="266">
        <f t="shared" si="0"/>
        <v>1783</v>
      </c>
      <c r="Q18" s="38" t="str">
        <f>IF(P18='（3）ア_国籍別外国人宿泊客延べ数'!AB19,"OK","NG")</f>
        <v>OK</v>
      </c>
    </row>
    <row r="19" spans="1:18" s="5" customFormat="1" ht="30" customHeight="1">
      <c r="A19" s="150"/>
      <c r="B19" s="139" t="s">
        <v>20</v>
      </c>
      <c r="C19" s="140"/>
      <c r="D19" s="266">
        <v>20</v>
      </c>
      <c r="E19" s="266">
        <v>4</v>
      </c>
      <c r="F19" s="266">
        <v>36</v>
      </c>
      <c r="G19" s="266">
        <v>86</v>
      </c>
      <c r="H19" s="266">
        <v>43</v>
      </c>
      <c r="I19" s="266">
        <v>38</v>
      </c>
      <c r="J19" s="266">
        <v>45</v>
      </c>
      <c r="K19" s="266">
        <v>49</v>
      </c>
      <c r="L19" s="266">
        <v>68</v>
      </c>
      <c r="M19" s="266">
        <v>112</v>
      </c>
      <c r="N19" s="266">
        <v>115</v>
      </c>
      <c r="O19" s="266">
        <v>18</v>
      </c>
      <c r="P19" s="266">
        <f t="shared" si="0"/>
        <v>634</v>
      </c>
      <c r="Q19" s="38" t="str">
        <f>IF(P19='（3）ア_国籍別外国人宿泊客延べ数'!AB20,"OK","NG")</f>
        <v>OK</v>
      </c>
    </row>
    <row r="20" spans="1:18" s="5" customFormat="1" ht="30" customHeight="1">
      <c r="A20" s="150"/>
      <c r="B20" s="139" t="s">
        <v>21</v>
      </c>
      <c r="C20" s="140"/>
      <c r="D20" s="266">
        <v>0</v>
      </c>
      <c r="E20" s="266">
        <v>0</v>
      </c>
      <c r="F20" s="266">
        <v>0</v>
      </c>
      <c r="G20" s="266">
        <v>0</v>
      </c>
      <c r="H20" s="266">
        <v>0</v>
      </c>
      <c r="I20" s="266">
        <v>0</v>
      </c>
      <c r="J20" s="266">
        <v>0</v>
      </c>
      <c r="K20" s="266">
        <v>0</v>
      </c>
      <c r="L20" s="266">
        <v>0</v>
      </c>
      <c r="M20" s="266">
        <v>0</v>
      </c>
      <c r="N20" s="266">
        <v>0</v>
      </c>
      <c r="O20" s="266">
        <v>0</v>
      </c>
      <c r="P20" s="266">
        <f t="shared" si="0"/>
        <v>0</v>
      </c>
      <c r="Q20" s="38" t="str">
        <f>IF(P20='（3）ア_国籍別外国人宿泊客延べ数'!AB21,"OK","NG")</f>
        <v>OK</v>
      </c>
    </row>
    <row r="21" spans="1:18" s="5" customFormat="1" ht="30" customHeight="1">
      <c r="A21" s="150"/>
      <c r="B21" s="139" t="s">
        <v>22</v>
      </c>
      <c r="C21" s="140"/>
      <c r="D21" s="266">
        <v>0</v>
      </c>
      <c r="E21" s="266">
        <v>1</v>
      </c>
      <c r="F21" s="266">
        <v>0</v>
      </c>
      <c r="G21" s="266">
        <v>19</v>
      </c>
      <c r="H21" s="266">
        <v>35</v>
      </c>
      <c r="I21" s="266">
        <v>39</v>
      </c>
      <c r="J21" s="266">
        <v>20</v>
      </c>
      <c r="K21" s="266">
        <v>42</v>
      </c>
      <c r="L21" s="266">
        <v>75</v>
      </c>
      <c r="M21" s="266">
        <v>22</v>
      </c>
      <c r="N21" s="266">
        <v>78</v>
      </c>
      <c r="O21" s="266">
        <v>8</v>
      </c>
      <c r="P21" s="266">
        <f t="shared" si="0"/>
        <v>339</v>
      </c>
      <c r="Q21" s="38" t="str">
        <f>IF(P21='（3）ア_国籍別外国人宿泊客延べ数'!AB22,"OK","NG")</f>
        <v>OK</v>
      </c>
    </row>
    <row r="22" spans="1:18" s="5" customFormat="1" ht="30" customHeight="1">
      <c r="A22" s="150"/>
      <c r="B22" s="139" t="s">
        <v>23</v>
      </c>
      <c r="C22" s="140"/>
      <c r="D22" s="266">
        <v>0</v>
      </c>
      <c r="E22" s="266">
        <v>0</v>
      </c>
      <c r="F22" s="266">
        <v>0</v>
      </c>
      <c r="G22" s="266">
        <v>3</v>
      </c>
      <c r="H22" s="266">
        <v>3</v>
      </c>
      <c r="I22" s="266">
        <v>6</v>
      </c>
      <c r="J22" s="266">
        <v>23</v>
      </c>
      <c r="K22" s="266">
        <v>16</v>
      </c>
      <c r="L22" s="266">
        <v>10</v>
      </c>
      <c r="M22" s="266">
        <v>21</v>
      </c>
      <c r="N22" s="266">
        <v>4</v>
      </c>
      <c r="O22" s="266">
        <v>0</v>
      </c>
      <c r="P22" s="266">
        <f t="shared" si="0"/>
        <v>86</v>
      </c>
      <c r="Q22" s="38" t="str">
        <f>IF(P22='（3）ア_国籍別外国人宿泊客延べ数'!AB23,"OK","NG")</f>
        <v>OK</v>
      </c>
    </row>
    <row r="23" spans="1:18" s="5" customFormat="1" ht="30" customHeight="1">
      <c r="A23" s="150"/>
      <c r="B23" s="139" t="s">
        <v>24</v>
      </c>
      <c r="C23" s="140"/>
      <c r="D23" s="266">
        <v>0</v>
      </c>
      <c r="E23" s="266">
        <v>0</v>
      </c>
      <c r="F23" s="266">
        <v>0</v>
      </c>
      <c r="G23" s="266">
        <v>0</v>
      </c>
      <c r="H23" s="266">
        <v>4</v>
      </c>
      <c r="I23" s="266">
        <v>0</v>
      </c>
      <c r="J23" s="266">
        <v>0</v>
      </c>
      <c r="K23" s="266">
        <v>0</v>
      </c>
      <c r="L23" s="266">
        <v>0</v>
      </c>
      <c r="M23" s="266">
        <v>0</v>
      </c>
      <c r="N23" s="266">
        <v>0</v>
      </c>
      <c r="O23" s="266">
        <v>0</v>
      </c>
      <c r="P23" s="266">
        <f>SUM(D23:O23)</f>
        <v>4</v>
      </c>
      <c r="Q23" s="38" t="str">
        <f>IF(P23='（3）ア_国籍別外国人宿泊客延べ数'!AB24,"OK","NG")</f>
        <v>OK</v>
      </c>
      <c r="R23" s="75"/>
    </row>
    <row r="24" spans="1:18" s="5" customFormat="1" ht="30" customHeight="1" thickBot="1">
      <c r="A24" s="267"/>
      <c r="B24" s="151" t="s">
        <v>25</v>
      </c>
      <c r="C24" s="236"/>
      <c r="D24" s="268">
        <v>0</v>
      </c>
      <c r="E24" s="268">
        <v>8</v>
      </c>
      <c r="F24" s="268">
        <v>17</v>
      </c>
      <c r="G24" s="268">
        <v>0</v>
      </c>
      <c r="H24" s="268">
        <v>21</v>
      </c>
      <c r="I24" s="268">
        <v>8</v>
      </c>
      <c r="J24" s="268">
        <v>47</v>
      </c>
      <c r="K24" s="268">
        <v>14</v>
      </c>
      <c r="L24" s="268">
        <v>8</v>
      </c>
      <c r="M24" s="268">
        <v>0</v>
      </c>
      <c r="N24" s="268">
        <v>0</v>
      </c>
      <c r="O24" s="268">
        <v>0</v>
      </c>
      <c r="P24" s="268">
        <f t="shared" si="0"/>
        <v>123</v>
      </c>
      <c r="Q24" s="38" t="str">
        <f>IF(P24='（3）ア_国籍別外国人宿泊客延べ数'!AB25,"OK","NG")</f>
        <v>OK</v>
      </c>
    </row>
    <row r="25" spans="1:18" s="5" customFormat="1" ht="30" customHeight="1" thickTop="1">
      <c r="A25" s="92"/>
      <c r="B25" s="93" t="s">
        <v>26</v>
      </c>
      <c r="C25" s="89"/>
      <c r="D25" s="81">
        <f>SUM(D6:D24)</f>
        <v>2148</v>
      </c>
      <c r="E25" s="81">
        <f t="shared" ref="E25:P25" si="1">SUM(E6:E24)</f>
        <v>1742</v>
      </c>
      <c r="F25" s="81">
        <f t="shared" si="1"/>
        <v>3795</v>
      </c>
      <c r="G25" s="82">
        <f t="shared" si="1"/>
        <v>7205</v>
      </c>
      <c r="H25" s="82">
        <f t="shared" si="1"/>
        <v>4319</v>
      </c>
      <c r="I25" s="82">
        <f t="shared" si="1"/>
        <v>4330</v>
      </c>
      <c r="J25" s="82">
        <f t="shared" si="1"/>
        <v>4643</v>
      </c>
      <c r="K25" s="82">
        <f t="shared" si="1"/>
        <v>4817</v>
      </c>
      <c r="L25" s="82">
        <f t="shared" si="1"/>
        <v>5258</v>
      </c>
      <c r="M25" s="82">
        <f t="shared" si="1"/>
        <v>7632</v>
      </c>
      <c r="N25" s="82">
        <f t="shared" si="1"/>
        <v>8039</v>
      </c>
      <c r="O25" s="82">
        <f t="shared" si="1"/>
        <v>5393</v>
      </c>
      <c r="P25" s="82">
        <f t="shared" si="1"/>
        <v>59321</v>
      </c>
      <c r="Q25" s="38" t="str">
        <f>IF(P25='（3）ア_国籍別外国人宿泊客延べ数'!AB26,"OK","NG")</f>
        <v>OK</v>
      </c>
    </row>
    <row r="26" spans="1:18" s="5" customFormat="1" ht="30" customHeight="1">
      <c r="Q26" s="19"/>
    </row>
    <row r="27" spans="1:18" s="5" customFormat="1" ht="30" customHeight="1">
      <c r="Q27" s="19"/>
    </row>
  </sheetData>
  <mergeCells count="3">
    <mergeCell ref="B4:B5"/>
    <mergeCell ref="D4:O4"/>
    <mergeCell ref="P4:P5"/>
  </mergeCells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firstPageNumber="60" fitToWidth="0" fitToHeight="0" orientation="portrait" useFirstPageNumber="1" r:id="rId1"/>
  <headerFooter>
    <oddFooter>&amp;C&amp;"ＭＳ 明朝,標準"&amp;P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(1)ア_市町村別</vt:lpstr>
      <vt:lpstr>(1)イ_月別</vt:lpstr>
      <vt:lpstr>（1）ウ_観光地点別</vt:lpstr>
      <vt:lpstr>（1）エ_月別観光地点別</vt:lpstr>
      <vt:lpstr>(1)オ_行動目的別</vt:lpstr>
      <vt:lpstr>（2）ア_市町村別宿泊客延べ数</vt:lpstr>
      <vt:lpstr>（2）イ_市町村別月別宿泊客延べ数</vt:lpstr>
      <vt:lpstr>（3）ア_国籍別外国人宿泊客延べ数</vt:lpstr>
      <vt:lpstr>（3）イ_月別外国人宿泊客延べ数</vt:lpstr>
      <vt:lpstr>（3）ウ_国籍別外国人宿泊客延べ数 </vt:lpstr>
      <vt:lpstr>'(1)ア_市町村別'!Print_Area</vt:lpstr>
      <vt:lpstr>'(1)イ_月別'!Print_Area</vt:lpstr>
      <vt:lpstr>'（1）ウ_観光地点別'!Print_Area</vt:lpstr>
      <vt:lpstr>'（1）エ_月別観光地点別'!Print_Area</vt:lpstr>
      <vt:lpstr>'(1)オ_行動目的別'!Print_Area</vt:lpstr>
      <vt:lpstr>'（2）ア_市町村別宿泊客延べ数'!Print_Area</vt:lpstr>
      <vt:lpstr>'（2）イ_市町村別月別宿泊客延べ数'!Print_Area</vt:lpstr>
      <vt:lpstr>'（3）ア_国籍別外国人宿泊客延べ数'!Print_Area</vt:lpstr>
      <vt:lpstr>'（3）イ_月別外国人宿泊客延べ数'!Print_Area</vt:lpstr>
      <vt:lpstr>'（3）ウ_国籍別外国人宿泊客延べ数 '!Print_Area</vt:lpstr>
      <vt:lpstr>'（1）ウ_観光地点別'!Print_Titles</vt:lpstr>
      <vt:lpstr>'（1）エ_月別観光地点別'!Print_Titles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GIS01</dc:creator>
  <cp:lastModifiedBy>Jodai</cp:lastModifiedBy>
  <cp:lastPrinted>2024-06-11T07:44:03Z</cp:lastPrinted>
  <dcterms:created xsi:type="dcterms:W3CDTF">2018-03-13T02:16:43Z</dcterms:created>
  <dcterms:modified xsi:type="dcterms:W3CDTF">2024-06-14T05:26:17Z</dcterms:modified>
</cp:coreProperties>
</file>