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FileServer01\Public\30調査\R04（2022）\令和4年度島根県観光入込客統計調査業務\100.業務成果品\10.島根県観光動態調査結果(ＨＰ公表)\03.調査結果(データ編)\"/>
    </mc:Choice>
  </mc:AlternateContent>
  <xr:revisionPtr revIDLastSave="0" documentId="13_ncr:1_{A6341696-5BF4-4E3A-94B9-40F5BC45C278}" xr6:coauthVersionLast="47" xr6:coauthVersionMax="47" xr10:uidLastSave="{00000000-0000-0000-0000-000000000000}"/>
  <bookViews>
    <workbookView xWindow="-120" yWindow="-120" windowWidth="29040" windowHeight="15720" xr2:uid="{AF25A908-1E52-466C-A8F4-749E19342916}"/>
  </bookViews>
  <sheets>
    <sheet name="(1)ア_市町村別" sheetId="1" r:id="rId1"/>
    <sheet name="(1)イ_月別" sheetId="2" r:id="rId2"/>
    <sheet name="（1）ウ_観光地点別" sheetId="3" r:id="rId3"/>
    <sheet name="（1）エ_月別観光地点別" sheetId="4" r:id="rId4"/>
    <sheet name="(1)オ_行動目的別" sheetId="5" r:id="rId5"/>
    <sheet name="（2）ア_市町村別宿泊客延べ数" sheetId="6" r:id="rId6"/>
    <sheet name="（2）イ_市町村別月別宿泊客延べ数" sheetId="7" r:id="rId7"/>
    <sheet name="（3）ア_国籍別外国人宿泊客延べ数" sheetId="8" r:id="rId8"/>
    <sheet name="（3）イ_月別外国人宿泊客延べ数" sheetId="9" r:id="rId9"/>
    <sheet name="（3）ウ_国籍別外国人宿泊客延べ数 " sheetId="10" r:id="rId10"/>
  </sheets>
  <definedNames>
    <definedName name="_xlnm._FilterDatabase" localSheetId="2" hidden="1">'（1）ウ_観光地点別'!$A$5:$Q$5</definedName>
    <definedName name="_xlnm._FilterDatabase" localSheetId="3" hidden="1">'（1）エ_月別観光地点別'!$A$5:$X$5</definedName>
    <definedName name="_xlnm.Print_Area" localSheetId="0">'(1)ア_市町村別'!$A$1:$D$28</definedName>
    <definedName name="_xlnm.Print_Area" localSheetId="1">'(1)イ_月別'!$A$1:$P$26</definedName>
    <definedName name="_xlnm.Print_Area" localSheetId="2">'（1）ウ_観光地点別'!$A$1:$J$433</definedName>
    <definedName name="_xlnm.Print_Area" localSheetId="3">'（1）エ_月別観光地点別'!$A$1:$T$434</definedName>
    <definedName name="_xlnm.Print_Area" localSheetId="4">'(1)オ_行動目的別'!$A$1:$I$51</definedName>
    <definedName name="_xlnm.Print_Area" localSheetId="5">'（2）ア_市町村別宿泊客延べ数'!$A$1:$D$25</definedName>
    <definedName name="_xlnm.Print_Area" localSheetId="6">'（2）イ_市町村別月別宿泊客延べ数'!$A$1:$P$26</definedName>
    <definedName name="_xlnm.Print_Area" localSheetId="7">'（3）ア_国籍別外国人宿泊客延べ数'!$A$1:$AB$26</definedName>
    <definedName name="_xlnm.Print_Area" localSheetId="8">'（3）イ_月別外国人宿泊客延べ数'!$A$1:$P$26</definedName>
    <definedName name="_xlnm.Print_Area" localSheetId="9">'（3）ウ_国籍別外国人宿泊客延べ数 '!$A$1:$P$30</definedName>
    <definedName name="_xlnm.Print_Titles" localSheetId="2">'（1）ウ_観光地点別'!$1:$5</definedName>
    <definedName name="_xlnm.Print_Titles" localSheetId="3">'（1）エ_月別観光地点別'!$1:$5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4" i="3" l="1"/>
  <c r="G376" i="4"/>
  <c r="H376" i="4"/>
  <c r="I376" i="4"/>
  <c r="J376" i="4"/>
  <c r="K376" i="4"/>
  <c r="L376" i="4"/>
  <c r="M376" i="4"/>
  <c r="N376" i="4"/>
  <c r="O376" i="4"/>
  <c r="P376" i="4"/>
  <c r="Q376" i="4"/>
  <c r="R376" i="4"/>
  <c r="I46" i="3" l="1"/>
  <c r="I47" i="3"/>
  <c r="I77" i="3"/>
  <c r="I78" i="3"/>
  <c r="I79" i="3"/>
  <c r="I80" i="3"/>
  <c r="R88" i="4"/>
  <c r="I225" i="3"/>
  <c r="I226" i="3"/>
  <c r="I227" i="3"/>
  <c r="P23" i="7" l="1"/>
  <c r="I331" i="3" l="1"/>
  <c r="P6" i="2" l="1"/>
  <c r="S80" i="4" l="1"/>
  <c r="L80" i="3" s="1"/>
  <c r="S46" i="4"/>
  <c r="S47" i="4"/>
  <c r="S77" i="4"/>
  <c r="L77" i="3" s="1"/>
  <c r="S78" i="4"/>
  <c r="L78" i="3" s="1"/>
  <c r="S79" i="4"/>
  <c r="L79" i="3" s="1"/>
  <c r="G88" i="3"/>
  <c r="D25" i="9"/>
  <c r="E25" i="9"/>
  <c r="F25" i="9"/>
  <c r="G25" i="9"/>
  <c r="H25" i="9"/>
  <c r="I25" i="9"/>
  <c r="J25" i="9"/>
  <c r="K25" i="9"/>
  <c r="L25" i="9"/>
  <c r="M25" i="9"/>
  <c r="N25" i="9"/>
  <c r="O25" i="9"/>
  <c r="P9" i="7" l="1"/>
  <c r="Q9" i="7" s="1"/>
  <c r="G403" i="3" l="1"/>
  <c r="S378" i="4"/>
  <c r="L378" i="3" s="1"/>
  <c r="I378" i="3"/>
  <c r="G395" i="3"/>
  <c r="S347" i="4"/>
  <c r="L347" i="3" s="1"/>
  <c r="S348" i="4"/>
  <c r="L348" i="3" s="1"/>
  <c r="S349" i="4"/>
  <c r="L349" i="3" s="1"/>
  <c r="I347" i="3"/>
  <c r="I348" i="3"/>
  <c r="I349" i="3"/>
  <c r="S331" i="4"/>
  <c r="L331" i="3" s="1"/>
  <c r="S281" i="4"/>
  <c r="R283" i="4" l="1"/>
  <c r="Q283" i="4"/>
  <c r="P283" i="4"/>
  <c r="O283" i="4"/>
  <c r="K283" i="4"/>
  <c r="J283" i="4"/>
  <c r="I283" i="4"/>
  <c r="G274" i="3"/>
  <c r="P14" i="2"/>
  <c r="G283" i="4"/>
  <c r="H283" i="4"/>
  <c r="L283" i="4"/>
  <c r="M283" i="4"/>
  <c r="N283" i="4"/>
  <c r="P13" i="2" l="1"/>
  <c r="S266" i="4"/>
  <c r="L266" i="3" s="1"/>
  <c r="S265" i="4"/>
  <c r="L265" i="3" s="1"/>
  <c r="G269" i="3"/>
  <c r="I265" i="3"/>
  <c r="I266" i="3"/>
  <c r="P12" i="2"/>
  <c r="Q12" i="2" l="1"/>
  <c r="S225" i="4"/>
  <c r="L225" i="3" s="1"/>
  <c r="G240" i="3"/>
  <c r="S164" i="4"/>
  <c r="L164" i="3" s="1"/>
  <c r="I164" i="3"/>
  <c r="P10" i="2"/>
  <c r="G162" i="3"/>
  <c r="S105" i="4"/>
  <c r="L105" i="3" s="1"/>
  <c r="G110" i="3"/>
  <c r="I105" i="3"/>
  <c r="P7" i="2"/>
  <c r="H296" i="3" l="1"/>
  <c r="H335" i="3"/>
  <c r="H88" i="3"/>
  <c r="H416" i="3" l="1"/>
  <c r="H418" i="3"/>
  <c r="R296" i="4"/>
  <c r="Q296" i="4"/>
  <c r="P296" i="4"/>
  <c r="O296" i="4"/>
  <c r="N296" i="4"/>
  <c r="M296" i="4"/>
  <c r="L296" i="4"/>
  <c r="K296" i="4"/>
  <c r="J296" i="4"/>
  <c r="I296" i="4"/>
  <c r="H296" i="4"/>
  <c r="G296" i="4"/>
  <c r="L25" i="2"/>
  <c r="K25" i="2" l="1"/>
  <c r="I67" i="3" l="1"/>
  <c r="I66" i="3"/>
  <c r="G144" i="4" l="1"/>
  <c r="H144" i="4"/>
  <c r="I144" i="4"/>
  <c r="J144" i="4"/>
  <c r="K144" i="4"/>
  <c r="L144" i="4"/>
  <c r="M144" i="4"/>
  <c r="N144" i="4"/>
  <c r="O144" i="4"/>
  <c r="P144" i="4"/>
  <c r="Q144" i="4"/>
  <c r="R144" i="4"/>
  <c r="P6" i="10" l="1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AB7" i="8" l="1"/>
  <c r="I412" i="3" l="1"/>
  <c r="H376" i="3" l="1"/>
  <c r="G376" i="3"/>
  <c r="I375" i="3"/>
  <c r="S375" i="4"/>
  <c r="L375" i="3" s="1"/>
  <c r="I295" i="3"/>
  <c r="S295" i="4"/>
  <c r="L295" i="3" s="1"/>
  <c r="I279" i="3"/>
  <c r="G283" i="3"/>
  <c r="S279" i="4"/>
  <c r="L279" i="3" s="1"/>
  <c r="S67" i="4" l="1"/>
  <c r="L67" i="3" s="1"/>
  <c r="J88" i="4" l="1"/>
  <c r="I394" i="3" l="1"/>
  <c r="I336" i="3"/>
  <c r="I350" i="3"/>
  <c r="I136" i="3"/>
  <c r="I137" i="3"/>
  <c r="I138" i="3"/>
  <c r="I237" i="3"/>
  <c r="S374" i="4" l="1"/>
  <c r="H395" i="4" l="1"/>
  <c r="I395" i="4"/>
  <c r="J395" i="4"/>
  <c r="K395" i="4"/>
  <c r="L395" i="4"/>
  <c r="M395" i="4"/>
  <c r="N395" i="4"/>
  <c r="O395" i="4"/>
  <c r="P395" i="4"/>
  <c r="Q395" i="4"/>
  <c r="R395" i="4"/>
  <c r="O269" i="4"/>
  <c r="H269" i="4"/>
  <c r="I269" i="4"/>
  <c r="J269" i="4"/>
  <c r="K269" i="4"/>
  <c r="L269" i="4"/>
  <c r="M269" i="4"/>
  <c r="N269" i="4"/>
  <c r="P269" i="4"/>
  <c r="Q269" i="4"/>
  <c r="R269" i="4"/>
  <c r="M240" i="4"/>
  <c r="N240" i="4"/>
  <c r="O240" i="4"/>
  <c r="P240" i="4"/>
  <c r="Q240" i="4"/>
  <c r="R240" i="4"/>
  <c r="R110" i="4"/>
  <c r="Q110" i="4"/>
  <c r="O110" i="4"/>
  <c r="N110" i="4"/>
  <c r="M110" i="4"/>
  <c r="L110" i="4"/>
  <c r="K110" i="4"/>
  <c r="J110" i="4"/>
  <c r="I110" i="4"/>
  <c r="H110" i="4"/>
  <c r="G110" i="4"/>
  <c r="H351" i="3"/>
  <c r="H432" i="3"/>
  <c r="Q57" i="3"/>
  <c r="R351" i="4" l="1"/>
  <c r="Q351" i="4"/>
  <c r="P351" i="4"/>
  <c r="O351" i="4"/>
  <c r="N351" i="4"/>
  <c r="M351" i="4"/>
  <c r="L351" i="4"/>
  <c r="K351" i="4"/>
  <c r="J351" i="4"/>
  <c r="I351" i="4"/>
  <c r="H351" i="4"/>
  <c r="G351" i="4"/>
  <c r="S336" i="4"/>
  <c r="L336" i="3" s="1"/>
  <c r="S273" i="4"/>
  <c r="L273" i="3" s="1"/>
  <c r="N274" i="4"/>
  <c r="R274" i="4"/>
  <c r="Q274" i="4"/>
  <c r="P274" i="4"/>
  <c r="O274" i="4"/>
  <c r="M274" i="4"/>
  <c r="L274" i="4"/>
  <c r="K274" i="4"/>
  <c r="J274" i="4"/>
  <c r="I274" i="4"/>
  <c r="H274" i="4"/>
  <c r="G274" i="4"/>
  <c r="P110" i="4"/>
  <c r="S109" i="4"/>
  <c r="L109" i="3" s="1"/>
  <c r="S108" i="4"/>
  <c r="L108" i="3" s="1"/>
  <c r="S107" i="4"/>
  <c r="L107" i="3" s="1"/>
  <c r="S106" i="4"/>
  <c r="L106" i="3" s="1"/>
  <c r="G351" i="3"/>
  <c r="G335" i="3"/>
  <c r="H283" i="3"/>
  <c r="H274" i="3"/>
  <c r="H144" i="3"/>
  <c r="H110" i="3"/>
  <c r="I273" i="3"/>
  <c r="I109" i="3"/>
  <c r="I108" i="3"/>
  <c r="I107" i="3"/>
  <c r="I106" i="3"/>
  <c r="H240" i="3" l="1"/>
  <c r="H162" i="3"/>
  <c r="H181" i="3"/>
  <c r="H269" i="3"/>
  <c r="H395" i="3"/>
  <c r="H403" i="3"/>
  <c r="H408" i="3"/>
  <c r="H433" i="3" l="1"/>
  <c r="S431" i="4"/>
  <c r="P432" i="4"/>
  <c r="Q432" i="4"/>
  <c r="G418" i="4" l="1"/>
  <c r="I88" i="4" l="1"/>
  <c r="H88" i="4"/>
  <c r="G88" i="4"/>
  <c r="B24" i="6" l="1"/>
  <c r="D30" i="10" l="1"/>
  <c r="P29" i="10" l="1"/>
  <c r="P25" i="10"/>
  <c r="P26" i="10"/>
  <c r="P27" i="10"/>
  <c r="P28" i="10"/>
  <c r="E30" i="10"/>
  <c r="F30" i="10"/>
  <c r="G30" i="10"/>
  <c r="H30" i="10"/>
  <c r="I30" i="10"/>
  <c r="J30" i="10"/>
  <c r="K30" i="10"/>
  <c r="L30" i="10"/>
  <c r="M30" i="10"/>
  <c r="N30" i="10"/>
  <c r="O30" i="10"/>
  <c r="P30" i="10" l="1"/>
  <c r="P8" i="2"/>
  <c r="R335" i="4" l="1"/>
  <c r="Q335" i="4"/>
  <c r="P335" i="4"/>
  <c r="S202" i="4"/>
  <c r="P50" i="3" l="1"/>
  <c r="Q50" i="3"/>
  <c r="S86" i="4" l="1"/>
  <c r="L86" i="3" s="1"/>
  <c r="S114" i="4" l="1"/>
  <c r="S115" i="4"/>
  <c r="S116" i="4"/>
  <c r="S117" i="4"/>
  <c r="S118" i="4"/>
  <c r="S119" i="4"/>
  <c r="J35" i="5" l="1"/>
  <c r="G35" i="5" s="1"/>
  <c r="P40" i="3"/>
  <c r="Q40" i="3"/>
  <c r="P41" i="3"/>
  <c r="Q41" i="3"/>
  <c r="H35" i="5" l="1"/>
  <c r="I35" i="5" s="1"/>
  <c r="P9" i="3"/>
  <c r="P7" i="3"/>
  <c r="S387" i="4" l="1"/>
  <c r="I393" i="3" l="1"/>
  <c r="I334" i="3"/>
  <c r="S237" i="4"/>
  <c r="L237" i="3" s="1"/>
  <c r="S187" i="4"/>
  <c r="Z26" i="8"/>
  <c r="Y26" i="8"/>
  <c r="T26" i="8"/>
  <c r="Q22" i="10" s="1"/>
  <c r="S26" i="8"/>
  <c r="Q21" i="10" s="1"/>
  <c r="N26" i="8"/>
  <c r="Q16" i="10" s="1"/>
  <c r="M26" i="8"/>
  <c r="Q15" i="10" s="1"/>
  <c r="H26" i="8"/>
  <c r="Q10" i="10" s="1"/>
  <c r="G26" i="8"/>
  <c r="Q9" i="10" s="1"/>
  <c r="D26" i="8"/>
  <c r="E26" i="8"/>
  <c r="Q7" i="10" s="1"/>
  <c r="F26" i="8"/>
  <c r="Q8" i="10" s="1"/>
  <c r="I26" i="8"/>
  <c r="Q11" i="10" s="1"/>
  <c r="J26" i="8"/>
  <c r="Q12" i="10" s="1"/>
  <c r="K26" i="8"/>
  <c r="Q13" i="10" s="1"/>
  <c r="L26" i="8"/>
  <c r="Q14" i="10" s="1"/>
  <c r="O26" i="8"/>
  <c r="Q17" i="10" s="1"/>
  <c r="P26" i="8"/>
  <c r="Q18" i="10" s="1"/>
  <c r="Q26" i="8"/>
  <c r="Q19" i="10" s="1"/>
  <c r="R26" i="8"/>
  <c r="Q20" i="10" s="1"/>
  <c r="U26" i="8"/>
  <c r="Q23" i="10" s="1"/>
  <c r="V26" i="8"/>
  <c r="Q24" i="10" s="1"/>
  <c r="W26" i="8"/>
  <c r="X26" i="8"/>
  <c r="AA26" i="8"/>
  <c r="P7" i="7"/>
  <c r="Q6" i="10" l="1"/>
  <c r="AB26" i="8"/>
  <c r="I6" i="3"/>
  <c r="S393" i="4"/>
  <c r="L393" i="3" s="1"/>
  <c r="S334" i="4"/>
  <c r="L334" i="3" s="1"/>
  <c r="S136" i="4"/>
  <c r="L136" i="3" s="1"/>
  <c r="S137" i="4"/>
  <c r="L137" i="3" s="1"/>
  <c r="S120" i="4"/>
  <c r="S241" i="4" l="1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7" i="4"/>
  <c r="L267" i="3" s="1"/>
  <c r="S268" i="4"/>
  <c r="S269" i="4" l="1"/>
  <c r="P23" i="9"/>
  <c r="P19" i="2"/>
  <c r="P24" i="2" l="1"/>
  <c r="P23" i="2"/>
  <c r="P22" i="2"/>
  <c r="P21" i="2"/>
  <c r="P20" i="2"/>
  <c r="P18" i="2"/>
  <c r="P17" i="2"/>
  <c r="S182" i="4"/>
  <c r="S183" i="4"/>
  <c r="S184" i="4"/>
  <c r="S185" i="4"/>
  <c r="S186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6" i="4"/>
  <c r="L226" i="3" s="1"/>
  <c r="S227" i="4"/>
  <c r="S228" i="4"/>
  <c r="S229" i="4"/>
  <c r="S230" i="4"/>
  <c r="S231" i="4"/>
  <c r="S232" i="4"/>
  <c r="S233" i="4"/>
  <c r="S234" i="4"/>
  <c r="S235" i="4"/>
  <c r="S236" i="4"/>
  <c r="S238" i="4"/>
  <c r="S239" i="4"/>
  <c r="D11" i="1"/>
  <c r="D12" i="1"/>
  <c r="S240" i="4" l="1"/>
  <c r="I392" i="3"/>
  <c r="I391" i="3"/>
  <c r="S392" i="4"/>
  <c r="L392" i="3" s="1"/>
  <c r="S391" i="4"/>
  <c r="L391" i="3" s="1"/>
  <c r="Q17" i="2"/>
  <c r="Q19" i="2"/>
  <c r="Q21" i="2"/>
  <c r="Q22" i="2"/>
  <c r="Q23" i="2"/>
  <c r="AB25" i="8" l="1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L240" i="4" l="1"/>
  <c r="K240" i="4"/>
  <c r="J240" i="4"/>
  <c r="I240" i="4"/>
  <c r="H240" i="4"/>
  <c r="G240" i="4"/>
  <c r="S161" i="4" l="1"/>
  <c r="L161" i="3" s="1"/>
  <c r="R162" i="4"/>
  <c r="Q162" i="4"/>
  <c r="P162" i="4"/>
  <c r="O162" i="4"/>
  <c r="N162" i="4"/>
  <c r="M162" i="4"/>
  <c r="L162" i="4"/>
  <c r="K162" i="4"/>
  <c r="J162" i="4"/>
  <c r="I162" i="4"/>
  <c r="H162" i="4"/>
  <c r="G162" i="4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7" i="3"/>
  <c r="I415" i="3"/>
  <c r="I414" i="3"/>
  <c r="I413" i="3"/>
  <c r="I411" i="3"/>
  <c r="I410" i="3"/>
  <c r="I409" i="3"/>
  <c r="I407" i="3"/>
  <c r="I406" i="3"/>
  <c r="I405" i="3"/>
  <c r="I404" i="3"/>
  <c r="I402" i="3"/>
  <c r="I401" i="3"/>
  <c r="I400" i="3"/>
  <c r="I399" i="3"/>
  <c r="I398" i="3"/>
  <c r="I397" i="3"/>
  <c r="I396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7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46" i="3"/>
  <c r="I345" i="3"/>
  <c r="I344" i="3"/>
  <c r="I343" i="3"/>
  <c r="I342" i="3"/>
  <c r="I341" i="3"/>
  <c r="I340" i="3"/>
  <c r="I339" i="3"/>
  <c r="I338" i="3"/>
  <c r="I337" i="3"/>
  <c r="I333" i="3"/>
  <c r="I332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4" i="3"/>
  <c r="I293" i="3"/>
  <c r="I292" i="3"/>
  <c r="I291" i="3"/>
  <c r="I290" i="3"/>
  <c r="I289" i="3"/>
  <c r="I288" i="3"/>
  <c r="I287" i="3"/>
  <c r="I286" i="3"/>
  <c r="I285" i="3"/>
  <c r="I284" i="3"/>
  <c r="I282" i="3"/>
  <c r="I281" i="3"/>
  <c r="I280" i="3"/>
  <c r="I278" i="3"/>
  <c r="I277" i="3"/>
  <c r="I276" i="3"/>
  <c r="I275" i="3"/>
  <c r="I272" i="3"/>
  <c r="I271" i="3"/>
  <c r="I270" i="3"/>
  <c r="I268" i="3"/>
  <c r="I267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39" i="3"/>
  <c r="I238" i="3"/>
  <c r="I236" i="3"/>
  <c r="I235" i="3"/>
  <c r="I234" i="3"/>
  <c r="I233" i="3"/>
  <c r="I232" i="3"/>
  <c r="I231" i="3"/>
  <c r="I230" i="3"/>
  <c r="I229" i="3"/>
  <c r="I228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3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3" i="3"/>
  <c r="I142" i="3"/>
  <c r="I141" i="3"/>
  <c r="I140" i="3"/>
  <c r="I139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7" i="3"/>
  <c r="I86" i="3"/>
  <c r="I85" i="3"/>
  <c r="I84" i="3"/>
  <c r="I83" i="3"/>
  <c r="I82" i="3"/>
  <c r="I81" i="3"/>
  <c r="I76" i="3"/>
  <c r="I75" i="3"/>
  <c r="I74" i="3"/>
  <c r="I73" i="3"/>
  <c r="I72" i="3"/>
  <c r="I71" i="3"/>
  <c r="I70" i="3"/>
  <c r="I69" i="3"/>
  <c r="I68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Q25" i="10" l="1"/>
  <c r="Q26" i="10"/>
  <c r="Q29" i="10"/>
  <c r="Q28" i="10"/>
  <c r="Q27" i="10"/>
  <c r="P24" i="9"/>
  <c r="Q24" i="9" s="1"/>
  <c r="Q23" i="9"/>
  <c r="P22" i="9"/>
  <c r="Q22" i="9" s="1"/>
  <c r="P21" i="9"/>
  <c r="Q21" i="9" s="1"/>
  <c r="P20" i="9"/>
  <c r="Q20" i="9" s="1"/>
  <c r="P19" i="9"/>
  <c r="Q19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P8" i="9"/>
  <c r="Q8" i="9" s="1"/>
  <c r="P7" i="9"/>
  <c r="Q7" i="9" s="1"/>
  <c r="P6" i="9"/>
  <c r="Q6" i="9" s="1"/>
  <c r="Q30" i="10" l="1"/>
  <c r="P25" i="9"/>
  <c r="Q25" i="9" s="1"/>
  <c r="O25" i="7" l="1"/>
  <c r="N25" i="7"/>
  <c r="M25" i="7"/>
  <c r="L25" i="7"/>
  <c r="K25" i="7"/>
  <c r="J25" i="7"/>
  <c r="I25" i="7"/>
  <c r="H25" i="7"/>
  <c r="G25" i="7"/>
  <c r="F25" i="7"/>
  <c r="E25" i="7"/>
  <c r="D25" i="7"/>
  <c r="P24" i="7"/>
  <c r="Q24" i="7" s="1"/>
  <c r="Q23" i="7"/>
  <c r="P22" i="7"/>
  <c r="Q22" i="7" s="1"/>
  <c r="P21" i="7"/>
  <c r="Q21" i="7" s="1"/>
  <c r="P20" i="7"/>
  <c r="Q20" i="7" s="1"/>
  <c r="P19" i="7"/>
  <c r="Q19" i="7" s="1"/>
  <c r="P18" i="7"/>
  <c r="P17" i="7"/>
  <c r="Q17" i="7" s="1"/>
  <c r="P16" i="7"/>
  <c r="Q16" i="7" s="1"/>
  <c r="P15" i="7"/>
  <c r="Q15" i="7" s="1"/>
  <c r="P14" i="7"/>
  <c r="Q14" i="7" s="1"/>
  <c r="P13" i="7"/>
  <c r="Q13" i="7" s="1"/>
  <c r="P12" i="7"/>
  <c r="Q12" i="7" s="1"/>
  <c r="P11" i="7"/>
  <c r="Q11" i="7" s="1"/>
  <c r="P10" i="7"/>
  <c r="Q10" i="7" s="1"/>
  <c r="P8" i="7"/>
  <c r="Q8" i="7" s="1"/>
  <c r="Q7" i="7"/>
  <c r="P6" i="7"/>
  <c r="C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Q6" i="7" l="1"/>
  <c r="P25" i="7"/>
  <c r="Q25" i="7" s="1"/>
  <c r="Q18" i="7"/>
  <c r="D24" i="6"/>
  <c r="Q58" i="3" l="1"/>
  <c r="P58" i="3"/>
  <c r="P57" i="3"/>
  <c r="Q56" i="3"/>
  <c r="P56" i="3"/>
  <c r="Q55" i="3"/>
  <c r="P55" i="3"/>
  <c r="Q54" i="3"/>
  <c r="P54" i="3"/>
  <c r="Q53" i="3"/>
  <c r="P53" i="3"/>
  <c r="Q51" i="3"/>
  <c r="P51" i="3"/>
  <c r="Q47" i="3"/>
  <c r="P47" i="3"/>
  <c r="Q46" i="3"/>
  <c r="P46" i="3"/>
  <c r="Q45" i="3"/>
  <c r="P45" i="3"/>
  <c r="Q42" i="3"/>
  <c r="P42" i="3"/>
  <c r="Q39" i="3"/>
  <c r="P39" i="3"/>
  <c r="Q38" i="3"/>
  <c r="P38" i="3"/>
  <c r="Q37" i="3"/>
  <c r="P37" i="3"/>
  <c r="Q36" i="3"/>
  <c r="P36" i="3"/>
  <c r="Q35" i="3"/>
  <c r="P35" i="3"/>
  <c r="Q34" i="3"/>
  <c r="P34" i="3"/>
  <c r="Q31" i="3"/>
  <c r="Q32" i="3" s="1"/>
  <c r="P31" i="3"/>
  <c r="P32" i="3" s="1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Q16" i="3"/>
  <c r="P16" i="3"/>
  <c r="Q13" i="3"/>
  <c r="P13" i="3"/>
  <c r="Q12" i="3"/>
  <c r="P12" i="3"/>
  <c r="Q11" i="3"/>
  <c r="P11" i="3"/>
  <c r="Q10" i="3"/>
  <c r="P10" i="3"/>
  <c r="Q9" i="3"/>
  <c r="Q8" i="3"/>
  <c r="P8" i="3"/>
  <c r="Q7" i="3"/>
  <c r="J50" i="5"/>
  <c r="H50" i="5" s="1"/>
  <c r="J49" i="5"/>
  <c r="H49" i="5" s="1"/>
  <c r="J48" i="5"/>
  <c r="G48" i="5" s="1"/>
  <c r="J47" i="5"/>
  <c r="H47" i="5" s="1"/>
  <c r="J46" i="5"/>
  <c r="H46" i="5" s="1"/>
  <c r="J45" i="5"/>
  <c r="H45" i="5" s="1"/>
  <c r="J42" i="5"/>
  <c r="G42" i="5" s="1"/>
  <c r="G43" i="5" s="1"/>
  <c r="J40" i="5"/>
  <c r="H40" i="5" s="1"/>
  <c r="J39" i="5"/>
  <c r="G39" i="5" s="1"/>
  <c r="J38" i="5"/>
  <c r="H38" i="5" s="1"/>
  <c r="J36" i="5"/>
  <c r="G36" i="5" s="1"/>
  <c r="J34" i="5"/>
  <c r="H34" i="5" s="1"/>
  <c r="J33" i="5"/>
  <c r="H33" i="5" s="1"/>
  <c r="J32" i="5"/>
  <c r="G32" i="5" s="1"/>
  <c r="J31" i="5"/>
  <c r="H31" i="5" s="1"/>
  <c r="J30" i="5"/>
  <c r="H30" i="5" s="1"/>
  <c r="J29" i="5"/>
  <c r="H29" i="5" s="1"/>
  <c r="J27" i="5"/>
  <c r="H27" i="5" s="1"/>
  <c r="H28" i="5" s="1"/>
  <c r="J25" i="5"/>
  <c r="G25" i="5" s="1"/>
  <c r="J24" i="5"/>
  <c r="G24" i="5" s="1"/>
  <c r="J23" i="5"/>
  <c r="G23" i="5" s="1"/>
  <c r="J22" i="5"/>
  <c r="G22" i="5" s="1"/>
  <c r="J21" i="5"/>
  <c r="G21" i="5" s="1"/>
  <c r="J20" i="5"/>
  <c r="G20" i="5" s="1"/>
  <c r="J19" i="5"/>
  <c r="G19" i="5" s="1"/>
  <c r="J18" i="5"/>
  <c r="G18" i="5" s="1"/>
  <c r="J17" i="5"/>
  <c r="H17" i="5" s="1"/>
  <c r="J16" i="5"/>
  <c r="G16" i="5" s="1"/>
  <c r="J15" i="5"/>
  <c r="G15" i="5" s="1"/>
  <c r="J14" i="5"/>
  <c r="G14" i="5" s="1"/>
  <c r="J13" i="5"/>
  <c r="H13" i="5" s="1"/>
  <c r="J11" i="5"/>
  <c r="G11" i="5" s="1"/>
  <c r="J10" i="5"/>
  <c r="H10" i="5" s="1"/>
  <c r="J9" i="5"/>
  <c r="G9" i="5" s="1"/>
  <c r="J8" i="5"/>
  <c r="H8" i="5" s="1"/>
  <c r="J7" i="5"/>
  <c r="G7" i="5" s="1"/>
  <c r="J6" i="5"/>
  <c r="H6" i="5" s="1"/>
  <c r="J5" i="5"/>
  <c r="R432" i="4"/>
  <c r="O432" i="4"/>
  <c r="N432" i="4"/>
  <c r="M432" i="4"/>
  <c r="L432" i="4"/>
  <c r="K432" i="4"/>
  <c r="J432" i="4"/>
  <c r="I432" i="4"/>
  <c r="H432" i="4"/>
  <c r="G432" i="4"/>
  <c r="L431" i="3"/>
  <c r="S430" i="4"/>
  <c r="L430" i="3" s="1"/>
  <c r="S429" i="4"/>
  <c r="L429" i="3" s="1"/>
  <c r="S428" i="4"/>
  <c r="L428" i="3" s="1"/>
  <c r="S427" i="4"/>
  <c r="L427" i="3" s="1"/>
  <c r="S426" i="4"/>
  <c r="L426" i="3" s="1"/>
  <c r="S425" i="4"/>
  <c r="L425" i="3" s="1"/>
  <c r="S424" i="4"/>
  <c r="L424" i="3" s="1"/>
  <c r="S423" i="4"/>
  <c r="L423" i="3" s="1"/>
  <c r="S422" i="4"/>
  <c r="L422" i="3" s="1"/>
  <c r="S421" i="4"/>
  <c r="L421" i="3" s="1"/>
  <c r="S420" i="4"/>
  <c r="L420" i="3" s="1"/>
  <c r="S419" i="4"/>
  <c r="R418" i="4"/>
  <c r="Q418" i="4"/>
  <c r="P418" i="4"/>
  <c r="O418" i="4"/>
  <c r="N418" i="4"/>
  <c r="M418" i="4"/>
  <c r="L418" i="4"/>
  <c r="K418" i="4"/>
  <c r="J418" i="4"/>
  <c r="I418" i="4"/>
  <c r="H418" i="4"/>
  <c r="S417" i="4"/>
  <c r="L417" i="3" s="1"/>
  <c r="R416" i="4"/>
  <c r="Q416" i="4"/>
  <c r="P416" i="4"/>
  <c r="O416" i="4"/>
  <c r="N416" i="4"/>
  <c r="M416" i="4"/>
  <c r="L416" i="4"/>
  <c r="K416" i="4"/>
  <c r="J416" i="4"/>
  <c r="I416" i="4"/>
  <c r="H416" i="4"/>
  <c r="G416" i="4"/>
  <c r="S415" i="4"/>
  <c r="L415" i="3" s="1"/>
  <c r="S414" i="4"/>
  <c r="L414" i="3" s="1"/>
  <c r="S413" i="4"/>
  <c r="L413" i="3" s="1"/>
  <c r="S412" i="4"/>
  <c r="L412" i="3" s="1"/>
  <c r="S411" i="4"/>
  <c r="L411" i="3" s="1"/>
  <c r="S410" i="4"/>
  <c r="L410" i="3" s="1"/>
  <c r="S409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S407" i="4"/>
  <c r="L407" i="3" s="1"/>
  <c r="S406" i="4"/>
  <c r="L406" i="3" s="1"/>
  <c r="S405" i="4"/>
  <c r="L405" i="3" s="1"/>
  <c r="S404" i="4"/>
  <c r="L404" i="3" s="1"/>
  <c r="R403" i="4"/>
  <c r="Q403" i="4"/>
  <c r="P403" i="4"/>
  <c r="O403" i="4"/>
  <c r="N403" i="4"/>
  <c r="M403" i="4"/>
  <c r="L403" i="4"/>
  <c r="K403" i="4"/>
  <c r="J403" i="4"/>
  <c r="I403" i="4"/>
  <c r="H403" i="4"/>
  <c r="G403" i="4"/>
  <c r="S402" i="4"/>
  <c r="L402" i="3" s="1"/>
  <c r="S401" i="4"/>
  <c r="L401" i="3" s="1"/>
  <c r="S400" i="4"/>
  <c r="L400" i="3" s="1"/>
  <c r="S399" i="4"/>
  <c r="L399" i="3" s="1"/>
  <c r="S398" i="4"/>
  <c r="L398" i="3" s="1"/>
  <c r="S397" i="4"/>
  <c r="L397" i="3" s="1"/>
  <c r="S396" i="4"/>
  <c r="L396" i="3" s="1"/>
  <c r="S394" i="4"/>
  <c r="L394" i="3" s="1"/>
  <c r="S390" i="4"/>
  <c r="L390" i="3" s="1"/>
  <c r="S389" i="4"/>
  <c r="L389" i="3" s="1"/>
  <c r="S388" i="4"/>
  <c r="L388" i="3" s="1"/>
  <c r="L387" i="3"/>
  <c r="S386" i="4"/>
  <c r="L386" i="3" s="1"/>
  <c r="S385" i="4"/>
  <c r="L385" i="3" s="1"/>
  <c r="S384" i="4"/>
  <c r="L384" i="3" s="1"/>
  <c r="S383" i="4"/>
  <c r="L383" i="3" s="1"/>
  <c r="S382" i="4"/>
  <c r="L382" i="3" s="1"/>
  <c r="S381" i="4"/>
  <c r="L381" i="3" s="1"/>
  <c r="S380" i="4"/>
  <c r="L380" i="3" s="1"/>
  <c r="S379" i="4"/>
  <c r="L379" i="3" s="1"/>
  <c r="S377" i="4"/>
  <c r="G395" i="4"/>
  <c r="L374" i="3"/>
  <c r="S373" i="4"/>
  <c r="L373" i="3" s="1"/>
  <c r="S372" i="4"/>
  <c r="L372" i="3" s="1"/>
  <c r="S371" i="4"/>
  <c r="L371" i="3" s="1"/>
  <c r="S370" i="4"/>
  <c r="L370" i="3" s="1"/>
  <c r="S369" i="4"/>
  <c r="S368" i="4"/>
  <c r="L368" i="3" s="1"/>
  <c r="S367" i="4"/>
  <c r="L367" i="3" s="1"/>
  <c r="S366" i="4"/>
  <c r="L366" i="3" s="1"/>
  <c r="S365" i="4"/>
  <c r="L365" i="3" s="1"/>
  <c r="S364" i="4"/>
  <c r="L364" i="3" s="1"/>
  <c r="S363" i="4"/>
  <c r="L363" i="3" s="1"/>
  <c r="S362" i="4"/>
  <c r="L362" i="3" s="1"/>
  <c r="S361" i="4"/>
  <c r="L361" i="3" s="1"/>
  <c r="S360" i="4"/>
  <c r="L360" i="3" s="1"/>
  <c r="S359" i="4"/>
  <c r="L359" i="3" s="1"/>
  <c r="S358" i="4"/>
  <c r="S357" i="4"/>
  <c r="L357" i="3" s="1"/>
  <c r="S356" i="4"/>
  <c r="L356" i="3" s="1"/>
  <c r="S355" i="4"/>
  <c r="L355" i="3" s="1"/>
  <c r="S354" i="4"/>
  <c r="L354" i="3" s="1"/>
  <c r="S353" i="4"/>
  <c r="L353" i="3" s="1"/>
  <c r="S352" i="4"/>
  <c r="S350" i="4"/>
  <c r="L350" i="3" s="1"/>
  <c r="S346" i="4"/>
  <c r="L346" i="3" s="1"/>
  <c r="S345" i="4"/>
  <c r="L345" i="3" s="1"/>
  <c r="S344" i="4"/>
  <c r="L344" i="3" s="1"/>
  <c r="S343" i="4"/>
  <c r="L343" i="3" s="1"/>
  <c r="S342" i="4"/>
  <c r="L342" i="3" s="1"/>
  <c r="S341" i="4"/>
  <c r="L341" i="3" s="1"/>
  <c r="S340" i="4"/>
  <c r="L340" i="3" s="1"/>
  <c r="S339" i="4"/>
  <c r="L339" i="3" s="1"/>
  <c r="S338" i="4"/>
  <c r="L338" i="3" s="1"/>
  <c r="S337" i="4"/>
  <c r="O335" i="4"/>
  <c r="N335" i="4"/>
  <c r="M335" i="4"/>
  <c r="L335" i="4"/>
  <c r="K335" i="4"/>
  <c r="J335" i="4"/>
  <c r="I335" i="4"/>
  <c r="H335" i="4"/>
  <c r="G335" i="4"/>
  <c r="S333" i="4"/>
  <c r="L333" i="3" s="1"/>
  <c r="S332" i="4"/>
  <c r="L332" i="3" s="1"/>
  <c r="S330" i="4"/>
  <c r="L330" i="3" s="1"/>
  <c r="S329" i="4"/>
  <c r="L329" i="3" s="1"/>
  <c r="S328" i="4"/>
  <c r="L328" i="3" s="1"/>
  <c r="S327" i="4"/>
  <c r="L327" i="3" s="1"/>
  <c r="S326" i="4"/>
  <c r="L326" i="3" s="1"/>
  <c r="S325" i="4"/>
  <c r="L325" i="3" s="1"/>
  <c r="S324" i="4"/>
  <c r="L324" i="3" s="1"/>
  <c r="S323" i="4"/>
  <c r="L323" i="3" s="1"/>
  <c r="S322" i="4"/>
  <c r="L322" i="3" s="1"/>
  <c r="S321" i="4"/>
  <c r="L321" i="3" s="1"/>
  <c r="S320" i="4"/>
  <c r="L320" i="3" s="1"/>
  <c r="S319" i="4"/>
  <c r="L319" i="3" s="1"/>
  <c r="S318" i="4"/>
  <c r="L318" i="3" s="1"/>
  <c r="S317" i="4"/>
  <c r="L317" i="3" s="1"/>
  <c r="S316" i="4"/>
  <c r="L316" i="3" s="1"/>
  <c r="S315" i="4"/>
  <c r="L315" i="3" s="1"/>
  <c r="S314" i="4"/>
  <c r="L314" i="3" s="1"/>
  <c r="S313" i="4"/>
  <c r="L313" i="3" s="1"/>
  <c r="S312" i="4"/>
  <c r="L312" i="3" s="1"/>
  <c r="S311" i="4"/>
  <c r="L311" i="3" s="1"/>
  <c r="S310" i="4"/>
  <c r="L310" i="3" s="1"/>
  <c r="S309" i="4"/>
  <c r="L309" i="3" s="1"/>
  <c r="S308" i="4"/>
  <c r="L308" i="3" s="1"/>
  <c r="S307" i="4"/>
  <c r="L307" i="3" s="1"/>
  <c r="S306" i="4"/>
  <c r="L306" i="3" s="1"/>
  <c r="S305" i="4"/>
  <c r="L305" i="3" s="1"/>
  <c r="S304" i="4"/>
  <c r="L304" i="3" s="1"/>
  <c r="S303" i="4"/>
  <c r="L303" i="3" s="1"/>
  <c r="S302" i="4"/>
  <c r="L302" i="3" s="1"/>
  <c r="S301" i="4"/>
  <c r="L301" i="3" s="1"/>
  <c r="S300" i="4"/>
  <c r="L300" i="3" s="1"/>
  <c r="S299" i="4"/>
  <c r="L299" i="3" s="1"/>
  <c r="S298" i="4"/>
  <c r="L298" i="3" s="1"/>
  <c r="S297" i="4"/>
  <c r="S294" i="4"/>
  <c r="L294" i="3" s="1"/>
  <c r="S293" i="4"/>
  <c r="L293" i="3" s="1"/>
  <c r="S292" i="4"/>
  <c r="L292" i="3" s="1"/>
  <c r="S291" i="4"/>
  <c r="L291" i="3" s="1"/>
  <c r="S290" i="4"/>
  <c r="L290" i="3" s="1"/>
  <c r="S289" i="4"/>
  <c r="L289" i="3" s="1"/>
  <c r="S288" i="4"/>
  <c r="L288" i="3" s="1"/>
  <c r="S287" i="4"/>
  <c r="L287" i="3" s="1"/>
  <c r="S286" i="4"/>
  <c r="L286" i="3" s="1"/>
  <c r="S285" i="4"/>
  <c r="L285" i="3" s="1"/>
  <c r="S284" i="4"/>
  <c r="S282" i="4"/>
  <c r="L282" i="3" s="1"/>
  <c r="L281" i="3"/>
  <c r="S280" i="4"/>
  <c r="L280" i="3" s="1"/>
  <c r="S278" i="4"/>
  <c r="L278" i="3" s="1"/>
  <c r="S277" i="4"/>
  <c r="L277" i="3" s="1"/>
  <c r="S276" i="4"/>
  <c r="L276" i="3" s="1"/>
  <c r="S275" i="4"/>
  <c r="L275" i="3" s="1"/>
  <c r="S272" i="4"/>
  <c r="S271" i="4"/>
  <c r="L271" i="3" s="1"/>
  <c r="S270" i="4"/>
  <c r="L270" i="3" s="1"/>
  <c r="G269" i="4"/>
  <c r="L268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1" i="3"/>
  <c r="L239" i="3"/>
  <c r="L238" i="3"/>
  <c r="L236" i="3"/>
  <c r="L235" i="3"/>
  <c r="L234" i="3"/>
  <c r="L233" i="3"/>
  <c r="L232" i="3"/>
  <c r="L231" i="3"/>
  <c r="L230" i="3"/>
  <c r="L229" i="3"/>
  <c r="L228" i="3"/>
  <c r="L227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5" i="3"/>
  <c r="L194" i="3"/>
  <c r="L193" i="3"/>
  <c r="L191" i="3"/>
  <c r="L190" i="3"/>
  <c r="L189" i="3"/>
  <c r="L188" i="3"/>
  <c r="L187" i="3"/>
  <c r="L186" i="3"/>
  <c r="L185" i="3"/>
  <c r="L184" i="3"/>
  <c r="L183" i="3"/>
  <c r="L182" i="3"/>
  <c r="R181" i="4"/>
  <c r="Q181" i="4"/>
  <c r="P181" i="4"/>
  <c r="O181" i="4"/>
  <c r="N181" i="4"/>
  <c r="M181" i="4"/>
  <c r="L181" i="4"/>
  <c r="K181" i="4"/>
  <c r="J181" i="4"/>
  <c r="I181" i="4"/>
  <c r="H181" i="4"/>
  <c r="G181" i="4"/>
  <c r="S180" i="4"/>
  <c r="L180" i="3" s="1"/>
  <c r="S179" i="4"/>
  <c r="L179" i="3" s="1"/>
  <c r="S178" i="4"/>
  <c r="L178" i="3" s="1"/>
  <c r="S177" i="4"/>
  <c r="L177" i="3" s="1"/>
  <c r="S176" i="4"/>
  <c r="L176" i="3" s="1"/>
  <c r="S175" i="4"/>
  <c r="L175" i="3" s="1"/>
  <c r="S174" i="4"/>
  <c r="L174" i="3" s="1"/>
  <c r="S173" i="4"/>
  <c r="L173" i="3" s="1"/>
  <c r="S172" i="4"/>
  <c r="L172" i="3" s="1"/>
  <c r="S171" i="4"/>
  <c r="L171" i="3" s="1"/>
  <c r="S170" i="4"/>
  <c r="L170" i="3" s="1"/>
  <c r="S169" i="4"/>
  <c r="L169" i="3" s="1"/>
  <c r="S168" i="4"/>
  <c r="L168" i="3" s="1"/>
  <c r="S167" i="4"/>
  <c r="L167" i="3" s="1"/>
  <c r="S166" i="4"/>
  <c r="L166" i="3" s="1"/>
  <c r="S165" i="4"/>
  <c r="L165" i="3" s="1"/>
  <c r="S163" i="4"/>
  <c r="L163" i="3" s="1"/>
  <c r="S160" i="4"/>
  <c r="L160" i="3" s="1"/>
  <c r="S159" i="4"/>
  <c r="L159" i="3" s="1"/>
  <c r="S158" i="4"/>
  <c r="L158" i="3" s="1"/>
  <c r="S157" i="4"/>
  <c r="L157" i="3" s="1"/>
  <c r="S156" i="4"/>
  <c r="L156" i="3" s="1"/>
  <c r="S155" i="4"/>
  <c r="L155" i="3" s="1"/>
  <c r="S154" i="4"/>
  <c r="L154" i="3" s="1"/>
  <c r="S153" i="4"/>
  <c r="L153" i="3" s="1"/>
  <c r="S152" i="4"/>
  <c r="L152" i="3" s="1"/>
  <c r="S151" i="4"/>
  <c r="L151" i="3" s="1"/>
  <c r="S150" i="4"/>
  <c r="L150" i="3" s="1"/>
  <c r="S149" i="4"/>
  <c r="L149" i="3" s="1"/>
  <c r="S148" i="4"/>
  <c r="L148" i="3" s="1"/>
  <c r="S147" i="4"/>
  <c r="L147" i="3" s="1"/>
  <c r="S146" i="4"/>
  <c r="L146" i="3" s="1"/>
  <c r="S145" i="4"/>
  <c r="S143" i="4"/>
  <c r="L143" i="3" s="1"/>
  <c r="S142" i="4"/>
  <c r="L142" i="3" s="1"/>
  <c r="S141" i="4"/>
  <c r="L141" i="3" s="1"/>
  <c r="S140" i="4"/>
  <c r="L140" i="3" s="1"/>
  <c r="S139" i="4"/>
  <c r="L139" i="3" s="1"/>
  <c r="S138" i="4"/>
  <c r="L138" i="3" s="1"/>
  <c r="S135" i="4"/>
  <c r="L135" i="3" s="1"/>
  <c r="S134" i="4"/>
  <c r="L134" i="3" s="1"/>
  <c r="S133" i="4"/>
  <c r="L133" i="3" s="1"/>
  <c r="S132" i="4"/>
  <c r="L132" i="3" s="1"/>
  <c r="S131" i="4"/>
  <c r="L131" i="3" s="1"/>
  <c r="S130" i="4"/>
  <c r="L130" i="3" s="1"/>
  <c r="S129" i="4"/>
  <c r="L129" i="3" s="1"/>
  <c r="S128" i="4"/>
  <c r="L128" i="3" s="1"/>
  <c r="S127" i="4"/>
  <c r="L127" i="3" s="1"/>
  <c r="S126" i="4"/>
  <c r="L126" i="3" s="1"/>
  <c r="S125" i="4"/>
  <c r="L125" i="3" s="1"/>
  <c r="S124" i="4"/>
  <c r="L124" i="3" s="1"/>
  <c r="S123" i="4"/>
  <c r="L123" i="3" s="1"/>
  <c r="S122" i="4"/>
  <c r="L122" i="3" s="1"/>
  <c r="S121" i="4"/>
  <c r="L121" i="3" s="1"/>
  <c r="L120" i="3"/>
  <c r="L119" i="3"/>
  <c r="L118" i="3"/>
  <c r="L117" i="3"/>
  <c r="L116" i="3"/>
  <c r="L115" i="3"/>
  <c r="L114" i="3"/>
  <c r="S113" i="4"/>
  <c r="S112" i="4"/>
  <c r="S111" i="4"/>
  <c r="S104" i="4"/>
  <c r="L104" i="3" s="1"/>
  <c r="S103" i="4"/>
  <c r="L103" i="3" s="1"/>
  <c r="S102" i="4"/>
  <c r="L102" i="3" s="1"/>
  <c r="S101" i="4"/>
  <c r="L101" i="3" s="1"/>
  <c r="S100" i="4"/>
  <c r="L100" i="3" s="1"/>
  <c r="S99" i="4"/>
  <c r="L99" i="3" s="1"/>
  <c r="S98" i="4"/>
  <c r="L98" i="3" s="1"/>
  <c r="S97" i="4"/>
  <c r="L97" i="3" s="1"/>
  <c r="S96" i="4"/>
  <c r="L96" i="3" s="1"/>
  <c r="S95" i="4"/>
  <c r="L95" i="3" s="1"/>
  <c r="S94" i="4"/>
  <c r="L94" i="3" s="1"/>
  <c r="S93" i="4"/>
  <c r="L93" i="3" s="1"/>
  <c r="S92" i="4"/>
  <c r="L92" i="3" s="1"/>
  <c r="S91" i="4"/>
  <c r="L91" i="3" s="1"/>
  <c r="S90" i="4"/>
  <c r="S89" i="4"/>
  <c r="S87" i="4"/>
  <c r="L87" i="3" s="1"/>
  <c r="S85" i="4"/>
  <c r="L85" i="3" s="1"/>
  <c r="S84" i="4"/>
  <c r="L84" i="3" s="1"/>
  <c r="S83" i="4"/>
  <c r="L83" i="3" s="1"/>
  <c r="S82" i="4"/>
  <c r="L82" i="3" s="1"/>
  <c r="S81" i="4"/>
  <c r="L81" i="3" s="1"/>
  <c r="S76" i="4"/>
  <c r="L76" i="3" s="1"/>
  <c r="S75" i="4"/>
  <c r="L75" i="3" s="1"/>
  <c r="S74" i="4"/>
  <c r="L74" i="3" s="1"/>
  <c r="S73" i="4"/>
  <c r="L73" i="3" s="1"/>
  <c r="S72" i="4"/>
  <c r="L72" i="3" s="1"/>
  <c r="S71" i="4"/>
  <c r="L71" i="3" s="1"/>
  <c r="S70" i="4"/>
  <c r="L70" i="3" s="1"/>
  <c r="S69" i="4"/>
  <c r="L69" i="3" s="1"/>
  <c r="S68" i="4"/>
  <c r="L68" i="3" s="1"/>
  <c r="S66" i="4"/>
  <c r="L66" i="3" s="1"/>
  <c r="S65" i="4"/>
  <c r="L65" i="3" s="1"/>
  <c r="S64" i="4"/>
  <c r="L64" i="3" s="1"/>
  <c r="S63" i="4"/>
  <c r="L63" i="3" s="1"/>
  <c r="S62" i="4"/>
  <c r="L62" i="3" s="1"/>
  <c r="S61" i="4"/>
  <c r="L61" i="3" s="1"/>
  <c r="S60" i="4"/>
  <c r="L60" i="3" s="1"/>
  <c r="S59" i="4"/>
  <c r="L59" i="3" s="1"/>
  <c r="S58" i="4"/>
  <c r="L58" i="3" s="1"/>
  <c r="S57" i="4"/>
  <c r="L57" i="3" s="1"/>
  <c r="S56" i="4"/>
  <c r="L56" i="3" s="1"/>
  <c r="S55" i="4"/>
  <c r="L55" i="3" s="1"/>
  <c r="S54" i="4"/>
  <c r="L54" i="3" s="1"/>
  <c r="S53" i="4"/>
  <c r="L53" i="3" s="1"/>
  <c r="S52" i="4"/>
  <c r="L52" i="3" s="1"/>
  <c r="S51" i="4"/>
  <c r="L51" i="3" s="1"/>
  <c r="S50" i="4"/>
  <c r="L50" i="3" s="1"/>
  <c r="S49" i="4"/>
  <c r="L49" i="3" s="1"/>
  <c r="S48" i="4"/>
  <c r="L48" i="3" s="1"/>
  <c r="L47" i="3"/>
  <c r="S45" i="4"/>
  <c r="L45" i="3" s="1"/>
  <c r="S44" i="4"/>
  <c r="L44" i="3" s="1"/>
  <c r="S43" i="4"/>
  <c r="L43" i="3" s="1"/>
  <c r="S42" i="4"/>
  <c r="L42" i="3" s="1"/>
  <c r="S41" i="4"/>
  <c r="L41" i="3" s="1"/>
  <c r="S40" i="4"/>
  <c r="L40" i="3" s="1"/>
  <c r="S39" i="4"/>
  <c r="L39" i="3" s="1"/>
  <c r="S38" i="4"/>
  <c r="L38" i="3" s="1"/>
  <c r="S37" i="4"/>
  <c r="L37" i="3" s="1"/>
  <c r="S36" i="4"/>
  <c r="L36" i="3" s="1"/>
  <c r="S35" i="4"/>
  <c r="L35" i="3" s="1"/>
  <c r="S34" i="4"/>
  <c r="L34" i="3" s="1"/>
  <c r="S33" i="4"/>
  <c r="L33" i="3" s="1"/>
  <c r="S32" i="4"/>
  <c r="L32" i="3" s="1"/>
  <c r="S31" i="4"/>
  <c r="L31" i="3" s="1"/>
  <c r="S30" i="4"/>
  <c r="L30" i="3" s="1"/>
  <c r="S29" i="4"/>
  <c r="L29" i="3" s="1"/>
  <c r="S28" i="4"/>
  <c r="L28" i="3" s="1"/>
  <c r="S27" i="4"/>
  <c r="L27" i="3" s="1"/>
  <c r="S26" i="4"/>
  <c r="L26" i="3" s="1"/>
  <c r="S25" i="4"/>
  <c r="L25" i="3" s="1"/>
  <c r="S24" i="4"/>
  <c r="L24" i="3" s="1"/>
  <c r="S23" i="4"/>
  <c r="L23" i="3" s="1"/>
  <c r="S22" i="4"/>
  <c r="L22" i="3" s="1"/>
  <c r="S21" i="4"/>
  <c r="L21" i="3" s="1"/>
  <c r="S20" i="4"/>
  <c r="L20" i="3" s="1"/>
  <c r="S19" i="4"/>
  <c r="L19" i="3" s="1"/>
  <c r="S18" i="4"/>
  <c r="L18" i="3" s="1"/>
  <c r="S17" i="4"/>
  <c r="L17" i="3" s="1"/>
  <c r="S16" i="4"/>
  <c r="L16" i="3" s="1"/>
  <c r="S15" i="4"/>
  <c r="L15" i="3" s="1"/>
  <c r="S14" i="4"/>
  <c r="L14" i="3" s="1"/>
  <c r="S13" i="4"/>
  <c r="L13" i="3" s="1"/>
  <c r="S12" i="4"/>
  <c r="L12" i="3" s="1"/>
  <c r="S11" i="4"/>
  <c r="L11" i="3" s="1"/>
  <c r="S10" i="4"/>
  <c r="L10" i="3" s="1"/>
  <c r="S9" i="4"/>
  <c r="L9" i="3" s="1"/>
  <c r="S8" i="4"/>
  <c r="L8" i="3" s="1"/>
  <c r="S7" i="4"/>
  <c r="L7" i="3" s="1"/>
  <c r="S6" i="4"/>
  <c r="L6" i="3" s="1"/>
  <c r="Q88" i="4"/>
  <c r="P88" i="4"/>
  <c r="O88" i="4"/>
  <c r="N88" i="4"/>
  <c r="M88" i="4"/>
  <c r="L88" i="4"/>
  <c r="K88" i="4"/>
  <c r="G432" i="3"/>
  <c r="G418" i="3"/>
  <c r="G416" i="3"/>
  <c r="G408" i="3"/>
  <c r="L419" i="3" l="1"/>
  <c r="S432" i="4"/>
  <c r="S110" i="4"/>
  <c r="S335" i="4"/>
  <c r="S162" i="4"/>
  <c r="L162" i="3" s="1"/>
  <c r="S144" i="4"/>
  <c r="R433" i="4"/>
  <c r="S296" i="4"/>
  <c r="L296" i="3" s="1"/>
  <c r="S376" i="4"/>
  <c r="L376" i="3" s="1"/>
  <c r="H5" i="5"/>
  <c r="G5" i="5"/>
  <c r="G31" i="5"/>
  <c r="I31" i="5" s="1"/>
  <c r="L337" i="3"/>
  <c r="S351" i="4"/>
  <c r="L351" i="3" s="1"/>
  <c r="Q59" i="3"/>
  <c r="S274" i="4"/>
  <c r="L297" i="3"/>
  <c r="L89" i="3"/>
  <c r="L112" i="3"/>
  <c r="L111" i="3"/>
  <c r="L377" i="3"/>
  <c r="S395" i="4"/>
  <c r="L395" i="3" s="1"/>
  <c r="L358" i="3"/>
  <c r="P59" i="3"/>
  <c r="L369" i="3"/>
  <c r="G47" i="5"/>
  <c r="I47" i="5" s="1"/>
  <c r="G30" i="5"/>
  <c r="I30" i="5" s="1"/>
  <c r="L352" i="3"/>
  <c r="L196" i="3"/>
  <c r="L240" i="3"/>
  <c r="H42" i="5"/>
  <c r="H43" i="5" s="1"/>
  <c r="I43" i="5" s="1"/>
  <c r="I395" i="3"/>
  <c r="I403" i="3"/>
  <c r="G6" i="5"/>
  <c r="I6" i="5" s="1"/>
  <c r="H48" i="5"/>
  <c r="H51" i="5" s="1"/>
  <c r="H36" i="5"/>
  <c r="I36" i="5" s="1"/>
  <c r="I274" i="3"/>
  <c r="I408" i="3"/>
  <c r="G13" i="5"/>
  <c r="I13" i="5" s="1"/>
  <c r="G34" i="5"/>
  <c r="I34" i="5" s="1"/>
  <c r="H24" i="5"/>
  <c r="I24" i="5" s="1"/>
  <c r="G17" i="5"/>
  <c r="I17" i="5" s="1"/>
  <c r="G8" i="5"/>
  <c r="I8" i="5" s="1"/>
  <c r="G10" i="5"/>
  <c r="I10" i="5" s="1"/>
  <c r="I416" i="3"/>
  <c r="I351" i="3"/>
  <c r="Q48" i="3"/>
  <c r="L192" i="3"/>
  <c r="L145" i="3"/>
  <c r="I283" i="3"/>
  <c r="I376" i="3"/>
  <c r="I296" i="3"/>
  <c r="I418" i="3"/>
  <c r="I269" i="3"/>
  <c r="I335" i="3"/>
  <c r="I432" i="3"/>
  <c r="P48" i="3"/>
  <c r="S418" i="4"/>
  <c r="L418" i="3" s="1"/>
  <c r="H32" i="5"/>
  <c r="I32" i="5" s="1"/>
  <c r="G38" i="5"/>
  <c r="I38" i="5" s="1"/>
  <c r="H39" i="5"/>
  <c r="I39" i="5" s="1"/>
  <c r="G45" i="5"/>
  <c r="I45" i="5" s="1"/>
  <c r="G433" i="4"/>
  <c r="K433" i="4"/>
  <c r="L432" i="3"/>
  <c r="H7" i="5"/>
  <c r="I7" i="5" s="1"/>
  <c r="H9" i="5"/>
  <c r="I9" i="5" s="1"/>
  <c r="H11" i="5"/>
  <c r="I11" i="5" s="1"/>
  <c r="H20" i="5"/>
  <c r="I20" i="5" s="1"/>
  <c r="G29" i="5"/>
  <c r="I29" i="5" s="1"/>
  <c r="G33" i="5"/>
  <c r="I33" i="5" s="1"/>
  <c r="G40" i="5"/>
  <c r="I40" i="5" s="1"/>
  <c r="G46" i="5"/>
  <c r="I46" i="5" s="1"/>
  <c r="G50" i="5"/>
  <c r="I50" i="5" s="1"/>
  <c r="L272" i="3"/>
  <c r="G49" i="5"/>
  <c r="I49" i="5" s="1"/>
  <c r="G27" i="5"/>
  <c r="G28" i="5" s="1"/>
  <c r="I28" i="5" s="1"/>
  <c r="H22" i="5"/>
  <c r="I22" i="5" s="1"/>
  <c r="H433" i="4"/>
  <c r="S181" i="4"/>
  <c r="S416" i="4"/>
  <c r="L416" i="3" s="1"/>
  <c r="I433" i="4"/>
  <c r="L269" i="3"/>
  <c r="S408" i="4"/>
  <c r="L408" i="3" s="1"/>
  <c r="J433" i="4"/>
  <c r="S403" i="4"/>
  <c r="L403" i="3" s="1"/>
  <c r="L90" i="3"/>
  <c r="L409" i="3"/>
  <c r="L242" i="3"/>
  <c r="L113" i="3"/>
  <c r="L284" i="3"/>
  <c r="L433" i="4"/>
  <c r="M433" i="4"/>
  <c r="N433" i="4"/>
  <c r="O433" i="4"/>
  <c r="P433" i="4"/>
  <c r="Q433" i="4"/>
  <c r="P43" i="3"/>
  <c r="Q43" i="3"/>
  <c r="P29" i="3"/>
  <c r="Q29" i="3"/>
  <c r="Q14" i="3"/>
  <c r="P14" i="3"/>
  <c r="H16" i="5"/>
  <c r="I16" i="5" s="1"/>
  <c r="H23" i="5"/>
  <c r="I23" i="5" s="1"/>
  <c r="H19" i="5"/>
  <c r="I19" i="5" s="1"/>
  <c r="H15" i="5"/>
  <c r="I15" i="5" s="1"/>
  <c r="H18" i="5"/>
  <c r="I18" i="5" s="1"/>
  <c r="H14" i="5"/>
  <c r="I14" i="5" s="1"/>
  <c r="H25" i="5"/>
  <c r="I25" i="5" s="1"/>
  <c r="H21" i="5"/>
  <c r="I21" i="5" s="1"/>
  <c r="S283" i="4"/>
  <c r="L283" i="3" s="1"/>
  <c r="S88" i="4"/>
  <c r="I240" i="3"/>
  <c r="G181" i="3"/>
  <c r="I162" i="3"/>
  <c r="O25" i="2"/>
  <c r="N25" i="2"/>
  <c r="M25" i="2"/>
  <c r="J25" i="2"/>
  <c r="I25" i="2"/>
  <c r="H25" i="2"/>
  <c r="G25" i="2"/>
  <c r="F25" i="2"/>
  <c r="E25" i="2"/>
  <c r="D25" i="2"/>
  <c r="Q24" i="2"/>
  <c r="Q20" i="2"/>
  <c r="Q18" i="2"/>
  <c r="P16" i="2"/>
  <c r="Q16" i="2" s="1"/>
  <c r="P15" i="2"/>
  <c r="Q14" i="2"/>
  <c r="Q13" i="2"/>
  <c r="P11" i="2"/>
  <c r="Q11" i="2" s="1"/>
  <c r="Q10" i="2"/>
  <c r="P9" i="2"/>
  <c r="Q9" i="2" s="1"/>
  <c r="Q8" i="2"/>
  <c r="Q7" i="2"/>
  <c r="D9" i="1"/>
  <c r="D10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  <c r="C27" i="1"/>
  <c r="B27" i="1"/>
  <c r="Q15" i="2" l="1"/>
  <c r="P25" i="2"/>
  <c r="Q25" i="2" s="1"/>
  <c r="S433" i="4"/>
  <c r="L88" i="3"/>
  <c r="I5" i="5"/>
  <c r="I48" i="5"/>
  <c r="Q61" i="3"/>
  <c r="L274" i="3"/>
  <c r="L335" i="3"/>
  <c r="Q6" i="2"/>
  <c r="G433" i="3"/>
  <c r="L110" i="3"/>
  <c r="P61" i="3"/>
  <c r="I42" i="5"/>
  <c r="G26" i="5"/>
  <c r="D27" i="1"/>
  <c r="I110" i="3"/>
  <c r="L181" i="3"/>
  <c r="I181" i="3"/>
  <c r="L144" i="3"/>
  <c r="I144" i="3"/>
  <c r="I88" i="3"/>
  <c r="H41" i="5"/>
  <c r="H37" i="5"/>
  <c r="G41" i="5"/>
  <c r="H12" i="5"/>
  <c r="G12" i="5"/>
  <c r="G37" i="5"/>
  <c r="G51" i="5"/>
  <c r="I27" i="5"/>
  <c r="H26" i="5"/>
  <c r="I51" i="5" l="1"/>
  <c r="P62" i="3"/>
  <c r="I26" i="5"/>
  <c r="I37" i="5"/>
  <c r="I433" i="3"/>
  <c r="I12" i="5"/>
  <c r="I41" i="5"/>
  <c r="G44" i="5"/>
  <c r="G54" i="5" s="1"/>
  <c r="G55" i="5" s="1"/>
  <c r="L433" i="3"/>
  <c r="H44" i="5"/>
  <c r="H54" i="5" s="1"/>
  <c r="Q62" i="3"/>
  <c r="I44" i="5" l="1"/>
  <c r="H55" i="5"/>
</calcChain>
</file>

<file path=xl/sharedStrings.xml><?xml version="1.0" encoding="utf-8"?>
<sst xmlns="http://schemas.openxmlformats.org/spreadsheetml/2006/main" count="2886" uniqueCount="950">
  <si>
    <t>Ⅲ　調査結果（データ編）</t>
    <phoneticPr fontId="3"/>
  </si>
  <si>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6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</si>
  <si>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6"/>
  </si>
  <si>
    <t xml:space="preserve">   ア．市町村別観光入込客延べ数</t>
    <rPh sb="13" eb="14">
      <t>キャク</t>
    </rPh>
    <rPh sb="14" eb="15">
      <t>ノ</t>
    </rPh>
    <phoneticPr fontId="6"/>
  </si>
  <si>
    <t>(単位：人地点)</t>
    <rPh sb="1" eb="3">
      <t>タンイ</t>
    </rPh>
    <rPh sb="4" eb="5">
      <t>ニン</t>
    </rPh>
    <rPh sb="5" eb="7">
      <t>チテン</t>
    </rPh>
    <phoneticPr fontId="6"/>
  </si>
  <si>
    <t>対前年増減</t>
    <rPh sb="0" eb="1">
      <t>タイ</t>
    </rPh>
    <rPh sb="1" eb="3">
      <t>ゼンネン</t>
    </rPh>
    <rPh sb="3" eb="5">
      <t>ゾウゲン</t>
    </rPh>
    <phoneticPr fontId="3"/>
  </si>
  <si>
    <t>安来市</t>
    <rPh sb="0" eb="3">
      <t>ヤスギシ</t>
    </rPh>
    <phoneticPr fontId="5"/>
  </si>
  <si>
    <t>出雲市</t>
    <rPh sb="0" eb="3">
      <t>イズモシ</t>
    </rPh>
    <phoneticPr fontId="5"/>
  </si>
  <si>
    <t>松江市</t>
    <rPh sb="0" eb="3">
      <t>マツエシ</t>
    </rPh>
    <phoneticPr fontId="3"/>
  </si>
  <si>
    <t>安来市</t>
    <rPh sb="0" eb="3">
      <t>ヤスギシ</t>
    </rPh>
    <phoneticPr fontId="3"/>
  </si>
  <si>
    <t>雲南市</t>
    <rPh sb="0" eb="1">
      <t>ウン</t>
    </rPh>
    <rPh sb="1" eb="2">
      <t>ナン</t>
    </rPh>
    <rPh sb="2" eb="3">
      <t>シ</t>
    </rPh>
    <phoneticPr fontId="3"/>
  </si>
  <si>
    <t>奥出雲町</t>
    <rPh sb="0" eb="1">
      <t>オク</t>
    </rPh>
    <rPh sb="1" eb="4">
      <t>イズモチョウ</t>
    </rPh>
    <phoneticPr fontId="3"/>
  </si>
  <si>
    <t>飯南町</t>
    <rPh sb="0" eb="1">
      <t>イイ</t>
    </rPh>
    <rPh sb="1" eb="2">
      <t>ナン</t>
    </rPh>
    <rPh sb="2" eb="3">
      <t>チョウ</t>
    </rPh>
    <phoneticPr fontId="3"/>
  </si>
  <si>
    <t>出雲市</t>
    <rPh sb="0" eb="3">
      <t>イズモシ</t>
    </rPh>
    <phoneticPr fontId="3"/>
  </si>
  <si>
    <t>大田市</t>
    <rPh sb="0" eb="3">
      <t>オオダシ</t>
    </rPh>
    <phoneticPr fontId="3"/>
  </si>
  <si>
    <t>川本町</t>
    <rPh sb="0" eb="2">
      <t>カワモト</t>
    </rPh>
    <rPh sb="2" eb="3">
      <t>チョウ</t>
    </rPh>
    <phoneticPr fontId="3"/>
  </si>
  <si>
    <t>美郷町</t>
    <rPh sb="0" eb="3">
      <t>ミサトチョウ</t>
    </rPh>
    <phoneticPr fontId="3"/>
  </si>
  <si>
    <t>邑南町</t>
    <rPh sb="0" eb="3">
      <t>オオナンチョウ</t>
    </rPh>
    <phoneticPr fontId="3"/>
  </si>
  <si>
    <t>浜田市</t>
    <rPh sb="0" eb="3">
      <t>ハマダシ</t>
    </rPh>
    <phoneticPr fontId="3"/>
  </si>
  <si>
    <t>江津市</t>
    <rPh sb="0" eb="3">
      <t>ゴウツシ</t>
    </rPh>
    <phoneticPr fontId="3"/>
  </si>
  <si>
    <t>益田市</t>
    <rPh sb="0" eb="3">
      <t>マスダシ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</si>
  <si>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</si>
  <si>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</si>
  <si>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海士町</t>
    <rPh sb="0" eb="3">
      <t>アマチョウ</t>
    </rPh>
    <phoneticPr fontId="3"/>
  </si>
  <si>
    <t>西ノ島町</t>
    <rPh sb="0" eb="4">
      <t>ニシノシマチョウ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</si>
  <si>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</si>
  <si>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</si>
  <si>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合計</t>
    <rPh sb="0" eb="2">
      <t>ゴウケイ</t>
    </rPh>
    <phoneticPr fontId="3"/>
  </si>
  <si>
    <t xml:space="preserve">   イ．月別観光入込客延べ数</t>
    <rPh sb="5" eb="6">
      <t>ツキ</t>
    </rPh>
    <rPh sb="11" eb="12">
      <t>キャク</t>
    </rPh>
    <rPh sb="12" eb="13">
      <t>ノ</t>
    </rPh>
    <phoneticPr fontId="6"/>
  </si>
  <si>
    <t>月　　別　　内　　訳</t>
    <rPh sb="0" eb="1">
      <t>ツキ</t>
    </rPh>
    <rPh sb="3" eb="4">
      <t>ベツ</t>
    </rPh>
    <rPh sb="6" eb="7">
      <t>ウチ</t>
    </rPh>
    <rPh sb="9" eb="10">
      <t>ヤク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</si>
  <si>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</si>
  <si>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</si>
  <si>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</si>
  <si>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</si>
  <si>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</si>
  <si>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</si>
  <si>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</si>
  <si>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</si>
  <si>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</si>
  <si>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</si>
  <si>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</si>
  <si>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</si>
  <si>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ウ．観光地点別観光入込客延べ数</t>
    <phoneticPr fontId="6"/>
  </si>
  <si>
    <t>新規</t>
    <rPh sb="0" eb="2">
      <t>シンキ</t>
    </rPh>
    <phoneticPr fontId="3"/>
  </si>
  <si>
    <t>対前年
増減</t>
    <phoneticPr fontId="3"/>
  </si>
  <si>
    <t>分類
コード</t>
    <phoneticPr fontId="3"/>
  </si>
  <si>
    <t>(1)</t>
  </si>
  <si>
    <t>宍道湖遊覧船</t>
  </si>
  <si>
    <t>(2)</t>
  </si>
  <si>
    <t>松江城</t>
  </si>
  <si>
    <t>(3)</t>
  </si>
  <si>
    <t>松江城山公園</t>
  </si>
  <si>
    <t>(4)</t>
  </si>
  <si>
    <t>松江歴史館</t>
    <rPh sb="0" eb="2">
      <t>マツエ</t>
    </rPh>
    <rPh sb="2" eb="4">
      <t>レキシ</t>
    </rPh>
    <rPh sb="4" eb="5">
      <t>ヤカタ</t>
    </rPh>
    <phoneticPr fontId="6"/>
  </si>
  <si>
    <t>(5)</t>
    <phoneticPr fontId="6"/>
  </si>
  <si>
    <t>小泉八雲記念館</t>
  </si>
  <si>
    <t>(6)</t>
  </si>
  <si>
    <t>武家屋敷</t>
  </si>
  <si>
    <t>(7)</t>
  </si>
  <si>
    <t>八雲立つ風土記の丘</t>
  </si>
  <si>
    <t>(8)</t>
  </si>
  <si>
    <t>ガイダンス山代の郷</t>
  </si>
  <si>
    <t>(9)</t>
  </si>
  <si>
    <t>かんべの里</t>
  </si>
  <si>
    <t>(10)</t>
  </si>
  <si>
    <t>松江しんじ湖温泉</t>
  </si>
  <si>
    <t>(11)</t>
  </si>
  <si>
    <t>ぐるっと松江レイクライン</t>
    <phoneticPr fontId="6"/>
  </si>
  <si>
    <t>(12)</t>
  </si>
  <si>
    <t>ぐるっと松江堀川めぐり</t>
  </si>
  <si>
    <t>(13)</t>
  </si>
  <si>
    <t>松江・堀川地ビール館</t>
  </si>
  <si>
    <t>(14)</t>
  </si>
  <si>
    <t>秋鹿なぎさ公園</t>
  </si>
  <si>
    <t>(15)</t>
  </si>
  <si>
    <t>島根県立美術館</t>
  </si>
  <si>
    <t>(16)</t>
  </si>
  <si>
    <t>カラコロ工房</t>
  </si>
  <si>
    <t>(17)</t>
  </si>
  <si>
    <t>(18)</t>
  </si>
  <si>
    <t>松江フォーゲルパーク</t>
  </si>
  <si>
    <t>(19)</t>
  </si>
  <si>
    <t>明々庵</t>
    <rPh sb="0" eb="2">
      <t>メイメイ</t>
    </rPh>
    <rPh sb="2" eb="3">
      <t>アン</t>
    </rPh>
    <phoneticPr fontId="6"/>
  </si>
  <si>
    <t>(20)</t>
  </si>
  <si>
    <t>(21)</t>
  </si>
  <si>
    <t>月照寺</t>
  </si>
  <si>
    <t>(22)</t>
  </si>
  <si>
    <t>田部美術館</t>
    <rPh sb="0" eb="2">
      <t>タナベ</t>
    </rPh>
    <rPh sb="2" eb="5">
      <t>ビジュツカン</t>
    </rPh>
    <phoneticPr fontId="6"/>
  </si>
  <si>
    <t>(23)</t>
  </si>
  <si>
    <t>島根県物産観光館</t>
  </si>
  <si>
    <t>(24)</t>
  </si>
  <si>
    <t>ボートピア松江</t>
    <rPh sb="5" eb="7">
      <t>マツエ</t>
    </rPh>
    <phoneticPr fontId="6"/>
  </si>
  <si>
    <t>(25)</t>
  </si>
  <si>
    <t>忌部自然休養村</t>
  </si>
  <si>
    <t>(26)</t>
  </si>
  <si>
    <t>袖師窯</t>
    <rPh sb="0" eb="1">
      <t>ソデ</t>
    </rPh>
    <rPh sb="1" eb="2">
      <t>シ</t>
    </rPh>
    <rPh sb="2" eb="3">
      <t>カマ</t>
    </rPh>
    <phoneticPr fontId="6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</si>
  <si>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</si>
  <si>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</si>
  <si>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</si>
  <si>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6"/>
  </si>
  <si>
    <t>(29)</t>
  </si>
  <si>
    <t>朝日山</t>
    <rPh sb="0" eb="2">
      <t>アサヒ</t>
    </rPh>
    <rPh sb="2" eb="3">
      <t>ヤマ</t>
    </rPh>
    <phoneticPr fontId="6"/>
  </si>
  <si>
    <t>(30)</t>
  </si>
  <si>
    <t>嵩山</t>
    <rPh sb="0" eb="1">
      <t>カサ</t>
    </rPh>
    <rPh sb="1" eb="2">
      <t>ヤマ</t>
    </rPh>
    <phoneticPr fontId="6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</si>
  <si>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</si>
  <si>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6"/>
  </si>
  <si>
    <t>(32)</t>
  </si>
  <si>
    <t>佐太神社</t>
  </si>
  <si>
    <t>(33)</t>
  </si>
  <si>
    <t>島根原子力館</t>
  </si>
  <si>
    <t>(34)</t>
  </si>
  <si>
    <t>恵曇海岸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</si>
  <si>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</si>
  <si>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6"/>
  </si>
  <si>
    <t>(36)</t>
  </si>
  <si>
    <t>鹿島多久の湯</t>
    <rPh sb="0" eb="2">
      <t>カシマ</t>
    </rPh>
    <rPh sb="2" eb="4">
      <t>タク</t>
    </rPh>
    <rPh sb="5" eb="6">
      <t>ユ</t>
    </rPh>
    <phoneticPr fontId="6"/>
  </si>
  <si>
    <t>(37)</t>
  </si>
  <si>
    <t>加賀の潜戸</t>
  </si>
  <si>
    <t>(38)</t>
  </si>
  <si>
    <t>潜戸遊覧船</t>
    <rPh sb="0" eb="1">
      <t>セン</t>
    </rPh>
    <rPh sb="1" eb="2">
      <t>ド</t>
    </rPh>
    <rPh sb="2" eb="5">
      <t>ユウランセン</t>
    </rPh>
    <phoneticPr fontId="6"/>
  </si>
  <si>
    <t>(39)</t>
  </si>
  <si>
    <t>小波海水浴場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</si>
  <si>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</si>
  <si>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6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</si>
  <si>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</si>
  <si>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6"/>
  </si>
  <si>
    <t>(42)</t>
  </si>
  <si>
    <t>(43)</t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</si>
  <si>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</si>
  <si>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6"/>
  </si>
  <si>
    <t>(46)</t>
  </si>
  <si>
    <t>(47)</t>
  </si>
  <si>
    <t>マリンパーク多古鼻</t>
    <rPh sb="6" eb="7">
      <t>タ</t>
    </rPh>
    <rPh sb="7" eb="8">
      <t>フル</t>
    </rPh>
    <rPh sb="8" eb="9">
      <t>ハナ</t>
    </rPh>
    <phoneticPr fontId="6"/>
  </si>
  <si>
    <t>美保関</t>
    <phoneticPr fontId="6"/>
  </si>
  <si>
    <t>北浦海水浴場</t>
    <rPh sb="0" eb="2">
      <t>キタウラ</t>
    </rPh>
    <rPh sb="2" eb="5">
      <t>カイスイヨク</t>
    </rPh>
    <rPh sb="5" eb="6">
      <t>ジョウ</t>
    </rPh>
    <phoneticPr fontId="6"/>
  </si>
  <si>
    <t>(50)</t>
  </si>
  <si>
    <t>メテオプラザ</t>
    <phoneticPr fontId="6"/>
  </si>
  <si>
    <t>(51)</t>
  </si>
  <si>
    <t>美保関全域釣り</t>
    <rPh sb="3" eb="5">
      <t>ゼンイキ</t>
    </rPh>
    <rPh sb="5" eb="6">
      <t>ツ</t>
    </rPh>
    <phoneticPr fontId="6"/>
  </si>
  <si>
    <t>(52)</t>
  </si>
  <si>
    <t>熊野大社</t>
  </si>
  <si>
    <t>(53)</t>
  </si>
  <si>
    <t>安部榮四郎記念館</t>
  </si>
  <si>
    <t>(54)</t>
  </si>
  <si>
    <t>(55)</t>
  </si>
  <si>
    <t>ゆうあい熊野館</t>
    <rPh sb="4" eb="6">
      <t>クマノ</t>
    </rPh>
    <rPh sb="6" eb="7">
      <t>カン</t>
    </rPh>
    <phoneticPr fontId="6"/>
  </si>
  <si>
    <t>(56)</t>
  </si>
  <si>
    <t>ホットランドやくも</t>
    <phoneticPr fontId="6"/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</si>
  <si>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</si>
  <si>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</si>
  <si>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6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</si>
  <si>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</si>
  <si>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6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</si>
  <si>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</si>
  <si>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6"/>
  </si>
  <si>
    <t>ふるさと森林公園</t>
  </si>
  <si>
    <t>大根島</t>
    <rPh sb="0" eb="2">
      <t>ダイコン</t>
    </rPh>
    <rPh sb="2" eb="3">
      <t>シマ</t>
    </rPh>
    <phoneticPr fontId="6"/>
  </si>
  <si>
    <t>(67)</t>
  </si>
  <si>
    <t>(68)</t>
  </si>
  <si>
    <t>(69)</t>
  </si>
  <si>
    <t>松江ホーランエンヤ伝承館</t>
    <phoneticPr fontId="6"/>
  </si>
  <si>
    <t>中村元記念館</t>
    <phoneticPr fontId="6"/>
  </si>
  <si>
    <t>　a  （宿泊棟）</t>
    <rPh sb="5" eb="7">
      <t>シュクハク</t>
    </rPh>
    <rPh sb="7" eb="8">
      <t>トウ</t>
    </rPh>
    <phoneticPr fontId="6"/>
  </si>
  <si>
    <t>　b  （その他）</t>
    <rPh sb="7" eb="8">
      <t>タ</t>
    </rPh>
    <phoneticPr fontId="6"/>
  </si>
  <si>
    <t>　a　（美保神社）</t>
    <phoneticPr fontId="6"/>
  </si>
  <si>
    <t>　b　（美保関灯台）</t>
    <phoneticPr fontId="6"/>
  </si>
  <si>
    <t>　a（由志園）</t>
    <rPh sb="3" eb="4">
      <t>ユ</t>
    </rPh>
    <rPh sb="4" eb="5">
      <t>シ</t>
    </rPh>
    <rPh sb="5" eb="6">
      <t>エン</t>
    </rPh>
    <phoneticPr fontId="6"/>
  </si>
  <si>
    <t>　b（その他）</t>
    <rPh sb="5" eb="6">
      <t>タ</t>
    </rPh>
    <phoneticPr fontId="6"/>
  </si>
  <si>
    <t>1-01-03</t>
  </si>
  <si>
    <t>1-02-02</t>
  </si>
  <si>
    <t>1-02-06</t>
  </si>
  <si>
    <t>1-03-01</t>
  </si>
  <si>
    <t>1-06-99</t>
  </si>
  <si>
    <t>1-01-04</t>
  </si>
  <si>
    <t>1-05-03</t>
  </si>
  <si>
    <t>1-04-07</t>
  </si>
  <si>
    <t>1-02-07</t>
  </si>
  <si>
    <t>1-05-01</t>
  </si>
  <si>
    <t>1-02-04</t>
  </si>
  <si>
    <t>1-02-09</t>
  </si>
  <si>
    <t>1-02-03</t>
  </si>
  <si>
    <t>1-04-99</t>
  </si>
  <si>
    <t>1-04-03</t>
  </si>
  <si>
    <t>1-02-11</t>
  </si>
  <si>
    <t>1-01-01</t>
  </si>
  <si>
    <t>1-04-05</t>
  </si>
  <si>
    <t>1-01-05</t>
  </si>
  <si>
    <t>1-01-99</t>
  </si>
  <si>
    <t>1-04-04</t>
  </si>
  <si>
    <t>1-04-01</t>
  </si>
  <si>
    <t>2-01-01</t>
  </si>
  <si>
    <t>2-01-06</t>
  </si>
  <si>
    <t>2-01-04</t>
  </si>
  <si>
    <t>2-01-05</t>
  </si>
  <si>
    <t>1-02-01</t>
  </si>
  <si>
    <t>1-02-08</t>
  </si>
  <si>
    <t>1-02-12</t>
  </si>
  <si>
    <t>2-01-99</t>
  </si>
  <si>
    <t>和鋼博物館</t>
  </si>
  <si>
    <t>清水寺</t>
  </si>
  <si>
    <t>鷺の湯温泉</t>
  </si>
  <si>
    <t>(5)</t>
  </si>
  <si>
    <t>夢ランドしらさぎ</t>
    <rPh sb="0" eb="1">
      <t>ユメ</t>
    </rPh>
    <phoneticPr fontId="5"/>
  </si>
  <si>
    <t>安来節演芸館</t>
  </si>
  <si>
    <t>歴史民俗資料館</t>
    <rPh sb="0" eb="2">
      <t>レキシ</t>
    </rPh>
    <rPh sb="2" eb="4">
      <t>ミンゾク</t>
    </rPh>
    <rPh sb="4" eb="7">
      <t>シリョウカン</t>
    </rPh>
    <phoneticPr fontId="5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</si>
  <si>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5"/>
  </si>
  <si>
    <t>富田山荘</t>
    <rPh sb="0" eb="1">
      <t>トミ</t>
    </rPh>
    <rPh sb="1" eb="2">
      <t>タ</t>
    </rPh>
    <rPh sb="2" eb="4">
      <t>サンソウ</t>
    </rPh>
    <phoneticPr fontId="5"/>
  </si>
  <si>
    <t>山佐ダム</t>
    <rPh sb="0" eb="1">
      <t>ヤマ</t>
    </rPh>
    <rPh sb="1" eb="2">
      <t>サ</t>
    </rPh>
    <phoneticPr fontId="5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</si>
  <si>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5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</si>
  <si>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5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</si>
  <si>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5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</si>
  <si>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5"/>
  </si>
  <si>
    <t>　b（その他）</t>
    <rPh sb="5" eb="6">
      <t>タ</t>
    </rPh>
    <phoneticPr fontId="5"/>
  </si>
  <si>
    <t>雲南市</t>
    <rPh sb="0" eb="3">
      <t>ウンナンシ</t>
    </rPh>
    <phoneticPr fontId="5"/>
  </si>
  <si>
    <t>かみくの桃源郷</t>
    <rPh sb="4" eb="5">
      <t>モモ</t>
    </rPh>
    <rPh sb="5" eb="6">
      <t>ゲン</t>
    </rPh>
    <rPh sb="6" eb="7">
      <t>キョウ</t>
    </rPh>
    <phoneticPr fontId="5"/>
  </si>
  <si>
    <t>温泉</t>
    <rPh sb="0" eb="2">
      <t>オンセン</t>
    </rPh>
    <phoneticPr fontId="5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</si>
  <si>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5"/>
  </si>
  <si>
    <t>海洋センター</t>
    <rPh sb="0" eb="2">
      <t>カイヨウ</t>
    </rPh>
    <phoneticPr fontId="5"/>
  </si>
  <si>
    <t>加茂岩倉遺跡</t>
    <rPh sb="0" eb="2">
      <t>カモ</t>
    </rPh>
    <rPh sb="2" eb="4">
      <t>イワクラ</t>
    </rPh>
    <rPh sb="4" eb="6">
      <t>イセキ</t>
    </rPh>
    <phoneticPr fontId="5"/>
  </si>
  <si>
    <t>雲南市健康の森</t>
    <rPh sb="0" eb="3">
      <t>ウンナンシ</t>
    </rPh>
    <rPh sb="3" eb="5">
      <t>ケンコウ</t>
    </rPh>
    <rPh sb="6" eb="7">
      <t>モリ</t>
    </rPh>
    <phoneticPr fontId="5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</si>
  <si>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5"/>
  </si>
  <si>
    <t>芦谷峡・やまめの里</t>
    <rPh sb="0" eb="2">
      <t>アシヤ</t>
    </rPh>
    <rPh sb="2" eb="3">
      <t>キョウ</t>
    </rPh>
    <rPh sb="8" eb="9">
      <t>サト</t>
    </rPh>
    <phoneticPr fontId="5"/>
  </si>
  <si>
    <t>鉄の歴史博物館</t>
    <rPh sb="0" eb="1">
      <t>テツ</t>
    </rPh>
    <rPh sb="2" eb="4">
      <t>レキシ</t>
    </rPh>
    <rPh sb="4" eb="7">
      <t>ハクブツカン</t>
    </rPh>
    <phoneticPr fontId="5"/>
  </si>
  <si>
    <t>鉄の未来科学館</t>
    <rPh sb="0" eb="1">
      <t>テツ</t>
    </rPh>
    <rPh sb="2" eb="4">
      <t>ミライ</t>
    </rPh>
    <rPh sb="4" eb="6">
      <t>カガク</t>
    </rPh>
    <rPh sb="6" eb="7">
      <t>カン</t>
    </rPh>
    <phoneticPr fontId="5"/>
  </si>
  <si>
    <t>吉田グリーンシャワーの森</t>
    <rPh sb="0" eb="2">
      <t>ヨシダ</t>
    </rPh>
    <rPh sb="11" eb="12">
      <t>モリ</t>
    </rPh>
    <phoneticPr fontId="5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</si>
  <si>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5"/>
  </si>
  <si>
    <t>クラシック島根カントリークラブ</t>
    <rPh sb="5" eb="7">
      <t>シマネ</t>
    </rPh>
    <phoneticPr fontId="5"/>
  </si>
  <si>
    <t>道の駅さくらの里きすき</t>
    <rPh sb="0" eb="1">
      <t>ミチ</t>
    </rPh>
    <rPh sb="2" eb="3">
      <t>エキ</t>
    </rPh>
    <rPh sb="7" eb="8">
      <t>サト</t>
    </rPh>
    <phoneticPr fontId="5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</si>
  <si>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5"/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</si>
  <si>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</si>
  <si>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5"/>
  </si>
  <si>
    <t>奥出雲葡萄園</t>
    <rPh sb="0" eb="3">
      <t>オクイズモ</t>
    </rPh>
    <rPh sb="3" eb="5">
      <t>ブドウ</t>
    </rPh>
    <rPh sb="5" eb="6">
      <t>エン</t>
    </rPh>
    <phoneticPr fontId="5"/>
  </si>
  <si>
    <t>道の駅おろちの里</t>
    <rPh sb="0" eb="1">
      <t>ミチ</t>
    </rPh>
    <rPh sb="2" eb="3">
      <t>エキ</t>
    </rPh>
    <rPh sb="7" eb="8">
      <t>サト</t>
    </rPh>
    <phoneticPr fontId="5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</si>
  <si>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5"/>
  </si>
  <si>
    <t>2-01-10</t>
  </si>
  <si>
    <t>　a（雲南市健康の森キャンプ場）</t>
    <rPh sb="3" eb="6">
      <t>ウンナンシ</t>
    </rPh>
    <rPh sb="6" eb="8">
      <t>ケンコウ</t>
    </rPh>
    <rPh sb="9" eb="10">
      <t>モリ</t>
    </rPh>
    <rPh sb="14" eb="15">
      <t>ジョウ</t>
    </rPh>
    <phoneticPr fontId="5"/>
  </si>
  <si>
    <t>　b（その他)</t>
    <rPh sb="5" eb="6">
      <t>タ</t>
    </rPh>
    <phoneticPr fontId="5"/>
  </si>
  <si>
    <t>　a（かみくの桃源郷キャンプ場）</t>
    <rPh sb="7" eb="8">
      <t>モモ</t>
    </rPh>
    <rPh sb="8" eb="9">
      <t>ゲン</t>
    </rPh>
    <rPh sb="9" eb="10">
      <t>キョウ</t>
    </rPh>
    <rPh sb="14" eb="15">
      <t>ジョウ</t>
    </rPh>
    <phoneticPr fontId="5"/>
  </si>
  <si>
    <t>　a（海潮温泉）</t>
    <rPh sb="3" eb="4">
      <t>ウミ</t>
    </rPh>
    <rPh sb="4" eb="5">
      <t>シオ</t>
    </rPh>
    <rPh sb="5" eb="7">
      <t>オンセン</t>
    </rPh>
    <phoneticPr fontId="5"/>
  </si>
  <si>
    <t>　b（おろち湯ったり館）</t>
    <rPh sb="6" eb="7">
      <t>ユ</t>
    </rPh>
    <rPh sb="10" eb="11">
      <t>カン</t>
    </rPh>
    <phoneticPr fontId="5"/>
  </si>
  <si>
    <t>　c（ふかたに温泉ふかたに荘）</t>
    <rPh sb="7" eb="9">
      <t>オンセン</t>
    </rPh>
    <rPh sb="13" eb="14">
      <t>ソウ</t>
    </rPh>
    <phoneticPr fontId="5"/>
  </si>
  <si>
    <t>　e（波多温泉満壽の湯）</t>
    <rPh sb="3" eb="4">
      <t>ナミ</t>
    </rPh>
    <rPh sb="4" eb="5">
      <t>タ</t>
    </rPh>
    <rPh sb="5" eb="7">
      <t>オンセン</t>
    </rPh>
    <rPh sb="7" eb="8">
      <t>ミ</t>
    </rPh>
    <rPh sb="8" eb="9">
      <t>ヒサシ</t>
    </rPh>
    <rPh sb="10" eb="11">
      <t>ユ</t>
    </rPh>
    <phoneticPr fontId="5"/>
  </si>
  <si>
    <t>奥出雲町</t>
    <rPh sb="0" eb="4">
      <t>オクイズモチョウ</t>
    </rPh>
    <phoneticPr fontId="5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</si>
  <si>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</si>
  <si>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</si>
  <si>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</si>
  <si>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</si>
  <si>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</si>
  <si>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</si>
  <si>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1-04-02</t>
  </si>
  <si>
    <t>1-05-99</t>
  </si>
  <si>
    <t>飯南町</t>
    <rPh sb="0" eb="2">
      <t>イイナン</t>
    </rPh>
    <rPh sb="2" eb="3">
      <t>チョウ</t>
    </rPh>
    <phoneticPr fontId="5"/>
  </si>
  <si>
    <t>琴引フォレストパークスキー場</t>
    <rPh sb="13" eb="14">
      <t>ジョウ</t>
    </rPh>
    <phoneticPr fontId="5"/>
  </si>
  <si>
    <t>琴引ビレッジキャンプ場</t>
    <rPh sb="10" eb="11">
      <t>ジョウ</t>
    </rPh>
    <phoneticPr fontId="5"/>
  </si>
  <si>
    <t>琴引ビレッジ山荘</t>
    <rPh sb="6" eb="8">
      <t>サンソウ</t>
    </rPh>
    <phoneticPr fontId="5"/>
  </si>
  <si>
    <t>道の駅頓原</t>
    <rPh sb="0" eb="1">
      <t>ミチ</t>
    </rPh>
    <rPh sb="2" eb="3">
      <t>エキ</t>
    </rPh>
    <rPh sb="3" eb="5">
      <t>トンバラ</t>
    </rPh>
    <phoneticPr fontId="5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</si>
  <si>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5"/>
  </si>
  <si>
    <t>加田の湯</t>
    <rPh sb="0" eb="1">
      <t>クワ</t>
    </rPh>
    <rPh sb="1" eb="2">
      <t>タ</t>
    </rPh>
    <rPh sb="3" eb="4">
      <t>ユ</t>
    </rPh>
    <phoneticPr fontId="5"/>
  </si>
  <si>
    <t>青空市ぶなの里</t>
    <rPh sb="0" eb="2">
      <t>アオゾラ</t>
    </rPh>
    <rPh sb="2" eb="3">
      <t>イチ</t>
    </rPh>
    <rPh sb="6" eb="7">
      <t>サト</t>
    </rPh>
    <phoneticPr fontId="5"/>
  </si>
  <si>
    <t>　a（飯南町ふるさとの森キャンプ場）</t>
    <rPh sb="3" eb="5">
      <t>イイナン</t>
    </rPh>
    <rPh sb="5" eb="6">
      <t>チョウ</t>
    </rPh>
    <rPh sb="11" eb="12">
      <t>モリ</t>
    </rPh>
    <rPh sb="16" eb="17">
      <t>ジョウ</t>
    </rPh>
    <phoneticPr fontId="5"/>
  </si>
  <si>
    <t>立久恵峡</t>
  </si>
  <si>
    <t>出雲民芸館</t>
    <rPh sb="0" eb="2">
      <t>イズモ</t>
    </rPh>
    <rPh sb="2" eb="5">
      <t>ミンゲイカン</t>
    </rPh>
    <phoneticPr fontId="5"/>
  </si>
  <si>
    <t>出雲文化伝承館</t>
  </si>
  <si>
    <t>出雲健康公園(出雲ドーム含む)</t>
    <rPh sb="7" eb="9">
      <t>イズモ</t>
    </rPh>
    <rPh sb="12" eb="13">
      <t>フク</t>
    </rPh>
    <phoneticPr fontId="5"/>
  </si>
  <si>
    <t>出雲ゆうプラザ</t>
    <rPh sb="0" eb="2">
      <t>イズモ</t>
    </rPh>
    <phoneticPr fontId="5"/>
  </si>
  <si>
    <t>長浜神社</t>
  </si>
  <si>
    <t>一畑薬師</t>
    <rPh sb="0" eb="1">
      <t>イチ</t>
    </rPh>
    <rPh sb="1" eb="2">
      <t>ハタケ</t>
    </rPh>
    <rPh sb="2" eb="4">
      <t>ヤクシ</t>
    </rPh>
    <phoneticPr fontId="5"/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</si>
  <si>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5"/>
  </si>
  <si>
    <t>平田海岸</t>
    <rPh sb="0" eb="2">
      <t>ヒラタ</t>
    </rPh>
    <rPh sb="2" eb="4">
      <t>カイガン</t>
    </rPh>
    <phoneticPr fontId="5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</si>
  <si>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</si>
  <si>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</si>
  <si>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</si>
  <si>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</si>
  <si>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5"/>
  </si>
  <si>
    <t>すさのおの郷ゆかり館</t>
    <rPh sb="5" eb="6">
      <t>サト</t>
    </rPh>
    <rPh sb="9" eb="10">
      <t>カン</t>
    </rPh>
    <phoneticPr fontId="5"/>
  </si>
  <si>
    <t>目田森林公園</t>
    <rPh sb="0" eb="1">
      <t>メ</t>
    </rPh>
    <rPh sb="1" eb="2">
      <t>タ</t>
    </rPh>
    <rPh sb="2" eb="6">
      <t>シンリンコウエン</t>
    </rPh>
    <phoneticPr fontId="5"/>
  </si>
  <si>
    <t>須佐神社</t>
  </si>
  <si>
    <t>多伎いちじく温泉</t>
    <rPh sb="0" eb="1">
      <t>タ</t>
    </rPh>
    <rPh sb="1" eb="2">
      <t>キ</t>
    </rPh>
    <rPh sb="6" eb="8">
      <t>オンセン</t>
    </rPh>
    <phoneticPr fontId="5"/>
  </si>
  <si>
    <t>田儀海岸</t>
    <rPh sb="0" eb="2">
      <t>タギ</t>
    </rPh>
    <rPh sb="2" eb="4">
      <t>カイガン</t>
    </rPh>
    <phoneticPr fontId="5"/>
  </si>
  <si>
    <t>キララビーチ（岐久海岸）</t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</si>
  <si>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5"/>
  </si>
  <si>
    <t>キララコテージ</t>
  </si>
  <si>
    <t>湖陵温泉</t>
    <rPh sb="0" eb="2">
      <t>コリョウ</t>
    </rPh>
    <rPh sb="2" eb="4">
      <t>オンセン</t>
    </rPh>
    <phoneticPr fontId="5"/>
  </si>
  <si>
    <t>いづも大社カントリークラブ</t>
  </si>
  <si>
    <t>出雲大社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</si>
  <si>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</si>
  <si>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5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</si>
  <si>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5"/>
  </si>
  <si>
    <t>出雲弥生の森博物館</t>
  </si>
  <si>
    <t>荒神谷遺跡</t>
  </si>
  <si>
    <t>(48)</t>
  </si>
  <si>
    <t>湯の川温泉</t>
  </si>
  <si>
    <t>(49)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</si>
  <si>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2"/>
  </si>
  <si>
    <t>出雲いりすの丘 ひかわ美人の湯</t>
    <rPh sb="0" eb="2">
      <t>イズモ</t>
    </rPh>
    <rPh sb="6" eb="7">
      <t>オカ</t>
    </rPh>
    <phoneticPr fontId="5"/>
  </si>
  <si>
    <t>原鹿の旧豪農屋敷</t>
  </si>
  <si>
    <t>出雲市トキ学習コーナー</t>
    <rPh sb="0" eb="3">
      <t>イズモシ</t>
    </rPh>
    <rPh sb="5" eb="7">
      <t>ガクシュウ</t>
    </rPh>
    <phoneticPr fontId="5"/>
  </si>
  <si>
    <t>鰐淵寺</t>
  </si>
  <si>
    <t>地域の祭り・イベント</t>
    <rPh sb="0" eb="2">
      <t>チイキ</t>
    </rPh>
    <rPh sb="3" eb="4">
      <t>マツ</t>
    </rPh>
    <phoneticPr fontId="5"/>
  </si>
  <si>
    <t>　b（公園）</t>
    <rPh sb="3" eb="5">
      <t>コウエン</t>
    </rPh>
    <phoneticPr fontId="5"/>
  </si>
  <si>
    <t>　a（荒神谷博物館）</t>
    <rPh sb="3" eb="5">
      <t>コウジン</t>
    </rPh>
    <rPh sb="5" eb="6">
      <t>タニ</t>
    </rPh>
    <rPh sb="6" eb="9">
      <t>ハクブツカン</t>
    </rPh>
    <rPh sb="9" eb="10">
      <t>ヨクジョウ</t>
    </rPh>
    <phoneticPr fontId="5"/>
  </si>
  <si>
    <t>　a（海水浴場）</t>
    <rPh sb="3" eb="6">
      <t>カイスイヨク</t>
    </rPh>
    <rPh sb="6" eb="7">
      <t>ジョウ</t>
    </rPh>
    <phoneticPr fontId="5"/>
  </si>
  <si>
    <t>　a（田儀海水浴場）</t>
    <rPh sb="3" eb="5">
      <t>タギ</t>
    </rPh>
    <rPh sb="5" eb="8">
      <t>カイスイヨク</t>
    </rPh>
    <rPh sb="8" eb="9">
      <t>ジョウ</t>
    </rPh>
    <phoneticPr fontId="5"/>
  </si>
  <si>
    <t>大田市</t>
    <rPh sb="0" eb="3">
      <t>オオダシ</t>
    </rPh>
    <phoneticPr fontId="5"/>
  </si>
  <si>
    <t>三瓶山</t>
  </si>
  <si>
    <t>石見銀山</t>
    <rPh sb="0" eb="2">
      <t>イワミ</t>
    </rPh>
    <rPh sb="2" eb="4">
      <t>ギンザン</t>
    </rPh>
    <phoneticPr fontId="15"/>
  </si>
  <si>
    <t>大田海岸</t>
    <rPh sb="0" eb="2">
      <t>オオタ</t>
    </rPh>
    <rPh sb="2" eb="4">
      <t>カイガン</t>
    </rPh>
    <phoneticPr fontId="15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</si>
  <si>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15"/>
  </si>
  <si>
    <t>櫛島キャンプ場</t>
    <rPh sb="6" eb="7">
      <t>ジョウ</t>
    </rPh>
    <phoneticPr fontId="15"/>
  </si>
  <si>
    <t>やきもの館</t>
    <rPh sb="4" eb="5">
      <t>カン</t>
    </rPh>
    <phoneticPr fontId="15"/>
  </si>
  <si>
    <t>ゆう・ゆう館</t>
    <rPh sb="5" eb="6">
      <t>カン</t>
    </rPh>
    <phoneticPr fontId="15"/>
  </si>
  <si>
    <t>仁摩サンドミュージアム</t>
    <rPh sb="0" eb="1">
      <t>ニ</t>
    </rPh>
    <rPh sb="1" eb="2">
      <t>マ</t>
    </rPh>
    <phoneticPr fontId="15"/>
  </si>
  <si>
    <t>石見神楽公演</t>
  </si>
  <si>
    <t>その他（イベント等）</t>
    <rPh sb="2" eb="3">
      <t>タ</t>
    </rPh>
    <rPh sb="8" eb="9">
      <t>トウ</t>
    </rPh>
    <phoneticPr fontId="15"/>
  </si>
  <si>
    <t>1-02-99</t>
  </si>
  <si>
    <t>1-02-05</t>
  </si>
  <si>
    <t>　a（三瓶観光リフト）</t>
    <rPh sb="3" eb="5">
      <t>サンベ</t>
    </rPh>
    <rPh sb="5" eb="7">
      <t>カンコウ</t>
    </rPh>
    <rPh sb="10" eb="11">
      <t>ヨクジョウ</t>
    </rPh>
    <phoneticPr fontId="15"/>
  </si>
  <si>
    <t>　b（北の原キャンプ場）</t>
    <rPh sb="3" eb="4">
      <t>キタ</t>
    </rPh>
    <rPh sb="5" eb="6">
      <t>ハラ</t>
    </rPh>
    <rPh sb="10" eb="11">
      <t>ジョウ</t>
    </rPh>
    <phoneticPr fontId="15"/>
  </si>
  <si>
    <t>　c（三瓶自然館）</t>
    <rPh sb="3" eb="5">
      <t>サンベ</t>
    </rPh>
    <rPh sb="5" eb="7">
      <t>シゼン</t>
    </rPh>
    <rPh sb="7" eb="8">
      <t>カン</t>
    </rPh>
    <phoneticPr fontId="15"/>
  </si>
  <si>
    <t>　d（三瓶小豆原埋没林公園）</t>
    <rPh sb="3" eb="5">
      <t>サンベ</t>
    </rPh>
    <rPh sb="5" eb="7">
      <t>アズキ</t>
    </rPh>
    <rPh sb="7" eb="8">
      <t>ハラ</t>
    </rPh>
    <rPh sb="8" eb="10">
      <t>マイボツ</t>
    </rPh>
    <rPh sb="10" eb="11">
      <t>リン</t>
    </rPh>
    <rPh sb="11" eb="13">
      <t>コウエン</t>
    </rPh>
    <phoneticPr fontId="15"/>
  </si>
  <si>
    <t>　e（三瓶温泉）</t>
    <rPh sb="3" eb="5">
      <t>サンベ</t>
    </rPh>
    <rPh sb="5" eb="7">
      <t>オンセン</t>
    </rPh>
    <phoneticPr fontId="15"/>
  </si>
  <si>
    <t>　f（その他）</t>
    <rPh sb="5" eb="6">
      <t>タ</t>
    </rPh>
    <phoneticPr fontId="15"/>
  </si>
  <si>
    <t>　a（石見銀山資料館）</t>
    <rPh sb="3" eb="5">
      <t>イワミ</t>
    </rPh>
    <rPh sb="5" eb="7">
      <t>ギンザン</t>
    </rPh>
    <rPh sb="7" eb="10">
      <t>シリョウカン</t>
    </rPh>
    <rPh sb="10" eb="11">
      <t>ヨクジョウ</t>
    </rPh>
    <phoneticPr fontId="15"/>
  </si>
  <si>
    <t>　b（石見銀山龍源寺間歩）</t>
    <rPh sb="3" eb="7">
      <t>イワミギンザン</t>
    </rPh>
    <rPh sb="7" eb="8">
      <t>リュウ</t>
    </rPh>
    <rPh sb="8" eb="9">
      <t>ゲン</t>
    </rPh>
    <rPh sb="9" eb="10">
      <t>テラ</t>
    </rPh>
    <rPh sb="10" eb="11">
      <t>マ</t>
    </rPh>
    <rPh sb="11" eb="12">
      <t>ブ</t>
    </rPh>
    <phoneticPr fontId="15"/>
  </si>
  <si>
    <t>　c（大久保間歩）</t>
    <rPh sb="3" eb="6">
      <t>オオクボ</t>
    </rPh>
    <rPh sb="6" eb="7">
      <t>マ</t>
    </rPh>
    <rPh sb="7" eb="8">
      <t>ブ</t>
    </rPh>
    <phoneticPr fontId="15"/>
  </si>
  <si>
    <t>　d（河島家）</t>
    <rPh sb="3" eb="6">
      <t>カワシマケ</t>
    </rPh>
    <phoneticPr fontId="15"/>
  </si>
  <si>
    <t>　e（熊谷家）</t>
    <rPh sb="3" eb="5">
      <t>クマガイ</t>
    </rPh>
    <rPh sb="5" eb="6">
      <t>ケ</t>
    </rPh>
    <phoneticPr fontId="15"/>
  </si>
  <si>
    <t>　f（世界遺産センター）</t>
    <rPh sb="3" eb="5">
      <t>セカイ</t>
    </rPh>
    <rPh sb="5" eb="7">
      <t>イサン</t>
    </rPh>
    <phoneticPr fontId="15"/>
  </si>
  <si>
    <t>　g（その他）</t>
    <rPh sb="5" eb="6">
      <t>タ</t>
    </rPh>
    <phoneticPr fontId="15"/>
  </si>
  <si>
    <t>　a（久手海水浴場）</t>
    <rPh sb="3" eb="4">
      <t>ヒサ</t>
    </rPh>
    <rPh sb="4" eb="5">
      <t>テ</t>
    </rPh>
    <rPh sb="5" eb="9">
      <t>カイスイヨクジョウ</t>
    </rPh>
    <phoneticPr fontId="15"/>
  </si>
  <si>
    <t>　b（鳥井海水浴場）</t>
    <rPh sb="3" eb="5">
      <t>トリイ</t>
    </rPh>
    <rPh sb="5" eb="9">
      <t>カイスイヨクジョウ</t>
    </rPh>
    <phoneticPr fontId="15"/>
  </si>
  <si>
    <t>川本町</t>
    <rPh sb="0" eb="3">
      <t>カワモトチョウ</t>
    </rPh>
    <phoneticPr fontId="5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</si>
  <si>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15"/>
  </si>
  <si>
    <t>湯谷温泉 弥山荘</t>
    <rPh sb="0" eb="2">
      <t>ユタニ</t>
    </rPh>
    <rPh sb="2" eb="4">
      <t>オンセン</t>
    </rPh>
    <rPh sb="5" eb="8">
      <t>ワタルヤマソウ</t>
    </rPh>
    <phoneticPr fontId="15"/>
  </si>
  <si>
    <t>音戯館</t>
    <rPh sb="0" eb="1">
      <t>オト</t>
    </rPh>
    <rPh sb="1" eb="2">
      <t>タワム</t>
    </rPh>
    <rPh sb="2" eb="3">
      <t>ヤカタ</t>
    </rPh>
    <phoneticPr fontId="15"/>
  </si>
  <si>
    <t>美郷町</t>
    <rPh sb="0" eb="3">
      <t>ミサトチョウ</t>
    </rPh>
    <phoneticPr fontId="5"/>
  </si>
  <si>
    <t>カヌー博物館</t>
    <rPh sb="3" eb="5">
      <t>ハクブツ</t>
    </rPh>
    <rPh sb="5" eb="6">
      <t>カン</t>
    </rPh>
    <phoneticPr fontId="15"/>
  </si>
  <si>
    <t>湯抱温泉</t>
    <rPh sb="0" eb="1">
      <t>ユ</t>
    </rPh>
    <rPh sb="1" eb="2">
      <t>ダ</t>
    </rPh>
    <rPh sb="2" eb="4">
      <t>オンセン</t>
    </rPh>
    <phoneticPr fontId="15"/>
  </si>
  <si>
    <t>千原温泉</t>
    <rPh sb="0" eb="2">
      <t>チハラ</t>
    </rPh>
    <rPh sb="2" eb="4">
      <t>オンセン</t>
    </rPh>
    <phoneticPr fontId="15"/>
  </si>
  <si>
    <t>邑南町</t>
    <rPh sb="0" eb="3">
      <t>オオナンチョウ</t>
    </rPh>
    <phoneticPr fontId="5"/>
  </si>
  <si>
    <t>ほたるの館</t>
    <rPh sb="4" eb="5">
      <t>ヤカタ</t>
    </rPh>
    <phoneticPr fontId="15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</si>
  <si>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15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</si>
  <si>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15"/>
  </si>
  <si>
    <t>瑞穂ハイランド</t>
    <rPh sb="0" eb="2">
      <t>ミズホ</t>
    </rPh>
    <phoneticPr fontId="15"/>
  </si>
  <si>
    <t>ハンザケ自然館</t>
    <rPh sb="4" eb="6">
      <t>シゼン</t>
    </rPh>
    <rPh sb="6" eb="7">
      <t>カン</t>
    </rPh>
    <phoneticPr fontId="15"/>
  </si>
  <si>
    <t>断魚渓</t>
    <rPh sb="0" eb="1">
      <t>ダン</t>
    </rPh>
    <rPh sb="1" eb="2">
      <t>ギョ</t>
    </rPh>
    <rPh sb="2" eb="3">
      <t>ケイ</t>
    </rPh>
    <phoneticPr fontId="15"/>
  </si>
  <si>
    <t>いこいの村しまね</t>
    <rPh sb="4" eb="5">
      <t>ムラ</t>
    </rPh>
    <phoneticPr fontId="15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</si>
  <si>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15"/>
  </si>
  <si>
    <t>いわみ温泉</t>
    <rPh sb="3" eb="5">
      <t>オンセン</t>
    </rPh>
    <phoneticPr fontId="15"/>
  </si>
  <si>
    <t>1-01-02</t>
  </si>
  <si>
    <t>　a（深篠川キャンプ場）</t>
    <rPh sb="3" eb="4">
      <t>シン</t>
    </rPh>
    <rPh sb="4" eb="6">
      <t>シノカワ</t>
    </rPh>
    <rPh sb="10" eb="11">
      <t>ジョウ</t>
    </rPh>
    <rPh sb="11" eb="12">
      <t>ヨクジョウ</t>
    </rPh>
    <phoneticPr fontId="15"/>
  </si>
  <si>
    <t>　b（その他）</t>
    <rPh sb="5" eb="6">
      <t>タ</t>
    </rPh>
    <rPh sb="6" eb="7">
      <t>ヨクジョウ</t>
    </rPh>
    <phoneticPr fontId="15"/>
  </si>
  <si>
    <t>浜田市</t>
    <rPh sb="0" eb="2">
      <t>ハマダ</t>
    </rPh>
    <rPh sb="2" eb="3">
      <t>シ</t>
    </rPh>
    <phoneticPr fontId="3"/>
  </si>
  <si>
    <t>三階山</t>
    <rPh sb="0" eb="2">
      <t>サンカイ</t>
    </rPh>
    <rPh sb="2" eb="3">
      <t>ヤマ</t>
    </rPh>
    <phoneticPr fontId="15"/>
  </si>
  <si>
    <t>石見海浜公園</t>
    <rPh sb="0" eb="2">
      <t>イワミ</t>
    </rPh>
    <rPh sb="2" eb="4">
      <t>カイヒン</t>
    </rPh>
    <rPh sb="4" eb="6">
      <t>コウエン</t>
    </rPh>
    <phoneticPr fontId="15"/>
  </si>
  <si>
    <t>石見畳ヶ浦／国府海岸</t>
    <rPh sb="0" eb="2">
      <t>イワミ</t>
    </rPh>
    <rPh sb="2" eb="3">
      <t>タタミ</t>
    </rPh>
    <rPh sb="4" eb="5">
      <t>ウラ</t>
    </rPh>
    <rPh sb="6" eb="8">
      <t>コクフ</t>
    </rPh>
    <rPh sb="8" eb="10">
      <t>カイガン</t>
    </rPh>
    <phoneticPr fontId="15"/>
  </si>
  <si>
    <t>浜田海岸</t>
    <rPh sb="0" eb="2">
      <t>ハマダ</t>
    </rPh>
    <rPh sb="2" eb="4">
      <t>カイガン</t>
    </rPh>
    <phoneticPr fontId="15"/>
  </si>
  <si>
    <t>折居海岸</t>
    <rPh sb="0" eb="2">
      <t>オリイ</t>
    </rPh>
    <rPh sb="2" eb="4">
      <t>カイガン</t>
    </rPh>
    <phoneticPr fontId="15"/>
  </si>
  <si>
    <t>浜田市全域釣り</t>
    <rPh sb="0" eb="3">
      <t>ハマダシ</t>
    </rPh>
    <rPh sb="3" eb="5">
      <t>ゼンイキ</t>
    </rPh>
    <rPh sb="5" eb="6">
      <t>ツ</t>
    </rPh>
    <phoneticPr fontId="15"/>
  </si>
  <si>
    <t>浜田市世界こども美術館</t>
    <rPh sb="0" eb="3">
      <t>ハマダシ</t>
    </rPh>
    <rPh sb="3" eb="5">
      <t>セカイ</t>
    </rPh>
    <rPh sb="8" eb="11">
      <t>ビジュツカン</t>
    </rPh>
    <phoneticPr fontId="15"/>
  </si>
  <si>
    <t>浜田市ゴルフ場</t>
    <rPh sb="0" eb="3">
      <t>ハマダシ</t>
    </rPh>
    <rPh sb="6" eb="7">
      <t>ジョウ</t>
    </rPh>
    <phoneticPr fontId="15"/>
  </si>
  <si>
    <t>エクス和紙の館</t>
    <rPh sb="3" eb="5">
      <t>ワシ</t>
    </rPh>
    <rPh sb="6" eb="7">
      <t>ヤカタ</t>
    </rPh>
    <phoneticPr fontId="15"/>
  </si>
  <si>
    <t>美又温泉</t>
    <rPh sb="0" eb="2">
      <t>ミマタ</t>
    </rPh>
    <rPh sb="2" eb="4">
      <t>オンセン</t>
    </rPh>
    <phoneticPr fontId="15"/>
  </si>
  <si>
    <t>きんたの里</t>
    <rPh sb="4" eb="5">
      <t>サト</t>
    </rPh>
    <phoneticPr fontId="15"/>
  </si>
  <si>
    <t>旭温泉</t>
    <rPh sb="0" eb="1">
      <t>アサヒ</t>
    </rPh>
    <rPh sb="1" eb="3">
      <t>オンセン</t>
    </rPh>
    <phoneticPr fontId="15"/>
  </si>
  <si>
    <t>三隅公園</t>
    <rPh sb="0" eb="2">
      <t>ミスミ</t>
    </rPh>
    <rPh sb="2" eb="4">
      <t>コウエン</t>
    </rPh>
    <phoneticPr fontId="15"/>
  </si>
  <si>
    <t>三隅海岸(田の浦公園含む)</t>
    <rPh sb="0" eb="2">
      <t>ミスミ</t>
    </rPh>
    <rPh sb="2" eb="4">
      <t>カイガン</t>
    </rPh>
    <rPh sb="5" eb="6">
      <t>タ</t>
    </rPh>
    <rPh sb="7" eb="8">
      <t>ウラ</t>
    </rPh>
    <rPh sb="8" eb="10">
      <t>コウエン</t>
    </rPh>
    <rPh sb="10" eb="11">
      <t>フク</t>
    </rPh>
    <phoneticPr fontId="15"/>
  </si>
  <si>
    <t>三隅発電所ふれあいホール</t>
    <rPh sb="0" eb="2">
      <t>ミスミ</t>
    </rPh>
    <rPh sb="2" eb="4">
      <t>ハツデン</t>
    </rPh>
    <rPh sb="4" eb="5">
      <t>ショ</t>
    </rPh>
    <phoneticPr fontId="15"/>
  </si>
  <si>
    <t>石正美術館</t>
    <rPh sb="0" eb="1">
      <t>イシ</t>
    </rPh>
    <rPh sb="1" eb="2">
      <t>タダ</t>
    </rPh>
    <rPh sb="2" eb="5">
      <t>ビジュツカン</t>
    </rPh>
    <phoneticPr fontId="15"/>
  </si>
  <si>
    <t>道の駅ゆうひパーク三隅</t>
    <rPh sb="0" eb="1">
      <t>ミチ</t>
    </rPh>
    <rPh sb="2" eb="3">
      <t>エキ</t>
    </rPh>
    <rPh sb="9" eb="11">
      <t>ミスミ</t>
    </rPh>
    <phoneticPr fontId="15"/>
  </si>
  <si>
    <t>BB大鍋フェスティバル</t>
    <rPh sb="2" eb="4">
      <t>オオナベ</t>
    </rPh>
    <phoneticPr fontId="15"/>
  </si>
  <si>
    <t>コワ温泉</t>
    <rPh sb="2" eb="4">
      <t>オンセン</t>
    </rPh>
    <phoneticPr fontId="15"/>
  </si>
  <si>
    <t>1-02-10</t>
  </si>
  <si>
    <t>　b（海浜公園海水浴場）</t>
    <rPh sb="3" eb="5">
      <t>カイヒン</t>
    </rPh>
    <rPh sb="5" eb="7">
      <t>コウエン</t>
    </rPh>
    <rPh sb="7" eb="10">
      <t>カイスイヨク</t>
    </rPh>
    <rPh sb="10" eb="11">
      <t>ジョウ</t>
    </rPh>
    <rPh sb="11" eb="12">
      <t>ヨクジョウ</t>
    </rPh>
    <phoneticPr fontId="15"/>
  </si>
  <si>
    <t>　c（海浜公園キャンプ場）</t>
    <rPh sb="3" eb="5">
      <t>カイヒン</t>
    </rPh>
    <rPh sb="5" eb="7">
      <t>コウエン</t>
    </rPh>
    <rPh sb="11" eb="12">
      <t>ジョウ</t>
    </rPh>
    <rPh sb="12" eb="13">
      <t>ヨクジョウ</t>
    </rPh>
    <phoneticPr fontId="15"/>
  </si>
  <si>
    <t>　d（その他）</t>
    <rPh sb="5" eb="6">
      <t>タ</t>
    </rPh>
    <rPh sb="6" eb="7">
      <t>ヨクジョウ</t>
    </rPh>
    <phoneticPr fontId="15"/>
  </si>
  <si>
    <t>　a（国府・畳ヶ浦海水浴場）</t>
    <rPh sb="3" eb="5">
      <t>コクブ</t>
    </rPh>
    <rPh sb="6" eb="7">
      <t>タタミ</t>
    </rPh>
    <rPh sb="8" eb="9">
      <t>ウラ</t>
    </rPh>
    <rPh sb="9" eb="12">
      <t>カイスイヨク</t>
    </rPh>
    <rPh sb="12" eb="13">
      <t>ジョウ</t>
    </rPh>
    <rPh sb="13" eb="14">
      <t>ヨクジョウ</t>
    </rPh>
    <phoneticPr fontId="15"/>
  </si>
  <si>
    <t>　a（浜田海岸海水浴場）</t>
    <rPh sb="3" eb="5">
      <t>ハマダ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</si>
  <si>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a（折居海岸海水浴場）</t>
    <rPh sb="3" eb="5">
      <t>オリイ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</si>
  <si>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a（浜田ゴルフリンクス）</t>
    <rPh sb="3" eb="5">
      <t>ハマダ</t>
    </rPh>
    <rPh sb="12" eb="13">
      <t>ヨクジョウ</t>
    </rPh>
    <phoneticPr fontId="15"/>
  </si>
  <si>
    <t>　b（金城カントリークラブ）</t>
    <rPh sb="3" eb="5">
      <t>キンジョウ</t>
    </rPh>
    <rPh sb="13" eb="14">
      <t>ヨクジョウ</t>
    </rPh>
    <phoneticPr fontId="15"/>
  </si>
  <si>
    <t>　a（三隅海岸海水浴場）</t>
    <rPh sb="3" eb="5">
      <t>ミスミ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</si>
  <si>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b（釣り）</t>
    <rPh sb="3" eb="4">
      <t>ツ</t>
    </rPh>
    <rPh sb="5" eb="6">
      <t>ヨクジョウ</t>
    </rPh>
    <phoneticPr fontId="15"/>
  </si>
  <si>
    <t>江津市</t>
    <rPh sb="0" eb="2">
      <t>ゴウツ</t>
    </rPh>
    <rPh sb="2" eb="3">
      <t>シ</t>
    </rPh>
    <phoneticPr fontId="3"/>
  </si>
  <si>
    <t>風の国</t>
    <rPh sb="0" eb="1">
      <t>カゼ</t>
    </rPh>
    <rPh sb="2" eb="3">
      <t>クニ</t>
    </rPh>
    <phoneticPr fontId="15"/>
  </si>
  <si>
    <t>江津海岸</t>
    <rPh sb="0" eb="2">
      <t>ゴウツ</t>
    </rPh>
    <rPh sb="2" eb="4">
      <t>カイガン</t>
    </rPh>
    <phoneticPr fontId="15"/>
  </si>
  <si>
    <t>有福温泉</t>
    <rPh sb="0" eb="2">
      <t>アリフク</t>
    </rPh>
    <rPh sb="2" eb="4">
      <t>オンセン</t>
    </rPh>
    <phoneticPr fontId="15"/>
  </si>
  <si>
    <t>地場産センター</t>
    <rPh sb="0" eb="2">
      <t>ジバ</t>
    </rPh>
    <rPh sb="2" eb="3">
      <t>サン</t>
    </rPh>
    <phoneticPr fontId="15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</si>
  <si>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15"/>
  </si>
  <si>
    <t>　a（波子海水浴場）</t>
    <rPh sb="3" eb="5">
      <t>ナミコ</t>
    </rPh>
    <rPh sb="5" eb="8">
      <t>カイスイヨク</t>
    </rPh>
    <rPh sb="8" eb="9">
      <t>ジョウ</t>
    </rPh>
    <rPh sb="9" eb="10">
      <t>ヨクジョウ</t>
    </rPh>
    <phoneticPr fontId="15"/>
  </si>
  <si>
    <t>　b（浅利海水浴場）</t>
    <rPh sb="3" eb="5">
      <t>アサリ</t>
    </rPh>
    <rPh sb="5" eb="8">
      <t>カイスイヨク</t>
    </rPh>
    <rPh sb="8" eb="9">
      <t>ジョウ</t>
    </rPh>
    <rPh sb="9" eb="10">
      <t>ヨクジョウ</t>
    </rPh>
    <phoneticPr fontId="15"/>
  </si>
  <si>
    <t>　c（黒松海水浴場）</t>
    <rPh sb="3" eb="5">
      <t>クロマツ</t>
    </rPh>
    <rPh sb="5" eb="8">
      <t>カイスイヨク</t>
    </rPh>
    <rPh sb="8" eb="9">
      <t>ジョウ</t>
    </rPh>
    <rPh sb="9" eb="10">
      <t>ヨクジョウ</t>
    </rPh>
    <phoneticPr fontId="15"/>
  </si>
  <si>
    <t>　d（釣り）</t>
    <rPh sb="3" eb="4">
      <t>ツ</t>
    </rPh>
    <rPh sb="5" eb="6">
      <t>ヨクジョウ</t>
    </rPh>
    <phoneticPr fontId="15"/>
  </si>
  <si>
    <t>　e（その他）</t>
    <rPh sb="5" eb="6">
      <t>タ</t>
    </rPh>
    <rPh sb="6" eb="7">
      <t>ヨクジョウ</t>
    </rPh>
    <phoneticPr fontId="15"/>
  </si>
  <si>
    <t>医光寺</t>
    <rPh sb="0" eb="3">
      <t>イコウジ</t>
    </rPh>
    <phoneticPr fontId="15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</si>
  <si>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15"/>
  </si>
  <si>
    <t>万葉公園</t>
    <rPh sb="0" eb="2">
      <t>マンヨウ</t>
    </rPh>
    <rPh sb="2" eb="4">
      <t>コウエン</t>
    </rPh>
    <phoneticPr fontId="15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</si>
  <si>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15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</si>
  <si>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15"/>
  </si>
  <si>
    <t>益田市全域釣り</t>
    <rPh sb="0" eb="3">
      <t>マスダシ</t>
    </rPh>
    <rPh sb="3" eb="5">
      <t>ゼンイキ</t>
    </rPh>
    <rPh sb="5" eb="6">
      <t>ツ</t>
    </rPh>
    <phoneticPr fontId="15"/>
  </si>
  <si>
    <t>みと自然の森</t>
    <rPh sb="2" eb="4">
      <t>シゼン</t>
    </rPh>
    <rPh sb="5" eb="6">
      <t>モリ</t>
    </rPh>
    <phoneticPr fontId="15"/>
  </si>
  <si>
    <t>美都温泉</t>
    <rPh sb="0" eb="2">
      <t>ミト</t>
    </rPh>
    <rPh sb="2" eb="4">
      <t>オンセン</t>
    </rPh>
    <phoneticPr fontId="15"/>
  </si>
  <si>
    <t>秦記念館</t>
    <rPh sb="0" eb="1">
      <t>ハタ</t>
    </rPh>
    <rPh sb="1" eb="3">
      <t>キネン</t>
    </rPh>
    <rPh sb="3" eb="4">
      <t>カン</t>
    </rPh>
    <phoneticPr fontId="15"/>
  </si>
  <si>
    <t>裏匹見峡</t>
    <rPh sb="0" eb="1">
      <t>ウラ</t>
    </rPh>
    <rPh sb="1" eb="3">
      <t>ヒキミ</t>
    </rPh>
    <rPh sb="3" eb="4">
      <t>キョウ</t>
    </rPh>
    <phoneticPr fontId="15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</si>
  <si>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15"/>
  </si>
  <si>
    <t>やすらぎの湯</t>
    <rPh sb="5" eb="6">
      <t>ユ</t>
    </rPh>
    <phoneticPr fontId="15"/>
  </si>
  <si>
    <t>匹見川釣り</t>
    <rPh sb="0" eb="2">
      <t>ヒキミ</t>
    </rPh>
    <rPh sb="2" eb="3">
      <t>カワ</t>
    </rPh>
    <rPh sb="3" eb="4">
      <t>ツ</t>
    </rPh>
    <phoneticPr fontId="15"/>
  </si>
  <si>
    <t>美濃地屋敷</t>
    <rPh sb="0" eb="2">
      <t>ミノ</t>
    </rPh>
    <rPh sb="2" eb="3">
      <t>ジ</t>
    </rPh>
    <rPh sb="3" eb="5">
      <t>ヤシキ</t>
    </rPh>
    <phoneticPr fontId="15"/>
  </si>
  <si>
    <t>　a（石見美術館）</t>
    <rPh sb="3" eb="5">
      <t>イワミ</t>
    </rPh>
    <rPh sb="5" eb="8">
      <t>ビジュツカン</t>
    </rPh>
    <rPh sb="8" eb="9">
      <t>ヨクジョウ</t>
    </rPh>
    <phoneticPr fontId="15"/>
  </si>
  <si>
    <t>　b（いわみ芸術劇場）</t>
    <rPh sb="6" eb="8">
      <t>ゲイジュツ</t>
    </rPh>
    <rPh sb="8" eb="10">
      <t>ゲキジョウ</t>
    </rPh>
    <rPh sb="10" eb="11">
      <t>ヨクジョウ</t>
    </rPh>
    <phoneticPr fontId="15"/>
  </si>
  <si>
    <t>　c（その他）</t>
    <rPh sb="5" eb="6">
      <t>タ</t>
    </rPh>
    <rPh sb="6" eb="7">
      <t>ヨクジョウ</t>
    </rPh>
    <phoneticPr fontId="15"/>
  </si>
  <si>
    <t>　a（湯元館）</t>
    <rPh sb="3" eb="5">
      <t>ユモト</t>
    </rPh>
    <rPh sb="5" eb="6">
      <t>カン</t>
    </rPh>
    <rPh sb="6" eb="7">
      <t>ヨクジョウ</t>
    </rPh>
    <phoneticPr fontId="15"/>
  </si>
  <si>
    <t>津和野郷土館</t>
    <rPh sb="0" eb="3">
      <t>ツワノ</t>
    </rPh>
    <rPh sb="3" eb="5">
      <t>キョウド</t>
    </rPh>
    <rPh sb="5" eb="6">
      <t>ヤカタ</t>
    </rPh>
    <phoneticPr fontId="15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</si>
  <si>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15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</si>
  <si>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15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</si>
  <si>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15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</si>
  <si>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15"/>
  </si>
  <si>
    <t>道の駅なごみの里</t>
    <rPh sb="0" eb="1">
      <t>ミチ</t>
    </rPh>
    <rPh sb="2" eb="3">
      <t>エキ</t>
    </rPh>
    <rPh sb="7" eb="8">
      <t>サト</t>
    </rPh>
    <phoneticPr fontId="15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</si>
  <si>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15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</si>
  <si>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15"/>
  </si>
  <si>
    <t>高津川・鮎つり</t>
    <rPh sb="0" eb="2">
      <t>タカツ</t>
    </rPh>
    <rPh sb="2" eb="3">
      <t>カワ</t>
    </rPh>
    <rPh sb="4" eb="5">
      <t>アユ</t>
    </rPh>
    <phoneticPr fontId="15"/>
  </si>
  <si>
    <t>道の駅シルクウェイにちはら</t>
    <rPh sb="0" eb="1">
      <t>ミチ</t>
    </rPh>
    <rPh sb="2" eb="3">
      <t>エキ</t>
    </rPh>
    <phoneticPr fontId="15"/>
  </si>
  <si>
    <t>吉賀町</t>
    <rPh sb="0" eb="3">
      <t>ヨシガチョウ</t>
    </rPh>
    <phoneticPr fontId="3"/>
  </si>
  <si>
    <t>柿木温泉</t>
    <rPh sb="0" eb="2">
      <t>カキノキ</t>
    </rPh>
    <rPh sb="2" eb="4">
      <t>オンセン</t>
    </rPh>
    <phoneticPr fontId="15"/>
  </si>
  <si>
    <t>道の駅かきのきむら</t>
    <rPh sb="0" eb="1">
      <t>ミチ</t>
    </rPh>
    <rPh sb="2" eb="3">
      <t>エキ</t>
    </rPh>
    <phoneticPr fontId="15"/>
  </si>
  <si>
    <t>リバーサイドログハウス村</t>
    <rPh sb="11" eb="12">
      <t>ムラ</t>
    </rPh>
    <phoneticPr fontId="15"/>
  </si>
  <si>
    <t>ゴギの里ログハウス村</t>
    <rPh sb="3" eb="4">
      <t>サト</t>
    </rPh>
    <rPh sb="9" eb="10">
      <t>ムラ</t>
    </rPh>
    <phoneticPr fontId="15"/>
  </si>
  <si>
    <t>水源会館</t>
    <rPh sb="0" eb="2">
      <t>スイゲン</t>
    </rPh>
    <rPh sb="2" eb="4">
      <t>カイカン</t>
    </rPh>
    <phoneticPr fontId="15"/>
  </si>
  <si>
    <t>むいかいち温泉ゆ・ら・ら</t>
    <rPh sb="5" eb="7">
      <t>オンセン</t>
    </rPh>
    <phoneticPr fontId="15"/>
  </si>
  <si>
    <t>道の駅むいかいち温泉</t>
    <rPh sb="0" eb="1">
      <t>ミチ</t>
    </rPh>
    <rPh sb="2" eb="3">
      <t>エキ</t>
    </rPh>
    <rPh sb="8" eb="10">
      <t>オンセン</t>
    </rPh>
    <phoneticPr fontId="15"/>
  </si>
  <si>
    <t>海士町</t>
    <phoneticPr fontId="3"/>
  </si>
  <si>
    <t>隠岐神社</t>
    <rPh sb="0" eb="2">
      <t>オキ</t>
    </rPh>
    <rPh sb="2" eb="4">
      <t>ジンジャ</t>
    </rPh>
    <phoneticPr fontId="15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</si>
  <si>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15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</si>
  <si>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15"/>
  </si>
  <si>
    <t>レインボービーチ</t>
  </si>
  <si>
    <t>1-01-06</t>
  </si>
  <si>
    <t>国賀海岸</t>
    <rPh sb="0" eb="1">
      <t>クニ</t>
    </rPh>
    <rPh sb="1" eb="2">
      <t>ガ</t>
    </rPh>
    <rPh sb="2" eb="4">
      <t>カイガン</t>
    </rPh>
    <phoneticPr fontId="15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</si>
  <si>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15"/>
  </si>
  <si>
    <t>西ノ島ふるさと館</t>
    <rPh sb="0" eb="1">
      <t>ニシ</t>
    </rPh>
    <rPh sb="2" eb="3">
      <t>シマ</t>
    </rPh>
    <rPh sb="7" eb="8">
      <t>ヤカタ</t>
    </rPh>
    <phoneticPr fontId="15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</si>
  <si>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15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</si>
  <si>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15"/>
  </si>
  <si>
    <t>耳浦キャンプ場</t>
    <rPh sb="0" eb="1">
      <t>ミミ</t>
    </rPh>
    <rPh sb="1" eb="2">
      <t>ウラ</t>
    </rPh>
    <rPh sb="6" eb="7">
      <t>ジョウ</t>
    </rPh>
    <phoneticPr fontId="15"/>
  </si>
  <si>
    <t>ノア隠岐</t>
    <rPh sb="2" eb="4">
      <t>オキ</t>
    </rPh>
    <phoneticPr fontId="15"/>
  </si>
  <si>
    <t>西ノ島町</t>
    <rPh sb="0" eb="1">
      <t>ニシ</t>
    </rPh>
    <rPh sb="2" eb="4">
      <t>シマチョウ</t>
    </rPh>
    <phoneticPr fontId="3"/>
  </si>
  <si>
    <t>知夫赤壁</t>
    <phoneticPr fontId="15"/>
  </si>
  <si>
    <t>隠岐国分寺</t>
    <rPh sb="0" eb="2">
      <t>オキ</t>
    </rPh>
    <rPh sb="2" eb="5">
      <t>コクブンジ</t>
    </rPh>
    <phoneticPr fontId="15"/>
  </si>
  <si>
    <t>隠岐自然館</t>
    <rPh sb="0" eb="2">
      <t>オキ</t>
    </rPh>
    <rPh sb="2" eb="4">
      <t>シゼン</t>
    </rPh>
    <rPh sb="4" eb="5">
      <t>カン</t>
    </rPh>
    <phoneticPr fontId="15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</si>
  <si>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15"/>
  </si>
  <si>
    <t>中村海水浴場</t>
    <rPh sb="0" eb="2">
      <t>ナカムラ</t>
    </rPh>
    <rPh sb="2" eb="4">
      <t>カイスイ</t>
    </rPh>
    <rPh sb="4" eb="6">
      <t>ヨクジョウ</t>
    </rPh>
    <phoneticPr fontId="15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</si>
  <si>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15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</si>
  <si>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15"/>
  </si>
  <si>
    <t>隠岐郷土館</t>
    <rPh sb="0" eb="2">
      <t>オキ</t>
    </rPh>
    <rPh sb="2" eb="4">
      <t>キョウド</t>
    </rPh>
    <rPh sb="4" eb="5">
      <t>ヤカタ</t>
    </rPh>
    <phoneticPr fontId="15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</si>
  <si>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15"/>
  </si>
  <si>
    <t>隠岐温泉ＧＯＫＡ</t>
    <rPh sb="0" eb="2">
      <t>オキ</t>
    </rPh>
    <rPh sb="2" eb="4">
      <t>オンセン</t>
    </rPh>
    <phoneticPr fontId="15"/>
  </si>
  <si>
    <t>福浦海水浴場</t>
    <rPh sb="0" eb="2">
      <t>フクウラ</t>
    </rPh>
    <rPh sb="2" eb="4">
      <t>カイスイ</t>
    </rPh>
    <rPh sb="4" eb="6">
      <t>ヨクジョウ</t>
    </rPh>
    <phoneticPr fontId="15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</si>
  <si>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15"/>
  </si>
  <si>
    <t>　エ．月別観光地点別観光入込客延べ数</t>
    <phoneticPr fontId="6"/>
  </si>
  <si>
    <t>月別内訳</t>
    <phoneticPr fontId="3"/>
  </si>
  <si>
    <t>月別内訳</t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</si>
  <si>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</si>
  <si>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</si>
  <si>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観光地点</t>
    <rPh sb="0" eb="3">
      <t>カンコウチ</t>
    </rPh>
    <rPh sb="3" eb="4">
      <t>テン</t>
    </rPh>
    <phoneticPr fontId="3"/>
  </si>
  <si>
    <t>01</t>
  </si>
  <si>
    <t>01</t>
    <phoneticPr fontId="3"/>
  </si>
  <si>
    <t>自然</t>
    <rPh sb="0" eb="2">
      <t>シゼン</t>
    </rPh>
    <phoneticPr fontId="3"/>
  </si>
  <si>
    <t>小分類</t>
    <rPh sb="0" eb="1">
      <t>ショウ</t>
    </rPh>
    <rPh sb="1" eb="3">
      <t>ブンルイ</t>
    </rPh>
    <phoneticPr fontId="3"/>
  </si>
  <si>
    <t>山岳</t>
    <rPh sb="0" eb="2">
      <t>サンガク</t>
    </rPh>
    <phoneticPr fontId="3"/>
  </si>
  <si>
    <t>スポーツ･レクリエーション施設</t>
    <rPh sb="13" eb="15">
      <t>シセツ</t>
    </rPh>
    <phoneticPr fontId="15"/>
  </si>
  <si>
    <t>02</t>
  </si>
  <si>
    <t>高原</t>
    <rPh sb="0" eb="2">
      <t>コウゲン</t>
    </rPh>
    <phoneticPr fontId="15"/>
  </si>
  <si>
    <t>03</t>
  </si>
  <si>
    <t>湖沼</t>
    <rPh sb="0" eb="1">
      <t>ミズウミ</t>
    </rPh>
    <rPh sb="1" eb="2">
      <t>ヌマ</t>
    </rPh>
    <phoneticPr fontId="15"/>
  </si>
  <si>
    <t>04</t>
  </si>
  <si>
    <t>河川</t>
    <rPh sb="0" eb="2">
      <t>カセン</t>
    </rPh>
    <phoneticPr fontId="15"/>
  </si>
  <si>
    <t>05</t>
  </si>
  <si>
    <t>海岸</t>
    <rPh sb="0" eb="2">
      <t>カイガン</t>
    </rPh>
    <phoneticPr fontId="15"/>
  </si>
  <si>
    <t>06</t>
  </si>
  <si>
    <t>海中</t>
    <rPh sb="0" eb="2">
      <t>カイチュウ</t>
    </rPh>
    <phoneticPr fontId="15"/>
  </si>
  <si>
    <t>99</t>
  </si>
  <si>
    <t>その他</t>
    <rPh sb="2" eb="3">
      <t>タ</t>
    </rPh>
    <phoneticPr fontId="15"/>
  </si>
  <si>
    <t>歴史･文化</t>
    <rPh sb="0" eb="2">
      <t>レキシ</t>
    </rPh>
    <rPh sb="3" eb="5">
      <t>ブンカ</t>
    </rPh>
    <phoneticPr fontId="15"/>
  </si>
  <si>
    <t>史跡</t>
    <rPh sb="0" eb="2">
      <t>シセキ</t>
    </rPh>
    <phoneticPr fontId="15"/>
  </si>
  <si>
    <t>城</t>
    <rPh sb="0" eb="1">
      <t>シロ</t>
    </rPh>
    <phoneticPr fontId="15"/>
  </si>
  <si>
    <t>神社･仏閣</t>
    <rPh sb="0" eb="2">
      <t>ジンジャ</t>
    </rPh>
    <rPh sb="3" eb="5">
      <t>ブッカク</t>
    </rPh>
    <phoneticPr fontId="15"/>
  </si>
  <si>
    <t>庭園</t>
    <rPh sb="0" eb="2">
      <t>テイエン</t>
    </rPh>
    <phoneticPr fontId="15"/>
  </si>
  <si>
    <t>歴史的まち並み、旧街道</t>
    <rPh sb="0" eb="3">
      <t>レキシテキ</t>
    </rPh>
    <rPh sb="5" eb="6">
      <t>ナ</t>
    </rPh>
    <rPh sb="8" eb="11">
      <t>キュウカイドウ</t>
    </rPh>
    <phoneticPr fontId="15"/>
  </si>
  <si>
    <t>博物館</t>
    <rPh sb="0" eb="2">
      <t>ハクブツ</t>
    </rPh>
    <rPh sb="2" eb="3">
      <t>カン</t>
    </rPh>
    <phoneticPr fontId="15"/>
  </si>
  <si>
    <t>07</t>
  </si>
  <si>
    <t>美術館</t>
    <rPh sb="0" eb="3">
      <t>ビジュツカン</t>
    </rPh>
    <phoneticPr fontId="15"/>
  </si>
  <si>
    <t>08</t>
  </si>
  <si>
    <t>記念･資料館</t>
    <rPh sb="0" eb="2">
      <t>キネン</t>
    </rPh>
    <rPh sb="3" eb="5">
      <t>シリョウ</t>
    </rPh>
    <rPh sb="5" eb="6">
      <t>カン</t>
    </rPh>
    <phoneticPr fontId="15"/>
  </si>
  <si>
    <t>09</t>
  </si>
  <si>
    <t>動･植物園</t>
    <rPh sb="0" eb="1">
      <t>ドウ</t>
    </rPh>
    <rPh sb="2" eb="5">
      <t>ショクブツエン</t>
    </rPh>
    <phoneticPr fontId="15"/>
  </si>
  <si>
    <t>10</t>
  </si>
  <si>
    <t>水族館</t>
    <rPh sb="0" eb="3">
      <t>スイゾクカン</t>
    </rPh>
    <phoneticPr fontId="15"/>
  </si>
  <si>
    <t>11</t>
  </si>
  <si>
    <t>産業観光</t>
    <rPh sb="0" eb="2">
      <t>サンギョウ</t>
    </rPh>
    <rPh sb="2" eb="4">
      <t>カンコウ</t>
    </rPh>
    <phoneticPr fontId="15"/>
  </si>
  <si>
    <t>12</t>
  </si>
  <si>
    <t>歴史的建造物</t>
    <rPh sb="0" eb="3">
      <t>レキシテキ</t>
    </rPh>
    <rPh sb="3" eb="6">
      <t>ケンゾウブツ</t>
    </rPh>
    <phoneticPr fontId="15"/>
  </si>
  <si>
    <t>その他歴史</t>
    <rPh sb="2" eb="3">
      <t>タ</t>
    </rPh>
    <rPh sb="3" eb="5">
      <t>レキシ</t>
    </rPh>
    <phoneticPr fontId="15"/>
  </si>
  <si>
    <t>02</t>
    <phoneticPr fontId="3"/>
  </si>
  <si>
    <t>03</t>
    <phoneticPr fontId="3"/>
  </si>
  <si>
    <t>温泉・健康</t>
    <rPh sb="0" eb="2">
      <t>オンセン</t>
    </rPh>
    <rPh sb="3" eb="5">
      <t>ケンコウ</t>
    </rPh>
    <phoneticPr fontId="15"/>
  </si>
  <si>
    <t>温泉</t>
    <rPh sb="0" eb="2">
      <t>オンセン</t>
    </rPh>
    <phoneticPr fontId="15"/>
  </si>
  <si>
    <t>スキー場</t>
    <rPh sb="3" eb="4">
      <t>ジョウ</t>
    </rPh>
    <phoneticPr fontId="15"/>
  </si>
  <si>
    <t>キャンプ場</t>
    <rPh sb="4" eb="5">
      <t>ジョウ</t>
    </rPh>
    <phoneticPr fontId="15"/>
  </si>
  <si>
    <t>釣り場</t>
    <rPh sb="0" eb="1">
      <t>ツ</t>
    </rPh>
    <rPh sb="2" eb="3">
      <t>バ</t>
    </rPh>
    <phoneticPr fontId="15"/>
  </si>
  <si>
    <t>海水浴場</t>
    <rPh sb="0" eb="3">
      <t>カイスイヨク</t>
    </rPh>
    <rPh sb="3" eb="4">
      <t>ジョウ</t>
    </rPh>
    <phoneticPr fontId="15"/>
  </si>
  <si>
    <t>公園</t>
    <rPh sb="0" eb="2">
      <t>コウエン</t>
    </rPh>
    <phoneticPr fontId="15"/>
  </si>
  <si>
    <t>その他スポーツ･レクリエーション施設</t>
    <rPh sb="2" eb="3">
      <t>タ</t>
    </rPh>
    <rPh sb="16" eb="18">
      <t>シセツ</t>
    </rPh>
    <phoneticPr fontId="15"/>
  </si>
  <si>
    <t>05</t>
    <phoneticPr fontId="3"/>
  </si>
  <si>
    <t>商業施設</t>
    <rPh sb="0" eb="2">
      <t>ショウギョウ</t>
    </rPh>
    <rPh sb="2" eb="4">
      <t>シセツ</t>
    </rPh>
    <phoneticPr fontId="15"/>
  </si>
  <si>
    <t>食･グルメ</t>
    <rPh sb="0" eb="1">
      <t>ショク</t>
    </rPh>
    <phoneticPr fontId="15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</si>
  <si>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15"/>
  </si>
  <si>
    <t>06</t>
    <phoneticPr fontId="3"/>
  </si>
  <si>
    <t>その他</t>
    <rPh sb="2" eb="3">
      <t>タ</t>
    </rPh>
    <phoneticPr fontId="3"/>
  </si>
  <si>
    <t>99</t>
    <phoneticPr fontId="3"/>
  </si>
  <si>
    <t>他に分類されない観光地点</t>
    <rPh sb="0" eb="1">
      <t>タ</t>
    </rPh>
    <rPh sb="2" eb="4">
      <t>ブンルイ</t>
    </rPh>
    <rPh sb="8" eb="11">
      <t>カンコウチ</t>
    </rPh>
    <rPh sb="11" eb="12">
      <t>テン</t>
    </rPh>
    <phoneticPr fontId="3"/>
  </si>
  <si>
    <t>観光地点　合計</t>
    <rPh sb="0" eb="4">
      <t>カンコウチテン</t>
    </rPh>
    <rPh sb="5" eb="7">
      <t>ゴウケイ</t>
    </rPh>
    <phoneticPr fontId="3"/>
  </si>
  <si>
    <t>行祭事・</t>
    <rPh sb="0" eb="1">
      <t>ギョウ</t>
    </rPh>
    <rPh sb="1" eb="3">
      <t>サイジ</t>
    </rPh>
    <phoneticPr fontId="3"/>
  </si>
  <si>
    <t>イベント</t>
    <phoneticPr fontId="3"/>
  </si>
  <si>
    <t>01</t>
    <phoneticPr fontId="3"/>
  </si>
  <si>
    <t>行祭事・</t>
    <rPh sb="0" eb="3">
      <t>ギョウサイジ</t>
    </rPh>
    <phoneticPr fontId="3"/>
  </si>
  <si>
    <t>イベント</t>
    <phoneticPr fontId="3"/>
  </si>
  <si>
    <t>行･祭事</t>
    <rPh sb="0" eb="1">
      <t>ギョウ</t>
    </rPh>
    <rPh sb="2" eb="3">
      <t>サイ</t>
    </rPh>
    <rPh sb="3" eb="4">
      <t>ジ</t>
    </rPh>
    <phoneticPr fontId="15"/>
  </si>
  <si>
    <t>花火大会</t>
    <rPh sb="0" eb="2">
      <t>ハナビ</t>
    </rPh>
    <rPh sb="2" eb="4">
      <t>タイカイ</t>
    </rPh>
    <phoneticPr fontId="15"/>
  </si>
  <si>
    <t>郷土芸能</t>
    <rPh sb="0" eb="2">
      <t>キョウド</t>
    </rPh>
    <rPh sb="2" eb="4">
      <t>ゲイノウ</t>
    </rPh>
    <phoneticPr fontId="15"/>
  </si>
  <si>
    <t>地域風俗</t>
    <rPh sb="0" eb="2">
      <t>チイキ</t>
    </rPh>
    <rPh sb="2" eb="4">
      <t>フウゾク</t>
    </rPh>
    <phoneticPr fontId="15"/>
  </si>
  <si>
    <t>映画祭</t>
    <rPh sb="0" eb="3">
      <t>エイガサイ</t>
    </rPh>
    <phoneticPr fontId="15"/>
  </si>
  <si>
    <t>他に分類されない行祭事･イベント</t>
    <rPh sb="0" eb="1">
      <t>ホカ</t>
    </rPh>
    <rPh sb="2" eb="4">
      <t>ブンルイ</t>
    </rPh>
    <phoneticPr fontId="15"/>
  </si>
  <si>
    <t>行祭事・イベント　合計</t>
    <rPh sb="0" eb="1">
      <t>ギョウ</t>
    </rPh>
    <rPh sb="1" eb="3">
      <t>サイジ</t>
    </rPh>
    <rPh sb="9" eb="11">
      <t>ゴウケイ</t>
    </rPh>
    <phoneticPr fontId="3"/>
  </si>
  <si>
    <t>H29</t>
    <phoneticPr fontId="3"/>
  </si>
  <si>
    <t>H28</t>
    <phoneticPr fontId="3"/>
  </si>
  <si>
    <t>小分類</t>
    <rPh sb="0" eb="3">
      <t>ショウブンルイ</t>
    </rPh>
    <phoneticPr fontId="3"/>
  </si>
  <si>
    <t>1-04-04</t>
    <phoneticPr fontId="3"/>
  </si>
  <si>
    <t>（２）宿泊客調査</t>
    <rPh sb="3" eb="6">
      <t>シュクハクキャク</t>
    </rPh>
    <rPh sb="6" eb="8">
      <t>チョウサ</t>
    </rPh>
    <phoneticPr fontId="15"/>
  </si>
  <si>
    <t xml:space="preserve">  ア．市町村別宿泊客延べ数</t>
    <rPh sb="8" eb="10">
      <t>シュクハク</t>
    </rPh>
    <rPh sb="11" eb="12">
      <t>ノ</t>
    </rPh>
    <phoneticPr fontId="15"/>
  </si>
  <si>
    <t>(単位：人泊)</t>
    <rPh sb="1" eb="3">
      <t>タンイ</t>
    </rPh>
    <rPh sb="4" eb="5">
      <t>ニン</t>
    </rPh>
    <rPh sb="5" eb="6">
      <t>ハク</t>
    </rPh>
    <phoneticPr fontId="6"/>
  </si>
  <si>
    <t xml:space="preserve">   イ．月別宿泊客延べ数</t>
    <phoneticPr fontId="6"/>
  </si>
  <si>
    <t>（３）外国人宿泊客調査</t>
    <rPh sb="3" eb="5">
      <t>ガイコク</t>
    </rPh>
    <rPh sb="5" eb="6">
      <t>ジン</t>
    </rPh>
    <rPh sb="6" eb="9">
      <t>シュクハクキャク</t>
    </rPh>
    <rPh sb="9" eb="11">
      <t>チョウサ</t>
    </rPh>
    <phoneticPr fontId="15"/>
  </si>
  <si>
    <t>国　　　籍　　　別　　　内　　　訳</t>
    <rPh sb="0" eb="1">
      <t>クニ</t>
    </rPh>
    <rPh sb="4" eb="5">
      <t>セキ</t>
    </rPh>
    <rPh sb="8" eb="9">
      <t>ベツ</t>
    </rPh>
    <rPh sb="12" eb="13">
      <t>ウチ</t>
    </rPh>
    <rPh sb="16" eb="17">
      <t>ヤク</t>
    </rPh>
    <phoneticPr fontId="6"/>
  </si>
  <si>
    <t>合計</t>
    <rPh sb="0" eb="2">
      <t>ゴウケイ</t>
    </rPh>
    <phoneticPr fontId="15"/>
  </si>
  <si>
    <t>韓国</t>
    <rPh sb="0" eb="2">
      <t>カンコク</t>
    </rPh>
    <phoneticPr fontId="15"/>
  </si>
  <si>
    <t>韓国</t>
    <rPh sb="0" eb="2">
      <t>カンコク</t>
    </rPh>
    <phoneticPr fontId="6"/>
  </si>
  <si>
    <t>中国</t>
    <rPh sb="0" eb="2">
      <t>チュウゴク</t>
    </rPh>
    <phoneticPr fontId="21"/>
  </si>
  <si>
    <t>中国</t>
    <rPh sb="0" eb="2">
      <t>チュウゴク</t>
    </rPh>
    <phoneticPr fontId="3"/>
  </si>
  <si>
    <t>香港</t>
    <rPh sb="0" eb="2">
      <t>ホンコン</t>
    </rPh>
    <phoneticPr fontId="15"/>
  </si>
  <si>
    <t>香港</t>
    <rPh sb="0" eb="2">
      <t>ホンコン</t>
    </rPh>
    <phoneticPr fontId="6"/>
  </si>
  <si>
    <t>台湾</t>
    <rPh sb="0" eb="2">
      <t>タイワン</t>
    </rPh>
    <phoneticPr fontId="21"/>
  </si>
  <si>
    <t>台湾</t>
    <rPh sb="0" eb="2">
      <t>タイワン</t>
    </rPh>
    <phoneticPr fontId="3"/>
  </si>
  <si>
    <t>カナダ</t>
  </si>
  <si>
    <t>その他アジア</t>
    <rPh sb="2" eb="3">
      <t>タ</t>
    </rPh>
    <phoneticPr fontId="21"/>
  </si>
  <si>
    <t>その他アジア</t>
    <rPh sb="2" eb="3">
      <t>タ</t>
    </rPh>
    <phoneticPr fontId="3"/>
  </si>
  <si>
    <t>その他ヨーロッパ</t>
    <rPh sb="2" eb="3">
      <t>タ</t>
    </rPh>
    <phoneticPr fontId="21"/>
  </si>
  <si>
    <t>その他ヨーロッパ</t>
    <rPh sb="2" eb="3">
      <t>タ</t>
    </rPh>
    <phoneticPr fontId="3"/>
  </si>
  <si>
    <t>その他オセアニア</t>
    <rPh sb="2" eb="3">
      <t>タ</t>
    </rPh>
    <phoneticPr fontId="21"/>
  </si>
  <si>
    <t>その他オセアニア</t>
    <rPh sb="2" eb="3">
      <t>タ</t>
    </rPh>
    <phoneticPr fontId="3"/>
  </si>
  <si>
    <t>中南米</t>
  </si>
  <si>
    <t>その他</t>
    <rPh sb="2" eb="3">
      <t>タ</t>
    </rPh>
    <phoneticPr fontId="21"/>
  </si>
  <si>
    <t>アメリカ</t>
  </si>
  <si>
    <t>イギリス</t>
  </si>
  <si>
    <t>ドイツ</t>
  </si>
  <si>
    <t>フランス</t>
  </si>
  <si>
    <t>ロシア</t>
  </si>
  <si>
    <t>シンガポール</t>
  </si>
  <si>
    <t>タイ</t>
  </si>
  <si>
    <t>インド</t>
  </si>
  <si>
    <t>オーストラリア</t>
  </si>
  <si>
    <t>インドネシア</t>
  </si>
  <si>
    <t>ベトナム</t>
  </si>
  <si>
    <t>フィリピン</t>
  </si>
  <si>
    <t>アフリカ</t>
  </si>
  <si>
    <t>マレーシア</t>
  </si>
  <si>
    <t>松江市</t>
    <rPh sb="0" eb="2">
      <t>マツエ</t>
    </rPh>
    <rPh sb="2" eb="3">
      <t>シ</t>
    </rPh>
    <phoneticPr fontId="15"/>
  </si>
  <si>
    <t>安来市</t>
    <rPh sb="0" eb="3">
      <t>ヤスギシ</t>
    </rPh>
    <phoneticPr fontId="15"/>
  </si>
  <si>
    <t>雲南市</t>
    <rPh sb="0" eb="1">
      <t>ウン</t>
    </rPh>
    <rPh sb="1" eb="2">
      <t>ナン</t>
    </rPh>
    <rPh sb="2" eb="3">
      <t>シ</t>
    </rPh>
    <phoneticPr fontId="15"/>
  </si>
  <si>
    <t>奥出雲町</t>
    <rPh sb="0" eb="1">
      <t>オク</t>
    </rPh>
    <rPh sb="1" eb="3">
      <t>イズモ</t>
    </rPh>
    <rPh sb="3" eb="4">
      <t>チョウ</t>
    </rPh>
    <phoneticPr fontId="15"/>
  </si>
  <si>
    <t>飯南町</t>
    <rPh sb="0" eb="1">
      <t>イイ</t>
    </rPh>
    <rPh sb="1" eb="2">
      <t>ナン</t>
    </rPh>
    <rPh sb="2" eb="3">
      <t>チョウ</t>
    </rPh>
    <phoneticPr fontId="15"/>
  </si>
  <si>
    <t>出雲市</t>
    <rPh sb="0" eb="3">
      <t>イズモシ</t>
    </rPh>
    <phoneticPr fontId="15"/>
  </si>
  <si>
    <t>大田市</t>
    <rPh sb="0" eb="3">
      <t>オオダシ</t>
    </rPh>
    <phoneticPr fontId="15"/>
  </si>
  <si>
    <t>川本町</t>
    <rPh sb="0" eb="1">
      <t>カワ</t>
    </rPh>
    <rPh sb="1" eb="2">
      <t>モト</t>
    </rPh>
    <rPh sb="2" eb="3">
      <t>チョウ</t>
    </rPh>
    <phoneticPr fontId="15"/>
  </si>
  <si>
    <t>美郷町</t>
    <rPh sb="0" eb="3">
      <t>ミサトチョウ</t>
    </rPh>
    <phoneticPr fontId="15"/>
  </si>
  <si>
    <t>邑南町</t>
    <rPh sb="0" eb="3">
      <t>オオナンチョウ</t>
    </rPh>
    <phoneticPr fontId="15"/>
  </si>
  <si>
    <t>浜田市</t>
    <rPh sb="0" eb="3">
      <t>ハマダシ</t>
    </rPh>
    <phoneticPr fontId="15"/>
  </si>
  <si>
    <t>江津市</t>
    <rPh sb="0" eb="3">
      <t>ゴウツシ</t>
    </rPh>
    <phoneticPr fontId="15"/>
  </si>
  <si>
    <t>益田市</t>
    <rPh sb="0" eb="3">
      <t>マスダシ</t>
    </rPh>
    <phoneticPr fontId="15"/>
  </si>
  <si>
    <t>津和野町</t>
    <rPh sb="0" eb="4">
      <t>ツワノチョウ</t>
    </rPh>
    <phoneticPr fontId="15"/>
  </si>
  <si>
    <t>吉賀町</t>
    <rPh sb="0" eb="3">
      <t>ヨシカチョウ</t>
    </rPh>
    <phoneticPr fontId="15"/>
  </si>
  <si>
    <t>海士町</t>
    <rPh sb="0" eb="2">
      <t>アマ</t>
    </rPh>
    <rPh sb="2" eb="3">
      <t>チョウ</t>
    </rPh>
    <phoneticPr fontId="15"/>
  </si>
  <si>
    <t>西ノ島町</t>
    <rPh sb="0" eb="1">
      <t>ニシ</t>
    </rPh>
    <rPh sb="2" eb="4">
      <t>シマチョウ</t>
    </rPh>
    <phoneticPr fontId="15"/>
  </si>
  <si>
    <t>知夫村</t>
    <rPh sb="0" eb="3">
      <t>チブムラ</t>
    </rPh>
    <phoneticPr fontId="15"/>
  </si>
  <si>
    <t>隠岐の島町</t>
    <rPh sb="0" eb="2">
      <t>オキ</t>
    </rPh>
    <rPh sb="3" eb="5">
      <t>シマチョウ</t>
    </rPh>
    <phoneticPr fontId="15"/>
  </si>
  <si>
    <t xml:space="preserve">   ウ ．月別国籍別外国人宿泊客延べ数</t>
    <phoneticPr fontId="6"/>
  </si>
  <si>
    <t>中南米</t>
    <rPh sb="0" eb="3">
      <t>チュウナンベイ</t>
    </rPh>
    <phoneticPr fontId="21"/>
  </si>
  <si>
    <t>区　分</t>
    <rPh sb="0" eb="1">
      <t>ク</t>
    </rPh>
    <rPh sb="2" eb="3">
      <t>フン</t>
    </rPh>
    <phoneticPr fontId="3"/>
  </si>
  <si>
    <t>区　　　分</t>
    <rPh sb="0" eb="1">
      <t>ク</t>
    </rPh>
    <rPh sb="4" eb="5">
      <t>フン</t>
    </rPh>
    <phoneticPr fontId="15"/>
  </si>
  <si>
    <t>松江市 合計</t>
    <rPh sb="0" eb="3">
      <t>マツエシ</t>
    </rPh>
    <rPh sb="4" eb="6">
      <t>ゴウケイ</t>
    </rPh>
    <phoneticPr fontId="3"/>
  </si>
  <si>
    <t>安来市 合計</t>
    <rPh sb="0" eb="2">
      <t>ヤスギ</t>
    </rPh>
    <rPh sb="2" eb="3">
      <t>シ</t>
    </rPh>
    <rPh sb="4" eb="6">
      <t>ゴウケイ</t>
    </rPh>
    <phoneticPr fontId="3"/>
  </si>
  <si>
    <t>雲南市 合計</t>
    <rPh sb="0" eb="3">
      <t>ウンナンシ</t>
    </rPh>
    <rPh sb="4" eb="6">
      <t>ゴウケイ</t>
    </rPh>
    <phoneticPr fontId="3"/>
  </si>
  <si>
    <t>奥出雲町 合計</t>
    <rPh sb="0" eb="4">
      <t>オクイズモチョウ</t>
    </rPh>
    <rPh sb="5" eb="7">
      <t>ゴウケイ</t>
    </rPh>
    <phoneticPr fontId="3"/>
  </si>
  <si>
    <t>飯南町 合計</t>
    <rPh sb="0" eb="2">
      <t>イイナン</t>
    </rPh>
    <rPh sb="2" eb="3">
      <t>チョウ</t>
    </rPh>
    <rPh sb="4" eb="6">
      <t>ゴウケイ</t>
    </rPh>
    <phoneticPr fontId="3"/>
  </si>
  <si>
    <t>出雲市 合計</t>
    <rPh sb="0" eb="2">
      <t>イズモ</t>
    </rPh>
    <rPh sb="2" eb="3">
      <t>シ</t>
    </rPh>
    <rPh sb="4" eb="6">
      <t>ゴウケイ</t>
    </rPh>
    <phoneticPr fontId="3"/>
  </si>
  <si>
    <t>大田市 合計</t>
    <rPh sb="0" eb="3">
      <t>オオダシ</t>
    </rPh>
    <rPh sb="4" eb="6">
      <t>ゴウケイ</t>
    </rPh>
    <phoneticPr fontId="3"/>
  </si>
  <si>
    <t>川本町 合計</t>
    <rPh sb="0" eb="2">
      <t>カワモト</t>
    </rPh>
    <rPh sb="2" eb="3">
      <t>チョウ</t>
    </rPh>
    <rPh sb="4" eb="6">
      <t>ゴウケイ</t>
    </rPh>
    <phoneticPr fontId="3"/>
  </si>
  <si>
    <t>美郷町 合計</t>
    <rPh sb="0" eb="2">
      <t>ミサト</t>
    </rPh>
    <rPh sb="2" eb="3">
      <t>チョウ</t>
    </rPh>
    <rPh sb="4" eb="6">
      <t>ゴウケイ</t>
    </rPh>
    <phoneticPr fontId="3"/>
  </si>
  <si>
    <t>邑南町 合計</t>
    <rPh sb="0" eb="2">
      <t>オオナン</t>
    </rPh>
    <rPh sb="2" eb="3">
      <t>チョウ</t>
    </rPh>
    <rPh sb="4" eb="6">
      <t>ゴウケイ</t>
    </rPh>
    <phoneticPr fontId="3"/>
  </si>
  <si>
    <t>浜田市 合計</t>
    <rPh sb="0" eb="3">
      <t>ハマダシ</t>
    </rPh>
    <rPh sb="4" eb="6">
      <t>ゴウケイ</t>
    </rPh>
    <phoneticPr fontId="3"/>
  </si>
  <si>
    <t>江津市 合計</t>
    <rPh sb="0" eb="2">
      <t>ゴウツ</t>
    </rPh>
    <rPh sb="2" eb="3">
      <t>シ</t>
    </rPh>
    <rPh sb="4" eb="6">
      <t>ゴウケイ</t>
    </rPh>
    <phoneticPr fontId="3"/>
  </si>
  <si>
    <t>益田市 合計</t>
    <rPh sb="0" eb="2">
      <t>マスダ</t>
    </rPh>
    <rPh sb="2" eb="3">
      <t>シ</t>
    </rPh>
    <rPh sb="4" eb="6">
      <t>ゴウケイ</t>
    </rPh>
    <phoneticPr fontId="3"/>
  </si>
  <si>
    <t>津和野町 合計</t>
    <rPh sb="0" eb="4">
      <t>ツワノチョウ</t>
    </rPh>
    <rPh sb="5" eb="7">
      <t>ゴウケイ</t>
    </rPh>
    <phoneticPr fontId="3"/>
  </si>
  <si>
    <t>海士町 合計</t>
    <rPh sb="0" eb="2">
      <t>アマ</t>
    </rPh>
    <rPh sb="2" eb="3">
      <t>チョウ</t>
    </rPh>
    <rPh sb="4" eb="6">
      <t>ゴウケイ</t>
    </rPh>
    <phoneticPr fontId="3"/>
  </si>
  <si>
    <t>吉賀町 合計</t>
    <rPh sb="0" eb="2">
      <t>ヨシガ</t>
    </rPh>
    <rPh sb="2" eb="3">
      <t>チョウ</t>
    </rPh>
    <rPh sb="4" eb="6">
      <t>ゴウケイ</t>
    </rPh>
    <phoneticPr fontId="3"/>
  </si>
  <si>
    <t>西ノ島町 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</si>
  <si>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 合計</t>
    <rPh sb="0" eb="3">
      <t>チブムラ</t>
    </rPh>
    <rPh sb="4" eb="6">
      <t>ゴウケイ</t>
    </rPh>
    <phoneticPr fontId="3"/>
  </si>
  <si>
    <t>隠岐の島町 合計</t>
    <rPh sb="0" eb="2">
      <t>オキ</t>
    </rPh>
    <rPh sb="3" eb="5">
      <t>シマチョウ</t>
    </rPh>
    <rPh sb="6" eb="8">
      <t>ゴウケイ</t>
    </rPh>
    <phoneticPr fontId="3"/>
  </si>
  <si>
    <t>島根県 合計</t>
    <rPh sb="0" eb="3">
      <t>シマネケン</t>
    </rPh>
    <rPh sb="4" eb="6">
      <t>ゴウケイ</t>
    </rPh>
    <phoneticPr fontId="3"/>
  </si>
  <si>
    <t>観光地・施設名
（観光地内訳）</t>
    <rPh sb="0" eb="3">
      <t>カンコウチ</t>
    </rPh>
    <rPh sb="4" eb="6">
      <t>シセツ</t>
    </rPh>
    <rPh sb="6" eb="7">
      <t>メイ</t>
    </rPh>
    <phoneticPr fontId="3"/>
  </si>
  <si>
    <t>松江市　合計</t>
    <rPh sb="0" eb="3">
      <t>マツエシ</t>
    </rPh>
    <rPh sb="4" eb="6">
      <t>ゴウケイ</t>
    </rPh>
    <phoneticPr fontId="3"/>
  </si>
  <si>
    <t>安来市　合計</t>
    <rPh sb="0" eb="2">
      <t>ヤスギ</t>
    </rPh>
    <rPh sb="2" eb="3">
      <t>シ</t>
    </rPh>
    <rPh sb="4" eb="6">
      <t>ゴウケイ</t>
    </rPh>
    <phoneticPr fontId="3"/>
  </si>
  <si>
    <t>雲南市　合計</t>
    <rPh sb="0" eb="3">
      <t>ウンナンシ</t>
    </rPh>
    <rPh sb="4" eb="6">
      <t>ゴウケイ</t>
    </rPh>
    <phoneticPr fontId="3"/>
  </si>
  <si>
    <t>奥出雲町　合計</t>
    <rPh sb="0" eb="4">
      <t>オクイズモチョウ</t>
    </rPh>
    <rPh sb="5" eb="7">
      <t>ゴウケイ</t>
    </rPh>
    <phoneticPr fontId="3"/>
  </si>
  <si>
    <t>飯南町　合計</t>
    <rPh sb="0" eb="2">
      <t>イイナン</t>
    </rPh>
    <rPh sb="2" eb="3">
      <t>チョウ</t>
    </rPh>
    <rPh sb="4" eb="6">
      <t>ゴウケイ</t>
    </rPh>
    <phoneticPr fontId="3"/>
  </si>
  <si>
    <t>出雲市　合計</t>
    <rPh sb="0" eb="2">
      <t>イズモ</t>
    </rPh>
    <rPh sb="2" eb="3">
      <t>シ</t>
    </rPh>
    <rPh sb="4" eb="6">
      <t>ゴウケイ</t>
    </rPh>
    <phoneticPr fontId="3"/>
  </si>
  <si>
    <t>大田市　合計</t>
    <rPh sb="0" eb="3">
      <t>オオダシ</t>
    </rPh>
    <rPh sb="4" eb="6">
      <t>ゴウケイ</t>
    </rPh>
    <phoneticPr fontId="3"/>
  </si>
  <si>
    <t>川本町　合計</t>
    <rPh sb="0" eb="2">
      <t>カワモト</t>
    </rPh>
    <rPh sb="2" eb="3">
      <t>チョウ</t>
    </rPh>
    <rPh sb="4" eb="6">
      <t>ゴウケイ</t>
    </rPh>
    <phoneticPr fontId="3"/>
  </si>
  <si>
    <t>美郷町　合計</t>
    <rPh sb="0" eb="2">
      <t>ミサト</t>
    </rPh>
    <rPh sb="2" eb="3">
      <t>チョウ</t>
    </rPh>
    <rPh sb="4" eb="6">
      <t>ゴウケイ</t>
    </rPh>
    <phoneticPr fontId="3"/>
  </si>
  <si>
    <t>邑南町　合計</t>
    <rPh sb="0" eb="2">
      <t>オオナン</t>
    </rPh>
    <rPh sb="2" eb="3">
      <t>チョウ</t>
    </rPh>
    <rPh sb="4" eb="6">
      <t>ゴウケイ</t>
    </rPh>
    <phoneticPr fontId="3"/>
  </si>
  <si>
    <t>浜田市　合計</t>
    <rPh sb="0" eb="3">
      <t>ハマダシ</t>
    </rPh>
    <rPh sb="4" eb="6">
      <t>ゴウケイ</t>
    </rPh>
    <phoneticPr fontId="3"/>
  </si>
  <si>
    <t>江津市　合計</t>
    <rPh sb="0" eb="2">
      <t>ゴウツ</t>
    </rPh>
    <rPh sb="2" eb="3">
      <t>シ</t>
    </rPh>
    <rPh sb="4" eb="6">
      <t>ゴウケイ</t>
    </rPh>
    <phoneticPr fontId="3"/>
  </si>
  <si>
    <t>益田市　合計</t>
    <rPh sb="0" eb="2">
      <t>マスダ</t>
    </rPh>
    <rPh sb="2" eb="3">
      <t>シ</t>
    </rPh>
    <rPh sb="4" eb="6">
      <t>ゴウケイ</t>
    </rPh>
    <phoneticPr fontId="3"/>
  </si>
  <si>
    <t>津和野町　合計</t>
    <rPh sb="0" eb="4">
      <t>ツワノチョウ</t>
    </rPh>
    <rPh sb="5" eb="7">
      <t>ゴウケイ</t>
    </rPh>
    <phoneticPr fontId="3"/>
  </si>
  <si>
    <t>吉賀町　合計</t>
    <rPh sb="0" eb="2">
      <t>ヨシガ</t>
    </rPh>
    <rPh sb="2" eb="3">
      <t>チョウ</t>
    </rPh>
    <rPh sb="4" eb="6">
      <t>ゴウケイ</t>
    </rPh>
    <phoneticPr fontId="3"/>
  </si>
  <si>
    <t>海士町　合計</t>
    <rPh sb="0" eb="2">
      <t>アマ</t>
    </rPh>
    <rPh sb="2" eb="3">
      <t>チョウ</t>
    </rPh>
    <rPh sb="4" eb="6">
      <t>ゴウケイ</t>
    </rPh>
    <phoneticPr fontId="3"/>
  </si>
  <si>
    <t>西ノ島町　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</si>
  <si>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　合計</t>
    <rPh sb="0" eb="3">
      <t>チブムラ</t>
    </rPh>
    <rPh sb="4" eb="6">
      <t>ゴウケイ</t>
    </rPh>
    <phoneticPr fontId="3"/>
  </si>
  <si>
    <t>隠岐の島町　合計</t>
    <rPh sb="0" eb="2">
      <t>オキ</t>
    </rPh>
    <rPh sb="3" eb="5">
      <t>シマチョウ</t>
    </rPh>
    <rPh sb="6" eb="8">
      <t>ゴウケイ</t>
    </rPh>
    <phoneticPr fontId="3"/>
  </si>
  <si>
    <t>島根県　合計</t>
    <rPh sb="0" eb="3">
      <t>シマネケン</t>
    </rPh>
    <rPh sb="4" eb="6">
      <t>ゴウケイ</t>
    </rPh>
    <phoneticPr fontId="3"/>
  </si>
  <si>
    <t xml:space="preserve">  ア．国籍別市町村別外国人宿泊客延べ数</t>
    <rPh sb="4" eb="6">
      <t>コクセキ</t>
    </rPh>
    <rPh sb="6" eb="7">
      <t>ベツ</t>
    </rPh>
    <rPh sb="7" eb="10">
      <t>シチョウソン</t>
    </rPh>
    <rPh sb="10" eb="11">
      <t>ベツ</t>
    </rPh>
    <rPh sb="11" eb="13">
      <t>ガイコク</t>
    </rPh>
    <rPh sb="13" eb="14">
      <t>ジン</t>
    </rPh>
    <rPh sb="14" eb="17">
      <t>シュクハクキャク</t>
    </rPh>
    <rPh sb="17" eb="18">
      <t>ノ</t>
    </rPh>
    <rPh sb="19" eb="20">
      <t>スウ</t>
    </rPh>
    <phoneticPr fontId="15"/>
  </si>
  <si>
    <t>1-02-12</t>
    <phoneticPr fontId="3"/>
  </si>
  <si>
    <t xml:space="preserve">   イ ．月別市町村別外国人宿泊客延べ数</t>
    <phoneticPr fontId="6"/>
  </si>
  <si>
    <t>区分</t>
    <rPh sb="0" eb="2">
      <t>クブン</t>
    </rPh>
    <phoneticPr fontId="3"/>
  </si>
  <si>
    <t>浜田市</t>
    <rPh sb="0" eb="2">
      <t>ハマダ</t>
    </rPh>
    <rPh sb="2" eb="3">
      <t>シ</t>
    </rPh>
    <phoneticPr fontId="5"/>
  </si>
  <si>
    <t>江津市</t>
    <rPh sb="0" eb="2">
      <t>ゴウツ</t>
    </rPh>
    <rPh sb="2" eb="3">
      <t>シ</t>
    </rPh>
    <phoneticPr fontId="5"/>
  </si>
  <si>
    <t>益田市</t>
    <rPh sb="0" eb="3">
      <t>マスダシ</t>
    </rPh>
    <phoneticPr fontId="5"/>
  </si>
  <si>
    <t>津和野町</t>
    <rPh sb="0" eb="4">
      <t>ツワノチョウ</t>
    </rPh>
    <phoneticPr fontId="5"/>
  </si>
  <si>
    <t>吉賀町</t>
    <rPh sb="0" eb="3">
      <t>ヨシガチョウ</t>
    </rPh>
    <phoneticPr fontId="5"/>
  </si>
  <si>
    <t>海士町</t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</si>
  <si>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</si>
  <si>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</si>
  <si>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5"/>
  </si>
  <si>
    <t>スポーツ・
レクリエーション</t>
    <phoneticPr fontId="3"/>
  </si>
  <si>
    <t>都市型観光
-買物・食等-</t>
    <rPh sb="0" eb="3">
      <t>トシガタ</t>
    </rPh>
    <rPh sb="3" eb="5">
      <t>カンコウ</t>
    </rPh>
    <phoneticPr fontId="3"/>
  </si>
  <si>
    <t xml:space="preserve">   オ．行動目的別観光入込客延べ数</t>
    <phoneticPr fontId="6"/>
  </si>
  <si>
    <t xml:space="preserve">   エ．月別観光地点別観光入込客延べ数</t>
    <phoneticPr fontId="3"/>
  </si>
  <si>
    <t>その他</t>
    <rPh sb="2" eb="3">
      <t>タ</t>
    </rPh>
    <phoneticPr fontId="15"/>
  </si>
  <si>
    <t>合計</t>
    <rPh sb="0" eb="2">
      <t>ゴウケイ</t>
    </rPh>
    <phoneticPr fontId="15"/>
  </si>
  <si>
    <t>区分</t>
    <rPh sb="0" eb="2">
      <t>クブン</t>
    </rPh>
    <phoneticPr fontId="15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</si>
  <si>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</si>
  <si>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</si>
  <si>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</si>
  <si>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</si>
  <si>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</si>
  <si>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</si>
  <si>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</si>
  <si>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</si>
  <si>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</si>
  <si>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</si>
  <si>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</si>
  <si>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(17)</t>
    <phoneticPr fontId="6"/>
  </si>
  <si>
    <t>(19)</t>
    <phoneticPr fontId="6"/>
  </si>
  <si>
    <t>(23)</t>
    <phoneticPr fontId="6"/>
  </si>
  <si>
    <t>(24)</t>
    <phoneticPr fontId="6"/>
  </si>
  <si>
    <t>(45)</t>
    <phoneticPr fontId="6"/>
  </si>
  <si>
    <t>玉造温泉カントリークラブ</t>
    <phoneticPr fontId="6"/>
  </si>
  <si>
    <t>来待ストーン</t>
    <phoneticPr fontId="6"/>
  </si>
  <si>
    <t>お城まつり</t>
    <phoneticPr fontId="6"/>
  </si>
  <si>
    <t>黄泉比良坂</t>
    <phoneticPr fontId="6"/>
  </si>
  <si>
    <t>中村元記念館</t>
    <phoneticPr fontId="6"/>
  </si>
  <si>
    <t>興雲閣</t>
    <phoneticPr fontId="6"/>
  </si>
  <si>
    <t>菅原天満宮　</t>
    <phoneticPr fontId="6"/>
  </si>
  <si>
    <t>道の駅本庄</t>
    <phoneticPr fontId="6"/>
  </si>
  <si>
    <t>飯南町ふるさとの森</t>
    <phoneticPr fontId="5"/>
  </si>
  <si>
    <t>道の駅赤来高原</t>
    <phoneticPr fontId="5"/>
  </si>
  <si>
    <t>赤来高原観光りんご園　</t>
    <phoneticPr fontId="5"/>
  </si>
  <si>
    <t>出雲文化伝承館</t>
    <phoneticPr fontId="5"/>
  </si>
  <si>
    <t>出雲科学館</t>
    <phoneticPr fontId="5"/>
  </si>
  <si>
    <t>しまね花の郷</t>
    <phoneticPr fontId="5"/>
  </si>
  <si>
    <t>長浜神社</t>
    <phoneticPr fontId="5"/>
  </si>
  <si>
    <t>平田本陣記念館</t>
    <phoneticPr fontId="5"/>
  </si>
  <si>
    <t>島根ゴルフ倶楽部</t>
    <phoneticPr fontId="5"/>
  </si>
  <si>
    <t>湖遊館</t>
    <phoneticPr fontId="5"/>
  </si>
  <si>
    <t>宍道湖グリーンパーク</t>
    <phoneticPr fontId="5"/>
  </si>
  <si>
    <t>ゴビウス</t>
    <phoneticPr fontId="5"/>
  </si>
  <si>
    <t>須佐神社</t>
    <phoneticPr fontId="5"/>
  </si>
  <si>
    <t>キララビーチ（岐久海岸）</t>
    <phoneticPr fontId="5"/>
  </si>
  <si>
    <t>キララコテージ</t>
    <phoneticPr fontId="5"/>
  </si>
  <si>
    <t>道の駅キララ多伎</t>
    <phoneticPr fontId="5"/>
  </si>
  <si>
    <t>マリンタラソ出雲</t>
    <phoneticPr fontId="5"/>
  </si>
  <si>
    <t>いづも大社カントリークラブ</t>
    <phoneticPr fontId="5"/>
  </si>
  <si>
    <t>日御碕</t>
    <phoneticPr fontId="5"/>
  </si>
  <si>
    <t>出雲大社</t>
    <phoneticPr fontId="5"/>
  </si>
  <si>
    <t>吉兆館</t>
    <phoneticPr fontId="5"/>
  </si>
  <si>
    <t xml:space="preserve">  a（アクアス）</t>
    <rPh sb="8" eb="9">
      <t>ヨクジョウ</t>
    </rPh>
    <phoneticPr fontId="15"/>
  </si>
  <si>
    <t>かなぎウエスタンライディングパーク</t>
    <phoneticPr fontId="15"/>
  </si>
  <si>
    <t>アクアみすみ</t>
    <phoneticPr fontId="15"/>
  </si>
  <si>
    <t>ひだまりパークみと</t>
    <phoneticPr fontId="15"/>
  </si>
  <si>
    <t>メイズ</t>
    <phoneticPr fontId="1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</si>
  <si>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5"/>
  </si>
  <si>
    <t>日本遺産センター</t>
    <phoneticPr fontId="15"/>
  </si>
  <si>
    <t>道の駅赤来高原</t>
    <phoneticPr fontId="5"/>
  </si>
  <si>
    <t>うぐいす茶屋</t>
    <phoneticPr fontId="5"/>
  </si>
  <si>
    <t>ラムネ銀泉　</t>
    <phoneticPr fontId="5"/>
  </si>
  <si>
    <t>加賀の潜戸</t>
    <phoneticPr fontId="6"/>
  </si>
  <si>
    <t>小波海水浴場</t>
    <phoneticPr fontId="6"/>
  </si>
  <si>
    <t>　a　（美保神社）</t>
    <phoneticPr fontId="6"/>
  </si>
  <si>
    <t>　b　（美保関灯台）</t>
    <phoneticPr fontId="6"/>
  </si>
  <si>
    <t>メテオプラザ</t>
    <phoneticPr fontId="6"/>
  </si>
  <si>
    <t>熊野大社</t>
    <phoneticPr fontId="6"/>
  </si>
  <si>
    <t>安部榮四郎記念館</t>
    <phoneticPr fontId="6"/>
  </si>
  <si>
    <t>ホットランドやくも</t>
    <phoneticPr fontId="6"/>
  </si>
  <si>
    <t>玉造温泉</t>
    <phoneticPr fontId="6"/>
  </si>
  <si>
    <t>ふるさと森林公園</t>
    <phoneticPr fontId="6"/>
  </si>
  <si>
    <t>玉造温泉カントリークラブ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</si>
  <si>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</si>
  <si>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</si>
  <si>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</si>
  <si>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</si>
  <si>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</si>
  <si>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</si>
  <si>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</si>
  <si>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</si>
  <si>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飯南町ふるさとの森</t>
    <phoneticPr fontId="5"/>
  </si>
  <si>
    <t>道の駅キララ多伎</t>
    <phoneticPr fontId="5"/>
  </si>
  <si>
    <t>マリンタラソ出雲</t>
    <phoneticPr fontId="5"/>
  </si>
  <si>
    <t>日御碕</t>
    <phoneticPr fontId="5"/>
  </si>
  <si>
    <t>吉兆館</t>
    <phoneticPr fontId="5"/>
  </si>
  <si>
    <t>古代出雲歴史博物館</t>
    <phoneticPr fontId="5"/>
  </si>
  <si>
    <t>湯の川温泉</t>
    <phoneticPr fontId="5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</si>
  <si>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5"/>
  </si>
  <si>
    <t>道の駅湯の川</t>
    <phoneticPr fontId="5"/>
  </si>
  <si>
    <t>原鹿の旧豪農屋敷</t>
    <phoneticPr fontId="5"/>
  </si>
  <si>
    <t>出雲空港カントリー倶楽部</t>
    <phoneticPr fontId="5"/>
  </si>
  <si>
    <t>鰐淵寺</t>
    <phoneticPr fontId="5"/>
  </si>
  <si>
    <t>ひだまりパークみと</t>
    <phoneticPr fontId="15"/>
  </si>
  <si>
    <t>堀庭園</t>
    <rPh sb="0" eb="1">
      <t>ホリ</t>
    </rPh>
    <rPh sb="1" eb="3">
      <t>テイエン</t>
    </rPh>
    <phoneticPr fontId="18"/>
  </si>
  <si>
    <t>旧畑迫病院</t>
    <rPh sb="0" eb="1">
      <t>キュウ</t>
    </rPh>
    <rPh sb="1" eb="2">
      <t>ハタケ</t>
    </rPh>
    <rPh sb="2" eb="3">
      <t>サコ</t>
    </rPh>
    <rPh sb="3" eb="5">
      <t>ビョウイン</t>
    </rPh>
    <phoneticPr fontId="18"/>
  </si>
  <si>
    <t>1-02-04</t>
    <phoneticPr fontId="6"/>
  </si>
  <si>
    <t>1-02-12</t>
    <phoneticPr fontId="6"/>
  </si>
  <si>
    <t>さくらおろち湖周辺施設</t>
    <rPh sb="6" eb="7">
      <t>コ</t>
    </rPh>
    <rPh sb="7" eb="9">
      <t>シュウヘン</t>
    </rPh>
    <rPh sb="9" eb="11">
      <t>シセツ</t>
    </rPh>
    <phoneticPr fontId="5"/>
  </si>
  <si>
    <t>石照庭園</t>
    <rPh sb="0" eb="1">
      <t>イシ</t>
    </rPh>
    <rPh sb="1" eb="2">
      <t>テ</t>
    </rPh>
    <rPh sb="2" eb="4">
      <t>テイエン</t>
    </rPh>
    <phoneticPr fontId="5"/>
  </si>
  <si>
    <t>出雲市トキ公開施設</t>
    <rPh sb="0" eb="3">
      <t>イズモシ</t>
    </rPh>
    <rPh sb="5" eb="7">
      <t>コウカイ</t>
    </rPh>
    <rPh sb="7" eb="9">
      <t>シセツ</t>
    </rPh>
    <phoneticPr fontId="5"/>
  </si>
  <si>
    <t>(1)</t>
    <phoneticPr fontId="3"/>
  </si>
  <si>
    <t>(4)</t>
    <phoneticPr fontId="3"/>
  </si>
  <si>
    <t>(1)</t>
    <phoneticPr fontId="5"/>
  </si>
  <si>
    <t>1-02-09</t>
    <phoneticPr fontId="3"/>
  </si>
  <si>
    <t>石見神楽公演</t>
    <phoneticPr fontId="15"/>
  </si>
  <si>
    <t>1-02-06</t>
    <phoneticPr fontId="6"/>
  </si>
  <si>
    <t>ぼたんの郷　</t>
    <phoneticPr fontId="5"/>
  </si>
  <si>
    <t>藩校養老館</t>
    <rPh sb="0" eb="2">
      <t>ハンコウ</t>
    </rPh>
    <rPh sb="2" eb="4">
      <t>ヨウロウ</t>
    </rPh>
    <rPh sb="4" eb="5">
      <t>カン</t>
    </rPh>
    <phoneticPr fontId="15"/>
  </si>
  <si>
    <t>1-02-04</t>
    <phoneticPr fontId="3"/>
  </si>
  <si>
    <t>1-06-99</t>
    <phoneticPr fontId="3"/>
  </si>
  <si>
    <t>1-04-01</t>
    <phoneticPr fontId="3"/>
  </si>
  <si>
    <t>1-04-09</t>
  </si>
  <si>
    <t>1-04-08</t>
  </si>
  <si>
    <t>レジャーランド・遊園地</t>
    <rPh sb="8" eb="11">
      <t>ユウエンチ</t>
    </rPh>
    <phoneticPr fontId="15"/>
  </si>
  <si>
    <t>テーマパーク</t>
    <phoneticPr fontId="15"/>
  </si>
  <si>
    <t>石照庭園</t>
    <rPh sb="0" eb="1">
      <t>セキ</t>
    </rPh>
    <rPh sb="1" eb="2">
      <t>ショウ</t>
    </rPh>
    <rPh sb="2" eb="4">
      <t>テイエン</t>
    </rPh>
    <phoneticPr fontId="5"/>
  </si>
  <si>
    <t>1-04-05</t>
    <phoneticPr fontId="3"/>
  </si>
  <si>
    <t>三瓶山</t>
    <phoneticPr fontId="15"/>
  </si>
  <si>
    <t>09</t>
    <phoneticPr fontId="3"/>
  </si>
  <si>
    <t>和鋼博物館</t>
    <phoneticPr fontId="5"/>
  </si>
  <si>
    <t>うんなんまめなカー市</t>
    <phoneticPr fontId="5"/>
  </si>
  <si>
    <t>出雲弥生の森博物館</t>
    <phoneticPr fontId="5"/>
  </si>
  <si>
    <t>荒神谷遺跡</t>
    <phoneticPr fontId="5"/>
  </si>
  <si>
    <t>音戯館</t>
    <rPh sb="0" eb="1">
      <t>オト</t>
    </rPh>
    <rPh sb="1" eb="2">
      <t>タワム</t>
    </rPh>
    <rPh sb="2" eb="3">
      <t>ヤカタ</t>
    </rPh>
    <phoneticPr fontId="5"/>
  </si>
  <si>
    <t>レインボービーチ</t>
    <phoneticPr fontId="5"/>
  </si>
  <si>
    <t>浜田の夜神楽週末公演</t>
    <rPh sb="0" eb="2">
      <t>ハマダ</t>
    </rPh>
    <rPh sb="3" eb="4">
      <t>ヨル</t>
    </rPh>
    <rPh sb="6" eb="8">
      <t>シュウマツ</t>
    </rPh>
    <phoneticPr fontId="15"/>
  </si>
  <si>
    <t>(2)</t>
    <phoneticPr fontId="3"/>
  </si>
  <si>
    <t>(66)</t>
  </si>
  <si>
    <t>(62)</t>
  </si>
  <si>
    <t>(1)</t>
    <phoneticPr fontId="6"/>
  </si>
  <si>
    <t>　d（出雲湯村温泉）</t>
    <rPh sb="3" eb="5">
      <t>イズモ</t>
    </rPh>
    <rPh sb="5" eb="7">
      <t>ユムラ</t>
    </rPh>
    <rPh sb="7" eb="9">
      <t>オンセン</t>
    </rPh>
    <phoneticPr fontId="5"/>
  </si>
  <si>
    <t>マリンゲートしまね</t>
    <phoneticPr fontId="6"/>
  </si>
  <si>
    <t>立久恵峡</t>
    <phoneticPr fontId="5"/>
  </si>
  <si>
    <t>その他（イベント等）</t>
    <rPh sb="2" eb="3">
      <t>タ</t>
    </rPh>
    <rPh sb="8" eb="9">
      <t>トウ</t>
    </rPh>
    <phoneticPr fontId="5"/>
  </si>
  <si>
    <t>1-02-01</t>
    <phoneticPr fontId="3"/>
  </si>
  <si>
    <t>1-02-06</t>
    <phoneticPr fontId="3"/>
  </si>
  <si>
    <t>(3)</t>
    <phoneticPr fontId="6"/>
  </si>
  <si>
    <t>清水寺</t>
    <phoneticPr fontId="6"/>
  </si>
  <si>
    <t>鷺の湯温泉</t>
    <phoneticPr fontId="6"/>
  </si>
  <si>
    <t>夢ランドしらさぎ</t>
    <rPh sb="0" eb="1">
      <t>ユメ</t>
    </rPh>
    <phoneticPr fontId="6"/>
  </si>
  <si>
    <t>安来節演芸館</t>
    <phoneticPr fontId="6"/>
  </si>
  <si>
    <t>広瀬絣センター</t>
    <phoneticPr fontId="6"/>
  </si>
  <si>
    <t>歴史民俗資料館</t>
    <rPh sb="0" eb="2">
      <t>レキシ</t>
    </rPh>
    <rPh sb="2" eb="4">
      <t>ミンゾク</t>
    </rPh>
    <rPh sb="4" eb="7">
      <t>シリョウカン</t>
    </rPh>
    <phoneticPr fontId="6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</si>
  <si>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6"/>
  </si>
  <si>
    <t>富田山荘</t>
    <rPh sb="0" eb="1">
      <t>トミ</t>
    </rPh>
    <rPh sb="1" eb="2">
      <t>タ</t>
    </rPh>
    <rPh sb="2" eb="4">
      <t>サンソウ</t>
    </rPh>
    <phoneticPr fontId="6"/>
  </si>
  <si>
    <t>山佐ダム</t>
    <rPh sb="0" eb="1">
      <t>ヤマ</t>
    </rPh>
    <rPh sb="1" eb="2">
      <t>サ</t>
    </rPh>
    <phoneticPr fontId="6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</si>
  <si>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6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</si>
  <si>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6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</si>
  <si>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6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</si>
  <si>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6"/>
  </si>
  <si>
    <t>足立美術館</t>
    <phoneticPr fontId="5"/>
  </si>
  <si>
    <t>1-04-99</t>
    <phoneticPr fontId="6"/>
  </si>
  <si>
    <t>安来市加納美術館</t>
    <rPh sb="0" eb="3">
      <t>ヤスギシ</t>
    </rPh>
    <rPh sb="3" eb="5">
      <t>カノウ</t>
    </rPh>
    <rPh sb="5" eb="8">
      <t>ビジュツカン</t>
    </rPh>
    <phoneticPr fontId="19"/>
  </si>
  <si>
    <t>月山富田城跡</t>
    <rPh sb="0" eb="2">
      <t>ガッサン</t>
    </rPh>
    <rPh sb="2" eb="4">
      <t>トダ</t>
    </rPh>
    <rPh sb="4" eb="5">
      <t>ジョウ</t>
    </rPh>
    <rPh sb="5" eb="6">
      <t>アト</t>
    </rPh>
    <phoneticPr fontId="19"/>
  </si>
  <si>
    <t>安来市観光交流プラザ</t>
    <rPh sb="0" eb="3">
      <t>ヤスギシ</t>
    </rPh>
    <rPh sb="3" eb="5">
      <t>カンコウ</t>
    </rPh>
    <rPh sb="5" eb="7">
      <t>コウリュウ</t>
    </rPh>
    <phoneticPr fontId="19"/>
  </si>
  <si>
    <t>道の駅あらエッサ</t>
    <rPh sb="0" eb="1">
      <t>ミチ</t>
    </rPh>
    <rPh sb="2" eb="3">
      <t>エキ</t>
    </rPh>
    <phoneticPr fontId="19"/>
  </si>
  <si>
    <t>道の駅インフォメーションセンターかわもと</t>
    <rPh sb="0" eb="1">
      <t>ミチ</t>
    </rPh>
    <rPh sb="2" eb="3">
      <t>エキ</t>
    </rPh>
    <phoneticPr fontId="19"/>
  </si>
  <si>
    <t>千丈渓</t>
    <rPh sb="0" eb="2">
      <t>センジョウ</t>
    </rPh>
    <rPh sb="2" eb="3">
      <t>ケイ</t>
    </rPh>
    <phoneticPr fontId="19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</si>
  <si>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3"/>
  </si>
  <si>
    <t>古代出雲歴史博物館</t>
    <phoneticPr fontId="3"/>
  </si>
  <si>
    <t>萬福寺</t>
    <rPh sb="0" eb="3">
      <t>マンプクジテラ</t>
    </rPh>
    <phoneticPr fontId="15"/>
  </si>
  <si>
    <t>1-06-99</t>
    <phoneticPr fontId="15"/>
  </si>
  <si>
    <t>普門院（観月庵）</t>
  </si>
  <si>
    <t>武家屋敷</t>
    <phoneticPr fontId="6"/>
  </si>
  <si>
    <t>斎藤茂吉鴨山記念館</t>
    <rPh sb="4" eb="5">
      <t>カモ</t>
    </rPh>
    <rPh sb="5" eb="6">
      <t>ヤマ</t>
    </rPh>
    <rPh sb="6" eb="8">
      <t>キネン</t>
    </rPh>
    <rPh sb="8" eb="9">
      <t>カン</t>
    </rPh>
    <phoneticPr fontId="15"/>
  </si>
  <si>
    <t>藩校養老館</t>
    <phoneticPr fontId="15"/>
  </si>
  <si>
    <t>1-05-03</t>
    <phoneticPr fontId="3"/>
  </si>
  <si>
    <t>(8)</t>
    <phoneticPr fontId="6"/>
  </si>
  <si>
    <t>(3)</t>
    <phoneticPr fontId="15"/>
  </si>
  <si>
    <t>(63)</t>
  </si>
  <si>
    <t>(65)</t>
  </si>
  <si>
    <t>R3
入込客延べ数</t>
    <phoneticPr fontId="3"/>
  </si>
  <si>
    <t>R3宿泊客延べ数</t>
    <rPh sb="2" eb="5">
      <t>シュクハクキャク</t>
    </rPh>
    <rPh sb="5" eb="6">
      <t>ノ</t>
    </rPh>
    <rPh sb="7" eb="8">
      <t>スウ</t>
    </rPh>
    <phoneticPr fontId="15"/>
  </si>
  <si>
    <t>　a（グランピング4月～）</t>
    <phoneticPr fontId="6"/>
  </si>
  <si>
    <t>　b（ふるさと森林公園キャンプ場）</t>
    <rPh sb="7" eb="9">
      <t>シンリン</t>
    </rPh>
    <rPh sb="9" eb="11">
      <t>コウエン</t>
    </rPh>
    <rPh sb="15" eb="16">
      <t>ジョウ</t>
    </rPh>
    <phoneticPr fontId="6"/>
  </si>
  <si>
    <t>　c（コテージ）</t>
    <phoneticPr fontId="6"/>
  </si>
  <si>
    <t>　d（その他）</t>
  </si>
  <si>
    <t>　d（その他）</t>
    <rPh sb="5" eb="6">
      <t>タ</t>
    </rPh>
    <phoneticPr fontId="6"/>
  </si>
  <si>
    <t>　b（ふるさと森林公園キャンプ場）</t>
    <phoneticPr fontId="15"/>
  </si>
  <si>
    <t>　c（コテージ）</t>
    <phoneticPr fontId="15"/>
  </si>
  <si>
    <t>斐伊川堤防桜並木</t>
    <rPh sb="0" eb="3">
      <t>ヒイカワ</t>
    </rPh>
    <rPh sb="3" eb="5">
      <t>テイボウ</t>
    </rPh>
    <phoneticPr fontId="5"/>
  </si>
  <si>
    <t>大しめ縄創作館</t>
    <phoneticPr fontId="5"/>
  </si>
  <si>
    <t>(8)</t>
    <phoneticPr fontId="15"/>
  </si>
  <si>
    <t>潮温泉施設（石見ワイナリーホテル美郷）</t>
    <phoneticPr fontId="15"/>
  </si>
  <si>
    <t>(19)</t>
    <phoneticPr fontId="15"/>
  </si>
  <si>
    <t>道の駅サンエイト美都</t>
    <rPh sb="0" eb="1">
      <t>ミチ</t>
    </rPh>
    <rPh sb="2" eb="3">
      <t>エキ</t>
    </rPh>
    <rPh sb="8" eb="10">
      <t>ミト</t>
    </rPh>
    <phoneticPr fontId="19"/>
  </si>
  <si>
    <t>津戸園地（体育館+テニスコート）</t>
    <rPh sb="0" eb="1">
      <t>ツ</t>
    </rPh>
    <rPh sb="1" eb="2">
      <t>ト</t>
    </rPh>
    <rPh sb="2" eb="4">
      <t>エンチ</t>
    </rPh>
    <rPh sb="5" eb="8">
      <t>タイイクカン</t>
    </rPh>
    <phoneticPr fontId="15"/>
  </si>
  <si>
    <t>フィッシャーマンズワーフ隠岐</t>
    <rPh sb="12" eb="14">
      <t>オキ</t>
    </rPh>
    <phoneticPr fontId="15"/>
  </si>
  <si>
    <t>津戸園地（体育館+テニスコート）</t>
    <rPh sb="0" eb="1">
      <t>ツ</t>
    </rPh>
    <rPh sb="1" eb="2">
      <t>ト</t>
    </rPh>
    <rPh sb="2" eb="4">
      <t>エンチ</t>
    </rPh>
    <phoneticPr fontId="15"/>
  </si>
  <si>
    <t>　a（グランピング4月～）</t>
    <phoneticPr fontId="15"/>
  </si>
  <si>
    <t>はまだお魚市場</t>
    <rPh sb="4" eb="5">
      <t>サカナ</t>
    </rPh>
    <rPh sb="5" eb="7">
      <t>イチバ</t>
    </rPh>
    <phoneticPr fontId="15"/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</si>
  <si>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</si>
  <si>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</si>
  <si>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玉峰山荘</t>
  </si>
  <si>
    <t>道の駅酒蔵奥出雲交流館</t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</si>
  <si>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</si>
  <si>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</si>
  <si>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道の駅おろちループ</t>
  </si>
  <si>
    <t>交流館「三国」</t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</si>
  <si>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</si>
  <si>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三成愛宕祭</t>
  </si>
  <si>
    <t>船通山</t>
  </si>
  <si>
    <t>延命水</t>
  </si>
  <si>
    <t>佐白温泉　長者の湯</t>
  </si>
  <si>
    <t>トロッコ列車「奥出雲おろち号」</t>
    <rPh sb="4" eb="6">
      <t>レッシャ</t>
    </rPh>
    <rPh sb="7" eb="10">
      <t>オクイズモ</t>
    </rPh>
    <rPh sb="13" eb="14">
      <t>ゴウ</t>
    </rPh>
    <phoneticPr fontId="21"/>
  </si>
  <si>
    <t>金言寺大イチョウ</t>
    <rPh sb="0" eb="2">
      <t>キンゲン</t>
    </rPh>
    <rPh sb="2" eb="3">
      <t>ジ</t>
    </rPh>
    <rPh sb="3" eb="4">
      <t>オオ</t>
    </rPh>
    <phoneticPr fontId="21"/>
  </si>
  <si>
    <t>蔵の美術館（手銭記念館）</t>
    <rPh sb="0" eb="1">
      <t>クラ</t>
    </rPh>
    <rPh sb="2" eb="5">
      <t>ビジュツカン</t>
    </rPh>
    <rPh sb="6" eb="8">
      <t>テゼン</t>
    </rPh>
    <rPh sb="8" eb="10">
      <t>キネン</t>
    </rPh>
    <rPh sb="10" eb="11">
      <t>カン</t>
    </rPh>
    <phoneticPr fontId="5"/>
  </si>
  <si>
    <t>いずも産業未来博</t>
  </si>
  <si>
    <t>いずも産業未来博</t>
    <phoneticPr fontId="5"/>
  </si>
  <si>
    <t>　c（琴ヶ浜）</t>
  </si>
  <si>
    <t>　c（琴ヶ浜）</t>
    <phoneticPr fontId="15"/>
  </si>
  <si>
    <t>道の駅サンピコごうつ</t>
    <rPh sb="0" eb="1">
      <t>ミチ</t>
    </rPh>
    <rPh sb="2" eb="3">
      <t>エキ</t>
    </rPh>
    <phoneticPr fontId="15"/>
  </si>
  <si>
    <t>ＳＬ山口号</t>
  </si>
  <si>
    <t>ＳＬ山口号</t>
    <phoneticPr fontId="15"/>
  </si>
  <si>
    <t>ラムネＭＩＬＫ堂　</t>
  </si>
  <si>
    <t>佐白温泉　長者の湯</t>
    <phoneticPr fontId="6"/>
  </si>
  <si>
    <t>道の駅サンエイト美都</t>
    <rPh sb="0" eb="1">
      <t>ミチ</t>
    </rPh>
    <rPh sb="2" eb="3">
      <t>エキ</t>
    </rPh>
    <rPh sb="8" eb="10">
      <t>ミト</t>
    </rPh>
    <phoneticPr fontId="15"/>
  </si>
  <si>
    <t>島根ワイナリー</t>
    <phoneticPr fontId="6"/>
  </si>
  <si>
    <t>道の駅　グリーンロード大和</t>
  </si>
  <si>
    <t>道の駅　グリーンロード大和</t>
    <phoneticPr fontId="15"/>
  </si>
  <si>
    <t>森鷗外記念館</t>
    <rPh sb="0" eb="1">
      <t>モリ</t>
    </rPh>
    <rPh sb="1" eb="3">
      <t>オウガイ</t>
    </rPh>
    <rPh sb="2" eb="3">
      <t>ガイ</t>
    </rPh>
    <rPh sb="3" eb="5">
      <t>キネン</t>
    </rPh>
    <rPh sb="5" eb="6">
      <t>カン</t>
    </rPh>
    <phoneticPr fontId="19"/>
  </si>
  <si>
    <t>森鷗外旧宅</t>
    <rPh sb="0" eb="1">
      <t>モリ</t>
    </rPh>
    <rPh sb="1" eb="3">
      <t>オウガイ</t>
    </rPh>
    <rPh sb="3" eb="5">
      <t>キュウタク</t>
    </rPh>
    <phoneticPr fontId="19"/>
  </si>
  <si>
    <t>(64)</t>
  </si>
  <si>
    <t>菅谷たたら山内(山内生活伝承館)</t>
    <phoneticPr fontId="5"/>
  </si>
  <si>
    <t>(15)</t>
    <phoneticPr fontId="15"/>
  </si>
  <si>
    <t>(1)</t>
    <phoneticPr fontId="15"/>
  </si>
  <si>
    <t>(23)</t>
    <phoneticPr fontId="15"/>
  </si>
  <si>
    <t>(24)</t>
    <phoneticPr fontId="15"/>
  </si>
  <si>
    <t>その他（イベント等）</t>
    <rPh sb="2" eb="3">
      <t>タ</t>
    </rPh>
    <rPh sb="8" eb="9">
      <t>トウ</t>
    </rPh>
    <phoneticPr fontId="19"/>
  </si>
  <si>
    <t>島根ワイナリー</t>
    <phoneticPr fontId="5"/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</si>
  <si>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3"/>
  </si>
  <si>
    <t>道の駅サンピコごうつ</t>
    <rPh sb="0" eb="1">
      <t>ミチ</t>
    </rPh>
    <rPh sb="2" eb="3">
      <t>エキ</t>
    </rPh>
    <phoneticPr fontId="19"/>
  </si>
  <si>
    <t>医光寺</t>
    <rPh sb="0" eb="3">
      <t>イコウジ</t>
    </rPh>
    <phoneticPr fontId="19"/>
  </si>
  <si>
    <t>ゴールデンユートピアおおち</t>
  </si>
  <si>
    <t>ゴールデンユートピアおおち</t>
    <phoneticPr fontId="3"/>
  </si>
  <si>
    <t>カヌーの里おおち</t>
  </si>
  <si>
    <t>カヌーの里おおち</t>
    <phoneticPr fontId="3"/>
  </si>
  <si>
    <t>R3入込客延べ数</t>
  </si>
  <si>
    <t>R4入込客延べ数</t>
    <phoneticPr fontId="3"/>
  </si>
  <si>
    <t>美保関町全域釣り</t>
    <rPh sb="3" eb="4">
      <t>チョウ</t>
    </rPh>
    <rPh sb="4" eb="6">
      <t>ゼンイキ</t>
    </rPh>
    <rPh sb="6" eb="7">
      <t>ツ</t>
    </rPh>
    <phoneticPr fontId="6"/>
  </si>
  <si>
    <t>桂島キャンプ場</t>
    <phoneticPr fontId="3"/>
  </si>
  <si>
    <t>松江水郷祭</t>
  </si>
  <si>
    <t>松江水燈路</t>
    <rPh sb="0" eb="2">
      <t>マツエ</t>
    </rPh>
    <rPh sb="2" eb="3">
      <t>スイ</t>
    </rPh>
    <rPh sb="3" eb="4">
      <t>トウ</t>
    </rPh>
    <rPh sb="4" eb="5">
      <t>ロ</t>
    </rPh>
    <phoneticPr fontId="3"/>
  </si>
  <si>
    <t>松江鼕行列（前夜祭＋本番日）</t>
    <rPh sb="0" eb="2">
      <t>マツエ</t>
    </rPh>
    <rPh sb="2" eb="3">
      <t>ドウ</t>
    </rPh>
    <rPh sb="6" eb="9">
      <t>ゼンヤサイ</t>
    </rPh>
    <rPh sb="10" eb="12">
      <t>ホンバン</t>
    </rPh>
    <rPh sb="12" eb="13">
      <t>ビ</t>
    </rPh>
    <phoneticPr fontId="3"/>
  </si>
  <si>
    <t>やすぎ月の輪まつり</t>
  </si>
  <si>
    <t>2-01-01</t>
    <phoneticPr fontId="15"/>
  </si>
  <si>
    <t>2-01-99</t>
    <phoneticPr fontId="3"/>
  </si>
  <si>
    <t>東三瓶フラワーバレー</t>
    <rPh sb="0" eb="1">
      <t>ヒガシ</t>
    </rPh>
    <rPh sb="1" eb="3">
      <t>サンベ</t>
    </rPh>
    <phoneticPr fontId="19"/>
  </si>
  <si>
    <t>出雲神話まつり</t>
  </si>
  <si>
    <t>○</t>
    <phoneticPr fontId="3"/>
  </si>
  <si>
    <t>大田市民のまつり「天領さん」</t>
    <rPh sb="0" eb="2">
      <t>オオタ</t>
    </rPh>
    <rPh sb="2" eb="4">
      <t>シミン</t>
    </rPh>
    <rPh sb="9" eb="11">
      <t>テンリョウ</t>
    </rPh>
    <phoneticPr fontId="2"/>
  </si>
  <si>
    <t>2-01-01</t>
    <phoneticPr fontId="3"/>
  </si>
  <si>
    <t>道の駅ごいせ仁摩</t>
  </si>
  <si>
    <t>軍原キャンプ場</t>
    <rPh sb="0" eb="1">
      <t>グン</t>
    </rPh>
    <rPh sb="1" eb="2">
      <t>ハラ</t>
    </rPh>
    <rPh sb="6" eb="7">
      <t>ジョウ</t>
    </rPh>
    <phoneticPr fontId="15"/>
  </si>
  <si>
    <t>浜っ子夏まつり</t>
    <rPh sb="0" eb="1">
      <t>ハマ</t>
    </rPh>
    <rPh sb="2" eb="3">
      <t>コ</t>
    </rPh>
    <rPh sb="3" eb="4">
      <t>ナツ</t>
    </rPh>
    <phoneticPr fontId="28"/>
  </si>
  <si>
    <t>ごうつ秋まつり</t>
    <rPh sb="3" eb="4">
      <t>アキ</t>
    </rPh>
    <phoneticPr fontId="19"/>
  </si>
  <si>
    <t>江の川祭り</t>
    <rPh sb="0" eb="1">
      <t>ゴウ</t>
    </rPh>
    <rPh sb="2" eb="3">
      <t>カワ</t>
    </rPh>
    <rPh sb="3" eb="4">
      <t>マツ</t>
    </rPh>
    <phoneticPr fontId="19"/>
  </si>
  <si>
    <t>石見神楽特別公演</t>
    <rPh sb="0" eb="2">
      <t>イワミ</t>
    </rPh>
    <rPh sb="2" eb="4">
      <t>カグラ</t>
    </rPh>
    <rPh sb="4" eb="6">
      <t>トクベツ</t>
    </rPh>
    <rPh sb="6" eb="8">
      <t>コウエン</t>
    </rPh>
    <phoneticPr fontId="19"/>
  </si>
  <si>
    <t>○</t>
    <phoneticPr fontId="15"/>
  </si>
  <si>
    <t>津和野町民俗資料館</t>
    <rPh sb="0" eb="4">
      <t>ツワノチョウ</t>
    </rPh>
    <rPh sb="4" eb="6">
      <t>ミンゾク</t>
    </rPh>
    <rPh sb="6" eb="8">
      <t>シリョウ</t>
    </rPh>
    <rPh sb="8" eb="9">
      <t>カン</t>
    </rPh>
    <phoneticPr fontId="19"/>
  </si>
  <si>
    <t>ぼたんの郷</t>
    <phoneticPr fontId="5"/>
  </si>
  <si>
    <t>赤来高原観光りんご園</t>
    <phoneticPr fontId="5"/>
  </si>
  <si>
    <t>ラムネＭＩＬＫ堂</t>
    <phoneticPr fontId="5"/>
  </si>
  <si>
    <t>ラムネ銀泉</t>
    <phoneticPr fontId="5"/>
  </si>
  <si>
    <t>潮温泉施設（石見ワイナリーホテル美郷）</t>
    <phoneticPr fontId="3"/>
  </si>
  <si>
    <t>2-01-04</t>
    <phoneticPr fontId="3"/>
  </si>
  <si>
    <t>(70)</t>
  </si>
  <si>
    <t>(71)</t>
  </si>
  <si>
    <t>(72)</t>
  </si>
  <si>
    <t>(57)</t>
  </si>
  <si>
    <t>R4
入込客延べ数</t>
    <phoneticPr fontId="3"/>
  </si>
  <si>
    <t>大根島春のぼたん祭 ※由志園を除く</t>
    <rPh sb="0" eb="2">
      <t>ダイコン</t>
    </rPh>
    <rPh sb="2" eb="3">
      <t>ジマ</t>
    </rPh>
    <rPh sb="3" eb="4">
      <t>ハル</t>
    </rPh>
    <rPh sb="8" eb="9">
      <t>マツ</t>
    </rPh>
    <rPh sb="11" eb="12">
      <t>ユ</t>
    </rPh>
    <rPh sb="12" eb="13">
      <t>シ</t>
    </rPh>
    <rPh sb="13" eb="14">
      <t>エン</t>
    </rPh>
    <rPh sb="15" eb="16">
      <t>ノゾ</t>
    </rPh>
    <phoneticPr fontId="3"/>
  </si>
  <si>
    <t>(8)</t>
    <phoneticPr fontId="3"/>
  </si>
  <si>
    <t>広瀬絣センター</t>
    <phoneticPr fontId="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</si>
  <si>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5"/>
  </si>
  <si>
    <t>石正美術館</t>
    <rPh sb="0" eb="1">
      <t>イシ</t>
    </rPh>
    <rPh sb="1" eb="2">
      <t>タダ</t>
    </rPh>
    <rPh sb="2" eb="5">
      <t>ビジュツカン</t>
    </rPh>
    <phoneticPr fontId="28"/>
  </si>
  <si>
    <t>1-02-07</t>
    <phoneticPr fontId="3"/>
  </si>
  <si>
    <t>出雲空港カントリー倶楽部</t>
    <phoneticPr fontId="15"/>
  </si>
  <si>
    <t>出雲市トキ学習コーナー</t>
    <rPh sb="0" eb="3">
      <t>イズモシ</t>
    </rPh>
    <rPh sb="5" eb="7">
      <t>ガクシュウ</t>
    </rPh>
    <phoneticPr fontId="28"/>
  </si>
  <si>
    <t>一畑薬師</t>
    <rPh sb="0" eb="1">
      <t>イチ</t>
    </rPh>
    <rPh sb="1" eb="2">
      <t>ハタケ</t>
    </rPh>
    <rPh sb="2" eb="4">
      <t>ヤクシ</t>
    </rPh>
    <phoneticPr fontId="15"/>
  </si>
  <si>
    <t>平田本陣記念館</t>
    <phoneticPr fontId="28"/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</si>
  <si>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15"/>
  </si>
  <si>
    <t>奥出雲町</t>
    <rPh sb="0" eb="4">
      <t>オクイズモチョウ</t>
    </rPh>
    <phoneticPr fontId="3"/>
  </si>
  <si>
    <t>鬼の舌震</t>
    <phoneticPr fontId="15"/>
  </si>
  <si>
    <t>230511時点</t>
    <rPh sb="6" eb="8">
      <t>ジテン</t>
    </rPh>
    <phoneticPr fontId="3"/>
  </si>
  <si>
    <t>R4宿泊客延べ数</t>
    <rPh sb="2" eb="5">
      <t>シュクハクキャク</t>
    </rPh>
    <rPh sb="5" eb="6">
      <t>ノ</t>
    </rPh>
    <rPh sb="7" eb="8">
      <t>スウ</t>
    </rPh>
    <phoneticPr fontId="15"/>
  </si>
  <si>
    <t>(61)</t>
    <phoneticPr fontId="6"/>
  </si>
  <si>
    <t>(61)</t>
    <phoneticPr fontId="3"/>
  </si>
  <si>
    <t>(43)</t>
    <phoneticPr fontId="3"/>
  </si>
  <si>
    <t>(43)</t>
    <phoneticPr fontId="6"/>
  </si>
  <si>
    <t>　b  （その他）</t>
    <rPh sb="7" eb="8">
      <t>タ</t>
    </rPh>
    <phoneticPr fontId="3"/>
  </si>
  <si>
    <t>(45)</t>
    <phoneticPr fontId="3"/>
  </si>
  <si>
    <t>道の駅湯の川</t>
    <phoneticPr fontId="2"/>
  </si>
  <si>
    <t>美保関</t>
    <phoneticPr fontId="3"/>
  </si>
  <si>
    <t>(45)</t>
    <phoneticPr fontId="6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</si>
  <si>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19"/>
  </si>
  <si>
    <t>道の駅ごいせ仁摩</t>
    <rPh sb="0" eb="1">
      <t>ミチ</t>
    </rPh>
    <rPh sb="2" eb="3">
      <t>エキ</t>
    </rPh>
    <rPh sb="6" eb="8">
      <t>ニマ</t>
    </rPh>
    <phoneticPr fontId="15"/>
  </si>
  <si>
    <t>大田市民のまつり「天領さん」</t>
    <rPh sb="0" eb="2">
      <t>オオタ</t>
    </rPh>
    <rPh sb="2" eb="4">
      <t>シミン</t>
    </rPh>
    <rPh sb="9" eb="11">
      <t>テンリョウ</t>
    </rPh>
    <phoneticPr fontId="15"/>
  </si>
  <si>
    <t>230608時点</t>
    <rPh sb="6" eb="8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</si>
</sst>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+0.0%;\-0.0%;0.0%"/>
    <numFmt numFmtId="177" formatCode="#,##0_ ;[Red]\-#,##0\ "/>
    <numFmt numFmtId="178" formatCode="#,##0_);[Red]\(#,##0\)"/>
    <numFmt numFmtId="179" formatCode="#,##0_ 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10.5"/>
      <name val="ＭＳ明朝"/>
      <family val="3"/>
      <charset val="128"/>
    </font>
    <font>
      <sz val="10"/>
      <name val="ＭＳ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ゴシック"/>
      <family val="3"/>
      <charset val="128"/>
      <scheme val="major"/>
    </font>
    <font>
      <sz val="9"/>
      <color rgb="FFFF0000"/>
      <name val="ＭＳ Ｐ明朝"/>
      <family val="1"/>
      <charset val="128"/>
    </font>
    <font>
      <sz val="9"/>
      <color rgb="FFFF006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67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38" fontId="16" fillId="2" borderId="0" xfId="1" applyFont="1" applyFill="1">
      <alignment vertical="center"/>
    </xf>
    <xf numFmtId="38" fontId="17" fillId="2" borderId="0" xfId="1" applyFont="1" applyFill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8" fontId="16" fillId="2" borderId="0" xfId="1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10" fontId="25" fillId="2" borderId="0" xfId="5" applyNumberFormat="1" applyFont="1" applyFill="1" applyAlignment="1">
      <alignment horizontal="center" vertical="center"/>
    </xf>
    <xf numFmtId="177" fontId="4" fillId="2" borderId="12" xfId="0" applyNumberFormat="1" applyFont="1" applyFill="1" applyBorder="1">
      <alignment vertical="center"/>
    </xf>
    <xf numFmtId="177" fontId="4" fillId="2" borderId="16" xfId="0" applyNumberFormat="1" applyFont="1" applyFill="1" applyBorder="1">
      <alignment vertical="center"/>
    </xf>
    <xf numFmtId="38" fontId="22" fillId="2" borderId="3" xfId="1" applyFont="1" applyFill="1" applyBorder="1" applyAlignment="1">
      <alignment vertical="center" shrinkToFit="1"/>
    </xf>
    <xf numFmtId="0" fontId="23" fillId="2" borderId="0" xfId="0" applyFont="1" applyFill="1" applyAlignment="1">
      <alignment horizontal="center" vertical="center"/>
    </xf>
    <xf numFmtId="2" fontId="11" fillId="2" borderId="0" xfId="0" applyNumberFormat="1" applyFont="1" applyFill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78" fontId="26" fillId="2" borderId="0" xfId="1" applyNumberFormat="1" applyFont="1" applyFill="1">
      <alignment vertical="center"/>
    </xf>
    <xf numFmtId="0" fontId="22" fillId="3" borderId="8" xfId="0" applyFont="1" applyFill="1" applyBorder="1">
      <alignment vertical="center"/>
    </xf>
    <xf numFmtId="0" fontId="22" fillId="3" borderId="20" xfId="0" applyFont="1" applyFill="1" applyBorder="1" applyAlignment="1">
      <alignment horizontal="center" vertical="center"/>
    </xf>
    <xf numFmtId="38" fontId="22" fillId="2" borderId="3" xfId="1" applyFont="1" applyFill="1" applyBorder="1" applyAlignment="1">
      <alignment horizontal="right" vertical="center" indent="1"/>
    </xf>
    <xf numFmtId="0" fontId="22" fillId="2" borderId="24" xfId="0" applyFont="1" applyFill="1" applyBorder="1" applyAlignment="1">
      <alignment horizontal="distributed" vertical="center" indent="1"/>
    </xf>
    <xf numFmtId="0" fontId="22" fillId="2" borderId="26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distributed" vertical="center" indent="1"/>
    </xf>
    <xf numFmtId="176" fontId="22" fillId="2" borderId="5" xfId="0" applyNumberFormat="1" applyFont="1" applyFill="1" applyBorder="1" applyAlignment="1">
      <alignment horizontal="right" vertical="center" indent="1"/>
    </xf>
    <xf numFmtId="38" fontId="22" fillId="2" borderId="18" xfId="1" applyFont="1" applyFill="1" applyBorder="1" applyAlignment="1">
      <alignment horizontal="right" vertical="center" shrinkToFit="1"/>
    </xf>
    <xf numFmtId="38" fontId="22" fillId="2" borderId="3" xfId="1" applyFont="1" applyFill="1" applyBorder="1" applyAlignment="1">
      <alignment horizontal="right" vertical="center" shrinkToFit="1"/>
    </xf>
    <xf numFmtId="38" fontId="22" fillId="2" borderId="18" xfId="1" applyFont="1" applyFill="1" applyBorder="1" applyAlignment="1">
      <alignment vertical="center" shrinkToFit="1"/>
    </xf>
    <xf numFmtId="0" fontId="22" fillId="2" borderId="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38" xfId="0" applyFont="1" applyFill="1" applyBorder="1">
      <alignment vertical="center"/>
    </xf>
    <xf numFmtId="177" fontId="22" fillId="3" borderId="37" xfId="0" applyNumberFormat="1" applyFont="1" applyFill="1" applyBorder="1" applyAlignment="1">
      <alignment vertical="center" shrinkToFit="1"/>
    </xf>
    <xf numFmtId="176" fontId="22" fillId="3" borderId="40" xfId="4" applyNumberFormat="1" applyFont="1" applyFill="1" applyBorder="1">
      <alignment vertical="center"/>
    </xf>
    <xf numFmtId="0" fontId="22" fillId="3" borderId="17" xfId="0" quotePrefix="1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18" xfId="0" applyFont="1" applyFill="1" applyBorder="1">
      <alignment vertical="center"/>
    </xf>
    <xf numFmtId="0" fontId="22" fillId="3" borderId="1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distributed" vertical="center" indent="1"/>
    </xf>
    <xf numFmtId="0" fontId="22" fillId="2" borderId="3" xfId="0" applyFont="1" applyFill="1" applyBorder="1" applyAlignment="1">
      <alignment horizontal="distributed" vertical="center" indent="1"/>
    </xf>
    <xf numFmtId="176" fontId="22" fillId="2" borderId="3" xfId="0" applyNumberFormat="1" applyFont="1" applyFill="1" applyBorder="1" applyAlignment="1">
      <alignment horizontal="right" vertical="center" indent="1"/>
    </xf>
    <xf numFmtId="0" fontId="22" fillId="2" borderId="22" xfId="0" applyFont="1" applyFill="1" applyBorder="1" applyAlignment="1">
      <alignment horizontal="center" vertical="center"/>
    </xf>
    <xf numFmtId="177" fontId="22" fillId="2" borderId="22" xfId="1" applyNumberFormat="1" applyFont="1" applyFill="1" applyBorder="1" applyAlignment="1">
      <alignment vertical="center" shrinkToFit="1"/>
    </xf>
    <xf numFmtId="0" fontId="22" fillId="2" borderId="20" xfId="0" applyFont="1" applyFill="1" applyBorder="1" applyAlignment="1">
      <alignment horizontal="distributed" vertical="center"/>
    </xf>
    <xf numFmtId="0" fontId="22" fillId="2" borderId="9" xfId="0" applyFont="1" applyFill="1" applyBorder="1" applyAlignment="1">
      <alignment horizontal="distributed" vertical="center"/>
    </xf>
    <xf numFmtId="0" fontId="22" fillId="2" borderId="44" xfId="0" applyFont="1" applyFill="1" applyBorder="1" applyAlignment="1">
      <alignment horizontal="distributed" vertical="center"/>
    </xf>
    <xf numFmtId="0" fontId="30" fillId="2" borderId="0" xfId="0" applyFont="1" applyFill="1" applyAlignment="1">
      <alignment horizontal="center" vertical="center"/>
    </xf>
    <xf numFmtId="38" fontId="22" fillId="2" borderId="46" xfId="1" applyFont="1" applyFill="1" applyBorder="1" applyAlignment="1">
      <alignment horizontal="right" vertical="center" indent="1"/>
    </xf>
    <xf numFmtId="177" fontId="22" fillId="2" borderId="20" xfId="1" applyNumberFormat="1" applyFont="1" applyFill="1" applyBorder="1" applyAlignment="1">
      <alignment horizontal="right" vertical="center" shrinkToFit="1"/>
    </xf>
    <xf numFmtId="177" fontId="22" fillId="2" borderId="19" xfId="1" applyNumberFormat="1" applyFont="1" applyFill="1" applyBorder="1" applyAlignment="1">
      <alignment horizontal="right" vertical="center" shrinkToFit="1"/>
    </xf>
    <xf numFmtId="177" fontId="22" fillId="2" borderId="19" xfId="1" applyNumberFormat="1" applyFont="1" applyFill="1" applyBorder="1" applyAlignment="1">
      <alignment vertical="center" shrinkToFit="1"/>
    </xf>
    <xf numFmtId="177" fontId="22" fillId="2" borderId="8" xfId="1" applyNumberFormat="1" applyFont="1" applyFill="1" applyBorder="1" applyAlignment="1">
      <alignment vertical="center" shrinkToFit="1"/>
    </xf>
    <xf numFmtId="178" fontId="22" fillId="2" borderId="22" xfId="1" applyNumberFormat="1" applyFont="1" applyFill="1" applyBorder="1" applyAlignment="1">
      <alignment horizontal="right" vertical="center" shrinkToFit="1"/>
    </xf>
    <xf numFmtId="178" fontId="22" fillId="2" borderId="22" xfId="1" applyNumberFormat="1" applyFont="1" applyFill="1" applyBorder="1" applyAlignment="1">
      <alignment vertical="center" shrinkToFit="1"/>
    </xf>
    <xf numFmtId="178" fontId="22" fillId="2" borderId="23" xfId="1" applyNumberFormat="1" applyFont="1" applyFill="1" applyBorder="1" applyAlignment="1">
      <alignment vertical="center" shrinkToFit="1"/>
    </xf>
    <xf numFmtId="178" fontId="22" fillId="2" borderId="39" xfId="1" applyNumberFormat="1" applyFont="1" applyFill="1" applyBorder="1" applyAlignment="1">
      <alignment vertical="center" shrinkToFit="1"/>
    </xf>
    <xf numFmtId="178" fontId="22" fillId="2" borderId="37" xfId="1" applyNumberFormat="1" applyFont="1" applyFill="1" applyBorder="1" applyAlignment="1">
      <alignment horizontal="right" vertical="center" shrinkToFit="1"/>
    </xf>
    <xf numFmtId="178" fontId="22" fillId="2" borderId="37" xfId="1" applyNumberFormat="1" applyFont="1" applyFill="1" applyBorder="1" applyAlignment="1">
      <alignment vertical="center" shrinkToFit="1"/>
    </xf>
    <xf numFmtId="178" fontId="22" fillId="2" borderId="40" xfId="1" applyNumberFormat="1" applyFont="1" applyFill="1" applyBorder="1" applyAlignment="1">
      <alignment vertical="center" shrinkToFit="1"/>
    </xf>
    <xf numFmtId="0" fontId="22" fillId="2" borderId="3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distributed" vertical="center" justifyLastLine="1"/>
    </xf>
    <xf numFmtId="0" fontId="11" fillId="2" borderId="30" xfId="0" applyFont="1" applyFill="1" applyBorder="1">
      <alignment vertical="center"/>
    </xf>
    <xf numFmtId="0" fontId="22" fillId="2" borderId="48" xfId="0" applyFont="1" applyFill="1" applyBorder="1" applyAlignment="1">
      <alignment horizontal="distributed" vertical="center" justifyLastLine="1"/>
    </xf>
    <xf numFmtId="0" fontId="11" fillId="2" borderId="20" xfId="0" applyFont="1" applyFill="1" applyBorder="1">
      <alignment vertical="center"/>
    </xf>
    <xf numFmtId="0" fontId="22" fillId="2" borderId="8" xfId="0" applyFont="1" applyFill="1" applyBorder="1" applyAlignment="1">
      <alignment horizontal="distributed" vertical="center"/>
    </xf>
    <xf numFmtId="0" fontId="11" fillId="2" borderId="12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49" xfId="0" applyFont="1" applyFill="1" applyBorder="1">
      <alignment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1" fillId="2" borderId="54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9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10" fillId="2" borderId="58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22" fillId="2" borderId="14" xfId="0" applyFont="1" applyFill="1" applyBorder="1">
      <alignment vertical="center"/>
    </xf>
    <xf numFmtId="0" fontId="22" fillId="2" borderId="0" xfId="0" applyFont="1" applyFill="1">
      <alignment vertical="center"/>
    </xf>
    <xf numFmtId="0" fontId="27" fillId="2" borderId="18" xfId="0" applyFont="1" applyFill="1" applyBorder="1" applyAlignment="1">
      <alignment horizontal="distributed" vertical="center"/>
    </xf>
    <xf numFmtId="0" fontId="27" fillId="2" borderId="15" xfId="0" applyFont="1" applyFill="1" applyBorder="1" applyAlignment="1">
      <alignment vertical="center" shrinkToFit="1"/>
    </xf>
    <xf numFmtId="0" fontId="27" fillId="2" borderId="50" xfId="0" applyFont="1" applyFill="1" applyBorder="1" applyAlignment="1">
      <alignment vertical="center" shrinkToFit="1"/>
    </xf>
    <xf numFmtId="0" fontId="27" fillId="2" borderId="0" xfId="0" applyFont="1" applyFill="1" applyAlignment="1">
      <alignment vertical="center" shrinkToFit="1"/>
    </xf>
    <xf numFmtId="0" fontId="22" fillId="2" borderId="18" xfId="0" applyFont="1" applyFill="1" applyBorder="1">
      <alignment vertical="center"/>
    </xf>
    <xf numFmtId="0" fontId="27" fillId="2" borderId="62" xfId="0" applyFont="1" applyFill="1" applyBorder="1" applyAlignment="1">
      <alignment vertical="top" textRotation="255" shrinkToFit="1"/>
    </xf>
    <xf numFmtId="0" fontId="27" fillId="2" borderId="63" xfId="0" applyFont="1" applyFill="1" applyBorder="1" applyAlignment="1">
      <alignment vertical="top" textRotation="255" shrinkToFit="1"/>
    </xf>
    <xf numFmtId="0" fontId="27" fillId="2" borderId="18" xfId="0" applyFont="1" applyFill="1" applyBorder="1" applyAlignment="1">
      <alignment vertical="top" textRotation="255" shrinkToFit="1"/>
    </xf>
    <xf numFmtId="179" fontId="27" fillId="2" borderId="54" xfId="0" applyNumberFormat="1" applyFont="1" applyFill="1" applyBorder="1" applyAlignment="1">
      <alignment horizontal="right" vertical="center" shrinkToFit="1"/>
    </xf>
    <xf numFmtId="179" fontId="27" fillId="2" borderId="57" xfId="0" applyNumberFormat="1" applyFont="1" applyFill="1" applyBorder="1" applyAlignment="1">
      <alignment horizontal="right" vertical="center" shrinkToFit="1"/>
    </xf>
    <xf numFmtId="179" fontId="27" fillId="2" borderId="58" xfId="0" applyNumberFormat="1" applyFont="1" applyFill="1" applyBorder="1" applyAlignment="1">
      <alignment horizontal="right" vertical="center" shrinkToFit="1"/>
    </xf>
    <xf numFmtId="179" fontId="27" fillId="2" borderId="61" xfId="0" applyNumberFormat="1" applyFont="1" applyFill="1" applyBorder="1" applyAlignment="1">
      <alignment horizontal="right" vertical="center" shrinkToFit="1"/>
    </xf>
    <xf numFmtId="179" fontId="27" fillId="2" borderId="62" xfId="0" applyNumberFormat="1" applyFont="1" applyFill="1" applyBorder="1" applyAlignment="1">
      <alignment horizontal="right" vertical="center" shrinkToFit="1"/>
    </xf>
    <xf numFmtId="179" fontId="27" fillId="2" borderId="63" xfId="0" applyNumberFormat="1" applyFont="1" applyFill="1" applyBorder="1" applyAlignment="1">
      <alignment horizontal="right" vertical="center" shrinkToFit="1"/>
    </xf>
    <xf numFmtId="179" fontId="27" fillId="2" borderId="18" xfId="0" applyNumberFormat="1" applyFont="1" applyFill="1" applyBorder="1" applyAlignment="1">
      <alignment horizontal="right" vertical="center" shrinkToFit="1"/>
    </xf>
    <xf numFmtId="179" fontId="27" fillId="2" borderId="53" xfId="0" applyNumberFormat="1" applyFont="1" applyFill="1" applyBorder="1" applyAlignment="1">
      <alignment horizontal="right" vertical="center" shrinkToFit="1"/>
    </xf>
    <xf numFmtId="38" fontId="22" fillId="2" borderId="67" xfId="1" applyFont="1" applyFill="1" applyBorder="1" applyAlignment="1">
      <alignment horizontal="right" vertical="center" indent="1"/>
    </xf>
    <xf numFmtId="0" fontId="22" fillId="2" borderId="70" xfId="0" applyFont="1" applyFill="1" applyBorder="1" applyAlignment="1">
      <alignment horizontal="distributed" vertical="center" indent="1"/>
    </xf>
    <xf numFmtId="38" fontId="22" fillId="2" borderId="71" xfId="1" applyFont="1" applyFill="1" applyBorder="1" applyAlignment="1">
      <alignment horizontal="right" vertical="center" indent="1"/>
    </xf>
    <xf numFmtId="176" fontId="22" fillId="2" borderId="72" xfId="0" applyNumberFormat="1" applyFont="1" applyFill="1" applyBorder="1" applyAlignment="1">
      <alignment horizontal="right" vertical="center" indent="1"/>
    </xf>
    <xf numFmtId="0" fontId="22" fillId="2" borderId="73" xfId="0" applyFont="1" applyFill="1" applyBorder="1" applyAlignment="1">
      <alignment horizontal="distributed" vertical="center" indent="1"/>
    </xf>
    <xf numFmtId="38" fontId="22" fillId="2" borderId="74" xfId="1" applyFont="1" applyFill="1" applyBorder="1" applyAlignment="1">
      <alignment horizontal="right" vertical="center" indent="1"/>
    </xf>
    <xf numFmtId="176" fontId="22" fillId="2" borderId="75" xfId="0" applyNumberFormat="1" applyFont="1" applyFill="1" applyBorder="1" applyAlignment="1">
      <alignment horizontal="right" vertical="center" indent="1"/>
    </xf>
    <xf numFmtId="0" fontId="22" fillId="2" borderId="76" xfId="0" applyFont="1" applyFill="1" applyBorder="1" applyAlignment="1">
      <alignment horizontal="distributed" vertical="center"/>
    </xf>
    <xf numFmtId="0" fontId="22" fillId="2" borderId="77" xfId="0" applyFont="1" applyFill="1" applyBorder="1" applyAlignment="1">
      <alignment horizontal="distributed" vertical="center" justifyLastLine="1"/>
    </xf>
    <xf numFmtId="38" fontId="22" fillId="2" borderId="76" xfId="1" applyFont="1" applyFill="1" applyBorder="1" applyAlignment="1">
      <alignment vertical="center" shrinkToFit="1"/>
    </xf>
    <xf numFmtId="38" fontId="22" fillId="2" borderId="74" xfId="1" applyFont="1" applyFill="1" applyBorder="1" applyAlignment="1">
      <alignment vertical="center" shrinkToFit="1"/>
    </xf>
    <xf numFmtId="0" fontId="11" fillId="2" borderId="78" xfId="0" applyFont="1" applyFill="1" applyBorder="1">
      <alignment vertical="center"/>
    </xf>
    <xf numFmtId="0" fontId="22" fillId="2" borderId="79" xfId="0" applyFont="1" applyFill="1" applyBorder="1" applyAlignment="1">
      <alignment horizontal="distributed" vertical="center"/>
    </xf>
    <xf numFmtId="0" fontId="11" fillId="2" borderId="81" xfId="0" applyFont="1" applyFill="1" applyBorder="1">
      <alignment vertical="center"/>
    </xf>
    <xf numFmtId="0" fontId="22" fillId="2" borderId="82" xfId="0" applyFont="1" applyFill="1" applyBorder="1" applyAlignment="1">
      <alignment horizontal="distributed" vertical="center"/>
    </xf>
    <xf numFmtId="0" fontId="22" fillId="2" borderId="83" xfId="0" applyFont="1" applyFill="1" applyBorder="1" applyAlignment="1">
      <alignment horizontal="distributed" vertical="center" justifyLastLine="1"/>
    </xf>
    <xf numFmtId="38" fontId="22" fillId="2" borderId="82" xfId="1" applyFont="1" applyFill="1" applyBorder="1" applyAlignment="1">
      <alignment vertical="center" shrinkToFit="1"/>
    </xf>
    <xf numFmtId="38" fontId="22" fillId="2" borderId="67" xfId="1" applyFont="1" applyFill="1" applyBorder="1" applyAlignment="1">
      <alignment vertical="center" shrinkToFit="1"/>
    </xf>
    <xf numFmtId="0" fontId="11" fillId="2" borderId="84" xfId="0" applyFont="1" applyFill="1" applyBorder="1">
      <alignment vertical="center"/>
    </xf>
    <xf numFmtId="0" fontId="22" fillId="2" borderId="58" xfId="0" applyFont="1" applyFill="1" applyBorder="1" applyAlignment="1">
      <alignment horizontal="distributed" vertical="center"/>
    </xf>
    <xf numFmtId="0" fontId="22" fillId="2" borderId="85" xfId="0" applyFont="1" applyFill="1" applyBorder="1" applyAlignment="1">
      <alignment horizontal="distributed" vertical="center" justifyLastLine="1"/>
    </xf>
    <xf numFmtId="38" fontId="22" fillId="2" borderId="86" xfId="1" applyFont="1" applyFill="1" applyBorder="1" applyAlignment="1">
      <alignment vertical="center" shrinkToFit="1"/>
    </xf>
    <xf numFmtId="38" fontId="22" fillId="2" borderId="23" xfId="1" applyFont="1" applyFill="1" applyBorder="1" applyAlignment="1">
      <alignment vertical="center" shrinkToFit="1"/>
    </xf>
    <xf numFmtId="0" fontId="28" fillId="2" borderId="87" xfId="0" applyFont="1" applyFill="1" applyBorder="1">
      <alignment vertical="center"/>
    </xf>
    <xf numFmtId="38" fontId="28" fillId="0" borderId="88" xfId="1" applyFont="1" applyBorder="1" applyAlignment="1">
      <alignment horizontal="center" vertical="center"/>
    </xf>
    <xf numFmtId="0" fontId="28" fillId="2" borderId="83" xfId="0" applyFont="1" applyFill="1" applyBorder="1">
      <alignment vertical="center"/>
    </xf>
    <xf numFmtId="38" fontId="28" fillId="0" borderId="90" xfId="1" applyFont="1" applyBorder="1" applyAlignment="1">
      <alignment horizontal="center" vertical="center"/>
    </xf>
    <xf numFmtId="0" fontId="28" fillId="2" borderId="77" xfId="0" applyFont="1" applyFill="1" applyBorder="1">
      <alignment vertical="center"/>
    </xf>
    <xf numFmtId="38" fontId="28" fillId="0" borderId="93" xfId="1" applyFont="1" applyBorder="1" applyAlignment="1">
      <alignment horizontal="center" vertical="center"/>
    </xf>
    <xf numFmtId="38" fontId="28" fillId="0" borderId="93" xfId="2" applyFont="1" applyBorder="1" applyAlignment="1">
      <alignment horizontal="center" vertical="center"/>
    </xf>
    <xf numFmtId="49" fontId="28" fillId="2" borderId="94" xfId="0" applyNumberFormat="1" applyFont="1" applyFill="1" applyBorder="1" applyAlignment="1">
      <alignment horizontal="center" vertical="center" shrinkToFit="1"/>
    </xf>
    <xf numFmtId="49" fontId="28" fillId="2" borderId="95" xfId="0" applyNumberFormat="1" applyFont="1" applyFill="1" applyBorder="1" applyAlignment="1">
      <alignment horizontal="center" vertical="center" shrinkToFit="1"/>
    </xf>
    <xf numFmtId="49" fontId="28" fillId="2" borderId="96" xfId="0" applyNumberFormat="1" applyFont="1" applyFill="1" applyBorder="1" applyAlignment="1">
      <alignment horizontal="center" vertical="center" shrinkToFit="1"/>
    </xf>
    <xf numFmtId="49" fontId="28" fillId="2" borderId="97" xfId="0" applyNumberFormat="1" applyFont="1" applyFill="1" applyBorder="1" applyAlignment="1">
      <alignment horizontal="center" vertical="center" shrinkToFit="1"/>
    </xf>
    <xf numFmtId="38" fontId="28" fillId="2" borderId="105" xfId="1" applyFont="1" applyFill="1" applyBorder="1" applyAlignment="1">
      <alignment horizontal="center" vertical="center"/>
    </xf>
    <xf numFmtId="178" fontId="28" fillId="2" borderId="89" xfId="1" applyNumberFormat="1" applyFont="1" applyFill="1" applyBorder="1" applyAlignment="1">
      <alignment horizontal="right" vertical="center" shrinkToFit="1"/>
    </xf>
    <xf numFmtId="178" fontId="28" fillId="2" borderId="105" xfId="1" applyNumberFormat="1" applyFont="1" applyFill="1" applyBorder="1" applyAlignment="1">
      <alignment horizontal="right" vertical="center" shrinkToFit="1"/>
    </xf>
    <xf numFmtId="178" fontId="28" fillId="2" borderId="104" xfId="1" applyNumberFormat="1" applyFont="1" applyFill="1" applyBorder="1" applyAlignment="1">
      <alignment horizontal="right" vertical="center" shrinkToFit="1"/>
    </xf>
    <xf numFmtId="38" fontId="28" fillId="2" borderId="74" xfId="1" applyFont="1" applyFill="1" applyBorder="1" applyAlignment="1">
      <alignment horizontal="center" vertical="center"/>
    </xf>
    <xf numFmtId="178" fontId="28" fillId="2" borderId="76" xfId="1" applyNumberFormat="1" applyFont="1" applyFill="1" applyBorder="1" applyAlignment="1">
      <alignment horizontal="right" vertical="center" shrinkToFit="1"/>
    </xf>
    <xf numFmtId="178" fontId="28" fillId="2" borderId="74" xfId="1" applyNumberFormat="1" applyFont="1" applyFill="1" applyBorder="1" applyAlignment="1">
      <alignment horizontal="right" vertical="center" shrinkToFit="1"/>
    </xf>
    <xf numFmtId="178" fontId="28" fillId="2" borderId="75" xfId="1" applyNumberFormat="1" applyFont="1" applyFill="1" applyBorder="1" applyAlignment="1">
      <alignment horizontal="right" vertical="center" shrinkToFit="1"/>
    </xf>
    <xf numFmtId="38" fontId="28" fillId="2" borderId="67" xfId="1" applyFont="1" applyFill="1" applyBorder="1" applyAlignment="1">
      <alignment horizontal="center" vertical="center"/>
    </xf>
    <xf numFmtId="178" fontId="28" fillId="2" borderId="82" xfId="1" applyNumberFormat="1" applyFont="1" applyFill="1" applyBorder="1" applyAlignment="1">
      <alignment horizontal="right" vertical="center" shrinkToFit="1"/>
    </xf>
    <xf numFmtId="178" fontId="28" fillId="2" borderId="67" xfId="1" applyNumberFormat="1" applyFont="1" applyFill="1" applyBorder="1" applyAlignment="1">
      <alignment horizontal="right" vertical="center" shrinkToFit="1"/>
    </xf>
    <xf numFmtId="178" fontId="28" fillId="2" borderId="69" xfId="1" applyNumberFormat="1" applyFont="1" applyFill="1" applyBorder="1" applyAlignment="1">
      <alignment horizontal="right" vertical="center" shrinkToFit="1"/>
    </xf>
    <xf numFmtId="0" fontId="11" fillId="2" borderId="73" xfId="0" applyFont="1" applyFill="1" applyBorder="1">
      <alignment vertical="center"/>
    </xf>
    <xf numFmtId="0" fontId="27" fillId="2" borderId="76" xfId="0" applyFont="1" applyFill="1" applyBorder="1" applyAlignment="1">
      <alignment horizontal="distributed" vertical="center"/>
    </xf>
    <xf numFmtId="0" fontId="22" fillId="2" borderId="109" xfId="0" applyFont="1" applyFill="1" applyBorder="1">
      <alignment vertical="center"/>
    </xf>
    <xf numFmtId="0" fontId="22" fillId="2" borderId="110" xfId="0" applyFont="1" applyFill="1" applyBorder="1">
      <alignment vertical="center"/>
    </xf>
    <xf numFmtId="0" fontId="22" fillId="2" borderId="111" xfId="0" applyFont="1" applyFill="1" applyBorder="1">
      <alignment vertical="center"/>
    </xf>
    <xf numFmtId="0" fontId="22" fillId="2" borderId="100" xfId="0" applyFont="1" applyFill="1" applyBorder="1">
      <alignment vertical="center"/>
    </xf>
    <xf numFmtId="0" fontId="22" fillId="2" borderId="73" xfId="0" applyFont="1" applyFill="1" applyBorder="1" applyAlignment="1">
      <alignment horizontal="center" vertical="center"/>
    </xf>
    <xf numFmtId="177" fontId="22" fillId="2" borderId="74" xfId="1" applyNumberFormat="1" applyFont="1" applyFill="1" applyBorder="1" applyAlignment="1">
      <alignment vertical="center" shrinkToFit="1"/>
    </xf>
    <xf numFmtId="0" fontId="22" fillId="3" borderId="73" xfId="0" quotePrefix="1" applyFont="1" applyFill="1" applyBorder="1" applyAlignment="1">
      <alignment horizontal="center" vertical="center"/>
    </xf>
    <xf numFmtId="0" fontId="22" fillId="2" borderId="65" xfId="0" quotePrefix="1" applyFont="1" applyFill="1" applyBorder="1" applyAlignment="1">
      <alignment horizontal="center" vertical="center"/>
    </xf>
    <xf numFmtId="0" fontId="22" fillId="2" borderId="66" xfId="0" applyFont="1" applyFill="1" applyBorder="1">
      <alignment vertical="center"/>
    </xf>
    <xf numFmtId="177" fontId="22" fillId="2" borderId="64" xfId="1" applyNumberFormat="1" applyFont="1" applyFill="1" applyBorder="1" applyAlignment="1">
      <alignment vertical="center" shrinkToFit="1"/>
    </xf>
    <xf numFmtId="176" fontId="22" fillId="2" borderId="64" xfId="4" applyNumberFormat="1" applyFont="1" applyFill="1" applyBorder="1">
      <alignment vertical="center"/>
    </xf>
    <xf numFmtId="0" fontId="22" fillId="2" borderId="75" xfId="0" applyFont="1" applyFill="1" applyBorder="1">
      <alignment vertical="center"/>
    </xf>
    <xf numFmtId="176" fontId="22" fillId="2" borderId="74" xfId="4" applyNumberFormat="1" applyFont="1" applyFill="1" applyBorder="1">
      <alignment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69" xfId="0" applyFont="1" applyFill="1" applyBorder="1">
      <alignment vertical="center"/>
    </xf>
    <xf numFmtId="177" fontId="22" fillId="2" borderId="67" xfId="1" applyNumberFormat="1" applyFont="1" applyFill="1" applyBorder="1" applyAlignment="1">
      <alignment vertical="center" shrinkToFit="1"/>
    </xf>
    <xf numFmtId="176" fontId="22" fillId="2" borderId="67" xfId="4" applyNumberFormat="1" applyFont="1" applyFill="1" applyBorder="1">
      <alignment vertical="center"/>
    </xf>
    <xf numFmtId="0" fontId="22" fillId="3" borderId="73" xfId="0" applyFont="1" applyFill="1" applyBorder="1" applyAlignment="1">
      <alignment horizontal="center" vertical="center"/>
    </xf>
    <xf numFmtId="0" fontId="22" fillId="3" borderId="76" xfId="0" applyFont="1" applyFill="1" applyBorder="1">
      <alignment vertical="center"/>
    </xf>
    <xf numFmtId="0" fontId="22" fillId="3" borderId="76" xfId="0" applyFont="1" applyFill="1" applyBorder="1" applyAlignment="1">
      <alignment horizontal="center" vertical="center"/>
    </xf>
    <xf numFmtId="0" fontId="22" fillId="3" borderId="75" xfId="0" applyFont="1" applyFill="1" applyBorder="1">
      <alignment vertical="center"/>
    </xf>
    <xf numFmtId="177" fontId="22" fillId="3" borderId="74" xfId="1" applyNumberFormat="1" applyFont="1" applyFill="1" applyBorder="1" applyAlignment="1">
      <alignment vertical="center" shrinkToFit="1"/>
    </xf>
    <xf numFmtId="176" fontId="22" fillId="3" borderId="74" xfId="4" applyNumberFormat="1" applyFont="1" applyFill="1" applyBorder="1">
      <alignment vertical="center"/>
    </xf>
    <xf numFmtId="0" fontId="22" fillId="2" borderId="113" xfId="0" applyFont="1" applyFill="1" applyBorder="1">
      <alignment vertical="center"/>
    </xf>
    <xf numFmtId="0" fontId="22" fillId="2" borderId="99" xfId="0" applyFont="1" applyFill="1" applyBorder="1">
      <alignment vertical="center"/>
    </xf>
    <xf numFmtId="179" fontId="22" fillId="2" borderId="67" xfId="0" applyNumberFormat="1" applyFont="1" applyFill="1" applyBorder="1" applyAlignment="1">
      <alignment vertical="center" shrinkToFit="1"/>
    </xf>
    <xf numFmtId="179" fontId="22" fillId="3" borderId="74" xfId="0" applyNumberFormat="1" applyFont="1" applyFill="1" applyBorder="1" applyAlignment="1">
      <alignment vertical="center" shrinkToFit="1"/>
    </xf>
    <xf numFmtId="0" fontId="22" fillId="3" borderId="114" xfId="0" quotePrefix="1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vertical="center" shrinkToFit="1"/>
    </xf>
    <xf numFmtId="0" fontId="22" fillId="3" borderId="82" xfId="0" applyFont="1" applyFill="1" applyBorder="1" applyAlignment="1">
      <alignment horizontal="center" vertical="center"/>
    </xf>
    <xf numFmtId="0" fontId="22" fillId="3" borderId="69" xfId="0" applyFont="1" applyFill="1" applyBorder="1">
      <alignment vertical="center"/>
    </xf>
    <xf numFmtId="177" fontId="22" fillId="3" borderId="67" xfId="1" applyNumberFormat="1" applyFont="1" applyFill="1" applyBorder="1" applyAlignment="1">
      <alignment vertical="center" shrinkToFit="1"/>
    </xf>
    <xf numFmtId="176" fontId="22" fillId="3" borderId="67" xfId="4" applyNumberFormat="1" applyFont="1" applyFill="1" applyBorder="1">
      <alignment vertical="center"/>
    </xf>
    <xf numFmtId="0" fontId="22" fillId="3" borderId="76" xfId="0" quotePrefix="1" applyFont="1" applyFill="1" applyBorder="1" applyAlignment="1">
      <alignment horizontal="center" vertical="center"/>
    </xf>
    <xf numFmtId="0" fontId="22" fillId="2" borderId="73" xfId="0" quotePrefix="1" applyFont="1" applyFill="1" applyBorder="1" applyAlignment="1">
      <alignment horizontal="center" vertical="center"/>
    </xf>
    <xf numFmtId="0" fontId="22" fillId="3" borderId="107" xfId="0" applyFont="1" applyFill="1" applyBorder="1" applyAlignment="1">
      <alignment horizontal="center" vertical="center"/>
    </xf>
    <xf numFmtId="0" fontId="22" fillId="3" borderId="107" xfId="0" applyFont="1" applyFill="1" applyBorder="1">
      <alignment vertical="center"/>
    </xf>
    <xf numFmtId="177" fontId="22" fillId="3" borderId="106" xfId="0" applyNumberFormat="1" applyFont="1" applyFill="1" applyBorder="1" applyAlignment="1">
      <alignment vertical="center" shrinkToFit="1"/>
    </xf>
    <xf numFmtId="176" fontId="22" fillId="3" borderId="106" xfId="4" applyNumberFormat="1" applyFont="1" applyFill="1" applyBorder="1">
      <alignment vertical="center"/>
    </xf>
    <xf numFmtId="0" fontId="22" fillId="2" borderId="108" xfId="0" applyFont="1" applyFill="1" applyBorder="1" applyAlignment="1">
      <alignment horizontal="center" vertical="center"/>
    </xf>
    <xf numFmtId="177" fontId="22" fillId="2" borderId="105" xfId="1" applyNumberFormat="1" applyFont="1" applyFill="1" applyBorder="1" applyAlignment="1">
      <alignment vertical="center" shrinkToFit="1"/>
    </xf>
    <xf numFmtId="0" fontId="22" fillId="2" borderId="105" xfId="0" applyFont="1" applyFill="1" applyBorder="1" applyAlignment="1">
      <alignment horizontal="distributed" vertical="center" indent="1"/>
    </xf>
    <xf numFmtId="38" fontId="22" fillId="2" borderId="105" xfId="1" applyFont="1" applyFill="1" applyBorder="1" applyAlignment="1">
      <alignment horizontal="right" vertical="center" indent="1"/>
    </xf>
    <xf numFmtId="176" fontId="22" fillId="2" borderId="105" xfId="0" applyNumberFormat="1" applyFont="1" applyFill="1" applyBorder="1" applyAlignment="1">
      <alignment horizontal="right" vertical="center" indent="1"/>
    </xf>
    <xf numFmtId="0" fontId="22" fillId="2" borderId="74" xfId="0" applyFont="1" applyFill="1" applyBorder="1" applyAlignment="1">
      <alignment horizontal="distributed" vertical="center" indent="1"/>
    </xf>
    <xf numFmtId="176" fontId="22" fillId="2" borderId="74" xfId="0" applyNumberFormat="1" applyFont="1" applyFill="1" applyBorder="1" applyAlignment="1">
      <alignment horizontal="right" vertical="center" indent="1"/>
    </xf>
    <xf numFmtId="0" fontId="22" fillId="2" borderId="71" xfId="0" applyFont="1" applyFill="1" applyBorder="1" applyAlignment="1">
      <alignment horizontal="distributed" vertical="center" indent="1"/>
    </xf>
    <xf numFmtId="176" fontId="22" fillId="2" borderId="71" xfId="0" applyNumberFormat="1" applyFont="1" applyFill="1" applyBorder="1" applyAlignment="1">
      <alignment horizontal="right" vertical="center" indent="1"/>
    </xf>
    <xf numFmtId="0" fontId="22" fillId="2" borderId="67" xfId="0" applyFont="1" applyFill="1" applyBorder="1" applyAlignment="1">
      <alignment horizontal="distributed" vertical="center" indent="1"/>
    </xf>
    <xf numFmtId="176" fontId="22" fillId="2" borderId="67" xfId="0" applyNumberFormat="1" applyFont="1" applyFill="1" applyBorder="1" applyAlignment="1">
      <alignment horizontal="right" vertical="center" indent="1"/>
    </xf>
    <xf numFmtId="0" fontId="22" fillId="2" borderId="91" xfId="0" applyFont="1" applyFill="1" applyBorder="1" applyAlignment="1">
      <alignment horizontal="distributed" vertical="center" justifyLastLine="1"/>
    </xf>
    <xf numFmtId="177" fontId="22" fillId="2" borderId="91" xfId="1" applyNumberFormat="1" applyFont="1" applyFill="1" applyBorder="1" applyAlignment="1">
      <alignment vertical="center" shrinkToFit="1"/>
    </xf>
    <xf numFmtId="177" fontId="22" fillId="2" borderId="84" xfId="1" applyNumberFormat="1" applyFont="1" applyFill="1" applyBorder="1" applyAlignment="1">
      <alignment vertical="center" shrinkToFit="1"/>
    </xf>
    <xf numFmtId="177" fontId="22" fillId="2" borderId="93" xfId="1" applyNumberFormat="1" applyFont="1" applyFill="1" applyBorder="1" applyAlignment="1">
      <alignment vertical="center" shrinkToFit="1"/>
    </xf>
    <xf numFmtId="177" fontId="22" fillId="2" borderId="76" xfId="1" applyNumberFormat="1" applyFont="1" applyFill="1" applyBorder="1" applyAlignment="1">
      <alignment vertical="center" shrinkToFit="1"/>
    </xf>
    <xf numFmtId="177" fontId="22" fillId="2" borderId="77" xfId="1" applyNumberFormat="1" applyFont="1" applyFill="1" applyBorder="1" applyAlignment="1">
      <alignment vertical="center" shrinkToFit="1"/>
    </xf>
    <xf numFmtId="0" fontId="22" fillId="2" borderId="117" xfId="0" applyFont="1" applyFill="1" applyBorder="1" applyAlignment="1">
      <alignment horizontal="distributed" vertical="center" justifyLastLine="1"/>
    </xf>
    <xf numFmtId="177" fontId="22" fillId="2" borderId="54" xfId="1" applyNumberFormat="1" applyFont="1" applyFill="1" applyBorder="1" applyAlignment="1">
      <alignment vertical="center" shrinkToFit="1"/>
    </xf>
    <xf numFmtId="177" fontId="22" fillId="2" borderId="57" xfId="1" applyNumberFormat="1" applyFont="1" applyFill="1" applyBorder="1" applyAlignment="1">
      <alignment vertical="center" shrinkToFit="1"/>
    </xf>
    <xf numFmtId="177" fontId="22" fillId="2" borderId="58" xfId="1" applyNumberFormat="1" applyFont="1" applyFill="1" applyBorder="1" applyAlignment="1">
      <alignment vertical="center" shrinkToFit="1"/>
    </xf>
    <xf numFmtId="177" fontId="22" fillId="2" borderId="117" xfId="1" applyNumberFormat="1" applyFont="1" applyFill="1" applyBorder="1" applyAlignment="1">
      <alignment vertical="center" shrinkToFit="1"/>
    </xf>
    <xf numFmtId="177" fontId="22" fillId="2" borderId="81" xfId="1" applyNumberFormat="1" applyFont="1" applyFill="1" applyBorder="1" applyAlignment="1">
      <alignment vertical="center" shrinkToFit="1"/>
    </xf>
    <xf numFmtId="177" fontId="22" fillId="2" borderId="90" xfId="1" applyNumberFormat="1" applyFont="1" applyFill="1" applyBorder="1" applyAlignment="1">
      <alignment vertical="center" shrinkToFit="1"/>
    </xf>
    <xf numFmtId="177" fontId="22" fillId="2" borderId="82" xfId="1" applyNumberFormat="1" applyFont="1" applyFill="1" applyBorder="1" applyAlignment="1">
      <alignment vertical="center" shrinkToFit="1"/>
    </xf>
    <xf numFmtId="177" fontId="22" fillId="2" borderId="83" xfId="1" applyNumberFormat="1" applyFont="1" applyFill="1" applyBorder="1" applyAlignment="1">
      <alignment vertical="center" shrinkToFit="1"/>
    </xf>
    <xf numFmtId="0" fontId="11" fillId="2" borderId="108" xfId="0" applyFont="1" applyFill="1" applyBorder="1">
      <alignment vertical="center"/>
    </xf>
    <xf numFmtId="0" fontId="27" fillId="2" borderId="89" xfId="0" applyFont="1" applyFill="1" applyBorder="1" applyAlignment="1">
      <alignment horizontal="distributed" vertical="center"/>
    </xf>
    <xf numFmtId="0" fontId="10" fillId="2" borderId="89" xfId="0" applyFont="1" applyFill="1" applyBorder="1">
      <alignment vertical="center"/>
    </xf>
    <xf numFmtId="179" fontId="27" fillId="2" borderId="118" xfId="0" applyNumberFormat="1" applyFont="1" applyFill="1" applyBorder="1" applyAlignment="1">
      <alignment horizontal="right" vertical="center" shrinkToFit="1"/>
    </xf>
    <xf numFmtId="179" fontId="27" fillId="2" borderId="88" xfId="0" applyNumberFormat="1" applyFont="1" applyFill="1" applyBorder="1" applyAlignment="1">
      <alignment horizontal="right" vertical="center" shrinkToFit="1"/>
    </xf>
    <xf numFmtId="179" fontId="27" fillId="2" borderId="89" xfId="0" applyNumberFormat="1" applyFont="1" applyFill="1" applyBorder="1" applyAlignment="1">
      <alignment horizontal="right" vertical="center" shrinkToFit="1"/>
    </xf>
    <xf numFmtId="179" fontId="27" fillId="2" borderId="101" xfId="0" applyNumberFormat="1" applyFont="1" applyFill="1" applyBorder="1" applyAlignment="1">
      <alignment horizontal="right" vertical="center" shrinkToFit="1"/>
    </xf>
    <xf numFmtId="0" fontId="10" fillId="2" borderId="76" xfId="0" applyFont="1" applyFill="1" applyBorder="1">
      <alignment vertical="center"/>
    </xf>
    <xf numFmtId="179" fontId="27" fillId="2" borderId="84" xfId="0" applyNumberFormat="1" applyFont="1" applyFill="1" applyBorder="1" applyAlignment="1">
      <alignment horizontal="right" vertical="center" shrinkToFit="1"/>
    </xf>
    <xf numFmtId="179" fontId="27" fillId="2" borderId="93" xfId="0" applyNumberFormat="1" applyFont="1" applyFill="1" applyBorder="1" applyAlignment="1">
      <alignment horizontal="right" vertical="center" shrinkToFit="1"/>
    </xf>
    <xf numFmtId="179" fontId="27" fillId="2" borderId="76" xfId="0" applyNumberFormat="1" applyFont="1" applyFill="1" applyBorder="1" applyAlignment="1">
      <alignment horizontal="right" vertical="center" shrinkToFit="1"/>
    </xf>
    <xf numFmtId="179" fontId="27" fillId="2" borderId="98" xfId="0" applyNumberFormat="1" applyFont="1" applyFill="1" applyBorder="1" applyAlignment="1">
      <alignment horizontal="right" vertical="center" shrinkToFit="1"/>
    </xf>
    <xf numFmtId="0" fontId="11" fillId="2" borderId="68" xfId="0" applyFont="1" applyFill="1" applyBorder="1">
      <alignment vertical="center"/>
    </xf>
    <xf numFmtId="0" fontId="10" fillId="2" borderId="82" xfId="0" applyFont="1" applyFill="1" applyBorder="1">
      <alignment vertical="center"/>
    </xf>
    <xf numFmtId="179" fontId="27" fillId="2" borderId="81" xfId="0" applyNumberFormat="1" applyFont="1" applyFill="1" applyBorder="1" applyAlignment="1">
      <alignment horizontal="right" vertical="center" shrinkToFit="1"/>
    </xf>
    <xf numFmtId="179" fontId="27" fillId="2" borderId="90" xfId="0" applyNumberFormat="1" applyFont="1" applyFill="1" applyBorder="1" applyAlignment="1">
      <alignment horizontal="right" vertical="center" shrinkToFit="1"/>
    </xf>
    <xf numFmtId="179" fontId="27" fillId="2" borderId="82" xfId="0" applyNumberFormat="1" applyFont="1" applyFill="1" applyBorder="1" applyAlignment="1">
      <alignment horizontal="right" vertical="center" shrinkToFit="1"/>
    </xf>
    <xf numFmtId="179" fontId="27" fillId="2" borderId="80" xfId="0" applyNumberFormat="1" applyFont="1" applyFill="1" applyBorder="1" applyAlignment="1">
      <alignment horizontal="right" vertical="center" shrinkToFit="1"/>
    </xf>
    <xf numFmtId="0" fontId="27" fillId="2" borderId="76" xfId="0" applyFont="1" applyFill="1" applyBorder="1" applyAlignment="1">
      <alignment vertical="center" shrinkToFit="1"/>
    </xf>
    <xf numFmtId="178" fontId="22" fillId="2" borderId="92" xfId="1" applyNumberFormat="1" applyFont="1" applyFill="1" applyBorder="1" applyAlignment="1">
      <alignment vertical="center" shrinkToFit="1"/>
    </xf>
    <xf numFmtId="178" fontId="22" fillId="2" borderId="91" xfId="1" applyNumberFormat="1" applyFont="1" applyFill="1" applyBorder="1" applyAlignment="1">
      <alignment vertical="center" shrinkToFit="1"/>
    </xf>
    <xf numFmtId="178" fontId="22" fillId="2" borderId="77" xfId="1" applyNumberFormat="1" applyFont="1" applyFill="1" applyBorder="1" applyAlignment="1">
      <alignment vertical="center" shrinkToFit="1"/>
    </xf>
    <xf numFmtId="0" fontId="11" fillId="2" borderId="44" xfId="0" applyFont="1" applyFill="1" applyBorder="1">
      <alignment vertical="center"/>
    </xf>
    <xf numFmtId="178" fontId="22" fillId="2" borderId="117" xfId="1" applyNumberFormat="1" applyFont="1" applyFill="1" applyBorder="1" applyAlignment="1">
      <alignment vertical="center" shrinkToFit="1"/>
    </xf>
    <xf numFmtId="0" fontId="22" fillId="2" borderId="78" xfId="0" applyFont="1" applyFill="1" applyBorder="1" applyAlignment="1">
      <alignment horizontal="distributed" vertical="center"/>
    </xf>
    <xf numFmtId="178" fontId="22" fillId="2" borderId="64" xfId="1" applyNumberFormat="1" applyFont="1" applyFill="1" applyBorder="1" applyAlignment="1">
      <alignment vertical="center" shrinkToFit="1"/>
    </xf>
    <xf numFmtId="178" fontId="22" fillId="2" borderId="119" xfId="1" applyNumberFormat="1" applyFont="1" applyFill="1" applyBorder="1" applyAlignment="1">
      <alignment vertical="center" shrinkToFit="1"/>
    </xf>
    <xf numFmtId="0" fontId="22" fillId="2" borderId="84" xfId="0" applyFont="1" applyFill="1" applyBorder="1" applyAlignment="1">
      <alignment horizontal="distributed" vertical="center"/>
    </xf>
    <xf numFmtId="178" fontId="22" fillId="2" borderId="74" xfId="1" applyNumberFormat="1" applyFont="1" applyFill="1" applyBorder="1" applyAlignment="1">
      <alignment vertical="center" shrinkToFit="1"/>
    </xf>
    <xf numFmtId="178" fontId="22" fillId="2" borderId="112" xfId="1" applyNumberFormat="1" applyFont="1" applyFill="1" applyBorder="1" applyAlignment="1">
      <alignment vertical="center" shrinkToFit="1"/>
    </xf>
    <xf numFmtId="0" fontId="22" fillId="2" borderId="81" xfId="0" applyFont="1" applyFill="1" applyBorder="1" applyAlignment="1">
      <alignment horizontal="distributed" vertical="center"/>
    </xf>
    <xf numFmtId="178" fontId="22" fillId="2" borderId="67" xfId="1" applyNumberFormat="1" applyFont="1" applyFill="1" applyBorder="1" applyAlignment="1">
      <alignment vertical="center" shrinkToFit="1"/>
    </xf>
    <xf numFmtId="178" fontId="22" fillId="2" borderId="116" xfId="1" applyNumberFormat="1" applyFont="1" applyFill="1" applyBorder="1" applyAlignment="1">
      <alignment vertical="center" shrinkToFit="1"/>
    </xf>
    <xf numFmtId="0" fontId="22" fillId="3" borderId="82" xfId="0" applyFont="1" applyFill="1" applyBorder="1">
      <alignment vertical="center"/>
    </xf>
    <xf numFmtId="0" fontId="22" fillId="2" borderId="66" xfId="0" applyFont="1" applyFill="1" applyBorder="1" applyAlignment="1">
      <alignment horizontal="distributed" vertical="center"/>
    </xf>
    <xf numFmtId="0" fontId="22" fillId="2" borderId="75" xfId="0" applyFont="1" applyFill="1" applyBorder="1" applyAlignment="1">
      <alignment horizontal="distributed" vertical="center"/>
    </xf>
    <xf numFmtId="0" fontId="22" fillId="2" borderId="45" xfId="0" applyFont="1" applyFill="1" applyBorder="1" applyAlignment="1">
      <alignment horizontal="distributed" vertical="center" justifyLastLine="1"/>
    </xf>
    <xf numFmtId="0" fontId="22" fillId="2" borderId="38" xfId="0" applyFont="1" applyFill="1" applyBorder="1" applyAlignment="1">
      <alignment horizontal="distributed" vertical="center" justifyLastLine="1"/>
    </xf>
    <xf numFmtId="0" fontId="22" fillId="2" borderId="69" xfId="0" applyFont="1" applyFill="1" applyBorder="1" applyAlignment="1">
      <alignment horizontal="distributed" vertical="center"/>
    </xf>
    <xf numFmtId="0" fontId="22" fillId="2" borderId="120" xfId="0" applyFont="1" applyFill="1" applyBorder="1" applyAlignment="1">
      <alignment horizontal="distributed" vertical="center"/>
    </xf>
    <xf numFmtId="0" fontId="22" fillId="2" borderId="86" xfId="0" applyFont="1" applyFill="1" applyBorder="1" applyAlignment="1">
      <alignment horizontal="distributed" vertical="center"/>
    </xf>
    <xf numFmtId="0" fontId="22" fillId="2" borderId="104" xfId="0" applyFont="1" applyFill="1" applyBorder="1">
      <alignment vertical="center"/>
    </xf>
    <xf numFmtId="0" fontId="31" fillId="2" borderId="82" xfId="0" applyFont="1" applyFill="1" applyBorder="1" applyAlignment="1">
      <alignment horizontal="distributed" vertical="center"/>
    </xf>
    <xf numFmtId="0" fontId="31" fillId="2" borderId="76" xfId="0" applyFont="1" applyFill="1" applyBorder="1" applyAlignment="1">
      <alignment horizontal="distributed" vertical="center"/>
    </xf>
    <xf numFmtId="0" fontId="22" fillId="3" borderId="12" xfId="0" quotePrefix="1" applyFont="1" applyFill="1" applyBorder="1" applyAlignment="1">
      <alignment horizontal="center" vertical="center"/>
    </xf>
    <xf numFmtId="0" fontId="24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32" fillId="2" borderId="0" xfId="0" applyFont="1" applyFill="1" applyAlignment="1">
      <alignment horizontal="left" vertical="center"/>
    </xf>
    <xf numFmtId="38" fontId="28" fillId="2" borderId="37" xfId="1" applyFont="1" applyFill="1" applyBorder="1" applyAlignment="1">
      <alignment horizontal="center" vertical="center"/>
    </xf>
    <xf numFmtId="178" fontId="28" fillId="2" borderId="8" xfId="1" applyNumberFormat="1" applyFont="1" applyFill="1" applyBorder="1" applyAlignment="1">
      <alignment horizontal="right" vertical="center" shrinkToFit="1"/>
    </xf>
    <xf numFmtId="178" fontId="28" fillId="2" borderId="37" xfId="1" applyNumberFormat="1" applyFont="1" applyFill="1" applyBorder="1" applyAlignment="1">
      <alignment horizontal="right" vertical="center" shrinkToFit="1"/>
    </xf>
    <xf numFmtId="178" fontId="28" fillId="2" borderId="38" xfId="1" applyNumberFormat="1" applyFont="1" applyFill="1" applyBorder="1" applyAlignment="1">
      <alignment horizontal="right" vertical="center" shrinkToFit="1"/>
    </xf>
    <xf numFmtId="49" fontId="28" fillId="2" borderId="123" xfId="0" applyNumberFormat="1" applyFont="1" applyFill="1" applyBorder="1" applyAlignment="1">
      <alignment horizontal="center" vertical="center" shrinkToFit="1"/>
    </xf>
    <xf numFmtId="38" fontId="28" fillId="2" borderId="125" xfId="1" applyFont="1" applyFill="1" applyBorder="1" applyAlignment="1">
      <alignment horizontal="center" vertical="center"/>
    </xf>
    <xf numFmtId="178" fontId="28" fillId="2" borderId="126" xfId="1" applyNumberFormat="1" applyFont="1" applyFill="1" applyBorder="1" applyAlignment="1">
      <alignment horizontal="right" vertical="center" shrinkToFit="1"/>
    </xf>
    <xf numFmtId="178" fontId="28" fillId="2" borderId="125" xfId="1" applyNumberFormat="1" applyFont="1" applyFill="1" applyBorder="1" applyAlignment="1">
      <alignment horizontal="right" vertical="center" shrinkToFit="1"/>
    </xf>
    <xf numFmtId="178" fontId="28" fillId="2" borderId="124" xfId="1" applyNumberFormat="1" applyFont="1" applyFill="1" applyBorder="1" applyAlignment="1">
      <alignment horizontal="right" vertical="center" shrinkToFit="1"/>
    </xf>
    <xf numFmtId="0" fontId="28" fillId="2" borderId="127" xfId="0" applyFont="1" applyFill="1" applyBorder="1">
      <alignment vertical="center"/>
    </xf>
    <xf numFmtId="38" fontId="28" fillId="0" borderId="128" xfId="1" applyFont="1" applyBorder="1" applyAlignment="1">
      <alignment horizontal="center" vertical="center"/>
    </xf>
    <xf numFmtId="0" fontId="22" fillId="2" borderId="130" xfId="0" applyFont="1" applyFill="1" applyBorder="1" applyAlignment="1">
      <alignment horizontal="distributed" vertical="center" indent="1"/>
    </xf>
    <xf numFmtId="38" fontId="22" fillId="2" borderId="122" xfId="1" applyFont="1" applyFill="1" applyBorder="1" applyAlignment="1">
      <alignment horizontal="right" vertical="center" indent="1"/>
    </xf>
    <xf numFmtId="176" fontId="22" fillId="2" borderId="121" xfId="0" applyNumberFormat="1" applyFont="1" applyFill="1" applyBorder="1" applyAlignment="1">
      <alignment horizontal="right" vertical="center" indent="1"/>
    </xf>
    <xf numFmtId="0" fontId="22" fillId="2" borderId="132" xfId="0" applyFont="1" applyFill="1" applyBorder="1" applyAlignment="1">
      <alignment horizontal="distributed" vertical="center" indent="1"/>
    </xf>
    <xf numFmtId="38" fontId="22" fillId="2" borderId="131" xfId="1" applyFont="1" applyFill="1" applyBorder="1" applyAlignment="1">
      <alignment horizontal="right" vertical="center" indent="1"/>
    </xf>
    <xf numFmtId="176" fontId="22" fillId="2" borderId="133" xfId="0" applyNumberFormat="1" applyFont="1" applyFill="1" applyBorder="1" applyAlignment="1">
      <alignment horizontal="right" vertical="center" indent="1"/>
    </xf>
    <xf numFmtId="0" fontId="22" fillId="2" borderId="134" xfId="0" applyFont="1" applyFill="1" applyBorder="1" applyAlignment="1">
      <alignment horizontal="distributed" vertical="center" indent="1"/>
    </xf>
    <xf numFmtId="38" fontId="22" fillId="2" borderId="135" xfId="1" applyFont="1" applyFill="1" applyBorder="1" applyAlignment="1">
      <alignment horizontal="right" vertical="center" indent="1"/>
    </xf>
    <xf numFmtId="176" fontId="22" fillId="2" borderId="136" xfId="0" applyNumberFormat="1" applyFont="1" applyFill="1" applyBorder="1" applyAlignment="1">
      <alignment horizontal="right" vertical="center" indent="1"/>
    </xf>
    <xf numFmtId="0" fontId="27" fillId="2" borderId="76" xfId="0" applyFont="1" applyFill="1" applyBorder="1" applyAlignment="1">
      <alignment horizontal="center" vertical="center" shrinkToFit="1"/>
    </xf>
    <xf numFmtId="0" fontId="27" fillId="2" borderId="86" xfId="0" applyFont="1" applyFill="1" applyBorder="1" applyAlignment="1">
      <alignment horizontal="center" vertical="center" shrinkToFit="1"/>
    </xf>
    <xf numFmtId="178" fontId="28" fillId="0" borderId="76" xfId="1" applyNumberFormat="1" applyFont="1" applyFill="1" applyBorder="1" applyAlignment="1">
      <alignment horizontal="right" vertical="center" shrinkToFit="1"/>
    </xf>
    <xf numFmtId="178" fontId="28" fillId="0" borderId="74" xfId="1" applyNumberFormat="1" applyFont="1" applyFill="1" applyBorder="1" applyAlignment="1">
      <alignment horizontal="right" vertical="center" shrinkToFit="1"/>
    </xf>
    <xf numFmtId="178" fontId="28" fillId="0" borderId="75" xfId="1" applyNumberFormat="1" applyFont="1" applyFill="1" applyBorder="1" applyAlignment="1">
      <alignment horizontal="right" vertical="center" shrinkToFit="1"/>
    </xf>
    <xf numFmtId="49" fontId="28" fillId="2" borderId="144" xfId="0" applyNumberFormat="1" applyFont="1" applyFill="1" applyBorder="1" applyAlignment="1">
      <alignment horizontal="center" vertical="center" shrinkToFit="1"/>
    </xf>
    <xf numFmtId="0" fontId="28" fillId="2" borderId="145" xfId="0" applyFont="1" applyFill="1" applyBorder="1">
      <alignment vertical="center"/>
    </xf>
    <xf numFmtId="38" fontId="28" fillId="0" borderId="146" xfId="1" applyFont="1" applyBorder="1" applyAlignment="1">
      <alignment horizontal="center" vertical="center"/>
    </xf>
    <xf numFmtId="176" fontId="22" fillId="2" borderId="74" xfId="4" applyNumberFormat="1" applyFont="1" applyFill="1" applyBorder="1" applyAlignment="1">
      <alignment horizontal="right" vertical="center"/>
    </xf>
    <xf numFmtId="178" fontId="28" fillId="2" borderId="125" xfId="1" applyNumberFormat="1" applyFont="1" applyFill="1" applyBorder="1" applyAlignment="1">
      <alignment vertical="center" shrinkToFit="1"/>
    </xf>
    <xf numFmtId="0" fontId="28" fillId="2" borderId="142" xfId="0" applyFont="1" applyFill="1" applyBorder="1" applyAlignment="1">
      <alignment horizontal="center" vertical="center"/>
    </xf>
    <xf numFmtId="0" fontId="28" fillId="2" borderId="74" xfId="0" applyFont="1" applyFill="1" applyBorder="1" applyAlignment="1">
      <alignment horizontal="center" vertical="center"/>
    </xf>
    <xf numFmtId="178" fontId="28" fillId="2" borderId="76" xfId="0" applyNumberFormat="1" applyFont="1" applyFill="1" applyBorder="1" applyAlignment="1">
      <alignment horizontal="right" vertical="center" shrinkToFit="1"/>
    </xf>
    <xf numFmtId="178" fontId="28" fillId="2" borderId="74" xfId="0" applyNumberFormat="1" applyFont="1" applyFill="1" applyBorder="1" applyAlignment="1">
      <alignment horizontal="right" vertical="center" shrinkToFit="1"/>
    </xf>
    <xf numFmtId="178" fontId="28" fillId="2" borderId="75" xfId="0" applyNumberFormat="1" applyFont="1" applyFill="1" applyBorder="1" applyAlignment="1">
      <alignment horizontal="right" vertical="center" shrinkToFit="1"/>
    </xf>
    <xf numFmtId="178" fontId="28" fillId="2" borderId="74" xfId="1" applyNumberFormat="1" applyFont="1" applyFill="1" applyBorder="1" applyAlignment="1">
      <alignment vertical="center" shrinkToFit="1"/>
    </xf>
    <xf numFmtId="0" fontId="28" fillId="2" borderId="112" xfId="0" applyFont="1" applyFill="1" applyBorder="1" applyAlignment="1">
      <alignment horizontal="center" vertical="center"/>
    </xf>
    <xf numFmtId="178" fontId="28" fillId="0" borderId="82" xfId="1" applyNumberFormat="1" applyFont="1" applyFill="1" applyBorder="1" applyAlignment="1">
      <alignment horizontal="right" vertical="center" shrinkToFit="1"/>
    </xf>
    <xf numFmtId="178" fontId="28" fillId="0" borderId="67" xfId="1" applyNumberFormat="1" applyFont="1" applyFill="1" applyBorder="1" applyAlignment="1">
      <alignment horizontal="right" vertical="center" shrinkToFit="1"/>
    </xf>
    <xf numFmtId="178" fontId="28" fillId="0" borderId="69" xfId="1" applyNumberFormat="1" applyFont="1" applyFill="1" applyBorder="1" applyAlignment="1">
      <alignment horizontal="right" vertical="center" shrinkToFit="1"/>
    </xf>
    <xf numFmtId="178" fontId="28" fillId="2" borderId="90" xfId="1" applyNumberFormat="1" applyFont="1" applyFill="1" applyBorder="1" applyAlignment="1">
      <alignment horizontal="right" vertical="center" shrinkToFit="1"/>
    </xf>
    <xf numFmtId="38" fontId="28" fillId="0" borderId="74" xfId="1" applyFont="1" applyFill="1" applyBorder="1" applyAlignment="1">
      <alignment horizontal="center" vertical="center"/>
    </xf>
    <xf numFmtId="0" fontId="22" fillId="0" borderId="73" xfId="0" applyFont="1" applyBorder="1" applyAlignment="1">
      <alignment horizontal="distributed" vertical="center" indent="1"/>
    </xf>
    <xf numFmtId="38" fontId="22" fillId="0" borderId="74" xfId="1" applyFont="1" applyFill="1" applyBorder="1" applyAlignment="1">
      <alignment horizontal="right" vertical="center" indent="1"/>
    </xf>
    <xf numFmtId="176" fontId="22" fillId="0" borderId="75" xfId="0" applyNumberFormat="1" applyFont="1" applyBorder="1" applyAlignment="1">
      <alignment horizontal="right" vertical="center" indent="1"/>
    </xf>
    <xf numFmtId="0" fontId="22" fillId="0" borderId="68" xfId="0" applyFont="1" applyBorder="1" applyAlignment="1">
      <alignment horizontal="distributed" vertical="center" indent="1"/>
    </xf>
    <xf numFmtId="38" fontId="22" fillId="0" borderId="67" xfId="1" applyFont="1" applyFill="1" applyBorder="1" applyAlignment="1">
      <alignment horizontal="right" vertical="center" indent="1"/>
    </xf>
    <xf numFmtId="176" fontId="22" fillId="0" borderId="69" xfId="0" applyNumberFormat="1" applyFont="1" applyBorder="1" applyAlignment="1">
      <alignment horizontal="right" vertical="center" indent="1"/>
    </xf>
    <xf numFmtId="38" fontId="28" fillId="2" borderId="116" xfId="1" applyFont="1" applyFill="1" applyBorder="1" applyAlignment="1">
      <alignment horizontal="center" vertical="center" shrinkToFit="1"/>
    </xf>
    <xf numFmtId="38" fontId="28" fillId="2" borderId="116" xfId="1" quotePrefix="1" applyFont="1" applyFill="1" applyBorder="1" applyAlignment="1">
      <alignment horizontal="center" vertical="center" shrinkToFit="1"/>
    </xf>
    <xf numFmtId="178" fontId="28" fillId="2" borderId="143" xfId="1" applyNumberFormat="1" applyFont="1" applyFill="1" applyBorder="1" applyAlignment="1">
      <alignment horizontal="right" vertical="center" shrinkToFit="1"/>
    </xf>
    <xf numFmtId="38" fontId="28" fillId="2" borderId="112" xfId="1" quotePrefix="1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horizontal="left" vertical="center" inden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74" xfId="0" applyFont="1" applyFill="1" applyBorder="1" applyAlignment="1">
      <alignment horizontal="center" vertical="center"/>
    </xf>
    <xf numFmtId="178" fontId="28" fillId="3" borderId="76" xfId="1" applyNumberFormat="1" applyFont="1" applyFill="1" applyBorder="1" applyAlignment="1">
      <alignment horizontal="right" vertical="center" shrinkToFit="1"/>
    </xf>
    <xf numFmtId="178" fontId="28" fillId="3" borderId="74" xfId="1" applyNumberFormat="1" applyFont="1" applyFill="1" applyBorder="1" applyAlignment="1">
      <alignment horizontal="right" vertical="center" shrinkToFit="1"/>
    </xf>
    <xf numFmtId="178" fontId="28" fillId="3" borderId="75" xfId="1" applyNumberFormat="1" applyFont="1" applyFill="1" applyBorder="1" applyAlignment="1">
      <alignment horizontal="right" vertical="center" shrinkToFit="1"/>
    </xf>
    <xf numFmtId="0" fontId="28" fillId="3" borderId="112" xfId="0" applyFont="1" applyFill="1" applyBorder="1" applyAlignment="1">
      <alignment horizontal="center" vertical="center"/>
    </xf>
    <xf numFmtId="38" fontId="28" fillId="2" borderId="112" xfId="1" applyFont="1" applyFill="1" applyBorder="1" applyAlignment="1">
      <alignment horizontal="center" vertical="center" shrinkToFit="1"/>
    </xf>
    <xf numFmtId="38" fontId="28" fillId="2" borderId="142" xfId="1" applyFont="1" applyFill="1" applyBorder="1" applyAlignment="1">
      <alignment horizontal="center" vertical="center" shrinkToFit="1"/>
    </xf>
    <xf numFmtId="0" fontId="28" fillId="2" borderId="97" xfId="0" applyFont="1" applyFill="1" applyBorder="1" applyAlignment="1">
      <alignment horizontal="center" vertical="center" shrinkToFit="1"/>
    </xf>
    <xf numFmtId="38" fontId="28" fillId="2" borderId="40" xfId="1" applyFont="1" applyFill="1" applyBorder="1" applyAlignment="1">
      <alignment horizontal="center" vertical="center" shrinkToFit="1"/>
    </xf>
    <xf numFmtId="0" fontId="34" fillId="2" borderId="15" xfId="0" applyFont="1" applyFill="1" applyBorder="1">
      <alignment vertical="center"/>
    </xf>
    <xf numFmtId="0" fontId="28" fillId="2" borderId="0" xfId="0" applyFont="1" applyFill="1">
      <alignment vertical="center"/>
    </xf>
    <xf numFmtId="0" fontId="34" fillId="2" borderId="0" xfId="0" applyFont="1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178" fontId="35" fillId="2" borderId="0" xfId="1" applyNumberFormat="1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35" fillId="2" borderId="30" xfId="0" applyFont="1" applyFill="1" applyBorder="1">
      <alignment vertical="center"/>
    </xf>
    <xf numFmtId="0" fontId="36" fillId="2" borderId="45" xfId="0" applyFont="1" applyFill="1" applyBorder="1" applyAlignment="1">
      <alignment horizontal="center" vertical="center" justifyLastLine="1"/>
    </xf>
    <xf numFmtId="0" fontId="35" fillId="2" borderId="0" xfId="0" applyFont="1" applyFill="1" applyAlignment="1">
      <alignment horizontal="left" vertical="center" indent="1"/>
    </xf>
    <xf numFmtId="0" fontId="35" fillId="2" borderId="0" xfId="0" applyFont="1" applyFill="1">
      <alignment vertical="center"/>
    </xf>
    <xf numFmtId="0" fontId="35" fillId="2" borderId="62" xfId="0" applyFont="1" applyFill="1" applyBorder="1">
      <alignment vertical="center"/>
    </xf>
    <xf numFmtId="0" fontId="36" fillId="2" borderId="18" xfId="0" applyFont="1" applyFill="1" applyBorder="1" applyAlignment="1">
      <alignment horizontal="center" vertical="center" justifyLastLine="1"/>
    </xf>
    <xf numFmtId="0" fontId="36" fillId="2" borderId="52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5" fillId="2" borderId="15" xfId="0" applyFont="1" applyFill="1" applyBorder="1">
      <alignment vertical="center"/>
    </xf>
    <xf numFmtId="0" fontId="28" fillId="2" borderId="0" xfId="0" applyFont="1" applyFill="1" applyAlignment="1">
      <alignment horizontal="distributed" vertical="center"/>
    </xf>
    <xf numFmtId="0" fontId="28" fillId="2" borderId="0" xfId="0" applyFont="1" applyFill="1" applyAlignment="1">
      <alignment horizontal="distributed" vertical="center" justifyLastLine="1"/>
    </xf>
    <xf numFmtId="38" fontId="28" fillId="2" borderId="115" xfId="1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vertical="center" justifyLastLine="1"/>
    </xf>
    <xf numFmtId="38" fontId="28" fillId="2" borderId="90" xfId="1" applyFont="1" applyFill="1" applyBorder="1" applyAlignment="1">
      <alignment horizontal="center" vertical="center" shrinkToFit="1"/>
    </xf>
    <xf numFmtId="0" fontId="34" fillId="2" borderId="20" xfId="0" applyFont="1" applyFill="1" applyBorder="1">
      <alignment vertical="center"/>
    </xf>
    <xf numFmtId="0" fontId="28" fillId="2" borderId="8" xfId="0" applyFont="1" applyFill="1" applyBorder="1">
      <alignment vertical="center"/>
    </xf>
    <xf numFmtId="0" fontId="34" fillId="2" borderId="84" xfId="0" applyFont="1" applyFill="1" applyBorder="1">
      <alignment vertical="center"/>
    </xf>
    <xf numFmtId="0" fontId="28" fillId="2" borderId="76" xfId="0" applyFont="1" applyFill="1" applyBorder="1">
      <alignment vertical="center"/>
    </xf>
    <xf numFmtId="0" fontId="35" fillId="2" borderId="84" xfId="0" applyFont="1" applyFill="1" applyBorder="1">
      <alignment vertical="center"/>
    </xf>
    <xf numFmtId="0" fontId="28" fillId="2" borderId="76" xfId="0" applyFont="1" applyFill="1" applyBorder="1" applyAlignment="1">
      <alignment vertical="center" justifyLastLine="1"/>
    </xf>
    <xf numFmtId="0" fontId="34" fillId="3" borderId="84" xfId="0" applyFont="1" applyFill="1" applyBorder="1">
      <alignment vertical="center"/>
    </xf>
    <xf numFmtId="0" fontId="28" fillId="3" borderId="76" xfId="0" applyFont="1" applyFill="1" applyBorder="1">
      <alignment vertical="center"/>
    </xf>
    <xf numFmtId="0" fontId="28" fillId="3" borderId="67" xfId="0" applyFont="1" applyFill="1" applyBorder="1" applyAlignment="1">
      <alignment horizontal="center" vertical="center"/>
    </xf>
    <xf numFmtId="178" fontId="28" fillId="3" borderId="82" xfId="1" applyNumberFormat="1" applyFont="1" applyFill="1" applyBorder="1" applyAlignment="1">
      <alignment vertical="center" shrinkToFit="1"/>
    </xf>
    <xf numFmtId="178" fontId="28" fillId="3" borderId="67" xfId="1" applyNumberFormat="1" applyFont="1" applyFill="1" applyBorder="1" applyAlignment="1">
      <alignment vertical="center" shrinkToFit="1"/>
    </xf>
    <xf numFmtId="0" fontId="28" fillId="3" borderId="116" xfId="0" applyFont="1" applyFill="1" applyBorder="1" applyAlignment="1">
      <alignment horizontal="center" vertical="center"/>
    </xf>
    <xf numFmtId="178" fontId="28" fillId="2" borderId="67" xfId="1" applyNumberFormat="1" applyFont="1" applyFill="1" applyBorder="1" applyAlignment="1">
      <alignment vertical="center" shrinkToFit="1"/>
    </xf>
    <xf numFmtId="0" fontId="37" fillId="2" borderId="0" xfId="0" applyFont="1" applyFill="1" applyAlignment="1">
      <alignment horizontal="center" vertical="center"/>
    </xf>
    <xf numFmtId="38" fontId="28" fillId="0" borderId="112" xfId="1" applyFont="1" applyFill="1" applyBorder="1" applyAlignment="1">
      <alignment horizontal="center" vertical="center" shrinkToFit="1"/>
    </xf>
    <xf numFmtId="0" fontId="34" fillId="3" borderId="81" xfId="0" applyFont="1" applyFill="1" applyBorder="1">
      <alignment vertical="center"/>
    </xf>
    <xf numFmtId="0" fontId="28" fillId="3" borderId="82" xfId="0" applyFont="1" applyFill="1" applyBorder="1">
      <alignment vertical="center"/>
    </xf>
    <xf numFmtId="0" fontId="28" fillId="3" borderId="82" xfId="0" applyFont="1" applyFill="1" applyBorder="1" applyAlignment="1">
      <alignment horizontal="center" vertical="center" shrinkToFit="1"/>
    </xf>
    <xf numFmtId="178" fontId="28" fillId="3" borderId="82" xfId="1" applyNumberFormat="1" applyFont="1" applyFill="1" applyBorder="1" applyAlignment="1">
      <alignment horizontal="right" vertical="center" shrinkToFit="1"/>
    </xf>
    <xf numFmtId="178" fontId="28" fillId="3" borderId="67" xfId="1" applyNumberFormat="1" applyFont="1" applyFill="1" applyBorder="1" applyAlignment="1">
      <alignment horizontal="right" vertical="center" shrinkToFit="1"/>
    </xf>
    <xf numFmtId="178" fontId="28" fillId="3" borderId="69" xfId="1" applyNumberFormat="1" applyFont="1" applyFill="1" applyBorder="1" applyAlignment="1">
      <alignment horizontal="right" vertical="center" shrinkToFit="1"/>
    </xf>
    <xf numFmtId="0" fontId="28" fillId="2" borderId="8" xfId="0" applyFont="1" applyFill="1" applyBorder="1" applyAlignment="1">
      <alignment vertical="center" justifyLastLine="1"/>
    </xf>
    <xf numFmtId="0" fontId="34" fillId="2" borderId="81" xfId="0" applyFont="1" applyFill="1" applyBorder="1">
      <alignment vertical="center"/>
    </xf>
    <xf numFmtId="0" fontId="28" fillId="2" borderId="82" xfId="0" applyFont="1" applyFill="1" applyBorder="1" applyAlignment="1">
      <alignment horizontal="distributed" vertical="center"/>
    </xf>
    <xf numFmtId="0" fontId="28" fillId="2" borderId="82" xfId="0" applyFont="1" applyFill="1" applyBorder="1" applyAlignment="1">
      <alignment horizontal="distributed" vertical="center" justifyLastLine="1"/>
    </xf>
    <xf numFmtId="178" fontId="28" fillId="3" borderId="74" xfId="1" applyNumberFormat="1" applyFont="1" applyFill="1" applyBorder="1" applyAlignment="1">
      <alignment vertical="center" shrinkToFit="1"/>
    </xf>
    <xf numFmtId="0" fontId="34" fillId="3" borderId="20" xfId="0" applyFont="1" applyFill="1" applyBorder="1">
      <alignment vertical="center"/>
    </xf>
    <xf numFmtId="0" fontId="28" fillId="3" borderId="8" xfId="0" applyFont="1" applyFill="1" applyBorder="1">
      <alignment vertical="center"/>
    </xf>
    <xf numFmtId="0" fontId="28" fillId="3" borderId="8" xfId="0" applyFont="1" applyFill="1" applyBorder="1" applyAlignment="1">
      <alignment horizontal="center" vertical="center" shrinkToFit="1"/>
    </xf>
    <xf numFmtId="0" fontId="28" fillId="3" borderId="37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/>
    </xf>
    <xf numFmtId="0" fontId="38" fillId="2" borderId="0" xfId="0" applyFont="1" applyFill="1">
      <alignment vertical="center"/>
    </xf>
    <xf numFmtId="0" fontId="38" fillId="2" borderId="0" xfId="0" applyFont="1" applyFill="1" applyAlignment="1">
      <alignment horizontal="center" vertical="center" shrinkToFit="1"/>
    </xf>
    <xf numFmtId="0" fontId="39" fillId="2" borderId="0" xfId="0" applyFont="1" applyFill="1">
      <alignment vertical="center"/>
    </xf>
    <xf numFmtId="0" fontId="38" fillId="2" borderId="0" xfId="0" applyFont="1" applyFill="1" applyAlignment="1">
      <alignment horizontal="center" vertical="center"/>
    </xf>
    <xf numFmtId="178" fontId="38" fillId="2" borderId="0" xfId="1" applyNumberFormat="1" applyFont="1" applyFill="1" applyAlignment="1">
      <alignment vertical="center" shrinkToFit="1"/>
    </xf>
    <xf numFmtId="38" fontId="35" fillId="2" borderId="0" xfId="1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37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0" fillId="2" borderId="0" xfId="0" applyFont="1" applyFill="1" applyAlignment="1">
      <alignment horizontal="left" vertical="center" indent="1"/>
    </xf>
    <xf numFmtId="178" fontId="28" fillId="2" borderId="88" xfId="1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179" fontId="9" fillId="2" borderId="1" xfId="0" applyNumberFormat="1" applyFont="1" applyFill="1" applyBorder="1" applyAlignment="1">
      <alignment horizontal="right" vertical="center"/>
    </xf>
    <xf numFmtId="176" fontId="28" fillId="2" borderId="82" xfId="1" applyNumberFormat="1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center" vertical="center"/>
    </xf>
    <xf numFmtId="179" fontId="9" fillId="2" borderId="3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horizontal="right" vertical="center"/>
    </xf>
    <xf numFmtId="177" fontId="9" fillId="2" borderId="2" xfId="1" applyNumberFormat="1" applyFont="1" applyFill="1" applyBorder="1" applyAlignment="1">
      <alignment horizontal="right" vertical="center"/>
    </xf>
    <xf numFmtId="178" fontId="28" fillId="2" borderId="146" xfId="1" applyNumberFormat="1" applyFont="1" applyFill="1" applyBorder="1" applyAlignment="1">
      <alignment horizontal="right" vertical="center" shrinkToFit="1"/>
    </xf>
    <xf numFmtId="178" fontId="28" fillId="2" borderId="93" xfId="1" applyNumberFormat="1" applyFont="1" applyFill="1" applyBorder="1" applyAlignment="1">
      <alignment horizontal="right" vertical="center" shrinkToFit="1"/>
    </xf>
    <xf numFmtId="178" fontId="9" fillId="2" borderId="1" xfId="0" applyNumberFormat="1" applyFont="1" applyFill="1" applyBorder="1" applyAlignment="1">
      <alignment horizontal="right" vertical="center"/>
    </xf>
    <xf numFmtId="178" fontId="28" fillId="2" borderId="76" xfId="1" applyNumberFormat="1" applyFont="1" applyFill="1" applyBorder="1">
      <alignment vertical="center"/>
    </xf>
    <xf numFmtId="178" fontId="28" fillId="2" borderId="93" xfId="1" applyNumberFormat="1" applyFont="1" applyFill="1" applyBorder="1">
      <alignment vertical="center"/>
    </xf>
    <xf numFmtId="0" fontId="28" fillId="2" borderId="93" xfId="0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right" vertical="center"/>
    </xf>
    <xf numFmtId="178" fontId="28" fillId="2" borderId="93" xfId="1" applyNumberFormat="1" applyFont="1" applyFill="1" applyBorder="1" applyAlignment="1">
      <alignment horizontal="right" vertical="center"/>
    </xf>
    <xf numFmtId="176" fontId="28" fillId="2" borderId="76" xfId="1" applyNumberFormat="1" applyFont="1" applyFill="1" applyBorder="1" applyAlignment="1">
      <alignment horizontal="right" vertical="center" shrinkToFit="1"/>
    </xf>
    <xf numFmtId="0" fontId="28" fillId="3" borderId="77" xfId="0" applyFont="1" applyFill="1" applyBorder="1">
      <alignment vertical="center"/>
    </xf>
    <xf numFmtId="0" fontId="28" fillId="3" borderId="93" xfId="0" applyFont="1" applyFill="1" applyBorder="1" applyAlignment="1">
      <alignment horizontal="center" vertical="center"/>
    </xf>
    <xf numFmtId="178" fontId="28" fillId="3" borderId="76" xfId="1" applyNumberFormat="1" applyFont="1" applyFill="1" applyBorder="1">
      <alignment vertical="center"/>
    </xf>
    <xf numFmtId="178" fontId="28" fillId="3" borderId="93" xfId="1" applyNumberFormat="1" applyFont="1" applyFill="1" applyBorder="1">
      <alignment vertical="center"/>
    </xf>
    <xf numFmtId="178" fontId="28" fillId="2" borderId="90" xfId="1" applyNumberFormat="1" applyFont="1" applyFill="1" applyBorder="1" applyAlignment="1">
      <alignment horizontal="right" vertical="center"/>
    </xf>
    <xf numFmtId="0" fontId="28" fillId="2" borderId="90" xfId="0" applyFont="1" applyFill="1" applyBorder="1" applyAlignment="1">
      <alignment horizontal="center" vertical="center"/>
    </xf>
    <xf numFmtId="178" fontId="28" fillId="2" borderId="82" xfId="1" applyNumberFormat="1" applyFont="1" applyFill="1" applyBorder="1">
      <alignment vertical="center"/>
    </xf>
    <xf numFmtId="178" fontId="28" fillId="2" borderId="90" xfId="1" applyNumberFormat="1" applyFont="1" applyFill="1" applyBorder="1">
      <alignment vertical="center"/>
    </xf>
    <xf numFmtId="0" fontId="28" fillId="3" borderId="83" xfId="0" applyFont="1" applyFill="1" applyBorder="1">
      <alignment vertical="center"/>
    </xf>
    <xf numFmtId="0" fontId="28" fillId="3" borderId="90" xfId="0" applyFont="1" applyFill="1" applyBorder="1" applyAlignment="1">
      <alignment horizontal="center" vertical="center"/>
    </xf>
    <xf numFmtId="178" fontId="28" fillId="3" borderId="82" xfId="1" applyNumberFormat="1" applyFont="1" applyFill="1" applyBorder="1">
      <alignment vertical="center"/>
    </xf>
    <xf numFmtId="178" fontId="28" fillId="3" borderId="90" xfId="1" applyNumberFormat="1" applyFont="1" applyFill="1" applyBorder="1">
      <alignment vertical="center"/>
    </xf>
    <xf numFmtId="0" fontId="28" fillId="2" borderId="95" xfId="0" applyFont="1" applyFill="1" applyBorder="1" applyAlignment="1">
      <alignment horizontal="center" vertical="center" shrinkToFit="1"/>
    </xf>
    <xf numFmtId="0" fontId="28" fillId="2" borderId="80" xfId="0" applyFont="1" applyFill="1" applyBorder="1" applyAlignment="1">
      <alignment horizontal="center" vertical="center"/>
    </xf>
    <xf numFmtId="178" fontId="28" fillId="2" borderId="128" xfId="1" applyNumberFormat="1" applyFont="1" applyFill="1" applyBorder="1" applyAlignment="1">
      <alignment horizontal="right" vertical="center" shrinkToFit="1"/>
    </xf>
    <xf numFmtId="176" fontId="28" fillId="2" borderId="126" xfId="1" applyNumberFormat="1" applyFont="1" applyFill="1" applyBorder="1" applyAlignment="1">
      <alignment horizontal="right" vertical="center" shrinkToFit="1"/>
    </xf>
    <xf numFmtId="0" fontId="28" fillId="2" borderId="102" xfId="0" applyFont="1" applyFill="1" applyBorder="1">
      <alignment vertical="center"/>
    </xf>
    <xf numFmtId="0" fontId="28" fillId="3" borderId="22" xfId="0" applyFont="1" applyFill="1" applyBorder="1">
      <alignment vertical="center"/>
    </xf>
    <xf numFmtId="0" fontId="28" fillId="3" borderId="19" xfId="0" applyFont="1" applyFill="1" applyBorder="1" applyAlignment="1">
      <alignment horizontal="center" vertical="center"/>
    </xf>
    <xf numFmtId="38" fontId="38" fillId="2" borderId="0" xfId="1" applyFont="1" applyFill="1">
      <alignment vertical="center"/>
    </xf>
    <xf numFmtId="38" fontId="11" fillId="2" borderId="0" xfId="0" applyNumberFormat="1" applyFont="1" applyFill="1">
      <alignment vertical="center"/>
    </xf>
    <xf numFmtId="38" fontId="36" fillId="2" borderId="74" xfId="1" applyFont="1" applyFill="1" applyBorder="1" applyAlignment="1">
      <alignment horizontal="right" vertical="center" indent="1"/>
    </xf>
    <xf numFmtId="176" fontId="28" fillId="2" borderId="143" xfId="1" applyNumberFormat="1" applyFont="1" applyFill="1" applyBorder="1" applyAlignment="1">
      <alignment horizontal="right" vertical="center" shrinkToFit="1"/>
    </xf>
    <xf numFmtId="178" fontId="28" fillId="3" borderId="8" xfId="1" applyNumberFormat="1" applyFont="1" applyFill="1" applyBorder="1">
      <alignment vertical="center"/>
    </xf>
    <xf numFmtId="178" fontId="28" fillId="3" borderId="19" xfId="1" applyNumberFormat="1" applyFont="1" applyFill="1" applyBorder="1">
      <alignment vertical="center"/>
    </xf>
    <xf numFmtId="176" fontId="28" fillId="2" borderId="89" xfId="1" applyNumberFormat="1" applyFont="1" applyFill="1" applyBorder="1" applyAlignment="1">
      <alignment horizontal="right" vertical="center" shrinkToFit="1"/>
    </xf>
    <xf numFmtId="176" fontId="28" fillId="3" borderId="76" xfId="1" applyNumberFormat="1" applyFont="1" applyFill="1" applyBorder="1" applyAlignment="1">
      <alignment horizontal="right" vertical="center" shrinkToFit="1"/>
    </xf>
    <xf numFmtId="176" fontId="28" fillId="3" borderId="82" xfId="1" applyNumberFormat="1" applyFont="1" applyFill="1" applyBorder="1" applyAlignment="1">
      <alignment horizontal="right" vertical="center" shrinkToFit="1"/>
    </xf>
    <xf numFmtId="176" fontId="28" fillId="3" borderId="8" xfId="1" applyNumberFormat="1" applyFont="1" applyFill="1" applyBorder="1" applyAlignment="1">
      <alignment horizontal="right" vertical="center" shrinkToFit="1"/>
    </xf>
    <xf numFmtId="0" fontId="38" fillId="2" borderId="0" xfId="0" applyFont="1" applyFill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vertical="center" shrinkToFit="1"/>
    </xf>
    <xf numFmtId="0" fontId="28" fillId="2" borderId="104" xfId="0" applyFont="1" applyFill="1" applyBorder="1" applyAlignment="1">
      <alignment vertical="center" shrinkToFit="1"/>
    </xf>
    <xf numFmtId="0" fontId="28" fillId="2" borderId="75" xfId="0" applyFont="1" applyFill="1" applyBorder="1" applyAlignment="1">
      <alignment vertical="center" shrinkToFit="1"/>
    </xf>
    <xf numFmtId="0" fontId="28" fillId="2" borderId="69" xfId="0" applyFont="1" applyFill="1" applyBorder="1" applyAlignment="1">
      <alignment vertical="center" shrinkToFit="1"/>
    </xf>
    <xf numFmtId="0" fontId="28" fillId="3" borderId="69" xfId="0" applyFont="1" applyFill="1" applyBorder="1" applyAlignment="1">
      <alignment vertical="center" shrinkToFit="1"/>
    </xf>
    <xf numFmtId="0" fontId="28" fillId="2" borderId="38" xfId="0" applyFont="1" applyFill="1" applyBorder="1" applyAlignment="1">
      <alignment vertical="center" shrinkToFit="1"/>
    </xf>
    <xf numFmtId="0" fontId="28" fillId="3" borderId="75" xfId="0" applyFont="1" applyFill="1" applyBorder="1" applyAlignment="1">
      <alignment vertical="center" shrinkToFit="1"/>
    </xf>
    <xf numFmtId="0" fontId="28" fillId="3" borderId="38" xfId="0" applyFont="1" applyFill="1" applyBorder="1" applyAlignment="1">
      <alignment vertical="center" shrinkToFit="1"/>
    </xf>
    <xf numFmtId="0" fontId="39" fillId="2" borderId="0" xfId="0" applyFont="1" applyFill="1" applyAlignment="1">
      <alignment vertical="center" shrinkToFit="1"/>
    </xf>
    <xf numFmtId="0" fontId="41" fillId="2" borderId="0" xfId="0" applyFont="1" applyFill="1" applyAlignment="1">
      <alignment horizontal="left" vertical="center"/>
    </xf>
    <xf numFmtId="38" fontId="36" fillId="2" borderId="74" xfId="1" applyFont="1" applyFill="1" applyBorder="1" applyAlignment="1">
      <alignment vertical="center" shrinkToFit="1"/>
    </xf>
    <xf numFmtId="0" fontId="42" fillId="2" borderId="0" xfId="0" applyFont="1" applyFill="1" applyAlignment="1">
      <alignment horizontal="left" vertical="center"/>
    </xf>
    <xf numFmtId="0" fontId="28" fillId="2" borderId="97" xfId="0" quotePrefix="1" applyFont="1" applyFill="1" applyBorder="1" applyAlignment="1">
      <alignment horizontal="center" vertical="center" shrinkToFit="1"/>
    </xf>
    <xf numFmtId="38" fontId="28" fillId="2" borderId="88" xfId="1" applyFont="1" applyFill="1" applyBorder="1" applyAlignment="1">
      <alignment horizontal="center" vertical="center" shrinkToFit="1"/>
    </xf>
    <xf numFmtId="38" fontId="28" fillId="2" borderId="146" xfId="1" applyFont="1" applyFill="1" applyBorder="1" applyAlignment="1">
      <alignment horizontal="center" vertical="center" shrinkToFit="1"/>
    </xf>
    <xf numFmtId="38" fontId="28" fillId="2" borderId="93" xfId="1" applyFont="1" applyFill="1" applyBorder="1" applyAlignment="1">
      <alignment horizontal="center" vertical="center" shrinkToFit="1"/>
    </xf>
    <xf numFmtId="38" fontId="28" fillId="0" borderId="90" xfId="1" applyFont="1" applyFill="1" applyBorder="1" applyAlignment="1">
      <alignment horizontal="center" vertical="center" shrinkToFit="1"/>
    </xf>
    <xf numFmtId="38" fontId="28" fillId="2" borderId="90" xfId="1" quotePrefix="1" applyFont="1" applyFill="1" applyBorder="1" applyAlignment="1">
      <alignment horizontal="center" vertical="center" shrinkToFit="1"/>
    </xf>
    <xf numFmtId="0" fontId="28" fillId="2" borderId="90" xfId="0" quotePrefix="1" applyFont="1" applyFill="1" applyBorder="1" applyAlignment="1">
      <alignment horizontal="center" vertical="center"/>
    </xf>
    <xf numFmtId="0" fontId="28" fillId="3" borderId="80" xfId="0" applyFont="1" applyFill="1" applyBorder="1" applyAlignment="1">
      <alignment horizontal="center" vertical="center"/>
    </xf>
    <xf numFmtId="38" fontId="28" fillId="2" borderId="80" xfId="1" applyFont="1" applyFill="1" applyBorder="1" applyAlignment="1">
      <alignment horizontal="center" vertical="center" shrinkToFit="1"/>
    </xf>
    <xf numFmtId="38" fontId="28" fillId="2" borderId="98" xfId="1" applyFont="1" applyFill="1" applyBorder="1" applyAlignment="1">
      <alignment horizontal="center" vertical="center" shrinkToFit="1"/>
    </xf>
    <xf numFmtId="0" fontId="28" fillId="2" borderId="98" xfId="0" applyFont="1" applyFill="1" applyBorder="1" applyAlignment="1">
      <alignment horizontal="center" vertical="center"/>
    </xf>
    <xf numFmtId="38" fontId="28" fillId="0" borderId="98" xfId="1" applyFont="1" applyFill="1" applyBorder="1" applyAlignment="1">
      <alignment horizontal="center" vertical="center" shrinkToFit="1"/>
    </xf>
    <xf numFmtId="0" fontId="28" fillId="3" borderId="98" xfId="0" applyFont="1" applyFill="1" applyBorder="1" applyAlignment="1">
      <alignment horizontal="center" vertical="center"/>
    </xf>
    <xf numFmtId="38" fontId="28" fillId="2" borderId="74" xfId="1" quotePrefix="1" applyFont="1" applyFill="1" applyBorder="1" applyAlignment="1">
      <alignment horizontal="center" vertical="center" shrinkToFit="1"/>
    </xf>
    <xf numFmtId="38" fontId="28" fillId="2" borderId="129" xfId="1" applyFont="1" applyFill="1" applyBorder="1" applyAlignment="1">
      <alignment horizontal="center" vertical="center" shrinkToFit="1"/>
    </xf>
    <xf numFmtId="0" fontId="28" fillId="3" borderId="147" xfId="0" applyFont="1" applyFill="1" applyBorder="1" applyAlignment="1">
      <alignment horizontal="center" vertical="center"/>
    </xf>
    <xf numFmtId="176" fontId="22" fillId="2" borderId="115" xfId="4" applyNumberFormat="1" applyFont="1" applyFill="1" applyBorder="1" applyAlignment="1">
      <alignment horizontal="right" vertical="center"/>
    </xf>
    <xf numFmtId="176" fontId="22" fillId="2" borderId="116" xfId="4" applyNumberFormat="1" applyFont="1" applyFill="1" applyBorder="1" applyAlignment="1">
      <alignment horizontal="right" vertical="center"/>
    </xf>
    <xf numFmtId="176" fontId="22" fillId="2" borderId="112" xfId="4" applyNumberFormat="1" applyFont="1" applyFill="1" applyBorder="1" applyAlignment="1">
      <alignment horizontal="right" vertical="center"/>
    </xf>
    <xf numFmtId="176" fontId="22" fillId="2" borderId="67" xfId="4" applyNumberFormat="1" applyFont="1" applyFill="1" applyBorder="1" applyAlignment="1">
      <alignment horizontal="right" vertical="center"/>
    </xf>
    <xf numFmtId="0" fontId="43" fillId="2" borderId="0" xfId="0" applyFont="1" applyFill="1">
      <alignment vertical="center"/>
    </xf>
    <xf numFmtId="38" fontId="4" fillId="2" borderId="0" xfId="0" applyNumberFormat="1" applyFont="1" applyFill="1">
      <alignment vertical="center"/>
    </xf>
    <xf numFmtId="0" fontId="44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 shrinkToFit="1"/>
    </xf>
    <xf numFmtId="0" fontId="35" fillId="2" borderId="0" xfId="0" applyFont="1" applyFill="1" applyAlignment="1">
      <alignment horizontal="left" vertical="top" textRotation="255" shrinkToFit="1"/>
    </xf>
    <xf numFmtId="0" fontId="34" fillId="2" borderId="0" xfId="0" applyFont="1" applyFill="1" applyAlignment="1">
      <alignment horizontal="left" vertical="center" shrinkToFit="1"/>
    </xf>
    <xf numFmtId="0" fontId="28" fillId="2" borderId="95" xfId="0" quotePrefix="1" applyFont="1" applyFill="1" applyBorder="1" applyAlignment="1">
      <alignment horizontal="center" vertical="center" shrinkToFit="1"/>
    </xf>
    <xf numFmtId="0" fontId="35" fillId="2" borderId="20" xfId="0" applyFont="1" applyFill="1" applyBorder="1">
      <alignment vertical="center"/>
    </xf>
    <xf numFmtId="0" fontId="28" fillId="2" borderId="146" xfId="0" applyFont="1" applyFill="1" applyBorder="1" applyAlignment="1">
      <alignment horizontal="center" vertical="center"/>
    </xf>
    <xf numFmtId="178" fontId="28" fillId="2" borderId="143" xfId="1" applyNumberFormat="1" applyFont="1" applyFill="1" applyBorder="1">
      <alignment vertical="center"/>
    </xf>
    <xf numFmtId="178" fontId="28" fillId="2" borderId="146" xfId="1" applyNumberFormat="1" applyFont="1" applyFill="1" applyBorder="1">
      <alignment vertical="center"/>
    </xf>
    <xf numFmtId="178" fontId="28" fillId="2" borderId="37" xfId="1" applyNumberFormat="1" applyFont="1" applyFill="1" applyBorder="1" applyAlignment="1">
      <alignment vertical="center" shrinkToFit="1"/>
    </xf>
    <xf numFmtId="0" fontId="28" fillId="2" borderId="40" xfId="0" applyFont="1" applyFill="1" applyBorder="1" applyAlignment="1">
      <alignment horizontal="center" vertical="center"/>
    </xf>
    <xf numFmtId="0" fontId="28" fillId="2" borderId="80" xfId="0" quotePrefix="1" applyFont="1" applyFill="1" applyBorder="1" applyAlignment="1">
      <alignment horizontal="center" vertical="center"/>
    </xf>
    <xf numFmtId="178" fontId="35" fillId="2" borderId="0" xfId="0" applyNumberFormat="1" applyFont="1" applyFill="1">
      <alignment vertical="center"/>
    </xf>
    <xf numFmtId="178" fontId="27" fillId="2" borderId="89" xfId="1" applyNumberFormat="1" applyFont="1" applyFill="1" applyBorder="1" applyAlignment="1">
      <alignment horizontal="right" vertical="center" shrinkToFit="1"/>
    </xf>
    <xf numFmtId="178" fontId="27" fillId="2" borderId="82" xfId="1" applyNumberFormat="1" applyFont="1" applyFill="1" applyBorder="1" applyAlignment="1">
      <alignment horizontal="right" vertical="center" shrinkToFit="1"/>
    </xf>
    <xf numFmtId="178" fontId="27" fillId="2" borderId="143" xfId="1" applyNumberFormat="1" applyFont="1" applyFill="1" applyBorder="1" applyAlignment="1">
      <alignment horizontal="right" vertical="center" shrinkToFit="1"/>
    </xf>
    <xf numFmtId="178" fontId="27" fillId="2" borderId="76" xfId="1" applyNumberFormat="1" applyFont="1" applyFill="1" applyBorder="1">
      <alignment vertical="center"/>
    </xf>
    <xf numFmtId="178" fontId="27" fillId="3" borderId="76" xfId="1" applyNumberFormat="1" applyFont="1" applyFill="1" applyBorder="1">
      <alignment vertical="center"/>
    </xf>
    <xf numFmtId="177" fontId="22" fillId="2" borderId="78" xfId="1" applyNumberFormat="1" applyFont="1" applyFill="1" applyBorder="1" applyAlignment="1">
      <alignment vertical="center" shrinkToFit="1"/>
    </xf>
    <xf numFmtId="177" fontId="22" fillId="2" borderId="92" xfId="1" applyNumberFormat="1" applyFont="1" applyFill="1" applyBorder="1" applyAlignment="1">
      <alignment vertical="center" shrinkToFit="1"/>
    </xf>
    <xf numFmtId="177" fontId="22" fillId="2" borderId="79" xfId="1" applyNumberFormat="1" applyFont="1" applyFill="1" applyBorder="1" applyAlignment="1">
      <alignment vertical="center" shrinkToFit="1"/>
    </xf>
    <xf numFmtId="0" fontId="28" fillId="0" borderId="83" xfId="0" applyFont="1" applyBorder="1">
      <alignment vertical="center"/>
    </xf>
    <xf numFmtId="38" fontId="28" fillId="0" borderId="90" xfId="1" applyFont="1" applyFill="1" applyBorder="1" applyAlignment="1">
      <alignment horizontal="center" vertical="center"/>
    </xf>
    <xf numFmtId="178" fontId="28" fillId="0" borderId="90" xfId="1" applyNumberFormat="1" applyFont="1" applyFill="1" applyBorder="1" applyAlignment="1">
      <alignment horizontal="right" vertical="center" shrinkToFit="1"/>
    </xf>
    <xf numFmtId="38" fontId="28" fillId="2" borderId="90" xfId="1" applyFont="1" applyFill="1" applyBorder="1" applyAlignment="1">
      <alignment horizontal="center" vertical="center"/>
    </xf>
    <xf numFmtId="38" fontId="28" fillId="2" borderId="146" xfId="1" applyFont="1" applyFill="1" applyBorder="1" applyAlignment="1">
      <alignment horizontal="center" vertical="center"/>
    </xf>
    <xf numFmtId="38" fontId="28" fillId="2" borderId="93" xfId="2" applyFont="1" applyFill="1" applyBorder="1" applyAlignment="1">
      <alignment horizontal="center" vertical="center"/>
    </xf>
    <xf numFmtId="38" fontId="28" fillId="0" borderId="90" xfId="1" quotePrefix="1" applyFont="1" applyFill="1" applyBorder="1" applyAlignment="1">
      <alignment horizontal="center" vertical="center" shrinkToFit="1"/>
    </xf>
    <xf numFmtId="176" fontId="28" fillId="0" borderId="82" xfId="1" applyNumberFormat="1" applyFont="1" applyFill="1" applyBorder="1" applyAlignment="1">
      <alignment horizontal="right" vertical="center" shrinkToFit="1"/>
    </xf>
    <xf numFmtId="0" fontId="28" fillId="2" borderId="82" xfId="0" applyFont="1" applyFill="1" applyBorder="1" applyAlignment="1">
      <alignment vertical="center" shrinkToFit="1"/>
    </xf>
    <xf numFmtId="38" fontId="28" fillId="2" borderId="93" xfId="1" applyFont="1" applyFill="1" applyBorder="1" applyAlignment="1">
      <alignment horizontal="center" vertical="center"/>
    </xf>
    <xf numFmtId="49" fontId="28" fillId="2" borderId="152" xfId="0" applyNumberFormat="1" applyFont="1" applyFill="1" applyBorder="1" applyAlignment="1">
      <alignment horizontal="center" vertical="center" shrinkToFit="1"/>
    </xf>
    <xf numFmtId="0" fontId="28" fillId="2" borderId="22" xfId="0" applyFont="1" applyFill="1" applyBorder="1">
      <alignment vertical="center"/>
    </xf>
    <xf numFmtId="176" fontId="28" fillId="2" borderId="8" xfId="1" applyNumberFormat="1" applyFont="1" applyFill="1" applyBorder="1" applyAlignment="1">
      <alignment horizontal="right" vertical="center" shrinkToFit="1"/>
    </xf>
    <xf numFmtId="0" fontId="28" fillId="2" borderId="96" xfId="0" applyFont="1" applyFill="1" applyBorder="1" applyAlignment="1">
      <alignment horizontal="center" vertical="center" shrinkToFit="1"/>
    </xf>
    <xf numFmtId="0" fontId="28" fillId="2" borderId="153" xfId="0" applyFont="1" applyFill="1" applyBorder="1" applyAlignment="1">
      <alignment vertical="center" shrinkToFit="1"/>
    </xf>
    <xf numFmtId="0" fontId="28" fillId="2" borderId="154" xfId="0" applyFont="1" applyFill="1" applyBorder="1" applyAlignment="1">
      <alignment horizontal="center" vertical="center"/>
    </xf>
    <xf numFmtId="178" fontId="28" fillId="2" borderId="0" xfId="0" applyNumberFormat="1" applyFont="1" applyFill="1" applyAlignment="1">
      <alignment horizontal="right" vertical="center" shrinkToFit="1"/>
    </xf>
    <xf numFmtId="178" fontId="28" fillId="2" borderId="154" xfId="0" applyNumberFormat="1" applyFont="1" applyFill="1" applyBorder="1" applyAlignment="1">
      <alignment horizontal="right" vertical="center" shrinkToFit="1"/>
    </xf>
    <xf numFmtId="178" fontId="28" fillId="2" borderId="153" xfId="0" applyNumberFormat="1" applyFont="1" applyFill="1" applyBorder="1" applyAlignment="1">
      <alignment horizontal="right" vertical="center" shrinkToFit="1"/>
    </xf>
    <xf numFmtId="178" fontId="28" fillId="2" borderId="154" xfId="1" applyNumberFormat="1" applyFont="1" applyFill="1" applyBorder="1" applyAlignment="1">
      <alignment vertical="center" shrinkToFit="1"/>
    </xf>
    <xf numFmtId="0" fontId="28" fillId="2" borderId="155" xfId="0" applyFont="1" applyFill="1" applyBorder="1" applyAlignment="1">
      <alignment horizontal="center" vertical="center"/>
    </xf>
    <xf numFmtId="0" fontId="34" fillId="3" borderId="156" xfId="0" applyFont="1" applyFill="1" applyBorder="1">
      <alignment vertical="center"/>
    </xf>
    <xf numFmtId="0" fontId="28" fillId="3" borderId="157" xfId="0" applyFont="1" applyFill="1" applyBorder="1">
      <alignment vertical="center"/>
    </xf>
    <xf numFmtId="0" fontId="28" fillId="3" borderId="157" xfId="0" applyFont="1" applyFill="1" applyBorder="1" applyAlignment="1">
      <alignment horizontal="center" vertical="center" shrinkToFit="1"/>
    </xf>
    <xf numFmtId="0" fontId="28" fillId="3" borderId="133" xfId="0" applyFont="1" applyFill="1" applyBorder="1" applyAlignment="1">
      <alignment vertical="center" shrinkToFit="1"/>
    </xf>
    <xf numFmtId="0" fontId="28" fillId="3" borderId="131" xfId="0" applyFont="1" applyFill="1" applyBorder="1" applyAlignment="1">
      <alignment horizontal="center" vertical="center"/>
    </xf>
    <xf numFmtId="178" fontId="28" fillId="3" borderId="157" xfId="1" applyNumberFormat="1" applyFont="1" applyFill="1" applyBorder="1" applyAlignment="1">
      <alignment vertical="center" shrinkToFit="1"/>
    </xf>
    <xf numFmtId="178" fontId="28" fillId="3" borderId="131" xfId="1" applyNumberFormat="1" applyFont="1" applyFill="1" applyBorder="1" applyAlignment="1">
      <alignment vertical="center" shrinkToFit="1"/>
    </xf>
    <xf numFmtId="178" fontId="28" fillId="3" borderId="133" xfId="1" applyNumberFormat="1" applyFont="1" applyFill="1" applyBorder="1" applyAlignment="1">
      <alignment vertical="center" shrinkToFit="1"/>
    </xf>
    <xf numFmtId="0" fontId="28" fillId="3" borderId="158" xfId="0" applyFont="1" applyFill="1" applyBorder="1" applyAlignment="1">
      <alignment horizontal="center" vertical="center"/>
    </xf>
    <xf numFmtId="0" fontId="34" fillId="3" borderId="159" xfId="0" applyFont="1" applyFill="1" applyBorder="1">
      <alignment vertical="center"/>
    </xf>
    <xf numFmtId="0" fontId="28" fillId="3" borderId="126" xfId="0" applyFont="1" applyFill="1" applyBorder="1">
      <alignment vertical="center"/>
    </xf>
    <xf numFmtId="0" fontId="28" fillId="3" borderId="126" xfId="0" applyFont="1" applyFill="1" applyBorder="1" applyAlignment="1">
      <alignment horizontal="center" vertical="center" shrinkToFit="1"/>
    </xf>
    <xf numFmtId="0" fontId="28" fillId="3" borderId="124" xfId="0" applyFont="1" applyFill="1" applyBorder="1" applyAlignment="1">
      <alignment vertical="center" shrinkToFit="1"/>
    </xf>
    <xf numFmtId="0" fontId="28" fillId="3" borderId="125" xfId="0" applyFont="1" applyFill="1" applyBorder="1" applyAlignment="1">
      <alignment horizontal="center" vertical="center"/>
    </xf>
    <xf numFmtId="178" fontId="28" fillId="3" borderId="126" xfId="1" applyNumberFormat="1" applyFont="1" applyFill="1" applyBorder="1" applyAlignment="1">
      <alignment horizontal="right" vertical="center" shrinkToFit="1"/>
    </xf>
    <xf numFmtId="178" fontId="28" fillId="3" borderId="125" xfId="1" applyNumberFormat="1" applyFont="1" applyFill="1" applyBorder="1" applyAlignment="1">
      <alignment horizontal="right" vertical="center" shrinkToFit="1"/>
    </xf>
    <xf numFmtId="178" fontId="28" fillId="3" borderId="124" xfId="1" applyNumberFormat="1" applyFont="1" applyFill="1" applyBorder="1" applyAlignment="1">
      <alignment horizontal="right" vertical="center" shrinkToFit="1"/>
    </xf>
    <xf numFmtId="0" fontId="28" fillId="3" borderId="142" xfId="0" applyFont="1" applyFill="1" applyBorder="1" applyAlignment="1">
      <alignment horizontal="center" vertical="center"/>
    </xf>
    <xf numFmtId="38" fontId="28" fillId="3" borderId="37" xfId="1" applyFont="1" applyFill="1" applyBorder="1" applyAlignment="1">
      <alignment vertical="center" shrinkToFit="1"/>
    </xf>
    <xf numFmtId="38" fontId="28" fillId="3" borderId="8" xfId="1" applyFont="1" applyFill="1" applyBorder="1" applyAlignment="1">
      <alignment horizontal="right" vertical="center" shrinkToFit="1"/>
    </xf>
    <xf numFmtId="38" fontId="28" fillId="3" borderId="37" xfId="1" applyFont="1" applyFill="1" applyBorder="1" applyAlignment="1">
      <alignment horizontal="right" vertical="center" shrinkToFit="1"/>
    </xf>
    <xf numFmtId="38" fontId="28" fillId="3" borderId="38" xfId="1" applyFont="1" applyFill="1" applyBorder="1" applyAlignment="1">
      <alignment horizontal="right" vertical="center" shrinkToFit="1"/>
    </xf>
    <xf numFmtId="178" fontId="27" fillId="2" borderId="76" xfId="1" applyNumberFormat="1" applyFont="1" applyFill="1" applyBorder="1" applyAlignment="1">
      <alignment horizontal="right" vertical="center" shrinkToFit="1"/>
    </xf>
    <xf numFmtId="0" fontId="34" fillId="3" borderId="160" xfId="0" applyFont="1" applyFill="1" applyBorder="1">
      <alignment vertical="center"/>
    </xf>
    <xf numFmtId="0" fontId="28" fillId="3" borderId="143" xfId="0" applyFont="1" applyFill="1" applyBorder="1">
      <alignment vertical="center"/>
    </xf>
    <xf numFmtId="0" fontId="28" fillId="3" borderId="143" xfId="0" applyFont="1" applyFill="1" applyBorder="1" applyAlignment="1">
      <alignment horizontal="center" vertical="center" shrinkToFit="1"/>
    </xf>
    <xf numFmtId="0" fontId="28" fillId="3" borderId="145" xfId="0" applyFont="1" applyFill="1" applyBorder="1">
      <alignment vertical="center"/>
    </xf>
    <xf numFmtId="0" fontId="28" fillId="3" borderId="146" xfId="0" applyFont="1" applyFill="1" applyBorder="1" applyAlignment="1">
      <alignment horizontal="center" vertical="center"/>
    </xf>
    <xf numFmtId="178" fontId="28" fillId="3" borderId="143" xfId="1" applyNumberFormat="1" applyFont="1" applyFill="1" applyBorder="1">
      <alignment vertical="center"/>
    </xf>
    <xf numFmtId="178" fontId="28" fillId="3" borderId="146" xfId="1" applyNumberFormat="1" applyFont="1" applyFill="1" applyBorder="1">
      <alignment vertical="center"/>
    </xf>
    <xf numFmtId="176" fontId="28" fillId="3" borderId="143" xfId="1" applyNumberFormat="1" applyFont="1" applyFill="1" applyBorder="1" applyAlignment="1">
      <alignment horizontal="right" vertical="center" shrinkToFit="1"/>
    </xf>
    <xf numFmtId="0" fontId="28" fillId="0" borderId="146" xfId="0" applyFont="1" applyBorder="1" applyAlignment="1">
      <alignment horizontal="center" vertical="center"/>
    </xf>
    <xf numFmtId="0" fontId="28" fillId="3" borderId="151" xfId="0" applyFont="1" applyFill="1" applyBorder="1" applyAlignment="1">
      <alignment horizontal="center" vertical="center"/>
    </xf>
    <xf numFmtId="38" fontId="28" fillId="0" borderId="19" xfId="1" applyFont="1" applyBorder="1" applyAlignment="1">
      <alignment horizontal="center" vertical="center"/>
    </xf>
    <xf numFmtId="178" fontId="28" fillId="2" borderId="19" xfId="1" applyNumberFormat="1" applyFont="1" applyFill="1" applyBorder="1" applyAlignment="1">
      <alignment horizontal="right" vertical="center" shrinkToFit="1"/>
    </xf>
    <xf numFmtId="38" fontId="28" fillId="2" borderId="147" xfId="1" applyFont="1" applyFill="1" applyBorder="1" applyAlignment="1">
      <alignment horizontal="center" vertical="center" shrinkToFit="1"/>
    </xf>
    <xf numFmtId="49" fontId="28" fillId="2" borderId="162" xfId="0" applyNumberFormat="1" applyFont="1" applyFill="1" applyBorder="1" applyAlignment="1">
      <alignment horizontal="center" vertical="center" shrinkToFit="1"/>
    </xf>
    <xf numFmtId="38" fontId="28" fillId="2" borderId="135" xfId="1" applyFont="1" applyFill="1" applyBorder="1" applyAlignment="1">
      <alignment horizontal="center" vertical="center"/>
    </xf>
    <xf numFmtId="178" fontId="28" fillId="2" borderId="163" xfId="1" applyNumberFormat="1" applyFont="1" applyFill="1" applyBorder="1" applyAlignment="1">
      <alignment horizontal="right" vertical="center" shrinkToFit="1"/>
    </xf>
    <xf numFmtId="178" fontId="28" fillId="2" borderId="135" xfId="1" applyNumberFormat="1" applyFont="1" applyFill="1" applyBorder="1" applyAlignment="1">
      <alignment horizontal="right" vertical="center" shrinkToFit="1"/>
    </xf>
    <xf numFmtId="178" fontId="28" fillId="2" borderId="136" xfId="1" applyNumberFormat="1" applyFont="1" applyFill="1" applyBorder="1" applyAlignment="1">
      <alignment horizontal="right" vertical="center" shrinkToFit="1"/>
    </xf>
    <xf numFmtId="178" fontId="28" fillId="2" borderId="135" xfId="1" applyNumberFormat="1" applyFont="1" applyFill="1" applyBorder="1" applyAlignment="1">
      <alignment vertical="center" shrinkToFit="1"/>
    </xf>
    <xf numFmtId="0" fontId="28" fillId="2" borderId="164" xfId="0" applyFont="1" applyFill="1" applyBorder="1" applyAlignment="1">
      <alignment horizontal="center" vertical="center"/>
    </xf>
    <xf numFmtId="0" fontId="28" fillId="2" borderId="161" xfId="0" applyFont="1" applyFill="1" applyBorder="1" applyAlignment="1">
      <alignment vertical="center" shrinkToFit="1"/>
    </xf>
    <xf numFmtId="38" fontId="28" fillId="2" borderId="165" xfId="1" applyFont="1" applyFill="1" applyBorder="1" applyAlignment="1">
      <alignment horizontal="center" vertical="center"/>
    </xf>
    <xf numFmtId="178" fontId="28" fillId="2" borderId="165" xfId="1" applyNumberFormat="1" applyFont="1" applyFill="1" applyBorder="1" applyAlignment="1">
      <alignment horizontal="right" vertical="center" shrinkToFit="1"/>
    </xf>
    <xf numFmtId="178" fontId="28" fillId="2" borderId="161" xfId="1" applyNumberFormat="1" applyFont="1" applyFill="1" applyBorder="1" applyAlignment="1">
      <alignment horizontal="right" vertical="center" shrinkToFit="1"/>
    </xf>
    <xf numFmtId="38" fontId="28" fillId="2" borderId="166" xfId="1" applyFont="1" applyFill="1" applyBorder="1" applyAlignment="1">
      <alignment horizontal="center" vertical="center" shrinkToFit="1"/>
    </xf>
    <xf numFmtId="178" fontId="28" fillId="0" borderId="143" xfId="1" applyNumberFormat="1" applyFont="1" applyFill="1" applyBorder="1" applyAlignment="1">
      <alignment horizontal="right" vertical="center" shrinkToFit="1"/>
    </xf>
    <xf numFmtId="178" fontId="28" fillId="0" borderId="165" xfId="1" applyNumberFormat="1" applyFont="1" applyFill="1" applyBorder="1" applyAlignment="1">
      <alignment horizontal="right" vertical="center" shrinkToFit="1"/>
    </xf>
    <xf numFmtId="178" fontId="28" fillId="0" borderId="161" xfId="1" applyNumberFormat="1" applyFont="1" applyFill="1" applyBorder="1" applyAlignment="1">
      <alignment horizontal="right" vertical="center" shrinkToFit="1"/>
    </xf>
    <xf numFmtId="0" fontId="28" fillId="3" borderId="161" xfId="0" applyFont="1" applyFill="1" applyBorder="1" applyAlignment="1">
      <alignment vertical="center" shrinkToFit="1"/>
    </xf>
    <xf numFmtId="0" fontId="28" fillId="3" borderId="165" xfId="0" applyFont="1" applyFill="1" applyBorder="1" applyAlignment="1">
      <alignment horizontal="center" vertical="center"/>
    </xf>
    <xf numFmtId="178" fontId="28" fillId="3" borderId="143" xfId="1" applyNumberFormat="1" applyFont="1" applyFill="1" applyBorder="1" applyAlignment="1">
      <alignment horizontal="right" vertical="center" shrinkToFit="1"/>
    </xf>
    <xf numFmtId="178" fontId="28" fillId="3" borderId="165" xfId="1" applyNumberFormat="1" applyFont="1" applyFill="1" applyBorder="1" applyAlignment="1">
      <alignment horizontal="right" vertical="center" shrinkToFit="1"/>
    </xf>
    <xf numFmtId="178" fontId="28" fillId="3" borderId="161" xfId="1" applyNumberFormat="1" applyFont="1" applyFill="1" applyBorder="1" applyAlignment="1">
      <alignment horizontal="right" vertical="center" shrinkToFit="1"/>
    </xf>
    <xf numFmtId="178" fontId="28" fillId="3" borderId="165" xfId="1" applyNumberFormat="1" applyFont="1" applyFill="1" applyBorder="1" applyAlignment="1">
      <alignment vertical="center" shrinkToFit="1"/>
    </xf>
    <xf numFmtId="0" fontId="28" fillId="3" borderId="16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distributed" vertical="center"/>
    </xf>
    <xf numFmtId="0" fontId="22" fillId="2" borderId="13" xfId="0" applyFont="1" applyFill="1" applyBorder="1" applyAlignment="1">
      <alignment horizontal="distributed" vertical="center"/>
    </xf>
    <xf numFmtId="0" fontId="36" fillId="2" borderId="50" xfId="0" applyFont="1" applyFill="1" applyBorder="1" applyAlignment="1">
      <alignment horizontal="center" vertical="center" textRotation="255"/>
    </xf>
    <xf numFmtId="0" fontId="36" fillId="2" borderId="63" xfId="0" applyFont="1" applyFill="1" applyBorder="1" applyAlignment="1">
      <alignment horizontal="center" vertical="center" textRotation="255"/>
    </xf>
    <xf numFmtId="0" fontId="36" fillId="2" borderId="148" xfId="0" applyFont="1" applyFill="1" applyBorder="1" applyAlignment="1">
      <alignment horizontal="center" vertical="center" wrapText="1"/>
    </xf>
    <xf numFmtId="0" fontId="36" fillId="2" borderId="48" xfId="0" applyFont="1" applyFill="1" applyBorder="1" applyAlignment="1">
      <alignment horizontal="center" vertical="center" wrapText="1"/>
    </xf>
    <xf numFmtId="0" fontId="36" fillId="2" borderId="149" xfId="0" applyFont="1" applyFill="1" applyBorder="1" applyAlignment="1">
      <alignment horizontal="center" vertical="center" wrapText="1"/>
    </xf>
    <xf numFmtId="0" fontId="36" fillId="2" borderId="150" xfId="0" applyFont="1" applyFill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8" fontId="36" fillId="2" borderId="50" xfId="1" applyFont="1" applyFill="1" applyBorder="1" applyAlignment="1">
      <alignment horizontal="center" vertical="center" wrapText="1"/>
    </xf>
    <xf numFmtId="38" fontId="36" fillId="2" borderId="63" xfId="1" applyFont="1" applyFill="1" applyBorder="1" applyAlignment="1">
      <alignment horizontal="center" vertical="center" wrapText="1"/>
    </xf>
    <xf numFmtId="0" fontId="36" fillId="2" borderId="50" xfId="0" applyFont="1" applyFill="1" applyBorder="1" applyAlignment="1">
      <alignment horizontal="center" vertical="center" wrapText="1" justifyLastLine="1"/>
    </xf>
    <xf numFmtId="0" fontId="36" fillId="2" borderId="63" xfId="0" applyFont="1" applyFill="1" applyBorder="1" applyAlignment="1">
      <alignment horizontal="center" vertical="center" wrapText="1" justifyLastLine="1"/>
    </xf>
    <xf numFmtId="0" fontId="36" fillId="2" borderId="34" xfId="0" applyFont="1" applyFill="1" applyBorder="1" applyAlignment="1">
      <alignment horizontal="center" vertical="center" wrapText="1" justifyLastLine="1"/>
    </xf>
    <xf numFmtId="0" fontId="36" fillId="2" borderId="141" xfId="0" applyFont="1" applyFill="1" applyBorder="1" applyAlignment="1">
      <alignment horizontal="center" vertical="center" wrapText="1" justifyLastLine="1"/>
    </xf>
    <xf numFmtId="0" fontId="36" fillId="2" borderId="31" xfId="0" applyFont="1" applyFill="1" applyBorder="1" applyAlignment="1">
      <alignment horizontal="center" vertical="center" textRotation="255"/>
    </xf>
    <xf numFmtId="0" fontId="36" fillId="2" borderId="51" xfId="0" applyFont="1" applyFill="1" applyBorder="1" applyAlignment="1">
      <alignment horizontal="center" vertical="center" textRotation="255"/>
    </xf>
    <xf numFmtId="0" fontId="36" fillId="2" borderId="137" xfId="0" applyFont="1" applyFill="1" applyBorder="1" applyAlignment="1">
      <alignment horizontal="distributed" vertical="center"/>
    </xf>
    <xf numFmtId="0" fontId="36" fillId="2" borderId="52" xfId="0" applyFont="1" applyFill="1" applyBorder="1" applyAlignment="1">
      <alignment horizontal="distributed" vertical="center"/>
    </xf>
    <xf numFmtId="0" fontId="36" fillId="2" borderId="138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/>
    </xf>
    <xf numFmtId="0" fontId="36" fillId="2" borderId="103" xfId="0" applyFont="1" applyFill="1" applyBorder="1" applyAlignment="1">
      <alignment horizontal="center" vertical="center"/>
    </xf>
    <xf numFmtId="0" fontId="36" fillId="2" borderId="55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139" xfId="0" applyFont="1" applyFill="1" applyBorder="1" applyAlignment="1">
      <alignment horizontal="center" vertical="center"/>
    </xf>
    <xf numFmtId="0" fontId="36" fillId="2" borderId="140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178" fontId="36" fillId="2" borderId="31" xfId="1" applyNumberFormat="1" applyFont="1" applyFill="1" applyBorder="1" applyAlignment="1">
      <alignment horizontal="center" vertical="center" wrapText="1"/>
    </xf>
    <xf numFmtId="178" fontId="36" fillId="2" borderId="51" xfId="1" applyNumberFormat="1" applyFont="1" applyFill="1" applyBorder="1" applyAlignment="1">
      <alignment horizontal="center" vertical="center" wrapText="1"/>
    </xf>
    <xf numFmtId="0" fontId="22" fillId="2" borderId="113" xfId="0" applyFont="1" applyFill="1" applyBorder="1" applyAlignment="1">
      <alignment horizontal="left" vertical="top" wrapText="1"/>
    </xf>
    <xf numFmtId="0" fontId="22" fillId="2" borderId="110" xfId="0" applyFont="1" applyFill="1" applyBorder="1" applyAlignment="1">
      <alignment horizontal="left" vertical="top" wrapText="1"/>
    </xf>
    <xf numFmtId="0" fontId="22" fillId="2" borderId="100" xfId="0" applyFont="1" applyFill="1" applyBorder="1" applyAlignment="1">
      <alignment horizontal="left" vertical="top" wrapText="1"/>
    </xf>
    <xf numFmtId="0" fontId="22" fillId="2" borderId="32" xfId="0" applyFont="1" applyFill="1" applyBorder="1" applyAlignment="1">
      <alignment horizontal="distributed" vertical="center" justifyLastLine="1"/>
    </xf>
    <xf numFmtId="0" fontId="22" fillId="2" borderId="41" xfId="0" applyFont="1" applyFill="1" applyBorder="1" applyAlignment="1">
      <alignment horizontal="distributed" vertical="center" justifyLastLine="1"/>
    </xf>
    <xf numFmtId="0" fontId="22" fillId="2" borderId="110" xfId="0" applyFont="1" applyFill="1" applyBorder="1" applyAlignment="1">
      <alignment horizontal="left" vertical="top"/>
    </xf>
    <xf numFmtId="0" fontId="22" fillId="2" borderId="100" xfId="0" applyFont="1" applyFill="1" applyBorder="1" applyAlignment="1">
      <alignment horizontal="left" vertical="top"/>
    </xf>
    <xf numFmtId="0" fontId="22" fillId="2" borderId="27" xfId="0" applyFont="1" applyFill="1" applyBorder="1" applyAlignment="1">
      <alignment horizontal="distributed" vertical="center"/>
    </xf>
    <xf numFmtId="0" fontId="22" fillId="2" borderId="28" xfId="0" applyFont="1" applyFill="1" applyBorder="1" applyAlignment="1">
      <alignment horizontal="distributed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8" fillId="2" borderId="59" xfId="6" applyFont="1" applyFill="1" applyBorder="1" applyAlignment="1">
      <alignment horizontal="center" vertical="center" shrinkToFit="1"/>
    </xf>
    <xf numFmtId="0" fontId="28" fillId="2" borderId="13" xfId="6" applyFont="1" applyFill="1" applyBorder="1" applyAlignment="1">
      <alignment horizontal="center" vertical="center" shrinkToFit="1"/>
    </xf>
    <xf numFmtId="0" fontId="27" fillId="2" borderId="42" xfId="0" applyFont="1" applyFill="1" applyBorder="1" applyAlignment="1">
      <alignment horizontal="center" vertical="center" textRotation="255" shrinkToFit="1"/>
    </xf>
    <xf numFmtId="0" fontId="27" fillId="2" borderId="56" xfId="0" applyFont="1" applyFill="1" applyBorder="1" applyAlignment="1">
      <alignment horizontal="center" vertical="center" textRotation="255" shrinkToFit="1"/>
    </xf>
    <xf numFmtId="0" fontId="27" fillId="2" borderId="63" xfId="0" applyFont="1" applyFill="1" applyBorder="1" applyAlignment="1">
      <alignment horizontal="center" vertical="center" textRotation="255" shrinkToFit="1"/>
    </xf>
    <xf numFmtId="0" fontId="27" fillId="2" borderId="43" xfId="0" applyFont="1" applyFill="1" applyBorder="1" applyAlignment="1">
      <alignment horizontal="center" vertical="center" textRotation="255" shrinkToFit="1"/>
    </xf>
    <xf numFmtId="0" fontId="27" fillId="2" borderId="60" xfId="0" applyFont="1" applyFill="1" applyBorder="1" applyAlignment="1">
      <alignment horizontal="center" vertical="center" textRotation="255" shrinkToFit="1"/>
    </xf>
    <xf numFmtId="0" fontId="27" fillId="2" borderId="53" xfId="0" applyFont="1" applyFill="1" applyBorder="1" applyAlignment="1">
      <alignment horizontal="center" vertical="center" textRotation="255" shrinkToFit="1"/>
    </xf>
    <xf numFmtId="0" fontId="27" fillId="2" borderId="14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2" borderId="18" xfId="0" applyFont="1" applyFill="1" applyBorder="1" applyAlignment="1">
      <alignment horizontal="distributed" vertical="center"/>
    </xf>
    <xf numFmtId="0" fontId="22" fillId="2" borderId="2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distributed" vertical="center" justifyLastLine="1"/>
    </xf>
    <xf numFmtId="0" fontId="10" fillId="2" borderId="20" xfId="0" applyFont="1" applyFill="1" applyBorder="1" applyAlignment="1">
      <alignment horizontal="distributed" vertical="center" justifyLastLine="1"/>
    </xf>
    <xf numFmtId="0" fontId="22" fillId="2" borderId="4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distributed" vertical="center"/>
    </xf>
    <xf numFmtId="0" fontId="22" fillId="2" borderId="8" xfId="0" applyFont="1" applyFill="1" applyBorder="1" applyAlignment="1">
      <alignment horizontal="distributed" vertical="center"/>
    </xf>
  </cellXfs>
  <cellStyles count="8">
    <cellStyle name="パーセント" xfId="4" builtinId="5"/>
    <cellStyle name="パーセント 2" xfId="5" xr:uid="{00000000-0005-0000-0000-000001000000}"/>
    <cellStyle name="桁区切り" xfId="1" builtinId="6"/>
    <cellStyle name="桁区切り 3" xfId="3" xr:uid="{00000000-0005-0000-0000-000003000000}"/>
    <cellStyle name="桁区切り 4" xfId="2" xr:uid="{00000000-0005-0000-0000-000004000000}"/>
    <cellStyle name="標準" xfId="0" builtinId="0"/>
    <cellStyle name="標準 2" xfId="6" xr:uid="{00000000-0005-0000-0000-000006000000}"/>
    <cellStyle name="標準 3" xfId="7" xr:uid="{40FCECB7-6112-42AF-B831-5CBE93A3A0C1}"/>
  </cellStyles>
  <dxfs count="0"/>
  <tableStyles count="0" defaultTableStyle="TableStyleMedium2" defaultPivotStyle="PivotStyleLight16"/>
  <colors>
    <mruColors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G8" sqref="G8"/>
    </sheetView>
  </sheetViews>
  <sheetFormatPr defaultColWidth="19.625" defaultRowHeight="12"/>
  <cols>
    <col min="1" max="4" width="21.25" style="1" customWidth="1"/>
    <col min="5" max="5" width="21.125" style="509" bestFit="1" customWidth="1"/>
    <col min="6" max="16384" width="19.625" style="1"/>
  </cols>
  <sheetData>
    <row r="1" spans="1:5" ht="17.25">
      <c r="A1" s="2" t="s">
        <v>0</v>
      </c>
    </row>
    <row r="3" spans="1:5" s="6" customFormat="1" ht="21.75" customHeight="1">
      <c r="A3" s="6" t="s">
        <v>1</v>
      </c>
      <c r="E3" s="510"/>
    </row>
    <row r="4" spans="1:5" s="7" customFormat="1" ht="21.75" customHeight="1">
      <c r="A4" s="7" t="s">
        <v>2</v>
      </c>
      <c r="E4" s="510"/>
    </row>
    <row r="5" spans="1:5" s="7" customFormat="1" ht="21.75" customHeight="1">
      <c r="A5" s="7" t="s">
        <v>3</v>
      </c>
      <c r="E5" s="510"/>
    </row>
    <row r="6" spans="1:5" s="3" customFormat="1" ht="20.25" customHeight="1">
      <c r="B6" s="4"/>
      <c r="C6" s="4"/>
      <c r="D6" s="41" t="s">
        <v>4</v>
      </c>
      <c r="E6" s="510"/>
    </row>
    <row r="7" spans="1:5" s="5" customFormat="1" ht="39.950000000000003" customHeight="1">
      <c r="A7" s="47" t="s">
        <v>640</v>
      </c>
      <c r="B7" s="40" t="s">
        <v>889</v>
      </c>
      <c r="C7" s="40" t="s">
        <v>888</v>
      </c>
      <c r="D7" s="48" t="s">
        <v>5</v>
      </c>
      <c r="E7" s="511"/>
    </row>
    <row r="8" spans="1:5" s="5" customFormat="1" ht="30" customHeight="1">
      <c r="A8" s="304" t="s">
        <v>8</v>
      </c>
      <c r="B8" s="305">
        <v>7163646</v>
      </c>
      <c r="C8" s="305">
        <v>5022796</v>
      </c>
      <c r="D8" s="306">
        <f>B8/C8-1</f>
        <v>0.42622674701500918</v>
      </c>
      <c r="E8" s="511" t="s">
        <v>949</v>
      </c>
    </row>
    <row r="9" spans="1:5" s="5" customFormat="1" ht="30" customHeight="1">
      <c r="A9" s="307" t="s">
        <v>9</v>
      </c>
      <c r="B9" s="308">
        <v>935339</v>
      </c>
      <c r="C9" s="308">
        <v>744342</v>
      </c>
      <c r="D9" s="309">
        <f t="shared" ref="D9:D27" si="0">B9/C9-1</f>
        <v>0.25659844533829879</v>
      </c>
      <c r="E9" s="511" t="s">
        <v>949</v>
      </c>
    </row>
    <row r="10" spans="1:5" s="5" customFormat="1" ht="30" customHeight="1">
      <c r="A10" s="310" t="s">
        <v>10</v>
      </c>
      <c r="B10" s="311">
        <v>999468</v>
      </c>
      <c r="C10" s="311">
        <v>933164</v>
      </c>
      <c r="D10" s="312">
        <f t="shared" si="0"/>
        <v>7.1052891024514508E-2</v>
      </c>
      <c r="E10" s="511" t="s">
        <v>949</v>
      </c>
    </row>
    <row r="11" spans="1:5" s="5" customFormat="1" ht="30" customHeight="1">
      <c r="A11" s="310" t="s">
        <v>11</v>
      </c>
      <c r="B11" s="311">
        <v>788732</v>
      </c>
      <c r="C11" s="311">
        <v>740573</v>
      </c>
      <c r="D11" s="312">
        <f>B11/C11-1</f>
        <v>6.5029375902172948E-2</v>
      </c>
      <c r="E11" s="511" t="s">
        <v>949</v>
      </c>
    </row>
    <row r="12" spans="1:5" s="5" customFormat="1" ht="30" customHeight="1">
      <c r="A12" s="310" t="s">
        <v>12</v>
      </c>
      <c r="B12" s="311">
        <v>374140</v>
      </c>
      <c r="C12" s="311">
        <v>355249</v>
      </c>
      <c r="D12" s="312">
        <f>B12/C12-1</f>
        <v>5.3176785860058695E-2</v>
      </c>
      <c r="E12" s="511" t="s">
        <v>949</v>
      </c>
    </row>
    <row r="13" spans="1:5" s="5" customFormat="1" ht="30" customHeight="1">
      <c r="A13" s="310" t="s">
        <v>13</v>
      </c>
      <c r="B13" s="311">
        <v>10500522</v>
      </c>
      <c r="C13" s="311">
        <v>8531238</v>
      </c>
      <c r="D13" s="312">
        <f t="shared" si="0"/>
        <v>0.2308321488628029</v>
      </c>
      <c r="E13" s="511" t="s">
        <v>949</v>
      </c>
    </row>
    <row r="14" spans="1:5" s="5" customFormat="1" ht="30" customHeight="1">
      <c r="A14" s="310" t="s">
        <v>14</v>
      </c>
      <c r="B14" s="311">
        <v>1126232</v>
      </c>
      <c r="C14" s="311">
        <v>879044</v>
      </c>
      <c r="D14" s="312">
        <f t="shared" si="0"/>
        <v>0.28120094102229243</v>
      </c>
      <c r="E14" s="511" t="s">
        <v>949</v>
      </c>
    </row>
    <row r="15" spans="1:5" s="5" customFormat="1" ht="30" customHeight="1">
      <c r="A15" s="335" t="s">
        <v>15</v>
      </c>
      <c r="B15" s="336">
        <v>160365</v>
      </c>
      <c r="C15" s="336">
        <v>149906</v>
      </c>
      <c r="D15" s="337">
        <f t="shared" si="0"/>
        <v>6.9770389444051562E-2</v>
      </c>
      <c r="E15" s="511" t="s">
        <v>949</v>
      </c>
    </row>
    <row r="16" spans="1:5" s="5" customFormat="1" ht="30" customHeight="1">
      <c r="A16" s="335" t="s">
        <v>16</v>
      </c>
      <c r="B16" s="336">
        <v>71651</v>
      </c>
      <c r="C16" s="336">
        <v>65246</v>
      </c>
      <c r="D16" s="337">
        <f t="shared" si="0"/>
        <v>9.8166937436777735E-2</v>
      </c>
      <c r="E16" s="511" t="s">
        <v>949</v>
      </c>
    </row>
    <row r="17" spans="1:6" s="5" customFormat="1" ht="30" customHeight="1">
      <c r="A17" s="338" t="s">
        <v>17</v>
      </c>
      <c r="B17" s="339">
        <v>179388</v>
      </c>
      <c r="C17" s="339">
        <v>151976</v>
      </c>
      <c r="D17" s="340">
        <f t="shared" si="0"/>
        <v>0.18037058482918344</v>
      </c>
      <c r="E17" s="511" t="s">
        <v>949</v>
      </c>
    </row>
    <row r="18" spans="1:6" s="5" customFormat="1" ht="30" customHeight="1">
      <c r="A18" s="335" t="s">
        <v>18</v>
      </c>
      <c r="B18" s="336">
        <v>1340757</v>
      </c>
      <c r="C18" s="336">
        <v>1144658</v>
      </c>
      <c r="D18" s="337">
        <f t="shared" si="0"/>
        <v>0.17131667275290963</v>
      </c>
      <c r="E18" s="511" t="s">
        <v>949</v>
      </c>
    </row>
    <row r="19" spans="1:6" s="5" customFormat="1" ht="30" customHeight="1">
      <c r="A19" s="335" t="s">
        <v>19</v>
      </c>
      <c r="B19" s="336">
        <v>282523</v>
      </c>
      <c r="C19" s="336">
        <v>282085</v>
      </c>
      <c r="D19" s="337">
        <f t="shared" si="0"/>
        <v>1.5527234698760051E-3</v>
      </c>
      <c r="E19" s="511" t="s">
        <v>949</v>
      </c>
    </row>
    <row r="20" spans="1:6" s="5" customFormat="1" ht="30" customHeight="1">
      <c r="A20" s="335" t="s">
        <v>20</v>
      </c>
      <c r="B20" s="336">
        <v>621436</v>
      </c>
      <c r="C20" s="336">
        <v>665429</v>
      </c>
      <c r="D20" s="337">
        <f t="shared" si="0"/>
        <v>-6.6112237368674998E-2</v>
      </c>
      <c r="E20" s="511" t="s">
        <v>949</v>
      </c>
    </row>
    <row r="21" spans="1:6" s="5" customFormat="1" ht="30" customHeight="1">
      <c r="A21" s="335" t="s">
        <v>21</v>
      </c>
      <c r="B21" s="336">
        <v>1009634</v>
      </c>
      <c r="C21" s="336">
        <v>878096</v>
      </c>
      <c r="D21" s="337">
        <f t="shared" si="0"/>
        <v>0.14979911080337449</v>
      </c>
      <c r="E21" s="511" t="s">
        <v>949</v>
      </c>
    </row>
    <row r="22" spans="1:6" s="5" customFormat="1" ht="30" customHeight="1">
      <c r="A22" s="335" t="s">
        <v>22</v>
      </c>
      <c r="B22" s="336">
        <v>210848</v>
      </c>
      <c r="C22" s="336">
        <v>174725</v>
      </c>
      <c r="D22" s="337">
        <f t="shared" si="0"/>
        <v>0.20674202317928181</v>
      </c>
      <c r="E22" s="511" t="s">
        <v>949</v>
      </c>
    </row>
    <row r="23" spans="1:6" s="5" customFormat="1" ht="30" customHeight="1">
      <c r="A23" s="136" t="s">
        <v>23</v>
      </c>
      <c r="B23" s="137">
        <v>22256</v>
      </c>
      <c r="C23" s="137">
        <v>10404</v>
      </c>
      <c r="D23" s="138">
        <f t="shared" si="0"/>
        <v>1.1391772395232604</v>
      </c>
      <c r="E23" s="511" t="s">
        <v>949</v>
      </c>
    </row>
    <row r="24" spans="1:6" s="5" customFormat="1" ht="30" customHeight="1">
      <c r="A24" s="136" t="s">
        <v>24</v>
      </c>
      <c r="B24" s="137">
        <v>20079</v>
      </c>
      <c r="C24" s="137">
        <v>9554</v>
      </c>
      <c r="D24" s="138">
        <f t="shared" si="0"/>
        <v>1.1016328239480844</v>
      </c>
      <c r="E24" s="511" t="s">
        <v>949</v>
      </c>
      <c r="F24" s="464"/>
    </row>
    <row r="25" spans="1:6" s="5" customFormat="1" ht="30" customHeight="1">
      <c r="A25" s="136" t="s">
        <v>25</v>
      </c>
      <c r="B25" s="137">
        <v>2466</v>
      </c>
      <c r="C25" s="137">
        <v>927</v>
      </c>
      <c r="D25" s="138">
        <f t="shared" si="0"/>
        <v>1.6601941747572817</v>
      </c>
      <c r="E25" s="511" t="s">
        <v>949</v>
      </c>
    </row>
    <row r="26" spans="1:6" s="5" customFormat="1" ht="30" customHeight="1" thickBot="1">
      <c r="A26" s="133" t="s">
        <v>26</v>
      </c>
      <c r="B26" s="134">
        <v>140985</v>
      </c>
      <c r="C26" s="134">
        <v>102606</v>
      </c>
      <c r="D26" s="135">
        <f t="shared" si="0"/>
        <v>0.37404245365768074</v>
      </c>
      <c r="E26" s="511" t="s">
        <v>949</v>
      </c>
    </row>
    <row r="27" spans="1:6" s="5" customFormat="1" ht="30" customHeight="1" thickTop="1">
      <c r="A27" s="49" t="s">
        <v>27</v>
      </c>
      <c r="B27" s="46">
        <f>SUM(B8:B26)</f>
        <v>25950467</v>
      </c>
      <c r="C27" s="76">
        <f>SUM(C8:C26)</f>
        <v>20842018</v>
      </c>
      <c r="D27" s="50">
        <f t="shared" si="0"/>
        <v>0.24510337722575626</v>
      </c>
      <c r="E27" s="511"/>
    </row>
    <row r="28" spans="1:6" s="5" customFormat="1" ht="30" customHeight="1">
      <c r="A28" s="11"/>
      <c r="E28" s="511"/>
    </row>
    <row r="29" spans="1:6" s="5" customFormat="1" ht="30" customHeight="1">
      <c r="E29" s="511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2"/>
  <sheetViews>
    <sheetView view="pageBreakPreview" topLeftCell="A4" zoomScale="60" zoomScaleNormal="100" workbookViewId="0">
      <selection activeCell="U26" sqref="U26"/>
    </sheetView>
  </sheetViews>
  <sheetFormatPr defaultColWidth="19.625" defaultRowHeight="12"/>
  <cols>
    <col min="1" max="1" width="0.875" style="1" customWidth="1"/>
    <col min="2" max="2" width="13.625" style="1" customWidth="1"/>
    <col min="3" max="3" width="0.875" style="1" customWidth="1"/>
    <col min="4" max="15" width="6.125" style="1" customWidth="1"/>
    <col min="16" max="16" width="8.625" style="1" customWidth="1"/>
    <col min="17" max="17" width="19.625" style="16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592</v>
      </c>
      <c r="Q2" s="14"/>
    </row>
    <row r="3" spans="1:18" s="3" customFormat="1" ht="20.25" customHeight="1">
      <c r="D3" s="4"/>
      <c r="P3" s="41" t="s">
        <v>537</v>
      </c>
      <c r="Q3" s="15"/>
    </row>
    <row r="4" spans="1:18" s="5" customFormat="1" ht="20.100000000000001" customHeight="1">
      <c r="A4" s="673"/>
      <c r="B4" s="677" t="s">
        <v>595</v>
      </c>
      <c r="C4" s="281"/>
      <c r="D4" s="658" t="s">
        <v>29</v>
      </c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75" t="s">
        <v>27</v>
      </c>
      <c r="Q4" s="19"/>
    </row>
    <row r="5" spans="1:18" s="5" customFormat="1" ht="20.100000000000001" customHeight="1">
      <c r="A5" s="674"/>
      <c r="B5" s="678"/>
      <c r="C5" s="282"/>
      <c r="D5" s="88" t="s">
        <v>30</v>
      </c>
      <c r="E5" s="88" t="s">
        <v>31</v>
      </c>
      <c r="F5" s="88" t="s">
        <v>32</v>
      </c>
      <c r="G5" s="88" t="s">
        <v>33</v>
      </c>
      <c r="H5" s="88" t="s">
        <v>34</v>
      </c>
      <c r="I5" s="88" t="s">
        <v>35</v>
      </c>
      <c r="J5" s="88" t="s">
        <v>36</v>
      </c>
      <c r="K5" s="88" t="s">
        <v>37</v>
      </c>
      <c r="L5" s="88" t="s">
        <v>38</v>
      </c>
      <c r="M5" s="88" t="s">
        <v>39</v>
      </c>
      <c r="N5" s="88" t="s">
        <v>40</v>
      </c>
      <c r="O5" s="88" t="s">
        <v>41</v>
      </c>
      <c r="P5" s="676"/>
      <c r="Q5" s="19"/>
    </row>
    <row r="6" spans="1:18" s="5" customFormat="1" ht="27.95" customHeight="1">
      <c r="A6" s="269"/>
      <c r="B6" s="144" t="s">
        <v>542</v>
      </c>
      <c r="C6" s="279"/>
      <c r="D6" s="270">
        <v>1</v>
      </c>
      <c r="E6" s="270">
        <v>9</v>
      </c>
      <c r="F6" s="270">
        <v>18</v>
      </c>
      <c r="G6" s="270">
        <v>33</v>
      </c>
      <c r="H6" s="270">
        <v>15</v>
      </c>
      <c r="I6" s="270">
        <v>14</v>
      </c>
      <c r="J6" s="270">
        <v>11</v>
      </c>
      <c r="K6" s="270">
        <v>36</v>
      </c>
      <c r="L6" s="270">
        <v>25</v>
      </c>
      <c r="M6" s="270">
        <v>17</v>
      </c>
      <c r="N6" s="270">
        <v>64</v>
      </c>
      <c r="O6" s="270">
        <v>63</v>
      </c>
      <c r="P6" s="271">
        <f t="shared" ref="P6:P28" si="0">SUM(D6:O6)</f>
        <v>306</v>
      </c>
      <c r="Q6" s="38" t="str">
        <f>IF(P6='（3）ア_国籍別外国人宿泊客延べ数'!$D$26,"OK","NG")</f>
        <v>OK</v>
      </c>
      <c r="R6" s="75"/>
    </row>
    <row r="7" spans="1:18" s="5" customFormat="1" ht="27.95" customHeight="1">
      <c r="A7" s="272"/>
      <c r="B7" s="139" t="s">
        <v>544</v>
      </c>
      <c r="C7" s="280"/>
      <c r="D7" s="273">
        <v>20</v>
      </c>
      <c r="E7" s="273">
        <v>23</v>
      </c>
      <c r="F7" s="273">
        <v>26</v>
      </c>
      <c r="G7" s="273">
        <v>52</v>
      </c>
      <c r="H7" s="273">
        <v>50</v>
      </c>
      <c r="I7" s="273">
        <v>42</v>
      </c>
      <c r="J7" s="273">
        <v>39</v>
      </c>
      <c r="K7" s="273">
        <v>75</v>
      </c>
      <c r="L7" s="273">
        <v>42</v>
      </c>
      <c r="M7" s="273">
        <v>122</v>
      </c>
      <c r="N7" s="273">
        <v>113</v>
      </c>
      <c r="O7" s="273">
        <v>167</v>
      </c>
      <c r="P7" s="274">
        <f t="shared" si="0"/>
        <v>771</v>
      </c>
      <c r="Q7" s="38" t="str">
        <f>IF(P7='（3）ア_国籍別外国人宿泊客延べ数'!$E$26,"OK","NG")</f>
        <v>OK</v>
      </c>
      <c r="R7" s="75"/>
    </row>
    <row r="8" spans="1:18" s="5" customFormat="1" ht="27.95" customHeight="1">
      <c r="A8" s="272"/>
      <c r="B8" s="139" t="s">
        <v>546</v>
      </c>
      <c r="C8" s="280"/>
      <c r="D8" s="273">
        <v>0</v>
      </c>
      <c r="E8" s="273">
        <v>3</v>
      </c>
      <c r="F8" s="273">
        <v>6</v>
      </c>
      <c r="G8" s="273">
        <v>3</v>
      </c>
      <c r="H8" s="273">
        <v>14</v>
      </c>
      <c r="I8" s="273">
        <v>0</v>
      </c>
      <c r="J8" s="273">
        <v>0</v>
      </c>
      <c r="K8" s="273">
        <v>1</v>
      </c>
      <c r="L8" s="273">
        <v>0</v>
      </c>
      <c r="M8" s="273">
        <v>64</v>
      </c>
      <c r="N8" s="273">
        <v>112</v>
      </c>
      <c r="O8" s="273">
        <v>159</v>
      </c>
      <c r="P8" s="274">
        <f t="shared" si="0"/>
        <v>362</v>
      </c>
      <c r="Q8" s="38" t="str">
        <f>IF(P8='（3）ア_国籍別外国人宿泊客延べ数'!$F$26,"OK","NG")</f>
        <v>OK</v>
      </c>
      <c r="R8" s="75"/>
    </row>
    <row r="9" spans="1:18" s="5" customFormat="1" ht="27.95" customHeight="1">
      <c r="A9" s="272"/>
      <c r="B9" s="139" t="s">
        <v>548</v>
      </c>
      <c r="C9" s="280"/>
      <c r="D9" s="273">
        <v>7</v>
      </c>
      <c r="E9" s="273">
        <v>1</v>
      </c>
      <c r="F9" s="273">
        <v>9</v>
      </c>
      <c r="G9" s="273">
        <v>22</v>
      </c>
      <c r="H9" s="273">
        <v>12</v>
      </c>
      <c r="I9" s="273">
        <v>5</v>
      </c>
      <c r="J9" s="273">
        <v>2</v>
      </c>
      <c r="K9" s="273">
        <v>12</v>
      </c>
      <c r="L9" s="273">
        <v>20</v>
      </c>
      <c r="M9" s="273">
        <v>49</v>
      </c>
      <c r="N9" s="273">
        <v>83</v>
      </c>
      <c r="O9" s="273">
        <v>307</v>
      </c>
      <c r="P9" s="274">
        <f t="shared" si="0"/>
        <v>529</v>
      </c>
      <c r="Q9" s="38" t="str">
        <f>IF(P9='（3）ア_国籍別外国人宿泊客延べ数'!$G$26,"OK","NG")</f>
        <v>OK</v>
      </c>
      <c r="R9" s="75"/>
    </row>
    <row r="10" spans="1:18" s="5" customFormat="1" ht="27.95" customHeight="1">
      <c r="A10" s="272"/>
      <c r="B10" s="139" t="s">
        <v>559</v>
      </c>
      <c r="C10" s="280"/>
      <c r="D10" s="273">
        <v>30</v>
      </c>
      <c r="E10" s="273">
        <v>17</v>
      </c>
      <c r="F10" s="273">
        <v>78</v>
      </c>
      <c r="G10" s="273">
        <v>99</v>
      </c>
      <c r="H10" s="273">
        <v>210</v>
      </c>
      <c r="I10" s="273">
        <v>97</v>
      </c>
      <c r="J10" s="273">
        <v>277</v>
      </c>
      <c r="K10" s="273">
        <v>74</v>
      </c>
      <c r="L10" s="273">
        <v>117</v>
      </c>
      <c r="M10" s="273">
        <v>474</v>
      </c>
      <c r="N10" s="273">
        <v>271</v>
      </c>
      <c r="O10" s="273">
        <v>361</v>
      </c>
      <c r="P10" s="274">
        <f t="shared" si="0"/>
        <v>2105</v>
      </c>
      <c r="Q10" s="38" t="str">
        <f>IF(P10='（3）ア_国籍別外国人宿泊客延べ数'!$H$26,"OK","NG")</f>
        <v>OK</v>
      </c>
      <c r="R10" s="75"/>
    </row>
    <row r="11" spans="1:18" s="5" customFormat="1" ht="27.95" customHeight="1">
      <c r="A11" s="272"/>
      <c r="B11" s="139" t="s">
        <v>550</v>
      </c>
      <c r="C11" s="280"/>
      <c r="D11" s="273">
        <v>4</v>
      </c>
      <c r="E11" s="273">
        <v>0</v>
      </c>
      <c r="F11" s="273">
        <v>11</v>
      </c>
      <c r="G11" s="273">
        <v>3</v>
      </c>
      <c r="H11" s="273">
        <v>0</v>
      </c>
      <c r="I11" s="273">
        <v>2</v>
      </c>
      <c r="J11" s="273">
        <v>0</v>
      </c>
      <c r="K11" s="273">
        <v>13</v>
      </c>
      <c r="L11" s="273">
        <v>0</v>
      </c>
      <c r="M11" s="273">
        <v>18</v>
      </c>
      <c r="N11" s="273">
        <v>75</v>
      </c>
      <c r="O11" s="273">
        <v>15</v>
      </c>
      <c r="P11" s="274">
        <f t="shared" si="0"/>
        <v>141</v>
      </c>
      <c r="Q11" s="38" t="str">
        <f>IF(P11='（3）ア_国籍別外国人宿泊客延べ数'!$I$26,"OK","NG")</f>
        <v>OK</v>
      </c>
      <c r="R11" s="75"/>
    </row>
    <row r="12" spans="1:18" s="5" customFormat="1" ht="27.95" customHeight="1">
      <c r="A12" s="272"/>
      <c r="B12" s="139" t="s">
        <v>560</v>
      </c>
      <c r="C12" s="280"/>
      <c r="D12" s="273">
        <v>2</v>
      </c>
      <c r="E12" s="273">
        <v>0</v>
      </c>
      <c r="F12" s="273">
        <v>5</v>
      </c>
      <c r="G12" s="273">
        <v>2</v>
      </c>
      <c r="H12" s="273">
        <v>12</v>
      </c>
      <c r="I12" s="273">
        <v>30</v>
      </c>
      <c r="J12" s="273">
        <v>3</v>
      </c>
      <c r="K12" s="273">
        <v>35</v>
      </c>
      <c r="L12" s="273">
        <v>8</v>
      </c>
      <c r="M12" s="273">
        <v>32</v>
      </c>
      <c r="N12" s="273">
        <v>114</v>
      </c>
      <c r="O12" s="273">
        <v>5</v>
      </c>
      <c r="P12" s="274">
        <f t="shared" si="0"/>
        <v>248</v>
      </c>
      <c r="Q12" s="38" t="str">
        <f>IF(P12='（3）ア_国籍別外国人宿泊客延べ数'!$J$26,"OK","NG")</f>
        <v>OK</v>
      </c>
    </row>
    <row r="13" spans="1:18" s="5" customFormat="1" ht="27.95" customHeight="1">
      <c r="A13" s="272"/>
      <c r="B13" s="146" t="s">
        <v>561</v>
      </c>
      <c r="C13" s="280"/>
      <c r="D13" s="273">
        <v>0</v>
      </c>
      <c r="E13" s="273">
        <v>0</v>
      </c>
      <c r="F13" s="273">
        <v>0</v>
      </c>
      <c r="G13" s="273">
        <v>51</v>
      </c>
      <c r="H13" s="273">
        <v>10</v>
      </c>
      <c r="I13" s="273">
        <v>1</v>
      </c>
      <c r="J13" s="273">
        <v>2</v>
      </c>
      <c r="K13" s="273">
        <v>23</v>
      </c>
      <c r="L13" s="273">
        <v>16</v>
      </c>
      <c r="M13" s="273">
        <v>52</v>
      </c>
      <c r="N13" s="273">
        <v>21</v>
      </c>
      <c r="O13" s="273">
        <v>13</v>
      </c>
      <c r="P13" s="274">
        <f t="shared" si="0"/>
        <v>189</v>
      </c>
      <c r="Q13" s="38" t="str">
        <f>IF(P13='（3）ア_国籍別外国人宿泊客延べ数'!$K$26,"OK","NG")</f>
        <v>OK</v>
      </c>
      <c r="R13" s="75"/>
    </row>
    <row r="14" spans="1:18" s="5" customFormat="1" ht="27.95" customHeight="1">
      <c r="A14" s="272"/>
      <c r="B14" s="139" t="s">
        <v>562</v>
      </c>
      <c r="C14" s="280"/>
      <c r="D14" s="273">
        <v>0</v>
      </c>
      <c r="E14" s="273">
        <v>1</v>
      </c>
      <c r="F14" s="273">
        <v>0</v>
      </c>
      <c r="G14" s="273">
        <v>37</v>
      </c>
      <c r="H14" s="273">
        <v>20</v>
      </c>
      <c r="I14" s="273">
        <v>0</v>
      </c>
      <c r="J14" s="273">
        <v>8</v>
      </c>
      <c r="K14" s="273">
        <v>23</v>
      </c>
      <c r="L14" s="273">
        <v>14</v>
      </c>
      <c r="M14" s="273">
        <v>84</v>
      </c>
      <c r="N14" s="273">
        <v>166</v>
      </c>
      <c r="O14" s="273">
        <v>33</v>
      </c>
      <c r="P14" s="274">
        <f t="shared" si="0"/>
        <v>386</v>
      </c>
      <c r="Q14" s="38" t="str">
        <f>IF(P14='（3）ア_国籍別外国人宿泊客延べ数'!$L$26,"OK","NG")</f>
        <v>OK</v>
      </c>
      <c r="R14" s="75"/>
    </row>
    <row r="15" spans="1:18" s="5" customFormat="1" ht="27.95" customHeight="1">
      <c r="A15" s="272"/>
      <c r="B15" s="139" t="s">
        <v>563</v>
      </c>
      <c r="C15" s="280"/>
      <c r="D15" s="273">
        <v>1</v>
      </c>
      <c r="E15" s="273">
        <v>0</v>
      </c>
      <c r="F15" s="273">
        <v>0</v>
      </c>
      <c r="G15" s="273">
        <v>0</v>
      </c>
      <c r="H15" s="273">
        <v>4</v>
      </c>
      <c r="I15" s="273">
        <v>1</v>
      </c>
      <c r="J15" s="273">
        <v>4</v>
      </c>
      <c r="K15" s="273">
        <v>13</v>
      </c>
      <c r="L15" s="273">
        <v>48</v>
      </c>
      <c r="M15" s="273">
        <v>15</v>
      </c>
      <c r="N15" s="273">
        <v>4</v>
      </c>
      <c r="O15" s="273">
        <v>2</v>
      </c>
      <c r="P15" s="274">
        <f>SUM(D15:O15)</f>
        <v>92</v>
      </c>
      <c r="Q15" s="38" t="str">
        <f>IF(P15='（3）ア_国籍別外国人宿泊客延べ数'!$M$26,"OK","NG")</f>
        <v>OK</v>
      </c>
    </row>
    <row r="16" spans="1:18" s="5" customFormat="1" ht="27.95" customHeight="1">
      <c r="A16" s="275"/>
      <c r="B16" s="146" t="s">
        <v>564</v>
      </c>
      <c r="C16" s="280"/>
      <c r="D16" s="273">
        <v>2</v>
      </c>
      <c r="E16" s="273">
        <v>0</v>
      </c>
      <c r="F16" s="273">
        <v>0</v>
      </c>
      <c r="G16" s="273">
        <v>16</v>
      </c>
      <c r="H16" s="273">
        <v>6</v>
      </c>
      <c r="I16" s="273">
        <v>2</v>
      </c>
      <c r="J16" s="273">
        <v>36</v>
      </c>
      <c r="K16" s="273">
        <v>8</v>
      </c>
      <c r="L16" s="273">
        <v>4</v>
      </c>
      <c r="M16" s="273">
        <v>17</v>
      </c>
      <c r="N16" s="273">
        <v>29</v>
      </c>
      <c r="O16" s="273">
        <v>93</v>
      </c>
      <c r="P16" s="274">
        <f t="shared" si="0"/>
        <v>213</v>
      </c>
      <c r="Q16" s="38" t="str">
        <f>IF(P16='（3）ア_国籍別外国人宿泊客延べ数'!$N$26,"OK","NG")</f>
        <v>OK</v>
      </c>
      <c r="R16" s="75"/>
    </row>
    <row r="17" spans="1:18" s="5" customFormat="1" ht="27.95" customHeight="1">
      <c r="A17" s="272"/>
      <c r="B17" s="146" t="s">
        <v>565</v>
      </c>
      <c r="C17" s="280"/>
      <c r="D17" s="273">
        <v>0</v>
      </c>
      <c r="E17" s="273">
        <v>0</v>
      </c>
      <c r="F17" s="273">
        <v>3</v>
      </c>
      <c r="G17" s="273">
        <v>7</v>
      </c>
      <c r="H17" s="273">
        <v>12</v>
      </c>
      <c r="I17" s="273">
        <v>6</v>
      </c>
      <c r="J17" s="273">
        <v>16</v>
      </c>
      <c r="K17" s="273">
        <v>9</v>
      </c>
      <c r="L17" s="273">
        <v>0</v>
      </c>
      <c r="M17" s="273">
        <v>27</v>
      </c>
      <c r="N17" s="273">
        <v>55</v>
      </c>
      <c r="O17" s="273">
        <v>56</v>
      </c>
      <c r="P17" s="274">
        <f t="shared" si="0"/>
        <v>191</v>
      </c>
      <c r="Q17" s="38" t="str">
        <f>IF(P17='（3）ア_国籍別外国人宿泊客延べ数'!$O$26,"OK","NG")</f>
        <v>OK</v>
      </c>
    </row>
    <row r="18" spans="1:18" s="5" customFormat="1" ht="27.95" customHeight="1">
      <c r="A18" s="272"/>
      <c r="B18" s="139" t="s">
        <v>572</v>
      </c>
      <c r="C18" s="280"/>
      <c r="D18" s="273">
        <v>0</v>
      </c>
      <c r="E18" s="273">
        <v>0</v>
      </c>
      <c r="F18" s="273">
        <v>0</v>
      </c>
      <c r="G18" s="273">
        <v>33</v>
      </c>
      <c r="H18" s="273">
        <v>11</v>
      </c>
      <c r="I18" s="273">
        <v>28</v>
      </c>
      <c r="J18" s="273">
        <v>18</v>
      </c>
      <c r="K18" s="273">
        <v>23</v>
      </c>
      <c r="L18" s="273">
        <v>4</v>
      </c>
      <c r="M18" s="273">
        <v>0</v>
      </c>
      <c r="N18" s="273">
        <v>1</v>
      </c>
      <c r="O18" s="273">
        <v>34</v>
      </c>
      <c r="P18" s="274">
        <f t="shared" si="0"/>
        <v>152</v>
      </c>
      <c r="Q18" s="38" t="str">
        <f>IF(P18='（3）ア_国籍別外国人宿泊客延べ数'!$P$26,"OK","NG")</f>
        <v>OK</v>
      </c>
    </row>
    <row r="19" spans="1:18" s="5" customFormat="1" ht="27.95" customHeight="1">
      <c r="A19" s="272"/>
      <c r="B19" s="139" t="s">
        <v>566</v>
      </c>
      <c r="C19" s="280"/>
      <c r="D19" s="273">
        <v>18</v>
      </c>
      <c r="E19" s="273">
        <v>3</v>
      </c>
      <c r="F19" s="273">
        <v>16</v>
      </c>
      <c r="G19" s="273">
        <v>36</v>
      </c>
      <c r="H19" s="273">
        <v>55</v>
      </c>
      <c r="I19" s="273">
        <v>11</v>
      </c>
      <c r="J19" s="273">
        <v>10</v>
      </c>
      <c r="K19" s="273">
        <v>10</v>
      </c>
      <c r="L19" s="273">
        <v>10</v>
      </c>
      <c r="M19" s="273">
        <v>14</v>
      </c>
      <c r="N19" s="273">
        <v>13</v>
      </c>
      <c r="O19" s="273">
        <v>12</v>
      </c>
      <c r="P19" s="274">
        <f t="shared" si="0"/>
        <v>208</v>
      </c>
      <c r="Q19" s="38" t="str">
        <f>IF(P19='（3）ア_国籍別外国人宿泊客延べ数'!$Q$26,"OK","NG")</f>
        <v>OK</v>
      </c>
    </row>
    <row r="20" spans="1:18" s="5" customFormat="1" ht="27.95" customHeight="1">
      <c r="A20" s="272"/>
      <c r="B20" s="139" t="s">
        <v>567</v>
      </c>
      <c r="C20" s="280"/>
      <c r="D20" s="273">
        <v>2</v>
      </c>
      <c r="E20" s="273">
        <v>0</v>
      </c>
      <c r="F20" s="273">
        <v>3</v>
      </c>
      <c r="G20" s="273">
        <v>28</v>
      </c>
      <c r="H20" s="273">
        <v>32</v>
      </c>
      <c r="I20" s="273">
        <v>33</v>
      </c>
      <c r="J20" s="273">
        <v>0</v>
      </c>
      <c r="K20" s="273">
        <v>32</v>
      </c>
      <c r="L20" s="273">
        <v>14</v>
      </c>
      <c r="M20" s="273">
        <v>20</v>
      </c>
      <c r="N20" s="273">
        <v>87</v>
      </c>
      <c r="O20" s="273">
        <v>37</v>
      </c>
      <c r="P20" s="274">
        <f t="shared" si="0"/>
        <v>288</v>
      </c>
      <c r="Q20" s="38" t="str">
        <f>IF(P20='（3）ア_国籍別外国人宿泊客延べ数'!$R$26,"OK","NG")</f>
        <v>OK</v>
      </c>
      <c r="R20" s="75"/>
    </row>
    <row r="21" spans="1:18" s="5" customFormat="1" ht="27.95" customHeight="1">
      <c r="A21" s="272"/>
      <c r="B21" s="146" t="s">
        <v>568</v>
      </c>
      <c r="C21" s="280"/>
      <c r="D21" s="273">
        <v>1</v>
      </c>
      <c r="E21" s="273">
        <v>2</v>
      </c>
      <c r="F21" s="273">
        <v>1</v>
      </c>
      <c r="G21" s="273">
        <v>52</v>
      </c>
      <c r="H21" s="273">
        <v>38</v>
      </c>
      <c r="I21" s="273">
        <v>54</v>
      </c>
      <c r="J21" s="273">
        <v>115</v>
      </c>
      <c r="K21" s="273">
        <v>24</v>
      </c>
      <c r="L21" s="273">
        <v>40</v>
      </c>
      <c r="M21" s="273">
        <v>33</v>
      </c>
      <c r="N21" s="273">
        <v>9</v>
      </c>
      <c r="O21" s="273">
        <v>16</v>
      </c>
      <c r="P21" s="274">
        <f t="shared" si="0"/>
        <v>385</v>
      </c>
      <c r="Q21" s="38" t="str">
        <f>IF(P21='（3）ア_国籍別外国人宿泊客延べ数'!$S$26,"OK","NG")</f>
        <v>OK</v>
      </c>
    </row>
    <row r="22" spans="1:18" s="5" customFormat="1" ht="27.95" customHeight="1">
      <c r="A22" s="272"/>
      <c r="B22" s="139" t="s">
        <v>569</v>
      </c>
      <c r="C22" s="280"/>
      <c r="D22" s="273">
        <v>245</v>
      </c>
      <c r="E22" s="273">
        <v>226</v>
      </c>
      <c r="F22" s="273">
        <v>155</v>
      </c>
      <c r="G22" s="273">
        <v>32</v>
      </c>
      <c r="H22" s="273">
        <v>66</v>
      </c>
      <c r="I22" s="273">
        <v>69</v>
      </c>
      <c r="J22" s="273">
        <v>120</v>
      </c>
      <c r="K22" s="273">
        <v>180</v>
      </c>
      <c r="L22" s="273">
        <v>64</v>
      </c>
      <c r="M22" s="273">
        <v>160</v>
      </c>
      <c r="N22" s="273">
        <v>51</v>
      </c>
      <c r="O22" s="273">
        <v>61</v>
      </c>
      <c r="P22" s="274">
        <f t="shared" si="0"/>
        <v>1429</v>
      </c>
      <c r="Q22" s="38" t="str">
        <f>IF(P22='（3）ア_国籍別外国人宿泊客延べ数'!$T$26,"OK","NG")</f>
        <v>OK</v>
      </c>
    </row>
    <row r="23" spans="1:18" s="5" customFormat="1" ht="27.95" customHeight="1">
      <c r="A23" s="272"/>
      <c r="B23" s="139" t="s">
        <v>570</v>
      </c>
      <c r="C23" s="280"/>
      <c r="D23" s="273">
        <v>16</v>
      </c>
      <c r="E23" s="273">
        <v>6</v>
      </c>
      <c r="F23" s="273">
        <v>2</v>
      </c>
      <c r="G23" s="273">
        <v>21</v>
      </c>
      <c r="H23" s="273">
        <v>49</v>
      </c>
      <c r="I23" s="273">
        <v>36</v>
      </c>
      <c r="J23" s="273">
        <v>33</v>
      </c>
      <c r="K23" s="273">
        <v>10</v>
      </c>
      <c r="L23" s="273">
        <v>4</v>
      </c>
      <c r="M23" s="273">
        <v>14</v>
      </c>
      <c r="N23" s="273">
        <v>3</v>
      </c>
      <c r="O23" s="273">
        <v>12</v>
      </c>
      <c r="P23" s="274">
        <f t="shared" si="0"/>
        <v>206</v>
      </c>
      <c r="Q23" s="38" t="str">
        <f>IF(P23='（3）ア_国籍別外国人宿泊客延べ数'!$U$26,"OK","NG")</f>
        <v>OK</v>
      </c>
    </row>
    <row r="24" spans="1:18" s="5" customFormat="1" ht="27.95" customHeight="1">
      <c r="A24" s="272"/>
      <c r="B24" s="139" t="s">
        <v>551</v>
      </c>
      <c r="C24" s="280"/>
      <c r="D24" s="273">
        <v>39</v>
      </c>
      <c r="E24" s="273">
        <v>0</v>
      </c>
      <c r="F24" s="273">
        <v>4</v>
      </c>
      <c r="G24" s="273">
        <v>13</v>
      </c>
      <c r="H24" s="273">
        <v>13</v>
      </c>
      <c r="I24" s="273">
        <v>5</v>
      </c>
      <c r="J24" s="273">
        <v>36</v>
      </c>
      <c r="K24" s="273">
        <v>19</v>
      </c>
      <c r="L24" s="273">
        <v>17</v>
      </c>
      <c r="M24" s="273">
        <v>16</v>
      </c>
      <c r="N24" s="273">
        <v>9</v>
      </c>
      <c r="O24" s="273">
        <v>44</v>
      </c>
      <c r="P24" s="274">
        <f t="shared" si="0"/>
        <v>215</v>
      </c>
      <c r="Q24" s="38" t="str">
        <f>IF(P24='（3）ア_国籍別外国人宿泊客延べ数'!$V$26,"OK","NG")</f>
        <v>OK</v>
      </c>
    </row>
    <row r="25" spans="1:18" s="5" customFormat="1" ht="27.95" customHeight="1">
      <c r="A25" s="275"/>
      <c r="B25" s="287" t="s">
        <v>553</v>
      </c>
      <c r="C25" s="283"/>
      <c r="D25" s="276">
        <v>0</v>
      </c>
      <c r="E25" s="276">
        <v>0</v>
      </c>
      <c r="F25" s="276">
        <v>6</v>
      </c>
      <c r="G25" s="276">
        <v>22</v>
      </c>
      <c r="H25" s="276">
        <v>20</v>
      </c>
      <c r="I25" s="276">
        <v>4</v>
      </c>
      <c r="J25" s="276">
        <v>3</v>
      </c>
      <c r="K25" s="276">
        <v>58</v>
      </c>
      <c r="L25" s="276">
        <v>44</v>
      </c>
      <c r="M25" s="276">
        <v>96</v>
      </c>
      <c r="N25" s="276">
        <v>53</v>
      </c>
      <c r="O25" s="276">
        <v>6</v>
      </c>
      <c r="P25" s="277">
        <f t="shared" si="0"/>
        <v>312</v>
      </c>
      <c r="Q25" s="38" t="str">
        <f>IF(P25='（3）ア_国籍別外国人宿泊客延べ数'!$W$26,"OK","NG")</f>
        <v>OK</v>
      </c>
      <c r="R25" s="75"/>
    </row>
    <row r="26" spans="1:18" s="5" customFormat="1" ht="27.95" customHeight="1">
      <c r="A26" s="275"/>
      <c r="B26" s="288" t="s">
        <v>555</v>
      </c>
      <c r="C26" s="280"/>
      <c r="D26" s="273">
        <v>0</v>
      </c>
      <c r="E26" s="273">
        <v>0</v>
      </c>
      <c r="F26" s="273">
        <v>0</v>
      </c>
      <c r="G26" s="273">
        <v>0</v>
      </c>
      <c r="H26" s="273">
        <v>2</v>
      </c>
      <c r="I26" s="273">
        <v>0</v>
      </c>
      <c r="J26" s="273">
        <v>1</v>
      </c>
      <c r="K26" s="273">
        <v>3</v>
      </c>
      <c r="L26" s="273">
        <v>0</v>
      </c>
      <c r="M26" s="273">
        <v>0</v>
      </c>
      <c r="N26" s="273">
        <v>8</v>
      </c>
      <c r="O26" s="273">
        <v>7</v>
      </c>
      <c r="P26" s="274">
        <f t="shared" si="0"/>
        <v>21</v>
      </c>
      <c r="Q26" s="38" t="str">
        <f>IF(P26='（3）ア_国籍別外国人宿泊客延べ数'!$X$26,"OK","NG")</f>
        <v>OK</v>
      </c>
      <c r="R26" s="75"/>
    </row>
    <row r="27" spans="1:18" s="5" customFormat="1" ht="27.95" customHeight="1">
      <c r="A27" s="272"/>
      <c r="B27" s="139" t="s">
        <v>593</v>
      </c>
      <c r="C27" s="280"/>
      <c r="D27" s="273">
        <v>9</v>
      </c>
      <c r="E27" s="273">
        <v>69</v>
      </c>
      <c r="F27" s="273">
        <v>6</v>
      </c>
      <c r="G27" s="273">
        <v>2</v>
      </c>
      <c r="H27" s="273">
        <v>20</v>
      </c>
      <c r="I27" s="273">
        <v>8</v>
      </c>
      <c r="J27" s="273">
        <v>11</v>
      </c>
      <c r="K27" s="273">
        <v>29</v>
      </c>
      <c r="L27" s="273">
        <v>125</v>
      </c>
      <c r="M27" s="273">
        <v>19</v>
      </c>
      <c r="N27" s="273">
        <v>17</v>
      </c>
      <c r="O27" s="273">
        <v>13</v>
      </c>
      <c r="P27" s="274">
        <f t="shared" si="0"/>
        <v>328</v>
      </c>
      <c r="Q27" s="38" t="str">
        <f>IF(P27='（3）ア_国籍別外国人宿泊客延べ数'!$Y$26,"OK","NG")</f>
        <v>OK</v>
      </c>
    </row>
    <row r="28" spans="1:18" s="5" customFormat="1" ht="27.95" customHeight="1">
      <c r="A28" s="272"/>
      <c r="B28" s="139" t="s">
        <v>571</v>
      </c>
      <c r="C28" s="280"/>
      <c r="D28" s="273">
        <v>0</v>
      </c>
      <c r="E28" s="273">
        <v>0</v>
      </c>
      <c r="F28" s="273">
        <v>8</v>
      </c>
      <c r="G28" s="273">
        <v>5</v>
      </c>
      <c r="H28" s="273">
        <v>0</v>
      </c>
      <c r="I28" s="273">
        <v>0</v>
      </c>
      <c r="J28" s="273">
        <v>0</v>
      </c>
      <c r="K28" s="273">
        <v>0</v>
      </c>
      <c r="L28" s="273">
        <v>0</v>
      </c>
      <c r="M28" s="273">
        <v>0</v>
      </c>
      <c r="N28" s="273">
        <v>0</v>
      </c>
      <c r="O28" s="273">
        <v>84</v>
      </c>
      <c r="P28" s="274">
        <f t="shared" si="0"/>
        <v>97</v>
      </c>
      <c r="Q28" s="38" t="str">
        <f>IF(P28='（3）ア_国籍別外国人宿泊客延べ数'!$Z$26,"OK","NG")</f>
        <v>OK</v>
      </c>
      <c r="R28" s="75"/>
    </row>
    <row r="29" spans="1:18" s="5" customFormat="1" ht="27.95" customHeight="1" thickBot="1">
      <c r="A29" s="74"/>
      <c r="B29" s="285" t="s">
        <v>558</v>
      </c>
      <c r="C29" s="284"/>
      <c r="D29" s="83">
        <v>4</v>
      </c>
      <c r="E29" s="83">
        <v>3</v>
      </c>
      <c r="F29" s="83">
        <v>21</v>
      </c>
      <c r="G29" s="83">
        <v>34</v>
      </c>
      <c r="H29" s="83">
        <v>41</v>
      </c>
      <c r="I29" s="83">
        <v>53</v>
      </c>
      <c r="J29" s="83">
        <v>35</v>
      </c>
      <c r="K29" s="83">
        <v>45</v>
      </c>
      <c r="L29" s="83">
        <v>66</v>
      </c>
      <c r="M29" s="83">
        <v>152</v>
      </c>
      <c r="N29" s="83">
        <v>128</v>
      </c>
      <c r="O29" s="83">
        <v>127</v>
      </c>
      <c r="P29" s="84">
        <f>SUM(D29:O29)</f>
        <v>709</v>
      </c>
      <c r="Q29" s="38" t="str">
        <f>IF(P29='（3）ア_国籍別外国人宿泊客延べ数'!$AA$26,"OK","NG")</f>
        <v>OK</v>
      </c>
      <c r="R29" s="75"/>
    </row>
    <row r="30" spans="1:18" s="5" customFormat="1" ht="27.95" customHeight="1" thickTop="1">
      <c r="A30" s="72"/>
      <c r="B30" s="93" t="s">
        <v>27</v>
      </c>
      <c r="C30" s="73"/>
      <c r="D30" s="85">
        <f>SUM(D6:D29)</f>
        <v>401</v>
      </c>
      <c r="E30" s="85">
        <f t="shared" ref="E30:O30" si="1">SUM(E6:E29)</f>
        <v>363</v>
      </c>
      <c r="F30" s="85">
        <f t="shared" si="1"/>
        <v>378</v>
      </c>
      <c r="G30" s="86">
        <f t="shared" si="1"/>
        <v>603</v>
      </c>
      <c r="H30" s="86">
        <f t="shared" si="1"/>
        <v>712</v>
      </c>
      <c r="I30" s="86">
        <f t="shared" si="1"/>
        <v>501</v>
      </c>
      <c r="J30" s="86">
        <f t="shared" si="1"/>
        <v>780</v>
      </c>
      <c r="K30" s="86">
        <f t="shared" si="1"/>
        <v>755</v>
      </c>
      <c r="L30" s="86">
        <f t="shared" si="1"/>
        <v>682</v>
      </c>
      <c r="M30" s="86">
        <f t="shared" si="1"/>
        <v>1495</v>
      </c>
      <c r="N30" s="86">
        <f t="shared" si="1"/>
        <v>1486</v>
      </c>
      <c r="O30" s="86">
        <f t="shared" si="1"/>
        <v>1727</v>
      </c>
      <c r="P30" s="87">
        <f>SUM(P6:P29)</f>
        <v>9883</v>
      </c>
      <c r="Q30" s="38" t="str">
        <f>IF(P30='（3）ア_国籍別外国人宿泊客延べ数'!$AB$26,"OK","NG")</f>
        <v>OK</v>
      </c>
    </row>
    <row r="31" spans="1:18" s="5" customFormat="1" ht="30" customHeight="1">
      <c r="Q31" s="19"/>
    </row>
    <row r="32" spans="1:18" s="5" customFormat="1" ht="30" customHeight="1">
      <c r="Q32" s="19"/>
    </row>
  </sheetData>
  <mergeCells count="4">
    <mergeCell ref="A4:A5"/>
    <mergeCell ref="D4:O4"/>
    <mergeCell ref="P4:P5"/>
    <mergeCell ref="B4:B5"/>
  </mergeCells>
  <phoneticPr fontId="15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view="pageBreakPreview" topLeftCell="A9" zoomScale="85" zoomScaleNormal="100" zoomScaleSheetLayoutView="85" workbookViewId="0">
      <selection activeCell="D18" sqref="D18:O18"/>
    </sheetView>
  </sheetViews>
  <sheetFormatPr defaultColWidth="19.625" defaultRowHeight="12"/>
  <cols>
    <col min="1" max="1" width="0.875" style="1" customWidth="1"/>
    <col min="2" max="2" width="9.625" style="1" customWidth="1"/>
    <col min="3" max="3" width="0.875" style="1" customWidth="1"/>
    <col min="4" max="15" width="6.25" style="1" customWidth="1"/>
    <col min="16" max="16" width="8.125" style="1" customWidth="1"/>
    <col min="17" max="17" width="9" style="290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28</v>
      </c>
      <c r="Q2" s="6"/>
    </row>
    <row r="3" spans="1:18" s="3" customFormat="1" ht="20.25" customHeight="1">
      <c r="D3" s="4"/>
      <c r="P3" s="41" t="s">
        <v>4</v>
      </c>
      <c r="Q3" s="291"/>
    </row>
    <row r="4" spans="1:18" s="5" customFormat="1" ht="20.100000000000001" customHeight="1">
      <c r="A4" s="90"/>
      <c r="B4" s="616" t="s">
        <v>640</v>
      </c>
      <c r="C4" s="91"/>
      <c r="D4" s="613" t="s">
        <v>29</v>
      </c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5"/>
      <c r="P4" s="611" t="s">
        <v>27</v>
      </c>
      <c r="Q4" s="290"/>
    </row>
    <row r="5" spans="1:18" s="5" customFormat="1" ht="20.100000000000001" customHeight="1">
      <c r="A5" s="92"/>
      <c r="B5" s="617"/>
      <c r="C5" s="89"/>
      <c r="D5" s="98" t="s">
        <v>30</v>
      </c>
      <c r="E5" s="99" t="s">
        <v>31</v>
      </c>
      <c r="F5" s="100" t="s">
        <v>32</v>
      </c>
      <c r="G5" s="99" t="s">
        <v>33</v>
      </c>
      <c r="H5" s="100" t="s">
        <v>34</v>
      </c>
      <c r="I5" s="99" t="s">
        <v>35</v>
      </c>
      <c r="J5" s="100" t="s">
        <v>36</v>
      </c>
      <c r="K5" s="99" t="s">
        <v>37</v>
      </c>
      <c r="L5" s="100" t="s">
        <v>38</v>
      </c>
      <c r="M5" s="99" t="s">
        <v>39</v>
      </c>
      <c r="N5" s="100" t="s">
        <v>40</v>
      </c>
      <c r="O5" s="99" t="s">
        <v>41</v>
      </c>
      <c r="P5" s="612"/>
      <c r="Q5" s="290"/>
    </row>
    <row r="6" spans="1:18" s="5" customFormat="1" ht="30" customHeight="1">
      <c r="A6" s="143"/>
      <c r="B6" s="144" t="s">
        <v>8</v>
      </c>
      <c r="C6" s="140"/>
      <c r="D6" s="141">
        <v>874989</v>
      </c>
      <c r="E6" s="142">
        <v>219289</v>
      </c>
      <c r="F6" s="141">
        <v>427183</v>
      </c>
      <c r="G6" s="142">
        <v>460420</v>
      </c>
      <c r="H6" s="141">
        <v>614915</v>
      </c>
      <c r="I6" s="142">
        <v>458837</v>
      </c>
      <c r="J6" s="141">
        <v>586112</v>
      </c>
      <c r="K6" s="142">
        <v>1035678</v>
      </c>
      <c r="L6" s="141">
        <v>482762</v>
      </c>
      <c r="M6" s="142">
        <v>795919</v>
      </c>
      <c r="N6" s="141">
        <v>778690</v>
      </c>
      <c r="O6" s="142">
        <v>428852</v>
      </c>
      <c r="P6" s="142">
        <f>SUM(D6:O6)</f>
        <v>7163646</v>
      </c>
      <c r="Q6" s="290" t="str">
        <f>IF(P6='(1)ア_市町村別'!B8,"OK","NG")</f>
        <v>OK</v>
      </c>
      <c r="R6" s="292"/>
    </row>
    <row r="7" spans="1:18" s="5" customFormat="1" ht="30" customHeight="1">
      <c r="A7" s="145"/>
      <c r="B7" s="146" t="s">
        <v>9</v>
      </c>
      <c r="C7" s="147"/>
      <c r="D7" s="148">
        <v>76411</v>
      </c>
      <c r="E7" s="149">
        <v>39755</v>
      </c>
      <c r="F7" s="148">
        <v>61480</v>
      </c>
      <c r="G7" s="149">
        <v>77469</v>
      </c>
      <c r="H7" s="148">
        <v>96420</v>
      </c>
      <c r="I7" s="149">
        <v>65347</v>
      </c>
      <c r="J7" s="148">
        <v>58783</v>
      </c>
      <c r="K7" s="149">
        <v>76924</v>
      </c>
      <c r="L7" s="148">
        <v>70471</v>
      </c>
      <c r="M7" s="149">
        <v>101787</v>
      </c>
      <c r="N7" s="148">
        <v>135106</v>
      </c>
      <c r="O7" s="149">
        <v>75386</v>
      </c>
      <c r="P7" s="149">
        <f>SUM(D7:O7)</f>
        <v>935339</v>
      </c>
      <c r="Q7" s="290" t="str">
        <f>IF(P7='(1)ア_市町村別'!B9,"OK","NG")</f>
        <v>OK</v>
      </c>
      <c r="R7" s="292"/>
    </row>
    <row r="8" spans="1:18" s="5" customFormat="1" ht="30" customHeight="1">
      <c r="A8" s="150"/>
      <c r="B8" s="139" t="s">
        <v>10</v>
      </c>
      <c r="C8" s="140"/>
      <c r="D8" s="141">
        <v>50386</v>
      </c>
      <c r="E8" s="142">
        <v>44893</v>
      </c>
      <c r="F8" s="141">
        <v>68837</v>
      </c>
      <c r="G8" s="142">
        <v>147096</v>
      </c>
      <c r="H8" s="141">
        <v>92688</v>
      </c>
      <c r="I8" s="142">
        <v>74198</v>
      </c>
      <c r="J8" s="141">
        <v>73116</v>
      </c>
      <c r="K8" s="142">
        <v>93915</v>
      </c>
      <c r="L8" s="141">
        <v>84369</v>
      </c>
      <c r="M8" s="142">
        <v>107041</v>
      </c>
      <c r="N8" s="141">
        <v>99122</v>
      </c>
      <c r="O8" s="142">
        <v>63807</v>
      </c>
      <c r="P8" s="142">
        <f>SUM(D8:O8)</f>
        <v>999468</v>
      </c>
      <c r="Q8" s="290" t="str">
        <f>IF(P8='(1)ア_市町村別'!B10,"OK","NG")</f>
        <v>OK</v>
      </c>
      <c r="R8" s="292"/>
    </row>
    <row r="9" spans="1:18" s="5" customFormat="1" ht="30" customHeight="1">
      <c r="A9" s="150"/>
      <c r="B9" s="139" t="s">
        <v>11</v>
      </c>
      <c r="C9" s="140"/>
      <c r="D9" s="141">
        <v>24054</v>
      </c>
      <c r="E9" s="142">
        <v>24351</v>
      </c>
      <c r="F9" s="141">
        <v>31998</v>
      </c>
      <c r="G9" s="142">
        <v>62358</v>
      </c>
      <c r="H9" s="141">
        <v>82152</v>
      </c>
      <c r="I9" s="142">
        <v>57980</v>
      </c>
      <c r="J9" s="141">
        <v>55102</v>
      </c>
      <c r="K9" s="142">
        <v>83698</v>
      </c>
      <c r="L9" s="141">
        <v>75345</v>
      </c>
      <c r="M9" s="142">
        <v>128492</v>
      </c>
      <c r="N9" s="141">
        <v>135647</v>
      </c>
      <c r="O9" s="142">
        <v>27555</v>
      </c>
      <c r="P9" s="142">
        <f t="shared" ref="P9:P24" si="0">SUM(D9:O9)</f>
        <v>788732</v>
      </c>
      <c r="Q9" s="290" t="str">
        <f>IF(P9='(1)ア_市町村別'!B11,"OK","NG")</f>
        <v>OK</v>
      </c>
      <c r="R9" s="292"/>
    </row>
    <row r="10" spans="1:18" s="5" customFormat="1" ht="30" customHeight="1">
      <c r="A10" s="150"/>
      <c r="B10" s="139" t="s">
        <v>12</v>
      </c>
      <c r="C10" s="140"/>
      <c r="D10" s="141">
        <v>32902</v>
      </c>
      <c r="E10" s="142">
        <v>26180</v>
      </c>
      <c r="F10" s="141">
        <v>27677</v>
      </c>
      <c r="G10" s="142">
        <v>27672</v>
      </c>
      <c r="H10" s="141">
        <v>41987</v>
      </c>
      <c r="I10" s="142">
        <v>25246</v>
      </c>
      <c r="J10" s="141">
        <v>24143</v>
      </c>
      <c r="K10" s="142">
        <v>30922</v>
      </c>
      <c r="L10" s="141">
        <v>31910</v>
      </c>
      <c r="M10" s="142">
        <v>49451</v>
      </c>
      <c r="N10" s="141">
        <v>32601</v>
      </c>
      <c r="O10" s="142">
        <v>23449</v>
      </c>
      <c r="P10" s="142">
        <f>SUM(D10:O10)</f>
        <v>374140</v>
      </c>
      <c r="Q10" s="290" t="str">
        <f>IF(P10='(1)ア_市町村別'!B12,"OK","NG")</f>
        <v>OK</v>
      </c>
      <c r="R10" s="292"/>
    </row>
    <row r="11" spans="1:18" s="5" customFormat="1" ht="30" customHeight="1">
      <c r="A11" s="150"/>
      <c r="B11" s="139" t="s">
        <v>13</v>
      </c>
      <c r="C11" s="140"/>
      <c r="D11" s="141">
        <v>928386</v>
      </c>
      <c r="E11" s="142">
        <v>398932</v>
      </c>
      <c r="F11" s="141">
        <v>752555</v>
      </c>
      <c r="G11" s="142">
        <v>784811</v>
      </c>
      <c r="H11" s="141">
        <v>1199174</v>
      </c>
      <c r="I11" s="142">
        <v>780186</v>
      </c>
      <c r="J11" s="141">
        <v>731257</v>
      </c>
      <c r="K11" s="142">
        <v>1068880</v>
      </c>
      <c r="L11" s="141">
        <v>858011</v>
      </c>
      <c r="M11" s="142">
        <v>1103771</v>
      </c>
      <c r="N11" s="141">
        <v>1227785</v>
      </c>
      <c r="O11" s="142">
        <v>666774</v>
      </c>
      <c r="P11" s="142">
        <f t="shared" si="0"/>
        <v>10500522</v>
      </c>
      <c r="Q11" s="290" t="str">
        <f>IF(P11='(1)ア_市町村別'!B13,"OK","NG")</f>
        <v>OK</v>
      </c>
      <c r="R11" s="484"/>
    </row>
    <row r="12" spans="1:18" s="5" customFormat="1" ht="30" customHeight="1">
      <c r="A12" s="150"/>
      <c r="B12" s="139" t="s">
        <v>14</v>
      </c>
      <c r="C12" s="140"/>
      <c r="D12" s="141">
        <v>32903</v>
      </c>
      <c r="E12" s="142">
        <v>27449</v>
      </c>
      <c r="F12" s="141">
        <v>80387</v>
      </c>
      <c r="G12" s="142">
        <v>102177</v>
      </c>
      <c r="H12" s="141">
        <v>151624</v>
      </c>
      <c r="I12" s="142">
        <v>88508</v>
      </c>
      <c r="J12" s="141">
        <v>83418</v>
      </c>
      <c r="K12" s="142">
        <v>134345</v>
      </c>
      <c r="L12" s="141">
        <v>114377</v>
      </c>
      <c r="M12" s="142">
        <v>156116</v>
      </c>
      <c r="N12" s="141">
        <v>113362</v>
      </c>
      <c r="O12" s="485">
        <v>41566</v>
      </c>
      <c r="P12" s="142">
        <f>SUM(D12:O12)</f>
        <v>1126232</v>
      </c>
      <c r="Q12" s="290" t="str">
        <f>IF(P12='(1)ア_市町村別'!B14,"OK","NG")</f>
        <v>OK</v>
      </c>
    </row>
    <row r="13" spans="1:18" s="5" customFormat="1" ht="30" customHeight="1">
      <c r="A13" s="150"/>
      <c r="B13" s="139" t="s">
        <v>15</v>
      </c>
      <c r="C13" s="140"/>
      <c r="D13" s="141">
        <v>7865</v>
      </c>
      <c r="E13" s="142">
        <v>5841</v>
      </c>
      <c r="F13" s="141">
        <v>14023</v>
      </c>
      <c r="G13" s="142">
        <v>14495</v>
      </c>
      <c r="H13" s="141">
        <v>16910</v>
      </c>
      <c r="I13" s="142">
        <v>13872</v>
      </c>
      <c r="J13" s="141">
        <v>12970</v>
      </c>
      <c r="K13" s="142">
        <v>16697</v>
      </c>
      <c r="L13" s="141">
        <v>13960</v>
      </c>
      <c r="M13" s="142">
        <v>16213</v>
      </c>
      <c r="N13" s="141">
        <v>15039</v>
      </c>
      <c r="O13" s="142">
        <v>12480</v>
      </c>
      <c r="P13" s="142">
        <f>SUM(D13:O13)</f>
        <v>160365</v>
      </c>
      <c r="Q13" s="290" t="str">
        <f>IF(P13='(1)ア_市町村別'!B15,"OK","NG")</f>
        <v>OK</v>
      </c>
      <c r="R13" s="292"/>
    </row>
    <row r="14" spans="1:18" s="5" customFormat="1" ht="30" customHeight="1">
      <c r="A14" s="150"/>
      <c r="B14" s="139" t="s">
        <v>16</v>
      </c>
      <c r="C14" s="140"/>
      <c r="D14" s="141">
        <v>3610</v>
      </c>
      <c r="E14" s="142">
        <v>2432</v>
      </c>
      <c r="F14" s="141">
        <v>5052</v>
      </c>
      <c r="G14" s="142">
        <v>5972</v>
      </c>
      <c r="H14" s="141">
        <v>7207</v>
      </c>
      <c r="I14" s="142">
        <v>6162</v>
      </c>
      <c r="J14" s="141">
        <v>7409</v>
      </c>
      <c r="K14" s="142">
        <v>9283</v>
      </c>
      <c r="L14" s="141">
        <v>6680</v>
      </c>
      <c r="M14" s="142">
        <v>7205</v>
      </c>
      <c r="N14" s="141">
        <v>6846</v>
      </c>
      <c r="O14" s="142">
        <v>3793</v>
      </c>
      <c r="P14" s="142">
        <f>SUM(D14:O14)</f>
        <v>71651</v>
      </c>
      <c r="Q14" s="290" t="str">
        <f>IF(P14='(1)ア_市町村別'!B16,"OK","NG")</f>
        <v>OK</v>
      </c>
      <c r="R14" s="292"/>
    </row>
    <row r="15" spans="1:18" s="5" customFormat="1" ht="30" customHeight="1">
      <c r="A15" s="150"/>
      <c r="B15" s="139" t="s">
        <v>17</v>
      </c>
      <c r="C15" s="140"/>
      <c r="D15" s="141">
        <v>15932</v>
      </c>
      <c r="E15" s="142">
        <v>13008</v>
      </c>
      <c r="F15" s="141">
        <v>9959</v>
      </c>
      <c r="G15" s="142">
        <v>13839</v>
      </c>
      <c r="H15" s="141">
        <v>25515</v>
      </c>
      <c r="I15" s="142">
        <v>12630</v>
      </c>
      <c r="J15" s="141">
        <v>13137</v>
      </c>
      <c r="K15" s="142">
        <v>24314</v>
      </c>
      <c r="L15" s="141">
        <v>12149</v>
      </c>
      <c r="M15" s="142">
        <v>16544</v>
      </c>
      <c r="N15" s="141">
        <v>13710</v>
      </c>
      <c r="O15" s="142">
        <v>8651</v>
      </c>
      <c r="P15" s="142">
        <f t="shared" si="0"/>
        <v>179388</v>
      </c>
      <c r="Q15" s="290" t="str">
        <f>IF(P15='(1)ア_市町村別'!B17,"OK","NG")</f>
        <v>OK</v>
      </c>
      <c r="R15" s="292"/>
    </row>
    <row r="16" spans="1:18" s="5" customFormat="1" ht="30" customHeight="1">
      <c r="A16" s="150"/>
      <c r="B16" s="139" t="s">
        <v>18</v>
      </c>
      <c r="C16" s="140"/>
      <c r="D16" s="141">
        <v>48732</v>
      </c>
      <c r="E16" s="142">
        <v>30847</v>
      </c>
      <c r="F16" s="141">
        <v>92461</v>
      </c>
      <c r="G16" s="142">
        <v>119100</v>
      </c>
      <c r="H16" s="141">
        <v>182622</v>
      </c>
      <c r="I16" s="142">
        <v>101230</v>
      </c>
      <c r="J16" s="141">
        <v>122591</v>
      </c>
      <c r="K16" s="142">
        <v>211114</v>
      </c>
      <c r="L16" s="141">
        <v>114358</v>
      </c>
      <c r="M16" s="142">
        <v>135136</v>
      </c>
      <c r="N16" s="141">
        <v>115788</v>
      </c>
      <c r="O16" s="142">
        <v>66778</v>
      </c>
      <c r="P16" s="142">
        <f t="shared" si="0"/>
        <v>1340757</v>
      </c>
      <c r="Q16" s="290" t="str">
        <f>IF(P16='(1)ア_市町村別'!B18,"OK","NG")</f>
        <v>OK</v>
      </c>
      <c r="R16" s="292"/>
    </row>
    <row r="17" spans="1:18" s="5" customFormat="1" ht="30" customHeight="1">
      <c r="A17" s="150"/>
      <c r="B17" s="139" t="s">
        <v>19</v>
      </c>
      <c r="C17" s="140"/>
      <c r="D17" s="141">
        <v>16138</v>
      </c>
      <c r="E17" s="142">
        <v>13062</v>
      </c>
      <c r="F17" s="141">
        <v>22837</v>
      </c>
      <c r="G17" s="142">
        <v>22660</v>
      </c>
      <c r="H17" s="141">
        <v>29087</v>
      </c>
      <c r="I17" s="142">
        <v>21055</v>
      </c>
      <c r="J17" s="141">
        <v>24894</v>
      </c>
      <c r="K17" s="142">
        <v>32439</v>
      </c>
      <c r="L17" s="141">
        <v>22682</v>
      </c>
      <c r="M17" s="142">
        <v>31008</v>
      </c>
      <c r="N17" s="141">
        <v>26137</v>
      </c>
      <c r="O17" s="142">
        <v>20524</v>
      </c>
      <c r="P17" s="142">
        <f t="shared" si="0"/>
        <v>282523</v>
      </c>
      <c r="Q17" s="290" t="str">
        <f>IF(P17='(1)ア_市町村別'!B19,"OK","NG")</f>
        <v>OK</v>
      </c>
      <c r="R17" s="292"/>
    </row>
    <row r="18" spans="1:18" s="5" customFormat="1" ht="30" customHeight="1">
      <c r="A18" s="150"/>
      <c r="B18" s="139" t="s">
        <v>20</v>
      </c>
      <c r="C18" s="140"/>
      <c r="D18" s="141">
        <v>39776</v>
      </c>
      <c r="E18" s="142">
        <v>33935</v>
      </c>
      <c r="F18" s="141">
        <v>51725</v>
      </c>
      <c r="G18" s="142">
        <v>50508</v>
      </c>
      <c r="H18" s="141">
        <v>65161</v>
      </c>
      <c r="I18" s="142">
        <v>48174</v>
      </c>
      <c r="J18" s="141">
        <v>59595</v>
      </c>
      <c r="K18" s="142">
        <v>57148</v>
      </c>
      <c r="L18" s="141">
        <v>48195</v>
      </c>
      <c r="M18" s="142">
        <v>62347</v>
      </c>
      <c r="N18" s="141">
        <v>57550</v>
      </c>
      <c r="O18" s="142">
        <v>47322</v>
      </c>
      <c r="P18" s="142">
        <f t="shared" si="0"/>
        <v>621436</v>
      </c>
      <c r="Q18" s="290" t="str">
        <f>IF(P18='(1)ア_市町村別'!B20,"OK","NG")</f>
        <v>OK</v>
      </c>
      <c r="R18" s="292"/>
    </row>
    <row r="19" spans="1:18" s="5" customFormat="1" ht="30" customHeight="1">
      <c r="A19" s="150"/>
      <c r="B19" s="139" t="s">
        <v>21</v>
      </c>
      <c r="C19" s="140"/>
      <c r="D19" s="141">
        <v>220053</v>
      </c>
      <c r="E19" s="142">
        <v>45916</v>
      </c>
      <c r="F19" s="141">
        <v>65888</v>
      </c>
      <c r="G19" s="142">
        <v>75152</v>
      </c>
      <c r="H19" s="141">
        <v>99999</v>
      </c>
      <c r="I19" s="142">
        <v>54112</v>
      </c>
      <c r="J19" s="141">
        <v>51069</v>
      </c>
      <c r="K19" s="142">
        <v>82548</v>
      </c>
      <c r="L19" s="141">
        <v>60530</v>
      </c>
      <c r="M19" s="142">
        <v>88141</v>
      </c>
      <c r="N19" s="141">
        <v>104572</v>
      </c>
      <c r="O19" s="142">
        <v>61654</v>
      </c>
      <c r="P19" s="142">
        <f t="shared" si="0"/>
        <v>1009634</v>
      </c>
      <c r="Q19" s="290" t="str">
        <f>IF(P19='(1)ア_市町村別'!B21,"OK","NG")</f>
        <v>OK</v>
      </c>
      <c r="R19" s="484"/>
    </row>
    <row r="20" spans="1:18" s="5" customFormat="1" ht="30" customHeight="1">
      <c r="A20" s="150"/>
      <c r="B20" s="139" t="s">
        <v>22</v>
      </c>
      <c r="C20" s="140"/>
      <c r="D20" s="141">
        <v>14483</v>
      </c>
      <c r="E20" s="142">
        <v>13576</v>
      </c>
      <c r="F20" s="141">
        <v>17596</v>
      </c>
      <c r="G20" s="142">
        <v>18598</v>
      </c>
      <c r="H20" s="141">
        <v>21183</v>
      </c>
      <c r="I20" s="142">
        <v>15793</v>
      </c>
      <c r="J20" s="141">
        <v>16403</v>
      </c>
      <c r="K20" s="142">
        <v>19520</v>
      </c>
      <c r="L20" s="141">
        <v>16431</v>
      </c>
      <c r="M20" s="142">
        <v>20112</v>
      </c>
      <c r="N20" s="141">
        <v>20480</v>
      </c>
      <c r="O20" s="142">
        <v>16673</v>
      </c>
      <c r="P20" s="142">
        <f t="shared" si="0"/>
        <v>210848</v>
      </c>
      <c r="Q20" s="290" t="str">
        <f>IF(P20='(1)ア_市町村別'!B22,"OK","NG")</f>
        <v>OK</v>
      </c>
      <c r="R20" s="292"/>
    </row>
    <row r="21" spans="1:18" s="5" customFormat="1" ht="30" customHeight="1">
      <c r="A21" s="150"/>
      <c r="B21" s="139" t="s">
        <v>23</v>
      </c>
      <c r="C21" s="140"/>
      <c r="D21" s="141">
        <v>1007</v>
      </c>
      <c r="E21" s="142">
        <v>202</v>
      </c>
      <c r="F21" s="141">
        <v>1042</v>
      </c>
      <c r="G21" s="142">
        <v>1204</v>
      </c>
      <c r="H21" s="141">
        <v>3948</v>
      </c>
      <c r="I21" s="142">
        <v>1442</v>
      </c>
      <c r="J21" s="141">
        <v>3259</v>
      </c>
      <c r="K21" s="142">
        <v>3820</v>
      </c>
      <c r="L21" s="141">
        <v>1831</v>
      </c>
      <c r="M21" s="142">
        <v>1823</v>
      </c>
      <c r="N21" s="141">
        <v>2466</v>
      </c>
      <c r="O21" s="142">
        <v>212</v>
      </c>
      <c r="P21" s="142">
        <f t="shared" si="0"/>
        <v>22256</v>
      </c>
      <c r="Q21" s="290" t="str">
        <f>IF(P21='(1)ア_市町村別'!B23,"OK","NG")</f>
        <v>OK</v>
      </c>
      <c r="R21" s="292"/>
    </row>
    <row r="22" spans="1:18" s="5" customFormat="1" ht="30" customHeight="1">
      <c r="A22" s="150"/>
      <c r="B22" s="139" t="s">
        <v>24</v>
      </c>
      <c r="C22" s="140"/>
      <c r="D22" s="141">
        <v>0</v>
      </c>
      <c r="E22" s="142">
        <v>50</v>
      </c>
      <c r="F22" s="141">
        <v>542</v>
      </c>
      <c r="G22" s="142">
        <v>1152</v>
      </c>
      <c r="H22" s="141">
        <v>3215</v>
      </c>
      <c r="I22" s="142">
        <v>1667</v>
      </c>
      <c r="J22" s="141">
        <v>2556</v>
      </c>
      <c r="K22" s="142">
        <v>4119</v>
      </c>
      <c r="L22" s="141">
        <v>2406</v>
      </c>
      <c r="M22" s="142">
        <v>3475</v>
      </c>
      <c r="N22" s="141">
        <v>897</v>
      </c>
      <c r="O22" s="142">
        <v>0</v>
      </c>
      <c r="P22" s="142">
        <f t="shared" si="0"/>
        <v>20079</v>
      </c>
      <c r="Q22" s="290" t="str">
        <f>IF(P22='(1)ア_市町村別'!B24,"OK","NG")</f>
        <v>OK</v>
      </c>
      <c r="R22" s="292"/>
    </row>
    <row r="23" spans="1:18" s="5" customFormat="1" ht="30" customHeight="1">
      <c r="A23" s="150"/>
      <c r="B23" s="139" t="s">
        <v>25</v>
      </c>
      <c r="C23" s="140"/>
      <c r="D23" s="141">
        <v>9</v>
      </c>
      <c r="E23" s="142">
        <v>29</v>
      </c>
      <c r="F23" s="141">
        <v>113</v>
      </c>
      <c r="G23" s="142">
        <v>184</v>
      </c>
      <c r="H23" s="141">
        <v>343</v>
      </c>
      <c r="I23" s="142">
        <v>207</v>
      </c>
      <c r="J23" s="141">
        <v>358</v>
      </c>
      <c r="K23" s="142">
        <v>415</v>
      </c>
      <c r="L23" s="141">
        <v>306</v>
      </c>
      <c r="M23" s="142">
        <v>276</v>
      </c>
      <c r="N23" s="141">
        <v>198</v>
      </c>
      <c r="O23" s="142">
        <v>28</v>
      </c>
      <c r="P23" s="142">
        <f t="shared" si="0"/>
        <v>2466</v>
      </c>
      <c r="Q23" s="290" t="str">
        <f>IF(P23='(1)ア_市町村別'!B25,"OK","NG")</f>
        <v>OK</v>
      </c>
      <c r="R23" s="486"/>
    </row>
    <row r="24" spans="1:18" s="5" customFormat="1" ht="30" customHeight="1" thickBot="1">
      <c r="A24" s="101"/>
      <c r="B24" s="151" t="s">
        <v>26</v>
      </c>
      <c r="C24" s="152"/>
      <c r="D24" s="153">
        <v>7863</v>
      </c>
      <c r="E24" s="154">
        <v>4311</v>
      </c>
      <c r="F24" s="153">
        <v>7470</v>
      </c>
      <c r="G24" s="154">
        <v>8751</v>
      </c>
      <c r="H24" s="153">
        <v>17179</v>
      </c>
      <c r="I24" s="154">
        <v>14962</v>
      </c>
      <c r="J24" s="153">
        <v>14421</v>
      </c>
      <c r="K24" s="154">
        <v>18881</v>
      </c>
      <c r="L24" s="153">
        <v>12991</v>
      </c>
      <c r="M24" s="154">
        <v>18551</v>
      </c>
      <c r="N24" s="153">
        <v>10540</v>
      </c>
      <c r="O24" s="154">
        <v>5065</v>
      </c>
      <c r="P24" s="154">
        <f t="shared" si="0"/>
        <v>140985</v>
      </c>
      <c r="Q24" s="290" t="str">
        <f>IF(P24='(1)ア_市町村別'!B26,"OK","NG")</f>
        <v>OK</v>
      </c>
      <c r="R24" s="292"/>
    </row>
    <row r="25" spans="1:18" s="5" customFormat="1" ht="30" customHeight="1" thickTop="1">
      <c r="A25" s="92"/>
      <c r="B25" s="93" t="s">
        <v>27</v>
      </c>
      <c r="C25" s="89"/>
      <c r="D25" s="51">
        <f>SUM(D6:D24)</f>
        <v>2395499</v>
      </c>
      <c r="E25" s="52">
        <f t="shared" ref="E25:O25" si="1">SUM(E6:E24)</f>
        <v>944058</v>
      </c>
      <c r="F25" s="51">
        <f t="shared" si="1"/>
        <v>1738825</v>
      </c>
      <c r="G25" s="37">
        <f t="shared" si="1"/>
        <v>1993618</v>
      </c>
      <c r="H25" s="53">
        <f t="shared" si="1"/>
        <v>2751329</v>
      </c>
      <c r="I25" s="37">
        <f t="shared" si="1"/>
        <v>1841608</v>
      </c>
      <c r="J25" s="53">
        <f t="shared" si="1"/>
        <v>1940593</v>
      </c>
      <c r="K25" s="37">
        <f>SUM(K6:K24)</f>
        <v>3004660</v>
      </c>
      <c r="L25" s="53">
        <f>SUM(L6:L24)</f>
        <v>2029764</v>
      </c>
      <c r="M25" s="37">
        <f t="shared" si="1"/>
        <v>2843408</v>
      </c>
      <c r="N25" s="53">
        <f t="shared" si="1"/>
        <v>2896536</v>
      </c>
      <c r="O25" s="37">
        <f t="shared" si="1"/>
        <v>1570569</v>
      </c>
      <c r="P25" s="37">
        <f>SUM(P6:P24)</f>
        <v>25950467</v>
      </c>
      <c r="Q25" s="290" t="str">
        <f>IF(P25='(1)ア_市町村別'!B27,"OK","NG")</f>
        <v>OK</v>
      </c>
    </row>
    <row r="26" spans="1:18" s="5" customFormat="1" ht="30" customHeight="1">
      <c r="Q26" s="290"/>
    </row>
    <row r="27" spans="1:18" s="5" customFormat="1" ht="30" customHeight="1"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Q27" s="290"/>
    </row>
    <row r="29" spans="1:18">
      <c r="J29" s="508"/>
      <c r="K29" s="508"/>
      <c r="L29" s="508"/>
    </row>
  </sheetData>
  <mergeCells count="3">
    <mergeCell ref="P4:P5"/>
    <mergeCell ref="D4:O4"/>
    <mergeCell ref="B4:B5"/>
  </mergeCells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09"/>
  <sheetViews>
    <sheetView view="pageBreakPreview" topLeftCell="A406" zoomScale="115" zoomScaleNormal="100" zoomScaleSheetLayoutView="115" workbookViewId="0">
      <selection activeCell="O426" sqref="O426"/>
    </sheetView>
  </sheetViews>
  <sheetFormatPr defaultColWidth="19.625" defaultRowHeight="12"/>
  <cols>
    <col min="1" max="1" width="0.875" style="358" customWidth="1"/>
    <col min="2" max="2" width="10.625" style="358" customWidth="1"/>
    <col min="3" max="3" width="0.875" style="358" customWidth="1"/>
    <col min="4" max="4" width="3.625" style="359" customWidth="1"/>
    <col min="5" max="5" width="30.875" style="17" customWidth="1"/>
    <col min="6" max="6" width="4.625" style="360" customWidth="1"/>
    <col min="7" max="8" width="12.625" style="415" customWidth="1"/>
    <col min="9" max="9" width="8.625" style="474" customWidth="1"/>
    <col min="10" max="10" width="8.625" style="362" customWidth="1"/>
    <col min="11" max="12" width="5.625" style="416" customWidth="1"/>
    <col min="13" max="13" width="9" style="417" bestFit="1" customWidth="1"/>
    <col min="14" max="14" width="32.5" style="416" bestFit="1" customWidth="1"/>
    <col min="15" max="15" width="7.875" style="418" bestFit="1" customWidth="1"/>
    <col min="16" max="17" width="10.625" style="419" customWidth="1"/>
    <col min="18" max="16384" width="19.625" style="358"/>
  </cols>
  <sheetData>
    <row r="1" spans="1:17" ht="21.75" customHeight="1">
      <c r="I1" s="358"/>
    </row>
    <row r="2" spans="1:17" s="7" customFormat="1" ht="21.75" customHeight="1">
      <c r="A2" s="7" t="s">
        <v>42</v>
      </c>
      <c r="D2" s="26"/>
      <c r="E2" s="17"/>
      <c r="F2" s="14"/>
      <c r="G2" s="9"/>
      <c r="H2" s="9"/>
      <c r="J2" s="20"/>
      <c r="K2" s="12"/>
      <c r="L2" s="12"/>
      <c r="M2" s="420"/>
      <c r="N2" s="12"/>
      <c r="O2" s="14"/>
      <c r="P2" s="31"/>
      <c r="Q2" s="31"/>
    </row>
    <row r="3" spans="1:17" s="3" customFormat="1" ht="20.25" customHeight="1">
      <c r="D3" s="27"/>
      <c r="E3" s="17"/>
      <c r="F3" s="15"/>
      <c r="G3" s="10"/>
      <c r="H3" s="10"/>
      <c r="I3" s="8"/>
      <c r="J3" s="41" t="s">
        <v>4</v>
      </c>
      <c r="K3" s="13"/>
      <c r="L3" s="13"/>
      <c r="M3" s="13"/>
      <c r="N3" s="13"/>
      <c r="O3" s="15"/>
      <c r="P3" s="32"/>
      <c r="Q3" s="32"/>
    </row>
    <row r="4" spans="1:17" s="366" customFormat="1" ht="20.100000000000001" customHeight="1">
      <c r="A4" s="363"/>
      <c r="B4" s="624" t="s">
        <v>640</v>
      </c>
      <c r="C4" s="364"/>
      <c r="D4" s="620" t="s">
        <v>616</v>
      </c>
      <c r="E4" s="621"/>
      <c r="F4" s="618" t="s">
        <v>43</v>
      </c>
      <c r="G4" s="627" t="s">
        <v>921</v>
      </c>
      <c r="H4" s="627" t="s">
        <v>822</v>
      </c>
      <c r="I4" s="629" t="s">
        <v>44</v>
      </c>
      <c r="J4" s="629" t="s">
        <v>45</v>
      </c>
      <c r="K4" s="416"/>
      <c r="L4" s="416"/>
      <c r="M4" s="417"/>
      <c r="N4" s="416"/>
      <c r="O4" s="418"/>
      <c r="P4" s="419"/>
      <c r="Q4" s="419"/>
    </row>
    <row r="5" spans="1:17" s="366" customFormat="1" ht="20.100000000000001" customHeight="1">
      <c r="A5" s="367"/>
      <c r="B5" s="625"/>
      <c r="C5" s="368"/>
      <c r="D5" s="622"/>
      <c r="E5" s="623"/>
      <c r="F5" s="619"/>
      <c r="G5" s="628"/>
      <c r="H5" s="628"/>
      <c r="I5" s="630"/>
      <c r="J5" s="630"/>
      <c r="K5" s="416"/>
      <c r="L5" s="416"/>
      <c r="M5" s="417"/>
      <c r="N5" s="416"/>
      <c r="O5" s="418"/>
      <c r="P5" s="419"/>
      <c r="Q5" s="419"/>
    </row>
    <row r="6" spans="1:17" s="366" customFormat="1" ht="15" customHeight="1">
      <c r="A6" s="373"/>
      <c r="B6" s="374" t="s">
        <v>8</v>
      </c>
      <c r="C6" s="375"/>
      <c r="D6" s="162" t="s">
        <v>46</v>
      </c>
      <c r="E6" s="155" t="s">
        <v>47</v>
      </c>
      <c r="F6" s="156"/>
      <c r="G6" s="524">
        <v>9706</v>
      </c>
      <c r="H6" s="421">
        <v>8258</v>
      </c>
      <c r="I6" s="469">
        <f>IFERROR(G6/H6-1,"－")</f>
        <v>0.17534511988374901</v>
      </c>
      <c r="J6" s="488" t="s">
        <v>168</v>
      </c>
      <c r="K6" s="416">
        <v>1</v>
      </c>
      <c r="L6" s="418" t="str">
        <f>IF(G6='（1）エ_月別観光地点別'!S6,"OK","NG")</f>
        <v>OK</v>
      </c>
      <c r="M6" s="418"/>
      <c r="N6" s="626" t="s">
        <v>533</v>
      </c>
      <c r="O6" s="626"/>
      <c r="P6" s="422" t="s">
        <v>531</v>
      </c>
      <c r="Q6" s="422" t="s">
        <v>532</v>
      </c>
    </row>
    <row r="7" spans="1:17" s="366" customFormat="1" ht="15" customHeight="1">
      <c r="A7" s="373"/>
      <c r="B7" s="377"/>
      <c r="C7" s="377"/>
      <c r="D7" s="163" t="s">
        <v>777</v>
      </c>
      <c r="E7" s="157" t="s">
        <v>49</v>
      </c>
      <c r="F7" s="158"/>
      <c r="G7" s="525">
        <v>275198</v>
      </c>
      <c r="H7" s="333">
        <v>172076</v>
      </c>
      <c r="I7" s="425">
        <f t="shared" ref="I7:I65" si="0">IFERROR(G7/H7-1,"－")</f>
        <v>0.5992817127315837</v>
      </c>
      <c r="J7" s="378" t="s">
        <v>169</v>
      </c>
      <c r="K7" s="416">
        <v>1</v>
      </c>
      <c r="L7" s="418" t="str">
        <f>IF(G7='（1）エ_月別観光地点別'!S7,"OK","NG")</f>
        <v>OK</v>
      </c>
      <c r="M7" s="418"/>
      <c r="N7" s="423" t="s">
        <v>466</v>
      </c>
      <c r="O7" s="422" t="s">
        <v>184</v>
      </c>
      <c r="P7" s="424">
        <f t="shared" ref="P7:Q13" si="1">SUMIFS(G:G,$J:$J,$O7)</f>
        <v>430249</v>
      </c>
      <c r="Q7" s="424">
        <f t="shared" si="1"/>
        <v>421111</v>
      </c>
    </row>
    <row r="8" spans="1:17" s="366" customFormat="1" ht="15" customHeight="1">
      <c r="A8" s="373"/>
      <c r="B8" s="377"/>
      <c r="C8" s="377"/>
      <c r="D8" s="163" t="s">
        <v>50</v>
      </c>
      <c r="E8" s="157" t="s">
        <v>51</v>
      </c>
      <c r="F8" s="158"/>
      <c r="G8" s="525">
        <v>309598</v>
      </c>
      <c r="H8" s="333">
        <v>193587</v>
      </c>
      <c r="I8" s="425">
        <f t="shared" si="0"/>
        <v>0.59927061217953681</v>
      </c>
      <c r="J8" s="378" t="s">
        <v>169</v>
      </c>
      <c r="K8" s="416">
        <v>1</v>
      </c>
      <c r="L8" s="418" t="str">
        <f>IF(G8='（1）エ_月別観光地点別'!S8,"OK","NG")</f>
        <v>OK</v>
      </c>
      <c r="M8" s="418"/>
      <c r="N8" s="423" t="s">
        <v>469</v>
      </c>
      <c r="O8" s="422" t="s">
        <v>349</v>
      </c>
      <c r="P8" s="424">
        <f t="shared" si="1"/>
        <v>15907</v>
      </c>
      <c r="Q8" s="424">
        <f t="shared" si="1"/>
        <v>11242</v>
      </c>
    </row>
    <row r="9" spans="1:17" s="366" customFormat="1" ht="15" customHeight="1">
      <c r="A9" s="373"/>
      <c r="B9" s="377"/>
      <c r="C9" s="377"/>
      <c r="D9" s="163" t="s">
        <v>52</v>
      </c>
      <c r="E9" s="157" t="s">
        <v>53</v>
      </c>
      <c r="F9" s="158"/>
      <c r="G9" s="525">
        <v>82592</v>
      </c>
      <c r="H9" s="333">
        <v>70166</v>
      </c>
      <c r="I9" s="425">
        <f t="shared" si="0"/>
        <v>0.17709431918593044</v>
      </c>
      <c r="J9" s="378" t="s">
        <v>170</v>
      </c>
      <c r="K9" s="416">
        <v>1</v>
      </c>
      <c r="L9" s="418" t="str">
        <f>IF(G9='（1）エ_月別観光地点別'!S9,"OK","NG")</f>
        <v>OK</v>
      </c>
      <c r="M9" s="418"/>
      <c r="N9" s="423" t="s">
        <v>471</v>
      </c>
      <c r="O9" s="422" t="s">
        <v>168</v>
      </c>
      <c r="P9" s="424">
        <f t="shared" si="1"/>
        <v>9706</v>
      </c>
      <c r="Q9" s="424">
        <f t="shared" si="1"/>
        <v>8258</v>
      </c>
    </row>
    <row r="10" spans="1:17" s="366" customFormat="1" ht="15" customHeight="1">
      <c r="A10" s="373"/>
      <c r="B10" s="377"/>
      <c r="C10" s="377"/>
      <c r="D10" s="163" t="s">
        <v>54</v>
      </c>
      <c r="E10" s="157" t="s">
        <v>55</v>
      </c>
      <c r="F10" s="158"/>
      <c r="G10" s="525">
        <v>45967</v>
      </c>
      <c r="H10" s="333">
        <v>29059</v>
      </c>
      <c r="I10" s="425">
        <f t="shared" si="0"/>
        <v>0.58185071750576411</v>
      </c>
      <c r="J10" s="378" t="s">
        <v>170</v>
      </c>
      <c r="K10" s="416">
        <v>1</v>
      </c>
      <c r="L10" s="418" t="str">
        <f>IF(G10='（1）エ_月別観光地点別'!S10,"OK","NG")</f>
        <v>OK</v>
      </c>
      <c r="M10" s="418"/>
      <c r="N10" s="423" t="s">
        <v>473</v>
      </c>
      <c r="O10" s="422" t="s">
        <v>173</v>
      </c>
      <c r="P10" s="424">
        <f t="shared" si="1"/>
        <v>424777</v>
      </c>
      <c r="Q10" s="424">
        <f t="shared" si="1"/>
        <v>348366</v>
      </c>
    </row>
    <row r="11" spans="1:17" s="366" customFormat="1" ht="15" customHeight="1">
      <c r="A11" s="373"/>
      <c r="B11" s="377"/>
      <c r="C11" s="377"/>
      <c r="D11" s="163" t="s">
        <v>657</v>
      </c>
      <c r="E11" s="157" t="s">
        <v>814</v>
      </c>
      <c r="F11" s="158"/>
      <c r="G11" s="525">
        <v>41853</v>
      </c>
      <c r="H11" s="333">
        <v>26256</v>
      </c>
      <c r="I11" s="425">
        <f t="shared" si="0"/>
        <v>0.59403564899451555</v>
      </c>
      <c r="J11" s="378" t="s">
        <v>170</v>
      </c>
      <c r="K11" s="416">
        <v>1</v>
      </c>
      <c r="L11" s="418" t="str">
        <f>IF(G11='（1）エ_月別観光地点別'!S11,"OK","NG")</f>
        <v>OK</v>
      </c>
      <c r="M11" s="418"/>
      <c r="N11" s="423" t="s">
        <v>475</v>
      </c>
      <c r="O11" s="422" t="s">
        <v>186</v>
      </c>
      <c r="P11" s="424">
        <f t="shared" si="1"/>
        <v>1484245</v>
      </c>
      <c r="Q11" s="424">
        <f t="shared" si="1"/>
        <v>1236640</v>
      </c>
    </row>
    <row r="12" spans="1:17" s="366" customFormat="1" ht="15" customHeight="1">
      <c r="A12" s="373"/>
      <c r="B12" s="377"/>
      <c r="C12" s="377"/>
      <c r="D12" s="163" t="s">
        <v>658</v>
      </c>
      <c r="E12" s="157" t="s">
        <v>59</v>
      </c>
      <c r="F12" s="158"/>
      <c r="G12" s="525">
        <v>15112</v>
      </c>
      <c r="H12" s="333">
        <v>10526</v>
      </c>
      <c r="I12" s="425">
        <f t="shared" si="0"/>
        <v>0.43568307049211485</v>
      </c>
      <c r="J12" s="378" t="s">
        <v>170</v>
      </c>
      <c r="K12" s="416">
        <v>1</v>
      </c>
      <c r="L12" s="418" t="str">
        <f>IF(G12='（1）エ_月別観光地点別'!S12,"OK","NG")</f>
        <v>OK</v>
      </c>
      <c r="M12" s="418"/>
      <c r="N12" s="423" t="s">
        <v>477</v>
      </c>
      <c r="O12" s="422" t="s">
        <v>435</v>
      </c>
      <c r="P12" s="424">
        <f t="shared" si="1"/>
        <v>0</v>
      </c>
      <c r="Q12" s="424">
        <f t="shared" si="1"/>
        <v>0</v>
      </c>
    </row>
    <row r="13" spans="1:17" s="366" customFormat="1" ht="15" customHeight="1" thickBot="1">
      <c r="A13" s="373"/>
      <c r="B13" s="377"/>
      <c r="C13" s="377"/>
      <c r="D13" s="163" t="s">
        <v>659</v>
      </c>
      <c r="E13" s="157" t="s">
        <v>61</v>
      </c>
      <c r="F13" s="158"/>
      <c r="G13" s="525">
        <v>6896</v>
      </c>
      <c r="H13" s="333">
        <v>6364</v>
      </c>
      <c r="I13" s="425">
        <f t="shared" si="0"/>
        <v>8.3595223130106922E-2</v>
      </c>
      <c r="J13" s="378" t="s">
        <v>170</v>
      </c>
      <c r="K13" s="416">
        <v>1</v>
      </c>
      <c r="L13" s="418" t="str">
        <f>IF(G13='（1）エ_月別観光地点別'!S13,"OK","NG")</f>
        <v>OK</v>
      </c>
      <c r="M13" s="418"/>
      <c r="N13" s="426" t="s">
        <v>479</v>
      </c>
      <c r="O13" s="427" t="s">
        <v>187</v>
      </c>
      <c r="P13" s="428">
        <f t="shared" si="1"/>
        <v>79900</v>
      </c>
      <c r="Q13" s="428">
        <f t="shared" si="1"/>
        <v>62731</v>
      </c>
    </row>
    <row r="14" spans="1:17" s="366" customFormat="1" ht="15" customHeight="1" thickTop="1">
      <c r="A14" s="373"/>
      <c r="B14" s="377"/>
      <c r="C14" s="377"/>
      <c r="D14" s="163" t="s">
        <v>660</v>
      </c>
      <c r="E14" s="157" t="s">
        <v>63</v>
      </c>
      <c r="F14" s="158"/>
      <c r="G14" s="525">
        <v>56704</v>
      </c>
      <c r="H14" s="333">
        <v>46651</v>
      </c>
      <c r="I14" s="425">
        <f t="shared" si="0"/>
        <v>0.2154937729094768</v>
      </c>
      <c r="J14" s="378" t="s">
        <v>170</v>
      </c>
      <c r="K14" s="416">
        <v>1</v>
      </c>
      <c r="L14" s="418" t="str">
        <f>IF(G14='（1）エ_月別観光地点別'!S14,"OK","NG")</f>
        <v>OK</v>
      </c>
      <c r="M14" s="418"/>
      <c r="N14" s="429" t="s">
        <v>27</v>
      </c>
      <c r="O14" s="430"/>
      <c r="P14" s="431">
        <f>SUM(P7:P13)</f>
        <v>2444784</v>
      </c>
      <c r="Q14" s="431">
        <f>SUM(Q7:Q13)</f>
        <v>2088348</v>
      </c>
    </row>
    <row r="15" spans="1:17" s="366" customFormat="1" ht="15" customHeight="1">
      <c r="A15" s="373"/>
      <c r="B15" s="377"/>
      <c r="C15" s="377"/>
      <c r="D15" s="163" t="s">
        <v>661</v>
      </c>
      <c r="E15" s="157" t="s">
        <v>65</v>
      </c>
      <c r="F15" s="158"/>
      <c r="G15" s="525">
        <v>240798</v>
      </c>
      <c r="H15" s="333">
        <v>181165</v>
      </c>
      <c r="I15" s="425">
        <f t="shared" si="0"/>
        <v>0.3291640217481302</v>
      </c>
      <c r="J15" s="378" t="s">
        <v>171</v>
      </c>
      <c r="K15" s="416">
        <v>1</v>
      </c>
      <c r="L15" s="418" t="str">
        <f>IF(G15='（1）エ_月別観光地点別'!S15,"OK","NG")</f>
        <v>OK</v>
      </c>
      <c r="M15" s="418"/>
      <c r="N15" s="416"/>
      <c r="O15" s="418"/>
      <c r="P15" s="419"/>
      <c r="Q15" s="419"/>
    </row>
    <row r="16" spans="1:17" s="366" customFormat="1" ht="15" customHeight="1">
      <c r="A16" s="373"/>
      <c r="B16" s="377"/>
      <c r="C16" s="377"/>
      <c r="D16" s="163" t="s">
        <v>662</v>
      </c>
      <c r="E16" s="157" t="s">
        <v>67</v>
      </c>
      <c r="F16" s="158"/>
      <c r="G16" s="525">
        <v>94428</v>
      </c>
      <c r="H16" s="333">
        <v>70638</v>
      </c>
      <c r="I16" s="425">
        <f t="shared" si="0"/>
        <v>0.33678756476683946</v>
      </c>
      <c r="J16" s="378" t="s">
        <v>172</v>
      </c>
      <c r="K16" s="416">
        <v>1</v>
      </c>
      <c r="L16" s="418" t="str">
        <f>IF(G16='（1）エ_月別観光地点別'!S16,"OK","NG")</f>
        <v>OK</v>
      </c>
      <c r="M16" s="418"/>
      <c r="N16" s="423" t="s">
        <v>481</v>
      </c>
      <c r="O16" s="422" t="s">
        <v>194</v>
      </c>
      <c r="P16" s="424">
        <f t="shared" ref="P16:P28" si="2">SUMIFS(G:G,$J:$J,$O16)</f>
        <v>121681</v>
      </c>
      <c r="Q16" s="424">
        <f t="shared" ref="Q16:Q28" si="3">SUMIFS(H:H,$J:$J,$O16)</f>
        <v>99613</v>
      </c>
    </row>
    <row r="17" spans="1:17" s="366" customFormat="1" ht="15" customHeight="1">
      <c r="A17" s="373"/>
      <c r="B17" s="377"/>
      <c r="C17" s="377"/>
      <c r="D17" s="163" t="s">
        <v>663</v>
      </c>
      <c r="E17" s="157" t="s">
        <v>69</v>
      </c>
      <c r="F17" s="158"/>
      <c r="G17" s="525">
        <v>153295</v>
      </c>
      <c r="H17" s="333">
        <v>96967</v>
      </c>
      <c r="I17" s="425">
        <f t="shared" si="0"/>
        <v>0.58089865624387671</v>
      </c>
      <c r="J17" s="378" t="s">
        <v>173</v>
      </c>
      <c r="K17" s="416">
        <v>1</v>
      </c>
      <c r="L17" s="418" t="str">
        <f>IF(G17='（1）エ_月別観光地点別'!S17,"OK","NG")</f>
        <v>OK</v>
      </c>
      <c r="M17" s="418"/>
      <c r="N17" s="423" t="s">
        <v>482</v>
      </c>
      <c r="O17" s="422" t="s">
        <v>169</v>
      </c>
      <c r="P17" s="424">
        <f t="shared" si="2"/>
        <v>584796</v>
      </c>
      <c r="Q17" s="424">
        <f t="shared" si="3"/>
        <v>365663</v>
      </c>
    </row>
    <row r="18" spans="1:17" s="366" customFormat="1" ht="15" customHeight="1">
      <c r="A18" s="373"/>
      <c r="B18" s="377"/>
      <c r="C18" s="377"/>
      <c r="D18" s="163" t="s">
        <v>664</v>
      </c>
      <c r="E18" s="157" t="s">
        <v>71</v>
      </c>
      <c r="F18" s="158"/>
      <c r="G18" s="525">
        <v>43090</v>
      </c>
      <c r="H18" s="333">
        <v>26893</v>
      </c>
      <c r="I18" s="425">
        <f t="shared" si="0"/>
        <v>0.60227568512252261</v>
      </c>
      <c r="J18" s="378" t="s">
        <v>174</v>
      </c>
      <c r="K18" s="416">
        <v>1</v>
      </c>
      <c r="L18" s="418" t="str">
        <f>IF(G18='（1）エ_月別観光地点別'!S18,"OK","NG")</f>
        <v>OK</v>
      </c>
      <c r="M18" s="418"/>
      <c r="N18" s="423" t="s">
        <v>483</v>
      </c>
      <c r="O18" s="422" t="s">
        <v>180</v>
      </c>
      <c r="P18" s="424">
        <f t="shared" si="2"/>
        <v>9506007</v>
      </c>
      <c r="Q18" s="424">
        <f t="shared" si="3"/>
        <v>7328175</v>
      </c>
    </row>
    <row r="19" spans="1:17" s="366" customFormat="1" ht="15" customHeight="1">
      <c r="A19" s="373"/>
      <c r="B19" s="377"/>
      <c r="C19" s="377"/>
      <c r="D19" s="163" t="s">
        <v>665</v>
      </c>
      <c r="E19" s="157" t="s">
        <v>73</v>
      </c>
      <c r="F19" s="158"/>
      <c r="G19" s="525">
        <v>8579</v>
      </c>
      <c r="H19" s="333">
        <v>8093</v>
      </c>
      <c r="I19" s="425">
        <f t="shared" si="0"/>
        <v>6.0051896700852536E-2</v>
      </c>
      <c r="J19" s="378" t="s">
        <v>175</v>
      </c>
      <c r="K19" s="416">
        <v>1</v>
      </c>
      <c r="L19" s="418" t="str">
        <f>IF(G19='（1）エ_月別観光地点別'!S19,"OK","NG")</f>
        <v>OK</v>
      </c>
      <c r="M19" s="418"/>
      <c r="N19" s="423" t="s">
        <v>484</v>
      </c>
      <c r="O19" s="422" t="s">
        <v>178</v>
      </c>
      <c r="P19" s="424">
        <f t="shared" si="2"/>
        <v>205543</v>
      </c>
      <c r="Q19" s="424">
        <f t="shared" si="3"/>
        <v>158831</v>
      </c>
    </row>
    <row r="20" spans="1:17" s="366" customFormat="1" ht="15" customHeight="1">
      <c r="A20" s="373"/>
      <c r="B20" s="377"/>
      <c r="C20" s="377"/>
      <c r="D20" s="163" t="s">
        <v>666</v>
      </c>
      <c r="E20" s="157" t="s">
        <v>75</v>
      </c>
      <c r="F20" s="158"/>
      <c r="G20" s="525">
        <v>261299</v>
      </c>
      <c r="H20" s="333">
        <v>38936</v>
      </c>
      <c r="I20" s="425">
        <f t="shared" si="0"/>
        <v>5.7109872611464967</v>
      </c>
      <c r="J20" s="378" t="s">
        <v>176</v>
      </c>
      <c r="K20" s="416">
        <v>1</v>
      </c>
      <c r="L20" s="418" t="str">
        <f>IF(G20='（1）エ_月別観光地点別'!S20,"OK","NG")</f>
        <v>OK</v>
      </c>
      <c r="M20" s="418"/>
      <c r="N20" s="423" t="s">
        <v>485</v>
      </c>
      <c r="O20" s="422" t="s">
        <v>315</v>
      </c>
      <c r="P20" s="424">
        <f t="shared" si="2"/>
        <v>70281</v>
      </c>
      <c r="Q20" s="424">
        <f t="shared" si="3"/>
        <v>57355</v>
      </c>
    </row>
    <row r="21" spans="1:17" s="366" customFormat="1" ht="15" customHeight="1">
      <c r="A21" s="373"/>
      <c r="B21" s="377"/>
      <c r="C21" s="377"/>
      <c r="D21" s="163" t="s">
        <v>667</v>
      </c>
      <c r="E21" s="157" t="s">
        <v>77</v>
      </c>
      <c r="F21" s="158"/>
      <c r="G21" s="525">
        <v>200547</v>
      </c>
      <c r="H21" s="333">
        <v>172885</v>
      </c>
      <c r="I21" s="425">
        <f t="shared" si="0"/>
        <v>0.16000231367672146</v>
      </c>
      <c r="J21" s="378" t="s">
        <v>177</v>
      </c>
      <c r="K21" s="416">
        <v>1</v>
      </c>
      <c r="L21" s="418" t="str">
        <f>IF(G21='（1）エ_月別観光地点別'!S21,"OK","NG")</f>
        <v>OK</v>
      </c>
      <c r="M21" s="418"/>
      <c r="N21" s="423" t="s">
        <v>486</v>
      </c>
      <c r="O21" s="422" t="s">
        <v>170</v>
      </c>
      <c r="P21" s="424">
        <f t="shared" si="2"/>
        <v>1177094</v>
      </c>
      <c r="Q21" s="424">
        <f t="shared" si="3"/>
        <v>1041538</v>
      </c>
    </row>
    <row r="22" spans="1:17" s="366" customFormat="1" ht="15" customHeight="1">
      <c r="A22" s="373"/>
      <c r="B22" s="377"/>
      <c r="C22" s="377"/>
      <c r="D22" s="163" t="s">
        <v>78</v>
      </c>
      <c r="E22" s="157" t="s">
        <v>80</v>
      </c>
      <c r="F22" s="158"/>
      <c r="G22" s="525">
        <v>166994</v>
      </c>
      <c r="H22" s="333">
        <v>136953</v>
      </c>
      <c r="I22" s="425">
        <f t="shared" si="0"/>
        <v>0.21935262462304594</v>
      </c>
      <c r="J22" s="378" t="s">
        <v>179</v>
      </c>
      <c r="K22" s="416">
        <v>1</v>
      </c>
      <c r="L22" s="418" t="str">
        <f>IF(G22='（1）エ_月別観光地点別'!S22,"OK","NG")</f>
        <v>OK</v>
      </c>
      <c r="M22" s="418"/>
      <c r="N22" s="423" t="s">
        <v>488</v>
      </c>
      <c r="O22" s="422" t="s">
        <v>176</v>
      </c>
      <c r="P22" s="424">
        <f t="shared" si="2"/>
        <v>649089</v>
      </c>
      <c r="Q22" s="424">
        <f t="shared" si="3"/>
        <v>298209</v>
      </c>
    </row>
    <row r="23" spans="1:17" s="366" customFormat="1" ht="15" customHeight="1">
      <c r="A23" s="373"/>
      <c r="B23" s="377"/>
      <c r="C23" s="377"/>
      <c r="D23" s="163" t="s">
        <v>79</v>
      </c>
      <c r="E23" s="157" t="s">
        <v>82</v>
      </c>
      <c r="F23" s="158"/>
      <c r="G23" s="525">
        <v>5689</v>
      </c>
      <c r="H23" s="333">
        <v>3662</v>
      </c>
      <c r="I23" s="425">
        <f t="shared" si="0"/>
        <v>0.55352266521026761</v>
      </c>
      <c r="J23" s="378" t="s">
        <v>638</v>
      </c>
      <c r="K23" s="416">
        <v>1</v>
      </c>
      <c r="L23" s="418" t="str">
        <f>IF(G23='（1）エ_月別観光地点別'!S23,"OK","NG")</f>
        <v>OK</v>
      </c>
      <c r="M23" s="418"/>
      <c r="N23" s="423" t="s">
        <v>490</v>
      </c>
      <c r="O23" s="422" t="s">
        <v>195</v>
      </c>
      <c r="P23" s="424">
        <f t="shared" si="2"/>
        <v>103163</v>
      </c>
      <c r="Q23" s="424">
        <f t="shared" si="3"/>
        <v>83372</v>
      </c>
    </row>
    <row r="24" spans="1:17" s="366" customFormat="1" ht="15" customHeight="1">
      <c r="A24" s="373"/>
      <c r="B24" s="377"/>
      <c r="C24" s="377"/>
      <c r="D24" s="163" t="s">
        <v>81</v>
      </c>
      <c r="E24" s="157" t="s">
        <v>813</v>
      </c>
      <c r="F24" s="158"/>
      <c r="G24" s="525">
        <v>878</v>
      </c>
      <c r="H24" s="333">
        <v>366</v>
      </c>
      <c r="I24" s="425">
        <f t="shared" si="0"/>
        <v>1.3989071038251368</v>
      </c>
      <c r="J24" s="378" t="s">
        <v>180</v>
      </c>
      <c r="K24" s="416">
        <v>1</v>
      </c>
      <c r="L24" s="418" t="str">
        <f>IF(G24='（1）エ_月別観光地点別'!S24,"OK","NG")</f>
        <v>OK</v>
      </c>
      <c r="M24" s="418"/>
      <c r="N24" s="423" t="s">
        <v>492</v>
      </c>
      <c r="O24" s="422" t="s">
        <v>179</v>
      </c>
      <c r="P24" s="424">
        <f t="shared" si="2"/>
        <v>361261</v>
      </c>
      <c r="Q24" s="424">
        <f t="shared" si="3"/>
        <v>341658</v>
      </c>
    </row>
    <row r="25" spans="1:17" s="366" customFormat="1" ht="15" customHeight="1">
      <c r="A25" s="356"/>
      <c r="B25" s="377"/>
      <c r="C25" s="377"/>
      <c r="D25" s="163" t="s">
        <v>83</v>
      </c>
      <c r="E25" s="157" t="s">
        <v>85</v>
      </c>
      <c r="F25" s="158"/>
      <c r="G25" s="525">
        <v>12276</v>
      </c>
      <c r="H25" s="333">
        <v>12632</v>
      </c>
      <c r="I25" s="425">
        <f t="shared" si="0"/>
        <v>-2.8182393920202609E-2</v>
      </c>
      <c r="J25" s="378" t="s">
        <v>180</v>
      </c>
      <c r="K25" s="416">
        <v>1</v>
      </c>
      <c r="L25" s="418" t="str">
        <f>IF(G25='（1）エ_月別観光地点別'!S25,"OK","NG")</f>
        <v>OK</v>
      </c>
      <c r="M25" s="418"/>
      <c r="N25" s="423" t="s">
        <v>494</v>
      </c>
      <c r="O25" s="422" t="s">
        <v>372</v>
      </c>
      <c r="P25" s="424">
        <f t="shared" si="2"/>
        <v>330079</v>
      </c>
      <c r="Q25" s="424">
        <f t="shared" si="3"/>
        <v>257719</v>
      </c>
    </row>
    <row r="26" spans="1:17" ht="15" customHeight="1">
      <c r="A26" s="356"/>
      <c r="B26" s="377"/>
      <c r="C26" s="377"/>
      <c r="D26" s="163" t="s">
        <v>84</v>
      </c>
      <c r="E26" s="157" t="s">
        <v>87</v>
      </c>
      <c r="F26" s="158"/>
      <c r="G26" s="525">
        <v>3092</v>
      </c>
      <c r="H26" s="333">
        <v>2484</v>
      </c>
      <c r="I26" s="425">
        <f t="shared" si="0"/>
        <v>0.24476650563607083</v>
      </c>
      <c r="J26" s="378" t="s">
        <v>176</v>
      </c>
      <c r="K26" s="416">
        <v>1</v>
      </c>
      <c r="L26" s="418" t="str">
        <f>IF(G26='（1）エ_月別観光地点別'!S26,"OK","NG")</f>
        <v>OK</v>
      </c>
      <c r="M26" s="418"/>
      <c r="N26" s="423" t="s">
        <v>496</v>
      </c>
      <c r="O26" s="422" t="s">
        <v>183</v>
      </c>
      <c r="P26" s="424">
        <f t="shared" si="2"/>
        <v>10687</v>
      </c>
      <c r="Q26" s="424">
        <f t="shared" si="3"/>
        <v>8677</v>
      </c>
    </row>
    <row r="27" spans="1:17" ht="15" customHeight="1">
      <c r="A27" s="356"/>
      <c r="B27" s="377"/>
      <c r="C27" s="377"/>
      <c r="D27" s="163" t="s">
        <v>86</v>
      </c>
      <c r="E27" s="157" t="s">
        <v>89</v>
      </c>
      <c r="F27" s="158"/>
      <c r="G27" s="525">
        <v>158228</v>
      </c>
      <c r="H27" s="333">
        <v>124180</v>
      </c>
      <c r="I27" s="425">
        <f t="shared" si="0"/>
        <v>0.2741826381059751</v>
      </c>
      <c r="J27" s="378" t="s">
        <v>177</v>
      </c>
      <c r="K27" s="416">
        <v>1</v>
      </c>
      <c r="L27" s="418" t="str">
        <f>IF(G27='（1）エ_月別観光地点別'!S27,"OK","NG")</f>
        <v>OK</v>
      </c>
      <c r="M27" s="418"/>
      <c r="N27" s="423" t="s">
        <v>498</v>
      </c>
      <c r="O27" s="422" t="s">
        <v>196</v>
      </c>
      <c r="P27" s="424">
        <f t="shared" si="2"/>
        <v>184218</v>
      </c>
      <c r="Q27" s="424">
        <f t="shared" si="3"/>
        <v>123873</v>
      </c>
    </row>
    <row r="28" spans="1:17" ht="15" customHeight="1" thickBot="1">
      <c r="A28" s="356"/>
      <c r="B28" s="377"/>
      <c r="C28" s="377"/>
      <c r="D28" s="163" t="s">
        <v>88</v>
      </c>
      <c r="E28" s="157" t="s">
        <v>91</v>
      </c>
      <c r="F28" s="158"/>
      <c r="G28" s="525">
        <v>57220</v>
      </c>
      <c r="H28" s="333">
        <v>60418</v>
      </c>
      <c r="I28" s="425">
        <f t="shared" si="0"/>
        <v>-5.29312456552683E-2</v>
      </c>
      <c r="J28" s="378" t="s">
        <v>181</v>
      </c>
      <c r="K28" s="416">
        <v>1</v>
      </c>
      <c r="L28" s="418" t="str">
        <f>IF(G28='（1）エ_月別観光地点別'!S28,"OK","NG")</f>
        <v>OK</v>
      </c>
      <c r="M28" s="418"/>
      <c r="N28" s="426" t="s">
        <v>499</v>
      </c>
      <c r="O28" s="427" t="s">
        <v>314</v>
      </c>
      <c r="P28" s="428">
        <f t="shared" si="2"/>
        <v>14410</v>
      </c>
      <c r="Q28" s="428">
        <f t="shared" si="3"/>
        <v>13509</v>
      </c>
    </row>
    <row r="29" spans="1:17" ht="15" customHeight="1" thickTop="1">
      <c r="A29" s="356"/>
      <c r="B29" s="377"/>
      <c r="C29" s="377"/>
      <c r="D29" s="163" t="s">
        <v>90</v>
      </c>
      <c r="E29" s="157" t="s">
        <v>93</v>
      </c>
      <c r="F29" s="158"/>
      <c r="G29" s="525">
        <v>2017</v>
      </c>
      <c r="H29" s="333">
        <v>2248</v>
      </c>
      <c r="I29" s="425">
        <f t="shared" si="0"/>
        <v>-0.10275800711743777</v>
      </c>
      <c r="J29" s="378" t="s">
        <v>182</v>
      </c>
      <c r="K29" s="416">
        <v>1</v>
      </c>
      <c r="L29" s="418" t="str">
        <f>IF(G29='（1）エ_月別観光地点別'!S29,"OK","NG")</f>
        <v>OK</v>
      </c>
      <c r="M29" s="418"/>
      <c r="N29" s="429" t="s">
        <v>27</v>
      </c>
      <c r="O29" s="430"/>
      <c r="P29" s="431">
        <f>SUM(P16:P28)</f>
        <v>13318309</v>
      </c>
      <c r="Q29" s="431">
        <f>SUM(Q16:Q28)</f>
        <v>10178192</v>
      </c>
    </row>
    <row r="30" spans="1:17" ht="15" customHeight="1">
      <c r="A30" s="356"/>
      <c r="B30" s="377"/>
      <c r="C30" s="377"/>
      <c r="D30" s="163" t="s">
        <v>92</v>
      </c>
      <c r="E30" s="157" t="s">
        <v>95</v>
      </c>
      <c r="F30" s="158"/>
      <c r="G30" s="525">
        <v>2012</v>
      </c>
      <c r="H30" s="333">
        <v>1487</v>
      </c>
      <c r="I30" s="425">
        <f t="shared" si="0"/>
        <v>0.35305985205110968</v>
      </c>
      <c r="J30" s="378" t="s">
        <v>183</v>
      </c>
      <c r="K30" s="416">
        <v>1</v>
      </c>
      <c r="L30" s="418" t="str">
        <f>IF(G30='（1）エ_月別観光地点別'!S30,"OK","NG")</f>
        <v>OK</v>
      </c>
      <c r="M30" s="418"/>
    </row>
    <row r="31" spans="1:17" ht="15" customHeight="1" thickBot="1">
      <c r="A31" s="356"/>
      <c r="B31" s="377"/>
      <c r="C31" s="377"/>
      <c r="D31" s="163" t="s">
        <v>94</v>
      </c>
      <c r="E31" s="157" t="s">
        <v>97</v>
      </c>
      <c r="F31" s="158"/>
      <c r="G31" s="525">
        <v>194373</v>
      </c>
      <c r="H31" s="333">
        <v>153138</v>
      </c>
      <c r="I31" s="425">
        <f t="shared" si="0"/>
        <v>0.26926693570505034</v>
      </c>
      <c r="J31" s="378" t="s">
        <v>180</v>
      </c>
      <c r="K31" s="416">
        <v>1</v>
      </c>
      <c r="L31" s="418" t="str">
        <f>IF(G31='（1）エ_月別観光地点別'!S31,"OK","NG")</f>
        <v>OK</v>
      </c>
      <c r="M31" s="418"/>
      <c r="N31" s="426" t="s">
        <v>503</v>
      </c>
      <c r="O31" s="427" t="s">
        <v>171</v>
      </c>
      <c r="P31" s="428">
        <f>SUMIFS(G:G,$J:$J,$O31)</f>
        <v>2645485</v>
      </c>
      <c r="Q31" s="428">
        <f>SUMIFS(H:H,$J:$J,$O31)</f>
        <v>2483415</v>
      </c>
    </row>
    <row r="32" spans="1:17" ht="15" customHeight="1" thickTop="1">
      <c r="A32" s="356"/>
      <c r="B32" s="377"/>
      <c r="C32" s="377"/>
      <c r="D32" s="163" t="s">
        <v>96</v>
      </c>
      <c r="E32" s="157" t="s">
        <v>99</v>
      </c>
      <c r="F32" s="158"/>
      <c r="G32" s="525">
        <v>62016</v>
      </c>
      <c r="H32" s="333">
        <v>62016</v>
      </c>
      <c r="I32" s="425">
        <f t="shared" ref="I32:I47" si="4">IFERROR(G32/H32-1,"－")</f>
        <v>0</v>
      </c>
      <c r="J32" s="378" t="s">
        <v>184</v>
      </c>
      <c r="K32" s="416">
        <v>1</v>
      </c>
      <c r="L32" s="418" t="str">
        <f>IF(G32='（1）エ_月別観光地点別'!S32,"OK","NG")</f>
        <v>OK</v>
      </c>
      <c r="M32" s="418"/>
      <c r="N32" s="429" t="s">
        <v>27</v>
      </c>
      <c r="O32" s="430"/>
      <c r="P32" s="431">
        <f>SUM(P31)</f>
        <v>2645485</v>
      </c>
      <c r="Q32" s="431">
        <f>SUM(Q31)</f>
        <v>2483415</v>
      </c>
    </row>
    <row r="33" spans="1:17" ht="15" customHeight="1">
      <c r="A33" s="356"/>
      <c r="B33" s="377"/>
      <c r="C33" s="377"/>
      <c r="D33" s="163" t="s">
        <v>98</v>
      </c>
      <c r="E33" s="157" t="s">
        <v>101</v>
      </c>
      <c r="F33" s="158"/>
      <c r="G33" s="525">
        <v>14700</v>
      </c>
      <c r="H33" s="333">
        <v>14700</v>
      </c>
      <c r="I33" s="425">
        <f t="shared" si="4"/>
        <v>0</v>
      </c>
      <c r="J33" s="378" t="s">
        <v>184</v>
      </c>
      <c r="K33" s="416">
        <v>1</v>
      </c>
      <c r="L33" s="418" t="str">
        <f>IF(G33='（1）エ_月別観光地点別'!S33,"OK","NG")</f>
        <v>OK</v>
      </c>
      <c r="M33" s="418"/>
    </row>
    <row r="34" spans="1:17" ht="15" customHeight="1">
      <c r="A34" s="356"/>
      <c r="B34" s="377"/>
      <c r="C34" s="377"/>
      <c r="D34" s="163" t="s">
        <v>100</v>
      </c>
      <c r="E34" s="157" t="s">
        <v>103</v>
      </c>
      <c r="F34" s="158"/>
      <c r="G34" s="525">
        <v>11025</v>
      </c>
      <c r="H34" s="333">
        <v>11025</v>
      </c>
      <c r="I34" s="425">
        <f t="shared" si="4"/>
        <v>0</v>
      </c>
      <c r="J34" s="378" t="s">
        <v>184</v>
      </c>
      <c r="K34" s="416">
        <v>1</v>
      </c>
      <c r="L34" s="418" t="str">
        <f>IF(G34='（1）エ_月別観光地点別'!S34,"OK","NG")</f>
        <v>OK</v>
      </c>
      <c r="M34" s="418"/>
      <c r="N34" s="423" t="s">
        <v>467</v>
      </c>
      <c r="O34" s="422" t="s">
        <v>189</v>
      </c>
      <c r="P34" s="424">
        <f t="shared" ref="P34:P42" si="5">SUMIFS(G:G,$J:$J,$O34)</f>
        <v>348185</v>
      </c>
      <c r="Q34" s="432">
        <f t="shared" ref="Q34:Q42" si="6">SUMIFS(H:H,$J:$J,$O34)</f>
        <v>322964</v>
      </c>
    </row>
    <row r="35" spans="1:17" ht="15" customHeight="1">
      <c r="A35" s="356"/>
      <c r="B35" s="377"/>
      <c r="C35" s="377"/>
      <c r="D35" s="163" t="s">
        <v>102</v>
      </c>
      <c r="E35" s="157" t="s">
        <v>105</v>
      </c>
      <c r="F35" s="158"/>
      <c r="G35" s="525">
        <v>672510</v>
      </c>
      <c r="H35" s="333">
        <v>496966</v>
      </c>
      <c r="I35" s="425">
        <f t="shared" si="4"/>
        <v>0.35323140818486576</v>
      </c>
      <c r="J35" s="378" t="s">
        <v>180</v>
      </c>
      <c r="K35" s="416">
        <v>1</v>
      </c>
      <c r="L35" s="418" t="str">
        <f>IF(G35='（1）エ_月別観光地点別'!S35,"OK","NG")</f>
        <v>OK</v>
      </c>
      <c r="M35" s="418"/>
      <c r="N35" s="423" t="s">
        <v>504</v>
      </c>
      <c r="O35" s="422" t="s">
        <v>249</v>
      </c>
      <c r="P35" s="433">
        <f t="shared" si="5"/>
        <v>58481</v>
      </c>
      <c r="Q35" s="433">
        <f t="shared" si="6"/>
        <v>29066</v>
      </c>
    </row>
    <row r="36" spans="1:17" ht="15" customHeight="1">
      <c r="A36" s="356"/>
      <c r="B36" s="357"/>
      <c r="C36" s="357"/>
      <c r="D36" s="163" t="s">
        <v>104</v>
      </c>
      <c r="E36" s="157" t="s">
        <v>107</v>
      </c>
      <c r="F36" s="158"/>
      <c r="G36" s="525">
        <v>154100</v>
      </c>
      <c r="H36" s="333">
        <v>93200</v>
      </c>
      <c r="I36" s="425">
        <f t="shared" si="4"/>
        <v>0.65343347639484972</v>
      </c>
      <c r="J36" s="378" t="s">
        <v>180</v>
      </c>
      <c r="K36" s="416">
        <v>1</v>
      </c>
      <c r="L36" s="418" t="str">
        <f>IF(G36='（1）エ_月別観光地点別'!S36,"OK","NG")</f>
        <v>OK</v>
      </c>
      <c r="M36" s="418"/>
      <c r="N36" s="423" t="s">
        <v>505</v>
      </c>
      <c r="O36" s="422" t="s">
        <v>182</v>
      </c>
      <c r="P36" s="433">
        <f t="shared" si="5"/>
        <v>192189</v>
      </c>
      <c r="Q36" s="433">
        <f t="shared" si="6"/>
        <v>143737</v>
      </c>
    </row>
    <row r="37" spans="1:17" ht="15" customHeight="1">
      <c r="A37" s="356"/>
      <c r="B37" s="357"/>
      <c r="C37" s="357"/>
      <c r="D37" s="163" t="s">
        <v>106</v>
      </c>
      <c r="E37" s="157" t="s">
        <v>109</v>
      </c>
      <c r="F37" s="158"/>
      <c r="G37" s="525">
        <v>30125</v>
      </c>
      <c r="H37" s="333">
        <v>29517</v>
      </c>
      <c r="I37" s="425">
        <f t="shared" si="4"/>
        <v>2.0598299285157662E-2</v>
      </c>
      <c r="J37" s="378" t="s">
        <v>170</v>
      </c>
      <c r="K37" s="416">
        <v>1</v>
      </c>
      <c r="L37" s="418" t="str">
        <f>IF(G37='（1）エ_月別観光地点別'!S37,"OK","NG")</f>
        <v>OK</v>
      </c>
      <c r="M37" s="418"/>
      <c r="N37" s="423" t="s">
        <v>506</v>
      </c>
      <c r="O37" s="422" t="s">
        <v>188</v>
      </c>
      <c r="P37" s="433">
        <f t="shared" si="5"/>
        <v>333113</v>
      </c>
      <c r="Q37" s="433">
        <f t="shared" si="6"/>
        <v>327606</v>
      </c>
    </row>
    <row r="38" spans="1:17" ht="15" customHeight="1">
      <c r="A38" s="356"/>
      <c r="B38" s="357"/>
      <c r="C38" s="357"/>
      <c r="D38" s="163" t="s">
        <v>108</v>
      </c>
      <c r="E38" s="157" t="s">
        <v>111</v>
      </c>
      <c r="F38" s="158"/>
      <c r="G38" s="525">
        <v>28300</v>
      </c>
      <c r="H38" s="333">
        <v>25900</v>
      </c>
      <c r="I38" s="425">
        <f t="shared" si="4"/>
        <v>9.2664092664092701E-2</v>
      </c>
      <c r="J38" s="378" t="s">
        <v>534</v>
      </c>
      <c r="K38" s="416">
        <v>1</v>
      </c>
      <c r="L38" s="418" t="str">
        <f>IF(G38='（1）エ_月別観光地点別'!S38,"OK","NG")</f>
        <v>OK</v>
      </c>
      <c r="M38" s="418"/>
      <c r="N38" s="423" t="s">
        <v>507</v>
      </c>
      <c r="O38" s="422" t="s">
        <v>185</v>
      </c>
      <c r="P38" s="433">
        <f t="shared" si="5"/>
        <v>218938</v>
      </c>
      <c r="Q38" s="433">
        <f t="shared" si="6"/>
        <v>183004</v>
      </c>
    </row>
    <row r="39" spans="1:17" ht="15" customHeight="1">
      <c r="A39" s="356"/>
      <c r="B39" s="357"/>
      <c r="C39" s="357"/>
      <c r="D39" s="163" t="s">
        <v>110</v>
      </c>
      <c r="E39" s="157" t="s">
        <v>113</v>
      </c>
      <c r="F39" s="158"/>
      <c r="G39" s="525">
        <v>7400</v>
      </c>
      <c r="H39" s="333">
        <v>1630</v>
      </c>
      <c r="I39" s="425">
        <f t="shared" si="4"/>
        <v>3.5398773006134974</v>
      </c>
      <c r="J39" s="378" t="s">
        <v>185</v>
      </c>
      <c r="K39" s="416">
        <v>1</v>
      </c>
      <c r="L39" s="418" t="str">
        <f>IF(G39='（1）エ_月別観光地点別'!S39,"OK","NG")</f>
        <v>OK</v>
      </c>
      <c r="M39" s="418"/>
      <c r="N39" s="423" t="s">
        <v>508</v>
      </c>
      <c r="O39" s="422" t="s">
        <v>175</v>
      </c>
      <c r="P39" s="433">
        <f t="shared" si="5"/>
        <v>429821</v>
      </c>
      <c r="Q39" s="433">
        <f t="shared" si="6"/>
        <v>450104</v>
      </c>
    </row>
    <row r="40" spans="1:17" ht="15" customHeight="1">
      <c r="A40" s="356"/>
      <c r="B40" s="357"/>
      <c r="C40" s="357"/>
      <c r="D40" s="163" t="s">
        <v>112</v>
      </c>
      <c r="E40" s="157" t="s">
        <v>115</v>
      </c>
      <c r="F40" s="158"/>
      <c r="G40" s="525">
        <v>116093</v>
      </c>
      <c r="H40" s="333">
        <v>127611</v>
      </c>
      <c r="I40" s="425">
        <f t="shared" si="4"/>
        <v>-9.025867675984045E-2</v>
      </c>
      <c r="J40" s="378" t="s">
        <v>171</v>
      </c>
      <c r="K40" s="416">
        <v>1</v>
      </c>
      <c r="L40" s="418" t="str">
        <f>IF(G40='（1）エ_月別観光地点別'!S40,"OK","NG")</f>
        <v>OK</v>
      </c>
      <c r="M40" s="418"/>
      <c r="N40" s="423" t="s">
        <v>764</v>
      </c>
      <c r="O40" s="422" t="s">
        <v>763</v>
      </c>
      <c r="P40" s="433">
        <f t="shared" si="5"/>
        <v>0</v>
      </c>
      <c r="Q40" s="433">
        <f t="shared" si="6"/>
        <v>0</v>
      </c>
    </row>
    <row r="41" spans="1:17" ht="15" customHeight="1">
      <c r="A41" s="356"/>
      <c r="B41" s="357"/>
      <c r="C41" s="357"/>
      <c r="D41" s="163" t="s">
        <v>114</v>
      </c>
      <c r="E41" s="157" t="s">
        <v>117</v>
      </c>
      <c r="F41" s="158"/>
      <c r="G41" s="525">
        <v>130</v>
      </c>
      <c r="H41" s="333">
        <v>7690</v>
      </c>
      <c r="I41" s="425">
        <f t="shared" si="4"/>
        <v>-0.98309492847854352</v>
      </c>
      <c r="J41" s="378" t="s">
        <v>186</v>
      </c>
      <c r="K41" s="416">
        <v>1</v>
      </c>
      <c r="L41" s="418" t="str">
        <f>IF(G41='（1）エ_月別観光地点別'!S41,"OK","NG")</f>
        <v>OK</v>
      </c>
      <c r="M41" s="418"/>
      <c r="N41" s="423" t="s">
        <v>765</v>
      </c>
      <c r="O41" s="422" t="s">
        <v>762</v>
      </c>
      <c r="P41" s="433">
        <f t="shared" si="5"/>
        <v>0</v>
      </c>
      <c r="Q41" s="433">
        <f t="shared" si="6"/>
        <v>0</v>
      </c>
    </row>
    <row r="42" spans="1:17" ht="15" customHeight="1" thickBot="1">
      <c r="A42" s="356"/>
      <c r="B42" s="357"/>
      <c r="C42" s="357"/>
      <c r="D42" s="163" t="s">
        <v>116</v>
      </c>
      <c r="E42" s="157" t="s">
        <v>119</v>
      </c>
      <c r="F42" s="535"/>
      <c r="G42" s="525">
        <v>2992</v>
      </c>
      <c r="H42" s="333">
        <v>4034</v>
      </c>
      <c r="I42" s="425">
        <f t="shared" si="4"/>
        <v>-0.25830441249380265</v>
      </c>
      <c r="J42" s="378" t="s">
        <v>187</v>
      </c>
      <c r="K42" s="416">
        <v>1</v>
      </c>
      <c r="L42" s="418" t="str">
        <f>IF(G42='（1）エ_月別観光地点別'!S42,"OK","NG")</f>
        <v>OK</v>
      </c>
      <c r="M42" s="418"/>
      <c r="N42" s="426" t="s">
        <v>509</v>
      </c>
      <c r="O42" s="427" t="s">
        <v>181</v>
      </c>
      <c r="P42" s="434">
        <f t="shared" si="5"/>
        <v>590474</v>
      </c>
      <c r="Q42" s="434">
        <f t="shared" si="6"/>
        <v>602067</v>
      </c>
    </row>
    <row r="43" spans="1:17" ht="15" customHeight="1" thickTop="1">
      <c r="A43" s="356"/>
      <c r="B43" s="357"/>
      <c r="C43" s="357"/>
      <c r="D43" s="163" t="s">
        <v>118</v>
      </c>
      <c r="E43" s="157" t="s">
        <v>121</v>
      </c>
      <c r="F43" s="535"/>
      <c r="G43" s="525">
        <v>0</v>
      </c>
      <c r="H43" s="333">
        <v>170</v>
      </c>
      <c r="I43" s="425">
        <f t="shared" si="4"/>
        <v>-1</v>
      </c>
      <c r="J43" s="378" t="s">
        <v>185</v>
      </c>
      <c r="K43" s="416">
        <v>1</v>
      </c>
      <c r="L43" s="418" t="str">
        <f>IF(G43='（1）エ_月別観光地点別'!S43,"OK","NG")</f>
        <v>OK</v>
      </c>
      <c r="M43" s="418"/>
      <c r="N43" s="429" t="s">
        <v>27</v>
      </c>
      <c r="O43" s="430"/>
      <c r="P43" s="431">
        <f>SUM(P34:P42)</f>
        <v>2171201</v>
      </c>
      <c r="Q43" s="431">
        <f>SUM(Q34:Q42)</f>
        <v>2058548</v>
      </c>
    </row>
    <row r="44" spans="1:17" ht="15" customHeight="1">
      <c r="A44" s="356"/>
      <c r="B44" s="357"/>
      <c r="C44" s="357"/>
      <c r="D44" s="163" t="s">
        <v>120</v>
      </c>
      <c r="E44" s="157" t="s">
        <v>123</v>
      </c>
      <c r="F44" s="535"/>
      <c r="G44" s="525">
        <v>7300</v>
      </c>
      <c r="H44" s="333">
        <v>150</v>
      </c>
      <c r="I44" s="425">
        <f t="shared" si="4"/>
        <v>47.666666666666664</v>
      </c>
      <c r="J44" s="378" t="s">
        <v>185</v>
      </c>
      <c r="K44" s="416">
        <v>1</v>
      </c>
      <c r="L44" s="418" t="str">
        <f>IF(G44='（1）エ_月別観光地点別'!S44,"OK","NG")</f>
        <v>OK</v>
      </c>
      <c r="M44" s="418"/>
    </row>
    <row r="45" spans="1:17" ht="15" customHeight="1">
      <c r="A45" s="356"/>
      <c r="B45" s="357"/>
      <c r="C45" s="357"/>
      <c r="D45" s="163" t="s">
        <v>122</v>
      </c>
      <c r="E45" s="157" t="s">
        <v>125</v>
      </c>
      <c r="F45" s="535"/>
      <c r="G45" s="525">
        <v>15500</v>
      </c>
      <c r="H45" s="333">
        <v>3300</v>
      </c>
      <c r="I45" s="425">
        <f t="shared" si="4"/>
        <v>3.6969696969696972</v>
      </c>
      <c r="J45" s="378" t="s">
        <v>185</v>
      </c>
      <c r="K45" s="416">
        <v>1</v>
      </c>
      <c r="L45" s="418" t="str">
        <f>IF(G45='（1）エ_月別観光地点別'!S45,"OK","NG")</f>
        <v>OK</v>
      </c>
      <c r="M45" s="418"/>
      <c r="N45" s="423" t="s">
        <v>511</v>
      </c>
      <c r="O45" s="422" t="s">
        <v>177</v>
      </c>
      <c r="P45" s="424">
        <f t="shared" ref="P45:Q47" si="7">SUMIFS(G:G,$J:$J,$O45)</f>
        <v>522437</v>
      </c>
      <c r="Q45" s="432">
        <f t="shared" si="7"/>
        <v>389878</v>
      </c>
    </row>
    <row r="46" spans="1:17" ht="15" customHeight="1">
      <c r="A46" s="356"/>
      <c r="B46" s="357"/>
      <c r="C46" s="357"/>
      <c r="D46" s="163" t="s">
        <v>124</v>
      </c>
      <c r="E46" s="157" t="s">
        <v>891</v>
      </c>
      <c r="F46" s="535"/>
      <c r="G46" s="525">
        <v>1000</v>
      </c>
      <c r="H46" s="333">
        <v>0</v>
      </c>
      <c r="I46" s="425" t="str">
        <f t="shared" si="4"/>
        <v>－</v>
      </c>
      <c r="J46" s="378" t="s">
        <v>182</v>
      </c>
      <c r="K46" s="416">
        <v>1</v>
      </c>
      <c r="L46" s="418"/>
      <c r="M46" s="418"/>
      <c r="N46" s="423" t="s">
        <v>512</v>
      </c>
      <c r="O46" s="422" t="s">
        <v>174</v>
      </c>
      <c r="P46" s="432">
        <f t="shared" si="7"/>
        <v>480222</v>
      </c>
      <c r="Q46" s="432">
        <f t="shared" si="7"/>
        <v>327381</v>
      </c>
    </row>
    <row r="47" spans="1:17" ht="15" customHeight="1">
      <c r="A47" s="356"/>
      <c r="B47" s="357"/>
      <c r="C47" s="357"/>
      <c r="D47" s="163" t="s">
        <v>126</v>
      </c>
      <c r="E47" s="157" t="s">
        <v>129</v>
      </c>
      <c r="F47" s="535"/>
      <c r="G47" s="525">
        <v>63420</v>
      </c>
      <c r="H47" s="333">
        <v>63940</v>
      </c>
      <c r="I47" s="425">
        <f t="shared" si="4"/>
        <v>-8.1326243353143646E-3</v>
      </c>
      <c r="J47" s="378" t="s">
        <v>188</v>
      </c>
      <c r="K47" s="416">
        <v>1</v>
      </c>
      <c r="L47" s="418" t="str">
        <f>IF(G47='（1）エ_月別観光地点別'!S47,"OK","NG")</f>
        <v>OK</v>
      </c>
      <c r="M47" s="418"/>
      <c r="N47" s="423" t="s">
        <v>513</v>
      </c>
      <c r="O47" s="422" t="s">
        <v>250</v>
      </c>
      <c r="P47" s="424">
        <f t="shared" si="7"/>
        <v>108143</v>
      </c>
      <c r="Q47" s="432">
        <f t="shared" si="7"/>
        <v>106710</v>
      </c>
    </row>
    <row r="48" spans="1:17" ht="15" customHeight="1">
      <c r="A48" s="356"/>
      <c r="B48" s="357"/>
      <c r="C48" s="357"/>
      <c r="D48" s="163" t="s">
        <v>127</v>
      </c>
      <c r="E48" s="157" t="s">
        <v>782</v>
      </c>
      <c r="F48" s="535"/>
      <c r="G48" s="525">
        <v>4404</v>
      </c>
      <c r="H48" s="333">
        <v>2581</v>
      </c>
      <c r="I48" s="425">
        <f t="shared" si="0"/>
        <v>0.70631538163502516</v>
      </c>
      <c r="J48" s="378" t="s">
        <v>181</v>
      </c>
      <c r="K48" s="416">
        <v>1</v>
      </c>
      <c r="L48" s="418" t="str">
        <f>IF(G48='（1）エ_月別観光地点別'!S48,"OK","NG")</f>
        <v>OK</v>
      </c>
      <c r="M48" s="418"/>
      <c r="N48" s="423" t="s">
        <v>541</v>
      </c>
      <c r="O48" s="422"/>
      <c r="P48" s="432">
        <f>SUM(P45:P47)</f>
        <v>1110802</v>
      </c>
      <c r="Q48" s="432">
        <f>SUM(Q45:Q47)</f>
        <v>823969</v>
      </c>
    </row>
    <row r="49" spans="1:17" ht="15" customHeight="1">
      <c r="A49" s="379"/>
      <c r="B49" s="380"/>
      <c r="C49" s="380"/>
      <c r="D49" s="318" t="s">
        <v>128</v>
      </c>
      <c r="E49" s="319" t="s">
        <v>132</v>
      </c>
      <c r="F49" s="536"/>
      <c r="G49" s="526">
        <v>6965</v>
      </c>
      <c r="H49" s="435">
        <v>6881</v>
      </c>
      <c r="I49" s="466">
        <f t="shared" si="0"/>
        <v>1.2207527975584886E-2</v>
      </c>
      <c r="J49" s="489"/>
      <c r="L49" s="418" t="str">
        <f>IF(G49='（1）エ_月別観光地点別'!S49,"OK","NG")</f>
        <v>OK</v>
      </c>
      <c r="M49" s="418"/>
    </row>
    <row r="50" spans="1:17" ht="15" customHeight="1" thickBot="1">
      <c r="A50" s="356"/>
      <c r="B50" s="357"/>
      <c r="C50" s="357"/>
      <c r="D50" s="165"/>
      <c r="E50" s="159" t="s">
        <v>162</v>
      </c>
      <c r="F50" s="541"/>
      <c r="G50" s="575">
        <v>4503</v>
      </c>
      <c r="H50" s="436">
        <v>4468</v>
      </c>
      <c r="I50" s="443">
        <f t="shared" si="0"/>
        <v>7.8334825425245835E-3</v>
      </c>
      <c r="J50" s="490" t="s">
        <v>182</v>
      </c>
      <c r="K50" s="416">
        <v>1</v>
      </c>
      <c r="L50" s="418" t="str">
        <f>IF(G50='（1）エ_月別観光地点別'!S50,"OK","NG")</f>
        <v>OK</v>
      </c>
      <c r="M50" s="418"/>
      <c r="N50" s="426" t="s">
        <v>517</v>
      </c>
      <c r="O50" s="427" t="s">
        <v>172</v>
      </c>
      <c r="P50" s="428">
        <f>SUMIFS(G:G,$J:$J,$O50)</f>
        <v>3304565</v>
      </c>
      <c r="Q50" s="428">
        <f>SUMIFS(H:H,$J:$J,$O50)</f>
        <v>2938764</v>
      </c>
    </row>
    <row r="51" spans="1:17" ht="15" customHeight="1" thickTop="1">
      <c r="A51" s="356"/>
      <c r="B51" s="357"/>
      <c r="C51" s="357"/>
      <c r="D51" s="163"/>
      <c r="E51" s="157" t="s">
        <v>941</v>
      </c>
      <c r="F51" s="535"/>
      <c r="G51" s="525">
        <v>2462</v>
      </c>
      <c r="H51" s="333">
        <v>2413</v>
      </c>
      <c r="I51" s="425">
        <f t="shared" si="0"/>
        <v>2.0306672192291764E-2</v>
      </c>
      <c r="J51" s="378" t="s">
        <v>181</v>
      </c>
      <c r="K51" s="416">
        <v>1</v>
      </c>
      <c r="L51" s="418" t="str">
        <f>IF(G51='（1）エ_月別観光地点別'!S51,"OK","NG")</f>
        <v>OK</v>
      </c>
      <c r="M51" s="418"/>
      <c r="N51" s="429" t="s">
        <v>27</v>
      </c>
      <c r="O51" s="430"/>
      <c r="P51" s="431">
        <f>SUM(P50)</f>
        <v>3304565</v>
      </c>
      <c r="Q51" s="431">
        <f>SUM(Q50)</f>
        <v>2938764</v>
      </c>
    </row>
    <row r="52" spans="1:17" ht="15" customHeight="1">
      <c r="A52" s="356"/>
      <c r="B52" s="357"/>
      <c r="C52" s="357"/>
      <c r="D52" s="163" t="s">
        <v>672</v>
      </c>
      <c r="E52" s="157" t="s">
        <v>133</v>
      </c>
      <c r="F52" s="535"/>
      <c r="G52" s="525">
        <v>976094</v>
      </c>
      <c r="H52" s="333">
        <v>875070</v>
      </c>
      <c r="I52" s="425">
        <f t="shared" si="0"/>
        <v>0.11544676425885925</v>
      </c>
      <c r="J52" s="378"/>
      <c r="L52" s="418" t="str">
        <f>IF(G52='（1）エ_月別観光地点別'!S52,"OK","NG")</f>
        <v>OK</v>
      </c>
      <c r="M52" s="418"/>
    </row>
    <row r="53" spans="1:17" ht="15" customHeight="1">
      <c r="A53" s="356"/>
      <c r="B53" s="357"/>
      <c r="C53" s="357"/>
      <c r="D53" s="165"/>
      <c r="E53" s="159" t="s">
        <v>164</v>
      </c>
      <c r="F53" s="160"/>
      <c r="G53" s="527">
        <v>612200</v>
      </c>
      <c r="H53" s="439">
        <v>515900</v>
      </c>
      <c r="I53" s="443">
        <f t="shared" si="0"/>
        <v>0.18666408218647024</v>
      </c>
      <c r="J53" s="440" t="s">
        <v>180</v>
      </c>
      <c r="K53" s="416">
        <v>1</v>
      </c>
      <c r="L53" s="418" t="str">
        <f>IF(G53='（1）エ_月別観光地点別'!S53,"OK","NG")</f>
        <v>OK</v>
      </c>
      <c r="M53" s="418"/>
      <c r="N53" s="423" t="s">
        <v>524</v>
      </c>
      <c r="O53" s="422" t="s">
        <v>190</v>
      </c>
      <c r="P53" s="437">
        <f t="shared" ref="P53:Q58" si="8">SUMIFS(G:G,$J:$J,$O53)</f>
        <v>195629</v>
      </c>
      <c r="Q53" s="437">
        <f t="shared" si="8"/>
        <v>17404</v>
      </c>
    </row>
    <row r="54" spans="1:17" ht="15" customHeight="1">
      <c r="A54" s="356"/>
      <c r="B54" s="357"/>
      <c r="C54" s="357"/>
      <c r="D54" s="165"/>
      <c r="E54" s="159" t="s">
        <v>165</v>
      </c>
      <c r="F54" s="160"/>
      <c r="G54" s="527">
        <v>363894</v>
      </c>
      <c r="H54" s="439">
        <v>359170</v>
      </c>
      <c r="I54" s="443">
        <f t="shared" si="0"/>
        <v>1.3152546148063493E-2</v>
      </c>
      <c r="J54" s="440" t="s">
        <v>186</v>
      </c>
      <c r="K54" s="416">
        <v>1</v>
      </c>
      <c r="L54" s="418" t="str">
        <f>IF(G54='（1）エ_月別観光地点別'!S54,"OK","NG")</f>
        <v>OK</v>
      </c>
      <c r="M54" s="418"/>
      <c r="N54" s="423" t="s">
        <v>525</v>
      </c>
      <c r="O54" s="422" t="s">
        <v>192</v>
      </c>
      <c r="P54" s="437">
        <f t="shared" si="8"/>
        <v>434000</v>
      </c>
      <c r="Q54" s="437">
        <f t="shared" si="8"/>
        <v>0</v>
      </c>
    </row>
    <row r="55" spans="1:17" ht="15" customHeight="1">
      <c r="A55" s="356"/>
      <c r="B55" s="357"/>
      <c r="C55" s="357"/>
      <c r="D55" s="165" t="s">
        <v>130</v>
      </c>
      <c r="E55" s="159" t="s">
        <v>134</v>
      </c>
      <c r="F55" s="160"/>
      <c r="G55" s="527">
        <v>29038</v>
      </c>
      <c r="H55" s="439">
        <v>28266</v>
      </c>
      <c r="I55" s="443">
        <f t="shared" si="0"/>
        <v>2.7311964904832564E-2</v>
      </c>
      <c r="J55" s="440" t="s">
        <v>185</v>
      </c>
      <c r="K55" s="416">
        <v>1</v>
      </c>
      <c r="L55" s="418" t="str">
        <f>IF(G55='（1）エ_月別観光地点別'!S55,"OK","NG")</f>
        <v>OK</v>
      </c>
      <c r="M55" s="418"/>
      <c r="N55" s="423" t="s">
        <v>526</v>
      </c>
      <c r="O55" s="422" t="s">
        <v>193</v>
      </c>
      <c r="P55" s="437">
        <f t="shared" si="8"/>
        <v>96039</v>
      </c>
      <c r="Q55" s="437">
        <f t="shared" si="8"/>
        <v>3601</v>
      </c>
    </row>
    <row r="56" spans="1:17" ht="15" customHeight="1">
      <c r="A56" s="356"/>
      <c r="B56" s="357"/>
      <c r="C56" s="357"/>
      <c r="D56" s="165" t="s">
        <v>131</v>
      </c>
      <c r="E56" s="159" t="s">
        <v>136</v>
      </c>
      <c r="F56" s="160"/>
      <c r="G56" s="527">
        <v>22025</v>
      </c>
      <c r="H56" s="439">
        <v>17023</v>
      </c>
      <c r="I56" s="443">
        <f t="shared" si="0"/>
        <v>0.29383774892792114</v>
      </c>
      <c r="J56" s="440" t="s">
        <v>181</v>
      </c>
      <c r="K56" s="416">
        <v>1</v>
      </c>
      <c r="L56" s="418" t="str">
        <f>IF(G56='（1）エ_月別観光地点別'!S56,"OK","NG")</f>
        <v>OK</v>
      </c>
      <c r="M56" s="418"/>
      <c r="N56" s="423" t="s">
        <v>527</v>
      </c>
      <c r="O56" s="422" t="s">
        <v>191</v>
      </c>
      <c r="P56" s="437">
        <f t="shared" si="8"/>
        <v>0</v>
      </c>
      <c r="Q56" s="437">
        <f t="shared" si="8"/>
        <v>0</v>
      </c>
    </row>
    <row r="57" spans="1:17" ht="15" customHeight="1">
      <c r="A57" s="356"/>
      <c r="B57" s="357"/>
      <c r="C57" s="357"/>
      <c r="D57" s="165" t="s">
        <v>290</v>
      </c>
      <c r="E57" s="159" t="s">
        <v>890</v>
      </c>
      <c r="F57" s="160"/>
      <c r="G57" s="527">
        <v>88830</v>
      </c>
      <c r="H57" s="439">
        <v>90620</v>
      </c>
      <c r="I57" s="443">
        <f t="shared" si="0"/>
        <v>-1.9752813948355818E-2</v>
      </c>
      <c r="J57" s="440" t="s">
        <v>188</v>
      </c>
      <c r="K57" s="416">
        <v>1</v>
      </c>
      <c r="L57" s="418" t="str">
        <f>IF(G57='（1）エ_月別観光地点別'!S57,"OK","NG")</f>
        <v>OK</v>
      </c>
      <c r="M57" s="418"/>
      <c r="N57" s="423" t="s">
        <v>528</v>
      </c>
      <c r="O57" s="422" t="s">
        <v>234</v>
      </c>
      <c r="P57" s="437">
        <f t="shared" si="8"/>
        <v>21986</v>
      </c>
      <c r="Q57" s="437">
        <f t="shared" si="8"/>
        <v>60405</v>
      </c>
    </row>
    <row r="58" spans="1:17" ht="15" customHeight="1" thickBot="1">
      <c r="A58" s="356"/>
      <c r="B58" s="357"/>
      <c r="C58" s="357"/>
      <c r="D58" s="165" t="s">
        <v>292</v>
      </c>
      <c r="E58" s="159" t="s">
        <v>140</v>
      </c>
      <c r="F58" s="160"/>
      <c r="G58" s="527">
        <v>242000</v>
      </c>
      <c r="H58" s="439">
        <v>138000</v>
      </c>
      <c r="I58" s="443">
        <f t="shared" si="0"/>
        <v>0.75362318840579712</v>
      </c>
      <c r="J58" s="440" t="s">
        <v>180</v>
      </c>
      <c r="K58" s="416">
        <v>1</v>
      </c>
      <c r="L58" s="418" t="str">
        <f>IF(G58='（1）エ_月別観光地点別'!S58,"OK","NG")</f>
        <v>OK</v>
      </c>
      <c r="M58" s="418"/>
      <c r="N58" s="426" t="s">
        <v>529</v>
      </c>
      <c r="O58" s="427" t="s">
        <v>197</v>
      </c>
      <c r="P58" s="441">
        <f t="shared" si="8"/>
        <v>207667</v>
      </c>
      <c r="Q58" s="441">
        <f t="shared" si="8"/>
        <v>189372</v>
      </c>
    </row>
    <row r="59" spans="1:17" ht="15" customHeight="1" thickTop="1">
      <c r="A59" s="356"/>
      <c r="B59" s="357"/>
      <c r="C59" s="357"/>
      <c r="D59" s="165" t="s">
        <v>135</v>
      </c>
      <c r="E59" s="159" t="s">
        <v>142</v>
      </c>
      <c r="F59" s="160"/>
      <c r="G59" s="527">
        <v>1616</v>
      </c>
      <c r="H59" s="439">
        <v>1847</v>
      </c>
      <c r="I59" s="443">
        <f t="shared" si="0"/>
        <v>-0.12506767731456414</v>
      </c>
      <c r="J59" s="440" t="s">
        <v>170</v>
      </c>
      <c r="K59" s="416">
        <v>1</v>
      </c>
      <c r="L59" s="418" t="str">
        <f>IF(G59='（1）エ_月別観光地点別'!S59,"OK","NG")</f>
        <v>OK</v>
      </c>
      <c r="M59" s="418"/>
      <c r="N59" s="429" t="s">
        <v>27</v>
      </c>
      <c r="O59" s="430"/>
      <c r="P59" s="431">
        <f>SUM(P53:P58)</f>
        <v>955321</v>
      </c>
      <c r="Q59" s="431">
        <f>SUM(Q53:Q58)</f>
        <v>270782</v>
      </c>
    </row>
    <row r="60" spans="1:17" ht="15" customHeight="1">
      <c r="A60" s="356"/>
      <c r="B60" s="357"/>
      <c r="C60" s="357"/>
      <c r="D60" s="165" t="s">
        <v>137</v>
      </c>
      <c r="E60" s="159" t="s">
        <v>145</v>
      </c>
      <c r="F60" s="160"/>
      <c r="G60" s="527">
        <v>112866</v>
      </c>
      <c r="H60" s="439">
        <v>124761</v>
      </c>
      <c r="I60" s="443">
        <f t="shared" si="0"/>
        <v>-9.5342294467020916E-2</v>
      </c>
      <c r="J60" s="440" t="s">
        <v>171</v>
      </c>
      <c r="K60" s="416">
        <v>1</v>
      </c>
      <c r="L60" s="418" t="str">
        <f>IF(G60='（1）エ_月別観光地点別'!S60,"OK","NG")</f>
        <v>OK</v>
      </c>
      <c r="M60" s="418"/>
    </row>
    <row r="61" spans="1:17" ht="15" customHeight="1">
      <c r="A61" s="356"/>
      <c r="B61" s="357"/>
      <c r="C61" s="357"/>
      <c r="D61" s="165" t="s">
        <v>139</v>
      </c>
      <c r="E61" s="159" t="s">
        <v>147</v>
      </c>
      <c r="F61" s="160"/>
      <c r="G61" s="527">
        <v>33990</v>
      </c>
      <c r="H61" s="439">
        <v>36781</v>
      </c>
      <c r="I61" s="443">
        <f t="shared" si="0"/>
        <v>-7.5881569288491324E-2</v>
      </c>
      <c r="J61" s="440" t="s">
        <v>181</v>
      </c>
      <c r="K61" s="416">
        <v>1</v>
      </c>
      <c r="L61" s="418" t="str">
        <f>IF(G61='（1）エ_月別観光地点別'!S61,"OK","NG")</f>
        <v>OK</v>
      </c>
      <c r="M61" s="418"/>
      <c r="N61" s="423" t="s">
        <v>27</v>
      </c>
      <c r="O61" s="422"/>
      <c r="P61" s="424">
        <f>SUM(P59,P51,P48,P43,P32,P29,P14)</f>
        <v>25950467</v>
      </c>
      <c r="Q61" s="424">
        <f>SUM(Q59,Q51,Q48,Q43,Q32,Q29,Q14)</f>
        <v>20842018</v>
      </c>
    </row>
    <row r="62" spans="1:17" ht="15" customHeight="1">
      <c r="A62" s="356"/>
      <c r="B62" s="357"/>
      <c r="C62" s="357"/>
      <c r="D62" s="165" t="s">
        <v>141</v>
      </c>
      <c r="E62" s="159" t="s">
        <v>148</v>
      </c>
      <c r="F62" s="161"/>
      <c r="G62" s="527">
        <v>413668</v>
      </c>
      <c r="H62" s="439">
        <v>337747</v>
      </c>
      <c r="I62" s="443">
        <f t="shared" si="0"/>
        <v>0.22478660062117495</v>
      </c>
      <c r="J62" s="440" t="s">
        <v>171</v>
      </c>
      <c r="K62" s="416">
        <v>1</v>
      </c>
      <c r="L62" s="418" t="str">
        <f>IF(G62='（1）エ_月別観光地点別'!S62,"OK","NG")</f>
        <v>OK</v>
      </c>
      <c r="M62" s="418"/>
      <c r="P62" s="419" t="str">
        <f>IF(P61=G433,"OK","NG")</f>
        <v>OK</v>
      </c>
      <c r="Q62" s="419" t="str">
        <f>IF(Q61=H433,"OK","NG")</f>
        <v>OK</v>
      </c>
    </row>
    <row r="63" spans="1:17" ht="15" customHeight="1">
      <c r="A63" s="356"/>
      <c r="B63" s="357"/>
      <c r="C63" s="357"/>
      <c r="D63" s="165" t="s">
        <v>143</v>
      </c>
      <c r="E63" s="159" t="s">
        <v>150</v>
      </c>
      <c r="F63" s="161"/>
      <c r="G63" s="527">
        <v>125231</v>
      </c>
      <c r="H63" s="439">
        <v>123421</v>
      </c>
      <c r="I63" s="443">
        <f t="shared" si="0"/>
        <v>1.4665251456397188E-2</v>
      </c>
      <c r="J63" s="440" t="s">
        <v>171</v>
      </c>
      <c r="K63" s="416">
        <v>1</v>
      </c>
      <c r="L63" s="418" t="str">
        <f>IF(G63='（1）エ_月別観光地点別'!S63,"OK","NG")</f>
        <v>OK</v>
      </c>
      <c r="M63" s="418"/>
      <c r="N63" s="358"/>
      <c r="O63" s="358"/>
      <c r="P63" s="358"/>
      <c r="Q63" s="358"/>
    </row>
    <row r="64" spans="1:17" ht="15" customHeight="1">
      <c r="A64" s="356"/>
      <c r="B64" s="357"/>
      <c r="C64" s="357"/>
      <c r="D64" s="165" t="s">
        <v>144</v>
      </c>
      <c r="E64" s="159" t="s">
        <v>152</v>
      </c>
      <c r="F64" s="161"/>
      <c r="G64" s="527">
        <v>4385</v>
      </c>
      <c r="H64" s="439">
        <v>3664</v>
      </c>
      <c r="I64" s="443">
        <f t="shared" si="0"/>
        <v>0.19677947598253276</v>
      </c>
      <c r="J64" s="440" t="s">
        <v>170</v>
      </c>
      <c r="K64" s="416">
        <v>1</v>
      </c>
      <c r="L64" s="418" t="str">
        <f>IF(G64='（1）エ_月別観光地点別'!S64,"OK","NG")</f>
        <v>OK</v>
      </c>
      <c r="M64" s="418"/>
      <c r="N64" s="358"/>
      <c r="O64" s="358"/>
      <c r="P64" s="358"/>
      <c r="Q64" s="358"/>
    </row>
    <row r="65" spans="1:17" ht="15" customHeight="1">
      <c r="A65" s="356"/>
      <c r="B65" s="357"/>
      <c r="C65" s="357"/>
      <c r="D65" s="165" t="s">
        <v>146</v>
      </c>
      <c r="E65" s="159" t="s">
        <v>154</v>
      </c>
      <c r="F65" s="161"/>
      <c r="G65" s="527">
        <v>72459</v>
      </c>
      <c r="H65" s="439">
        <v>46428</v>
      </c>
      <c r="I65" s="443">
        <f t="shared" si="0"/>
        <v>0.56067459291806676</v>
      </c>
      <c r="J65" s="440" t="s">
        <v>180</v>
      </c>
      <c r="K65" s="416">
        <v>1</v>
      </c>
      <c r="L65" s="418" t="str">
        <f>IF(G65='（1）エ_月別観光地点別'!S65,"OK","NG")</f>
        <v>OK</v>
      </c>
      <c r="M65" s="418"/>
      <c r="N65" s="358"/>
      <c r="O65" s="358"/>
      <c r="P65" s="358"/>
      <c r="Q65" s="358"/>
    </row>
    <row r="66" spans="1:17" ht="15" customHeight="1">
      <c r="A66" s="356"/>
      <c r="B66" s="357"/>
      <c r="C66" s="357"/>
      <c r="D66" s="165" t="s">
        <v>920</v>
      </c>
      <c r="E66" s="159" t="s">
        <v>155</v>
      </c>
      <c r="F66" s="161"/>
      <c r="G66" s="527">
        <v>48775</v>
      </c>
      <c r="H66" s="439">
        <v>39117</v>
      </c>
      <c r="I66" s="443">
        <f>IFERROR(G66/H66-1,"－")</f>
        <v>0.2469003246670245</v>
      </c>
      <c r="J66" s="440"/>
      <c r="L66" s="418" t="str">
        <f>IF(G66='（1）エ_月別観光地点別'!S66,"OK","NG")</f>
        <v>OK</v>
      </c>
      <c r="M66" s="418"/>
      <c r="N66" s="358"/>
      <c r="O66" s="358"/>
      <c r="P66" s="358"/>
      <c r="Q66" s="358"/>
    </row>
    <row r="67" spans="1:17" ht="15" customHeight="1">
      <c r="A67" s="356"/>
      <c r="B67" s="357"/>
      <c r="C67" s="357"/>
      <c r="D67" s="165"/>
      <c r="E67" s="159" t="s">
        <v>824</v>
      </c>
      <c r="F67" s="161"/>
      <c r="G67" s="527">
        <v>7055</v>
      </c>
      <c r="H67" s="439">
        <v>5593</v>
      </c>
      <c r="I67" s="443">
        <f>IFERROR(G67/H67-1,"－")</f>
        <v>0.2613981762917934</v>
      </c>
      <c r="J67" s="440" t="s">
        <v>182</v>
      </c>
      <c r="K67" s="416">
        <v>1</v>
      </c>
      <c r="L67" s="418" t="str">
        <f>IF(G67='（1）エ_月別観光地点別'!S67,"OK","NG")</f>
        <v>OK</v>
      </c>
      <c r="M67" s="418"/>
      <c r="N67" s="358"/>
      <c r="O67" s="358"/>
      <c r="P67" s="358"/>
      <c r="Q67" s="358"/>
    </row>
    <row r="68" spans="1:17" ht="15" customHeight="1">
      <c r="A68" s="356"/>
      <c r="B68" s="357"/>
      <c r="C68" s="357"/>
      <c r="D68" s="165"/>
      <c r="E68" s="159" t="s">
        <v>825</v>
      </c>
      <c r="F68" s="161"/>
      <c r="G68" s="527">
        <v>16426</v>
      </c>
      <c r="H68" s="439">
        <v>13320</v>
      </c>
      <c r="I68" s="443">
        <f t="shared" ref="I68:I126" si="9">IFERROR(G68/H68-1,"－")</f>
        <v>0.23318318318318321</v>
      </c>
      <c r="J68" s="440" t="s">
        <v>182</v>
      </c>
      <c r="K68" s="416">
        <v>1</v>
      </c>
      <c r="L68" s="418" t="str">
        <f>IF(G68='（1）エ_月別観光地点別'!S68,"OK","NG")</f>
        <v>OK</v>
      </c>
      <c r="M68" s="418"/>
    </row>
    <row r="69" spans="1:17" ht="15" customHeight="1">
      <c r="A69" s="356"/>
      <c r="B69" s="357"/>
      <c r="C69" s="357"/>
      <c r="D69" s="165"/>
      <c r="E69" s="159" t="s">
        <v>826</v>
      </c>
      <c r="F69" s="161"/>
      <c r="G69" s="527">
        <v>12858</v>
      </c>
      <c r="H69" s="439">
        <v>9890</v>
      </c>
      <c r="I69" s="443">
        <f t="shared" si="9"/>
        <v>0.30010111223458047</v>
      </c>
      <c r="J69" s="440" t="s">
        <v>182</v>
      </c>
      <c r="K69" s="416">
        <v>1</v>
      </c>
      <c r="L69" s="418" t="str">
        <f>IF(G69='（1）エ_月別観光地点別'!S69,"OK","NG")</f>
        <v>OK</v>
      </c>
      <c r="M69" s="418"/>
    </row>
    <row r="70" spans="1:17" ht="15" customHeight="1">
      <c r="A70" s="356"/>
      <c r="B70" s="357"/>
      <c r="C70" s="357"/>
      <c r="D70" s="165"/>
      <c r="E70" s="159" t="s">
        <v>828</v>
      </c>
      <c r="F70" s="161"/>
      <c r="G70" s="527">
        <v>12436</v>
      </c>
      <c r="H70" s="439">
        <v>10314</v>
      </c>
      <c r="I70" s="443">
        <f t="shared" si="9"/>
        <v>0.20573977118479747</v>
      </c>
      <c r="J70" s="440" t="s">
        <v>175</v>
      </c>
      <c r="K70" s="416">
        <v>1</v>
      </c>
      <c r="L70" s="418" t="str">
        <f>IF(G70='（1）エ_月別観光地点別'!S70,"OK","NG")</f>
        <v>OK</v>
      </c>
      <c r="M70" s="418"/>
    </row>
    <row r="71" spans="1:17" ht="15" customHeight="1">
      <c r="A71" s="356"/>
      <c r="B71" s="357"/>
      <c r="C71" s="357"/>
      <c r="D71" s="165" t="s">
        <v>149</v>
      </c>
      <c r="E71" s="159" t="s">
        <v>673</v>
      </c>
      <c r="F71" s="161"/>
      <c r="G71" s="527">
        <v>35236</v>
      </c>
      <c r="H71" s="439">
        <v>32720</v>
      </c>
      <c r="I71" s="443">
        <f t="shared" si="9"/>
        <v>7.6894865525672262E-2</v>
      </c>
      <c r="J71" s="440" t="s">
        <v>189</v>
      </c>
      <c r="K71" s="416">
        <v>1</v>
      </c>
      <c r="L71" s="418" t="str">
        <f>IF(G71='（1）エ_月別観光地点別'!S71,"OK","NG")</f>
        <v>OK</v>
      </c>
      <c r="M71" s="418"/>
    </row>
    <row r="72" spans="1:17" ht="15" customHeight="1">
      <c r="A72" s="356"/>
      <c r="B72" s="357"/>
      <c r="C72" s="357"/>
      <c r="D72" s="165" t="s">
        <v>151</v>
      </c>
      <c r="E72" s="159" t="s">
        <v>674</v>
      </c>
      <c r="F72" s="161"/>
      <c r="G72" s="527">
        <v>14177</v>
      </c>
      <c r="H72" s="439">
        <v>16790</v>
      </c>
      <c r="I72" s="443">
        <f t="shared" si="9"/>
        <v>-0.15562835020845744</v>
      </c>
      <c r="J72" s="440" t="s">
        <v>170</v>
      </c>
      <c r="K72" s="416">
        <v>1</v>
      </c>
      <c r="L72" s="418" t="str">
        <f>IF(G72='（1）エ_月別観光地点別'!S72,"OK","NG")</f>
        <v>OK</v>
      </c>
      <c r="M72" s="418"/>
    </row>
    <row r="73" spans="1:17" ht="15" customHeight="1">
      <c r="A73" s="356"/>
      <c r="B73" s="357"/>
      <c r="C73" s="357"/>
      <c r="D73" s="165" t="s">
        <v>153</v>
      </c>
      <c r="E73" s="159" t="s">
        <v>156</v>
      </c>
      <c r="F73" s="161"/>
      <c r="G73" s="527">
        <v>192234</v>
      </c>
      <c r="H73" s="439">
        <v>147817</v>
      </c>
      <c r="I73" s="443">
        <f t="shared" si="9"/>
        <v>0.30048641225298844</v>
      </c>
      <c r="J73" s="440"/>
      <c r="L73" s="418" t="str">
        <f>IF(G73='（1）エ_月別観光地点別'!S73,"OK","NG")</f>
        <v>OK</v>
      </c>
      <c r="M73" s="418"/>
    </row>
    <row r="74" spans="1:17" ht="15" customHeight="1">
      <c r="A74" s="356"/>
      <c r="B74" s="357"/>
      <c r="C74" s="357"/>
      <c r="D74" s="165"/>
      <c r="E74" s="159" t="s">
        <v>166</v>
      </c>
      <c r="F74" s="161"/>
      <c r="G74" s="527">
        <v>191793</v>
      </c>
      <c r="H74" s="439">
        <v>147321</v>
      </c>
      <c r="I74" s="443">
        <f t="shared" si="9"/>
        <v>0.30187142362595965</v>
      </c>
      <c r="J74" s="440" t="s">
        <v>178</v>
      </c>
      <c r="K74" s="416">
        <v>1</v>
      </c>
      <c r="L74" s="418" t="str">
        <f>IF(G74='（1）エ_月別観光地点別'!S74,"OK","NG")</f>
        <v>OK</v>
      </c>
      <c r="M74" s="418"/>
    </row>
    <row r="75" spans="1:17" ht="15" customHeight="1">
      <c r="A75" s="356"/>
      <c r="B75" s="357"/>
      <c r="C75" s="357"/>
      <c r="D75" s="165"/>
      <c r="E75" s="159" t="s">
        <v>167</v>
      </c>
      <c r="F75" s="161"/>
      <c r="G75" s="527">
        <v>441</v>
      </c>
      <c r="H75" s="439">
        <v>496</v>
      </c>
      <c r="I75" s="443">
        <f t="shared" si="9"/>
        <v>-0.11088709677419351</v>
      </c>
      <c r="J75" s="440" t="s">
        <v>187</v>
      </c>
      <c r="K75" s="416">
        <v>1</v>
      </c>
      <c r="L75" s="418" t="str">
        <f>IF(G75='（1）エ_月別観光地点別'!S75,"OK","NG")</f>
        <v>OK</v>
      </c>
      <c r="M75" s="418"/>
    </row>
    <row r="76" spans="1:17" ht="15" customHeight="1">
      <c r="A76" s="356"/>
      <c r="B76" s="357"/>
      <c r="C76" s="357"/>
      <c r="D76" s="165" t="s">
        <v>938</v>
      </c>
      <c r="E76" s="159" t="s">
        <v>675</v>
      </c>
      <c r="F76" s="537"/>
      <c r="G76" s="527">
        <v>16356</v>
      </c>
      <c r="H76" s="439">
        <v>10561</v>
      </c>
      <c r="I76" s="443">
        <f t="shared" si="9"/>
        <v>0.54871697755894333</v>
      </c>
      <c r="J76" s="440" t="s">
        <v>190</v>
      </c>
      <c r="K76" s="416">
        <v>1</v>
      </c>
      <c r="L76" s="418" t="str">
        <f>IF(G76='（1）エ_月別観光地点別'!S76,"OK","NG")</f>
        <v>OK</v>
      </c>
      <c r="M76" s="418"/>
    </row>
    <row r="77" spans="1:17" ht="15" customHeight="1">
      <c r="A77" s="356"/>
      <c r="B77" s="357"/>
      <c r="C77" s="357"/>
      <c r="D77" s="165" t="s">
        <v>779</v>
      </c>
      <c r="E77" s="159" t="s">
        <v>922</v>
      </c>
      <c r="F77" s="537"/>
      <c r="G77" s="527">
        <v>44299</v>
      </c>
      <c r="H77" s="439">
        <v>0</v>
      </c>
      <c r="I77" s="443" t="str">
        <f t="shared" si="9"/>
        <v>－</v>
      </c>
      <c r="J77" s="440" t="s">
        <v>190</v>
      </c>
      <c r="K77" s="416">
        <v>1</v>
      </c>
      <c r="L77" s="418" t="str">
        <f>IF(G77='（1）エ_月別観光地点別'!S77,"OK","NG")</f>
        <v>OK</v>
      </c>
      <c r="M77" s="418"/>
    </row>
    <row r="78" spans="1:17" ht="15" customHeight="1">
      <c r="A78" s="356"/>
      <c r="B78" s="357"/>
      <c r="C78" s="357"/>
      <c r="D78" s="165" t="s">
        <v>820</v>
      </c>
      <c r="E78" s="159" t="s">
        <v>892</v>
      </c>
      <c r="F78" s="537"/>
      <c r="G78" s="527">
        <v>400000</v>
      </c>
      <c r="H78" s="439">
        <v>0</v>
      </c>
      <c r="I78" s="443" t="str">
        <f t="shared" si="9"/>
        <v>－</v>
      </c>
      <c r="J78" s="440" t="s">
        <v>192</v>
      </c>
      <c r="K78" s="416">
        <v>1</v>
      </c>
      <c r="L78" s="418" t="str">
        <f>IF(G78='（1）エ_月別観光地点別'!S78,"OK","NG")</f>
        <v>OK</v>
      </c>
      <c r="M78" s="418"/>
    </row>
    <row r="79" spans="1:17" ht="15" customHeight="1">
      <c r="A79" s="356"/>
      <c r="B79" s="357"/>
      <c r="C79" s="357"/>
      <c r="D79" s="165" t="s">
        <v>873</v>
      </c>
      <c r="E79" s="159" t="s">
        <v>893</v>
      </c>
      <c r="F79" s="537"/>
      <c r="G79" s="527">
        <v>105000</v>
      </c>
      <c r="H79" s="439">
        <v>0</v>
      </c>
      <c r="I79" s="443" t="str">
        <f t="shared" si="9"/>
        <v>－</v>
      </c>
      <c r="J79" s="440" t="s">
        <v>190</v>
      </c>
      <c r="K79" s="416">
        <v>1</v>
      </c>
      <c r="L79" s="418" t="str">
        <f>IF(G79='（1）エ_月別観光地点別'!S79,"OK","NG")</f>
        <v>OK</v>
      </c>
      <c r="M79" s="418"/>
    </row>
    <row r="80" spans="1:17" ht="15" customHeight="1">
      <c r="A80" s="356"/>
      <c r="B80" s="357"/>
      <c r="C80" s="357"/>
      <c r="D80" s="165" t="s">
        <v>821</v>
      </c>
      <c r="E80" s="159" t="s">
        <v>894</v>
      </c>
      <c r="F80" s="537"/>
      <c r="G80" s="527">
        <v>90000</v>
      </c>
      <c r="H80" s="439">
        <v>0</v>
      </c>
      <c r="I80" s="443" t="str">
        <f t="shared" si="9"/>
        <v>－</v>
      </c>
      <c r="J80" s="440" t="s">
        <v>193</v>
      </c>
      <c r="K80" s="416">
        <v>1</v>
      </c>
      <c r="L80" s="418" t="str">
        <f>IF(G80='（1）エ_月別観光地点別'!S80,"OK","NG")</f>
        <v>OK</v>
      </c>
      <c r="M80" s="418"/>
    </row>
    <row r="81" spans="1:17" ht="15" customHeight="1">
      <c r="A81" s="356"/>
      <c r="B81" s="357"/>
      <c r="C81" s="357"/>
      <c r="D81" s="165" t="s">
        <v>778</v>
      </c>
      <c r="E81" s="159" t="s">
        <v>160</v>
      </c>
      <c r="F81" s="537"/>
      <c r="G81" s="527">
        <v>5734</v>
      </c>
      <c r="H81" s="439">
        <v>4056</v>
      </c>
      <c r="I81" s="443">
        <f t="shared" si="9"/>
        <v>0.41370808678500981</v>
      </c>
      <c r="J81" s="440" t="s">
        <v>170</v>
      </c>
      <c r="K81" s="416">
        <v>1</v>
      </c>
      <c r="L81" s="418" t="str">
        <f>IF(G81='（1）エ_月別観光地点別'!S81,"OK","NG")</f>
        <v>OK</v>
      </c>
      <c r="M81" s="418"/>
    </row>
    <row r="82" spans="1:17" ht="15" customHeight="1">
      <c r="A82" s="356"/>
      <c r="B82" s="357"/>
      <c r="C82" s="357"/>
      <c r="D82" s="165" t="s">
        <v>157</v>
      </c>
      <c r="E82" s="159" t="s">
        <v>676</v>
      </c>
      <c r="F82" s="537"/>
      <c r="G82" s="527">
        <v>1000</v>
      </c>
      <c r="H82" s="439">
        <v>590</v>
      </c>
      <c r="I82" s="443">
        <f t="shared" si="9"/>
        <v>0.69491525423728806</v>
      </c>
      <c r="J82" s="440" t="s">
        <v>194</v>
      </c>
      <c r="K82" s="416">
        <v>1</v>
      </c>
      <c r="L82" s="418" t="str">
        <f>IF(G82='（1）エ_月別観光地点別'!S82,"OK","NG")</f>
        <v>OK</v>
      </c>
      <c r="M82" s="418"/>
    </row>
    <row r="83" spans="1:17" ht="15" customHeight="1">
      <c r="A83" s="356"/>
      <c r="B83" s="357"/>
      <c r="C83" s="357"/>
      <c r="D83" s="165" t="s">
        <v>158</v>
      </c>
      <c r="E83" s="159" t="s">
        <v>677</v>
      </c>
      <c r="F83" s="537"/>
      <c r="G83" s="527">
        <v>4629</v>
      </c>
      <c r="H83" s="439">
        <v>4811</v>
      </c>
      <c r="I83" s="443">
        <f t="shared" si="9"/>
        <v>-3.7829972978590698E-2</v>
      </c>
      <c r="J83" s="440" t="s">
        <v>195</v>
      </c>
      <c r="K83" s="416">
        <v>1</v>
      </c>
      <c r="L83" s="418" t="str">
        <f>IF(G83='（1）エ_月別観光地点別'!S83,"OK","NG")</f>
        <v>OK</v>
      </c>
      <c r="M83" s="418"/>
    </row>
    <row r="84" spans="1:17" ht="15" customHeight="1">
      <c r="A84" s="356"/>
      <c r="B84" s="357"/>
      <c r="C84" s="357"/>
      <c r="D84" s="165" t="s">
        <v>159</v>
      </c>
      <c r="E84" s="159" t="s">
        <v>678</v>
      </c>
      <c r="F84" s="537"/>
      <c r="G84" s="527">
        <v>168211</v>
      </c>
      <c r="H84" s="439">
        <v>112220</v>
      </c>
      <c r="I84" s="443">
        <f t="shared" si="9"/>
        <v>0.49893958296203889</v>
      </c>
      <c r="J84" s="440" t="s">
        <v>196</v>
      </c>
      <c r="K84" s="416">
        <v>1</v>
      </c>
      <c r="L84" s="418" t="str">
        <f>IF(G84='（1）エ_月別観光地点別'!S84,"OK","NG")</f>
        <v>OK</v>
      </c>
      <c r="M84" s="418"/>
    </row>
    <row r="85" spans="1:17" ht="15" customHeight="1">
      <c r="A85" s="356"/>
      <c r="B85" s="357"/>
      <c r="C85" s="357"/>
      <c r="D85" s="165" t="s">
        <v>917</v>
      </c>
      <c r="E85" s="159" t="s">
        <v>679</v>
      </c>
      <c r="F85" s="161"/>
      <c r="G85" s="527">
        <v>184800</v>
      </c>
      <c r="H85" s="439">
        <v>143600</v>
      </c>
      <c r="I85" s="443">
        <f t="shared" si="9"/>
        <v>0.28690807799442908</v>
      </c>
      <c r="J85" s="440" t="s">
        <v>180</v>
      </c>
      <c r="K85" s="416">
        <v>1</v>
      </c>
      <c r="L85" s="418" t="str">
        <f>IF(G85='（1）エ_月別観光地点別'!S85,"OK","NG")</f>
        <v>OK</v>
      </c>
      <c r="M85" s="418"/>
    </row>
    <row r="86" spans="1:17" s="366" customFormat="1" ht="15" customHeight="1">
      <c r="A86" s="356"/>
      <c r="B86" s="357"/>
      <c r="C86" s="357"/>
      <c r="D86" s="165" t="s">
        <v>918</v>
      </c>
      <c r="E86" s="159" t="s">
        <v>680</v>
      </c>
      <c r="F86" s="161"/>
      <c r="G86" s="527">
        <v>82391</v>
      </c>
      <c r="H86" s="442">
        <v>79337</v>
      </c>
      <c r="I86" s="443">
        <f t="shared" si="9"/>
        <v>3.8494019183987316E-2</v>
      </c>
      <c r="J86" s="440" t="s">
        <v>172</v>
      </c>
      <c r="K86" s="416">
        <v>1</v>
      </c>
      <c r="L86" s="418" t="str">
        <f>IF(G86='（1）エ_月別観光地点別'!S86,"OK","NG")</f>
        <v>OK</v>
      </c>
      <c r="M86" s="418"/>
      <c r="N86" s="416"/>
      <c r="O86" s="418"/>
      <c r="P86" s="419"/>
      <c r="Q86" s="419"/>
    </row>
    <row r="87" spans="1:17" s="366" customFormat="1" ht="15" customHeight="1">
      <c r="A87" s="383"/>
      <c r="B87" s="384"/>
      <c r="C87" s="384"/>
      <c r="D87" s="165" t="s">
        <v>919</v>
      </c>
      <c r="E87" s="157" t="s">
        <v>879</v>
      </c>
      <c r="F87" s="158"/>
      <c r="G87" s="525">
        <v>2181</v>
      </c>
      <c r="H87" s="333">
        <v>150</v>
      </c>
      <c r="I87" s="425">
        <f t="shared" si="9"/>
        <v>13.54</v>
      </c>
      <c r="J87" s="491" t="s">
        <v>197</v>
      </c>
      <c r="K87" s="416">
        <v>1</v>
      </c>
      <c r="L87" s="418" t="str">
        <f>IF(G87='（1）エ_月別観光地点別'!S87,"OK","NG")</f>
        <v>OK</v>
      </c>
      <c r="M87" s="418"/>
      <c r="N87" s="416"/>
      <c r="O87" s="418"/>
      <c r="P87" s="419"/>
      <c r="Q87" s="419"/>
    </row>
    <row r="88" spans="1:17" s="366" customFormat="1" ht="15" customHeight="1">
      <c r="A88" s="385"/>
      <c r="B88" s="386"/>
      <c r="C88" s="386"/>
      <c r="D88" s="346"/>
      <c r="E88" s="444" t="s">
        <v>596</v>
      </c>
      <c r="F88" s="445"/>
      <c r="G88" s="528">
        <f>SUMIFS(G6:G87,$K$6:$K$87,1)</f>
        <v>7163646</v>
      </c>
      <c r="H88" s="447">
        <f>SUMIFS(H6:H87,$K$6:$K$87,1)</f>
        <v>5022796</v>
      </c>
      <c r="I88" s="470">
        <f t="shared" si="9"/>
        <v>0.42622674701500918</v>
      </c>
      <c r="J88" s="445"/>
      <c r="K88" s="416">
        <v>2</v>
      </c>
      <c r="L88" s="418" t="str">
        <f>IF(G88='（1）エ_月別観光地点別'!S88,"OK","NG")</f>
        <v>OK</v>
      </c>
      <c r="M88" s="418"/>
      <c r="N88" s="416"/>
      <c r="O88" s="418"/>
      <c r="P88" s="419"/>
      <c r="Q88" s="419"/>
    </row>
    <row r="89" spans="1:17" ht="15" customHeight="1">
      <c r="A89" s="356"/>
      <c r="B89" s="374" t="s">
        <v>6</v>
      </c>
      <c r="C89" s="375"/>
      <c r="D89" s="163" t="s">
        <v>46</v>
      </c>
      <c r="E89" s="157" t="s">
        <v>801</v>
      </c>
      <c r="F89" s="158"/>
      <c r="G89" s="175">
        <v>294149</v>
      </c>
      <c r="H89" s="333">
        <v>169647</v>
      </c>
      <c r="I89" s="425">
        <f t="shared" si="9"/>
        <v>0.73388860398356592</v>
      </c>
      <c r="J89" s="378" t="s">
        <v>176</v>
      </c>
      <c r="K89" s="416">
        <v>1</v>
      </c>
      <c r="L89" s="418" t="str">
        <f>IF(G89='（1）エ_月別観光地点別'!S89,"OK","NG")</f>
        <v>OK</v>
      </c>
      <c r="M89" s="418"/>
    </row>
    <row r="90" spans="1:17" s="366" customFormat="1" ht="15.75" customHeight="1">
      <c r="A90" s="373"/>
      <c r="B90" s="377"/>
      <c r="C90" s="377"/>
      <c r="D90" s="163" t="s">
        <v>48</v>
      </c>
      <c r="E90" s="157" t="s">
        <v>198</v>
      </c>
      <c r="F90" s="158"/>
      <c r="G90" s="175">
        <v>6617</v>
      </c>
      <c r="H90" s="333">
        <v>5865</v>
      </c>
      <c r="I90" s="425">
        <f t="shared" si="9"/>
        <v>0.12821824381926694</v>
      </c>
      <c r="J90" s="378" t="s">
        <v>170</v>
      </c>
      <c r="K90" s="416">
        <v>1</v>
      </c>
      <c r="L90" s="418" t="str">
        <f>IF(G90='（1）エ_月別観光地点別'!S90,"OK","NG")</f>
        <v>OK</v>
      </c>
      <c r="M90" s="418"/>
      <c r="N90" s="416"/>
      <c r="O90" s="418"/>
      <c r="P90" s="419"/>
      <c r="Q90" s="419"/>
    </row>
    <row r="91" spans="1:17" s="366" customFormat="1" ht="15" customHeight="1">
      <c r="A91" s="373"/>
      <c r="B91" s="377"/>
      <c r="C91" s="377"/>
      <c r="D91" s="163" t="s">
        <v>50</v>
      </c>
      <c r="E91" s="157" t="s">
        <v>199</v>
      </c>
      <c r="F91" s="158"/>
      <c r="G91" s="175">
        <v>106000</v>
      </c>
      <c r="H91" s="333">
        <v>82700</v>
      </c>
      <c r="I91" s="425">
        <f t="shared" si="9"/>
        <v>0.28174123337363977</v>
      </c>
      <c r="J91" s="378" t="s">
        <v>180</v>
      </c>
      <c r="K91" s="416">
        <v>1</v>
      </c>
      <c r="L91" s="418" t="str">
        <f>IF(G91='（1）エ_月別観光地点別'!S91,"OK","NG")</f>
        <v>OK</v>
      </c>
      <c r="M91" s="418"/>
      <c r="N91" s="416"/>
      <c r="O91" s="418"/>
      <c r="P91" s="419"/>
      <c r="Q91" s="419"/>
    </row>
    <row r="92" spans="1:17" s="366" customFormat="1" ht="15" customHeight="1">
      <c r="A92" s="373"/>
      <c r="B92" s="377"/>
      <c r="C92" s="377"/>
      <c r="D92" s="165" t="s">
        <v>52</v>
      </c>
      <c r="E92" s="159" t="s">
        <v>200</v>
      </c>
      <c r="F92" s="160"/>
      <c r="G92" s="171">
        <v>81585</v>
      </c>
      <c r="H92" s="436">
        <v>74331</v>
      </c>
      <c r="I92" s="443">
        <f t="shared" si="9"/>
        <v>9.7590507325342024E-2</v>
      </c>
      <c r="J92" s="490" t="s">
        <v>171</v>
      </c>
      <c r="K92" s="416">
        <v>1</v>
      </c>
      <c r="L92" s="418" t="str">
        <f>IF(G92='（1）エ_月別観光地点別'!S92,"OK","NG")</f>
        <v>OK</v>
      </c>
      <c r="M92" s="418"/>
      <c r="N92" s="416"/>
      <c r="O92" s="418"/>
      <c r="P92" s="419"/>
      <c r="Q92" s="419"/>
    </row>
    <row r="93" spans="1:17" s="366" customFormat="1" ht="15" customHeight="1">
      <c r="A93" s="516"/>
      <c r="B93" s="400"/>
      <c r="C93" s="400"/>
      <c r="D93" s="318" t="s">
        <v>201</v>
      </c>
      <c r="E93" s="319" t="s">
        <v>202</v>
      </c>
      <c r="F93" s="320"/>
      <c r="G93" s="343">
        <v>66385</v>
      </c>
      <c r="H93" s="435">
        <v>66466</v>
      </c>
      <c r="I93" s="466">
        <f t="shared" si="9"/>
        <v>-1.2186681912557118E-3</v>
      </c>
      <c r="J93" s="489" t="s">
        <v>171</v>
      </c>
      <c r="K93" s="416">
        <v>1</v>
      </c>
      <c r="L93" s="418" t="str">
        <f>IF(G93='（1）エ_月別観光地点別'!S93,"OK","NG")</f>
        <v>OK</v>
      </c>
      <c r="M93" s="418"/>
      <c r="N93" s="416"/>
      <c r="O93" s="418"/>
      <c r="P93" s="419"/>
      <c r="Q93" s="419"/>
    </row>
    <row r="94" spans="1:17" s="366" customFormat="1" ht="15" customHeight="1">
      <c r="A94" s="373"/>
      <c r="B94" s="377"/>
      <c r="C94" s="377"/>
      <c r="D94" s="165" t="s">
        <v>56</v>
      </c>
      <c r="E94" s="159" t="s">
        <v>203</v>
      </c>
      <c r="F94" s="160"/>
      <c r="G94" s="171">
        <v>32521</v>
      </c>
      <c r="H94" s="436">
        <v>23686</v>
      </c>
      <c r="I94" s="443">
        <f t="shared" si="9"/>
        <v>0.3730051507219454</v>
      </c>
      <c r="J94" s="490" t="s">
        <v>170</v>
      </c>
      <c r="K94" s="416">
        <v>1</v>
      </c>
      <c r="L94" s="418" t="str">
        <f>IF(G94='（1）エ_月別観光地点別'!S94,"OK","NG")</f>
        <v>OK</v>
      </c>
      <c r="M94" s="418"/>
      <c r="N94" s="416"/>
      <c r="O94" s="418"/>
      <c r="P94" s="419"/>
      <c r="Q94" s="419"/>
    </row>
    <row r="95" spans="1:17" s="366" customFormat="1" ht="15" customHeight="1">
      <c r="A95" s="373"/>
      <c r="B95" s="377"/>
      <c r="C95" s="377"/>
      <c r="D95" s="163" t="s">
        <v>58</v>
      </c>
      <c r="E95" s="157" t="s">
        <v>924</v>
      </c>
      <c r="F95" s="158"/>
      <c r="G95" s="175">
        <v>31778</v>
      </c>
      <c r="H95" s="333">
        <v>27581</v>
      </c>
      <c r="I95" s="425">
        <f t="shared" si="9"/>
        <v>0.15216997208223049</v>
      </c>
      <c r="J95" s="378" t="s">
        <v>170</v>
      </c>
      <c r="K95" s="416">
        <v>1</v>
      </c>
      <c r="L95" s="418" t="str">
        <f>IF(G95='（1）エ_月別観光地点別'!S95,"OK","NG")</f>
        <v>OK</v>
      </c>
      <c r="M95" s="418"/>
      <c r="N95" s="416"/>
      <c r="O95" s="418"/>
      <c r="P95" s="419"/>
      <c r="Q95" s="419"/>
    </row>
    <row r="96" spans="1:17" s="366" customFormat="1" ht="15" customHeight="1">
      <c r="A96" s="373"/>
      <c r="B96" s="377"/>
      <c r="C96" s="377"/>
      <c r="D96" s="163" t="s">
        <v>60</v>
      </c>
      <c r="E96" s="157" t="s">
        <v>204</v>
      </c>
      <c r="F96" s="158"/>
      <c r="G96" s="175">
        <v>3422</v>
      </c>
      <c r="H96" s="333">
        <v>3390</v>
      </c>
      <c r="I96" s="425">
        <f t="shared" si="9"/>
        <v>9.4395280235988199E-3</v>
      </c>
      <c r="J96" s="378" t="s">
        <v>170</v>
      </c>
      <c r="K96" s="416">
        <v>1</v>
      </c>
      <c r="L96" s="418" t="str">
        <f>IF(G96='（1）エ_月別観光地点別'!S96,"OK","NG")</f>
        <v>OK</v>
      </c>
      <c r="M96" s="418"/>
      <c r="N96" s="416"/>
      <c r="O96" s="418"/>
      <c r="P96" s="419"/>
      <c r="Q96" s="419"/>
    </row>
    <row r="97" spans="1:17" s="366" customFormat="1" ht="15" customHeight="1">
      <c r="A97" s="373"/>
      <c r="B97" s="377"/>
      <c r="C97" s="377"/>
      <c r="D97" s="163" t="s">
        <v>62</v>
      </c>
      <c r="E97" s="157" t="s">
        <v>205</v>
      </c>
      <c r="F97" s="158"/>
      <c r="G97" s="175">
        <v>13463</v>
      </c>
      <c r="H97" s="333">
        <v>6243</v>
      </c>
      <c r="I97" s="425">
        <f t="shared" si="9"/>
        <v>1.1564952747076727</v>
      </c>
      <c r="J97" s="378" t="s">
        <v>171</v>
      </c>
      <c r="K97" s="416">
        <v>1</v>
      </c>
      <c r="L97" s="418" t="str">
        <f>IF(G97='（1）エ_月別観光地点別'!S97,"OK","NG")</f>
        <v>OK</v>
      </c>
      <c r="M97" s="418"/>
      <c r="N97" s="416"/>
      <c r="O97" s="418"/>
      <c r="P97" s="419"/>
      <c r="Q97" s="419"/>
    </row>
    <row r="98" spans="1:17" s="366" customFormat="1" ht="15" customHeight="1">
      <c r="A98" s="373"/>
      <c r="B98" s="377"/>
      <c r="C98" s="377"/>
      <c r="D98" s="163" t="s">
        <v>64</v>
      </c>
      <c r="E98" s="157" t="s">
        <v>206</v>
      </c>
      <c r="F98" s="158"/>
      <c r="G98" s="175">
        <v>0</v>
      </c>
      <c r="H98" s="333">
        <v>6076</v>
      </c>
      <c r="I98" s="425">
        <f t="shared" si="9"/>
        <v>-1</v>
      </c>
      <c r="J98" s="378" t="s">
        <v>171</v>
      </c>
      <c r="K98" s="416">
        <v>1</v>
      </c>
      <c r="L98" s="418" t="str">
        <f>IF(G98='（1）エ_月別観光地点別'!S98,"OK","NG")</f>
        <v>OK</v>
      </c>
      <c r="M98" s="418"/>
      <c r="N98" s="416"/>
      <c r="O98" s="418"/>
      <c r="P98" s="419"/>
      <c r="Q98" s="419"/>
    </row>
    <row r="99" spans="1:17" s="366" customFormat="1" ht="15" customHeight="1">
      <c r="A99" s="373"/>
      <c r="B99" s="377"/>
      <c r="C99" s="377"/>
      <c r="D99" s="163" t="s">
        <v>66</v>
      </c>
      <c r="E99" s="157" t="s">
        <v>207</v>
      </c>
      <c r="F99" s="158"/>
      <c r="G99" s="175">
        <v>7945</v>
      </c>
      <c r="H99" s="333">
        <v>6549</v>
      </c>
      <c r="I99" s="425">
        <f t="shared" si="9"/>
        <v>0.21316231485723014</v>
      </c>
      <c r="J99" s="378" t="s">
        <v>187</v>
      </c>
      <c r="K99" s="416">
        <v>1</v>
      </c>
      <c r="L99" s="418" t="str">
        <f>IF(G99='（1）エ_月別観光地点別'!S99,"OK","NG")</f>
        <v>OK</v>
      </c>
      <c r="M99" s="418"/>
      <c r="N99" s="416"/>
      <c r="O99" s="418"/>
      <c r="P99" s="419"/>
      <c r="Q99" s="419"/>
    </row>
    <row r="100" spans="1:17" s="366" customFormat="1" ht="15" customHeight="1">
      <c r="A100" s="373"/>
      <c r="B100" s="377"/>
      <c r="C100" s="377"/>
      <c r="D100" s="163" t="s">
        <v>68</v>
      </c>
      <c r="E100" s="157" t="s">
        <v>208</v>
      </c>
      <c r="F100" s="158"/>
      <c r="G100" s="175">
        <v>20678</v>
      </c>
      <c r="H100" s="333">
        <v>22916</v>
      </c>
      <c r="I100" s="425">
        <f t="shared" si="9"/>
        <v>-9.7661022866119773E-2</v>
      </c>
      <c r="J100" s="378" t="s">
        <v>171</v>
      </c>
      <c r="K100" s="416">
        <v>1</v>
      </c>
      <c r="L100" s="418" t="str">
        <f>IF(G100='（1）エ_月別観光地点別'!S100,"OK","NG")</f>
        <v>OK</v>
      </c>
      <c r="M100" s="418"/>
      <c r="N100" s="416"/>
      <c r="O100" s="418"/>
      <c r="P100" s="419"/>
      <c r="Q100" s="419"/>
    </row>
    <row r="101" spans="1:17" s="366" customFormat="1" ht="15" customHeight="1">
      <c r="A101" s="373"/>
      <c r="B101" s="377"/>
      <c r="C101" s="377"/>
      <c r="D101" s="163" t="s">
        <v>70</v>
      </c>
      <c r="E101" s="157" t="s">
        <v>209</v>
      </c>
      <c r="F101" s="158"/>
      <c r="G101" s="175">
        <v>1309</v>
      </c>
      <c r="H101" s="333">
        <v>704</v>
      </c>
      <c r="I101" s="425">
        <f t="shared" si="9"/>
        <v>0.859375</v>
      </c>
      <c r="J101" s="378" t="s">
        <v>170</v>
      </c>
      <c r="K101" s="416">
        <v>1</v>
      </c>
      <c r="L101" s="418" t="str">
        <f>IF(G101='（1）エ_月別観光地点別'!S101,"OK","NG")</f>
        <v>OK</v>
      </c>
      <c r="M101" s="418"/>
      <c r="N101" s="416"/>
      <c r="O101" s="418"/>
      <c r="P101" s="419"/>
      <c r="Q101" s="419"/>
    </row>
    <row r="102" spans="1:17" s="366" customFormat="1" ht="15" customHeight="1">
      <c r="A102" s="373"/>
      <c r="B102" s="377"/>
      <c r="C102" s="377"/>
      <c r="D102" s="163" t="s">
        <v>72</v>
      </c>
      <c r="E102" s="157" t="s">
        <v>210</v>
      </c>
      <c r="F102" s="158"/>
      <c r="G102" s="175">
        <v>12818</v>
      </c>
      <c r="H102" s="333">
        <v>7521</v>
      </c>
      <c r="I102" s="425">
        <f t="shared" si="9"/>
        <v>0.70429464166999067</v>
      </c>
      <c r="J102" s="378"/>
      <c r="K102" s="416"/>
      <c r="L102" s="418" t="str">
        <f>IF(G102='（1）エ_月別観光地点別'!S102,"OK","NG")</f>
        <v>OK</v>
      </c>
      <c r="M102" s="418"/>
      <c r="N102" s="416"/>
      <c r="O102" s="418"/>
      <c r="P102" s="419"/>
      <c r="Q102" s="419"/>
    </row>
    <row r="103" spans="1:17" s="366" customFormat="1" ht="15" customHeight="1">
      <c r="A103" s="373"/>
      <c r="B103" s="377"/>
      <c r="C103" s="377"/>
      <c r="D103" s="163"/>
      <c r="E103" s="157" t="s">
        <v>211</v>
      </c>
      <c r="F103" s="158"/>
      <c r="G103" s="175">
        <v>0</v>
      </c>
      <c r="H103" s="333">
        <v>0</v>
      </c>
      <c r="I103" s="425" t="str">
        <f t="shared" si="9"/>
        <v>－</v>
      </c>
      <c r="J103" s="378" t="s">
        <v>182</v>
      </c>
      <c r="K103" s="416">
        <v>1</v>
      </c>
      <c r="L103" s="418" t="str">
        <f>IF(G103='（1）エ_月別観光地点別'!S103,"OK","NG")</f>
        <v>OK</v>
      </c>
      <c r="M103" s="418"/>
      <c r="N103" s="416"/>
      <c r="O103" s="418"/>
      <c r="P103" s="419"/>
      <c r="Q103" s="419"/>
    </row>
    <row r="104" spans="1:17" s="366" customFormat="1" ht="15" customHeight="1">
      <c r="A104" s="373"/>
      <c r="B104" s="377"/>
      <c r="C104" s="377"/>
      <c r="D104" s="163"/>
      <c r="E104" s="157" t="s">
        <v>212</v>
      </c>
      <c r="F104" s="535"/>
      <c r="G104" s="175">
        <v>12818</v>
      </c>
      <c r="H104" s="333">
        <v>7521</v>
      </c>
      <c r="I104" s="425">
        <f t="shared" si="9"/>
        <v>0.70429464166999067</v>
      </c>
      <c r="J104" s="378" t="s">
        <v>175</v>
      </c>
      <c r="K104" s="416">
        <v>1</v>
      </c>
      <c r="L104" s="418" t="str">
        <f>IF(G104='（1）エ_月別観光地点別'!S104,"OK","NG")</f>
        <v>OK</v>
      </c>
      <c r="M104" s="418"/>
      <c r="N104" s="416"/>
      <c r="O104" s="418"/>
      <c r="P104" s="419"/>
      <c r="Q104" s="419"/>
    </row>
    <row r="105" spans="1:17" s="366" customFormat="1" ht="15" customHeight="1">
      <c r="A105" s="373"/>
      <c r="B105" s="377"/>
      <c r="C105" s="377"/>
      <c r="D105" s="163" t="s">
        <v>666</v>
      </c>
      <c r="E105" s="157" t="s">
        <v>895</v>
      </c>
      <c r="F105" s="535"/>
      <c r="G105" s="175">
        <v>3000</v>
      </c>
      <c r="H105" s="333">
        <v>0</v>
      </c>
      <c r="I105" s="425" t="str">
        <f>IFERROR(G105/H105-1,"－")</f>
        <v>－</v>
      </c>
      <c r="J105" s="378" t="s">
        <v>190</v>
      </c>
      <c r="K105" s="416">
        <v>1</v>
      </c>
      <c r="L105" s="418" t="str">
        <f>IF(G105='（1）エ_月別観光地点別'!S105,"OK","NG")</f>
        <v>OK</v>
      </c>
      <c r="M105" s="418"/>
      <c r="N105" s="416"/>
      <c r="O105" s="418"/>
      <c r="P105" s="419"/>
      <c r="Q105" s="419"/>
    </row>
    <row r="106" spans="1:17" s="366" customFormat="1" ht="15" customHeight="1">
      <c r="A106" s="373"/>
      <c r="B106" s="377"/>
      <c r="C106" s="377"/>
      <c r="D106" s="163" t="s">
        <v>76</v>
      </c>
      <c r="E106" s="157" t="s">
        <v>803</v>
      </c>
      <c r="F106" s="535"/>
      <c r="G106" s="175">
        <v>6626</v>
      </c>
      <c r="H106" s="333">
        <v>9484</v>
      </c>
      <c r="I106" s="425">
        <f t="shared" si="9"/>
        <v>-0.30134964150147614</v>
      </c>
      <c r="J106" s="378" t="s">
        <v>176</v>
      </c>
      <c r="K106" s="416">
        <v>1</v>
      </c>
      <c r="L106" s="418" t="str">
        <f>IF(G106='（1）エ_月別観光地点別'!S106,"OK","NG")</f>
        <v>OK</v>
      </c>
      <c r="M106" s="418"/>
      <c r="N106" s="416"/>
      <c r="O106" s="418"/>
      <c r="P106" s="419"/>
      <c r="Q106" s="419"/>
    </row>
    <row r="107" spans="1:17" s="366" customFormat="1" ht="15" customHeight="1">
      <c r="A107" s="373"/>
      <c r="B107" s="377"/>
      <c r="C107" s="377"/>
      <c r="D107" s="163" t="s">
        <v>78</v>
      </c>
      <c r="E107" s="157" t="s">
        <v>804</v>
      </c>
      <c r="F107" s="158"/>
      <c r="G107" s="175">
        <v>17868</v>
      </c>
      <c r="H107" s="333">
        <v>17063</v>
      </c>
      <c r="I107" s="425">
        <f t="shared" si="9"/>
        <v>4.7178104670925425E-2</v>
      </c>
      <c r="J107" s="491" t="s">
        <v>194</v>
      </c>
      <c r="K107" s="416">
        <v>1</v>
      </c>
      <c r="L107" s="418" t="str">
        <f>IF(G107='（1）エ_月別観光地点別'!S107,"OK","NG")</f>
        <v>OK</v>
      </c>
      <c r="M107" s="418"/>
      <c r="N107" s="416"/>
      <c r="O107" s="418"/>
      <c r="P107" s="419"/>
      <c r="Q107" s="419"/>
    </row>
    <row r="108" spans="1:17" s="366" customFormat="1" ht="15" customHeight="1">
      <c r="A108" s="373"/>
      <c r="B108" s="377"/>
      <c r="C108" s="377"/>
      <c r="D108" s="163" t="s">
        <v>79</v>
      </c>
      <c r="E108" s="157" t="s">
        <v>805</v>
      </c>
      <c r="F108" s="158"/>
      <c r="G108" s="175">
        <v>21303</v>
      </c>
      <c r="H108" s="333">
        <v>18247</v>
      </c>
      <c r="I108" s="425">
        <f t="shared" si="9"/>
        <v>0.16747958568531818</v>
      </c>
      <c r="J108" s="491" t="s">
        <v>172</v>
      </c>
      <c r="K108" s="416">
        <v>1</v>
      </c>
      <c r="L108" s="418" t="str">
        <f>IF(G108='（1）エ_月別観光地点別'!S108,"OK","NG")</f>
        <v>OK</v>
      </c>
      <c r="M108" s="418"/>
      <c r="N108" s="416"/>
      <c r="O108" s="418"/>
      <c r="P108" s="419"/>
      <c r="Q108" s="419"/>
    </row>
    <row r="109" spans="1:17" s="366" customFormat="1" ht="15" customHeight="1">
      <c r="A109" s="383"/>
      <c r="B109" s="384"/>
      <c r="C109" s="384"/>
      <c r="D109" s="163" t="s">
        <v>81</v>
      </c>
      <c r="E109" s="157" t="s">
        <v>806</v>
      </c>
      <c r="F109" s="158"/>
      <c r="G109" s="175">
        <v>207872</v>
      </c>
      <c r="H109" s="333">
        <v>195873</v>
      </c>
      <c r="I109" s="425">
        <f t="shared" si="9"/>
        <v>6.1259081139309668E-2</v>
      </c>
      <c r="J109" s="491" t="s">
        <v>172</v>
      </c>
      <c r="K109" s="416">
        <v>1</v>
      </c>
      <c r="L109" s="418" t="str">
        <f>IF(G109='（1）エ_月別観光地点別'!S109,"OK","NG")</f>
        <v>OK</v>
      </c>
      <c r="M109" s="418"/>
      <c r="N109" s="416"/>
      <c r="O109" s="418"/>
      <c r="P109" s="419"/>
      <c r="Q109" s="419"/>
    </row>
    <row r="110" spans="1:17" s="366" customFormat="1" ht="15" customHeight="1">
      <c r="A110" s="385"/>
      <c r="B110" s="386"/>
      <c r="C110" s="386"/>
      <c r="D110" s="346"/>
      <c r="E110" s="444" t="s">
        <v>597</v>
      </c>
      <c r="F110" s="445"/>
      <c r="G110" s="446">
        <f>SUMIFS(G89:G109,K89:K109,1)</f>
        <v>935339</v>
      </c>
      <c r="H110" s="447">
        <f>SUMIFS(H89:H109,$K89:$K109,1)</f>
        <v>744342</v>
      </c>
      <c r="I110" s="470">
        <f t="shared" si="9"/>
        <v>0.25659844533829879</v>
      </c>
      <c r="J110" s="445"/>
      <c r="K110" s="416">
        <v>2</v>
      </c>
      <c r="L110" s="418" t="str">
        <f>IF(G110='（1）エ_月別観光地点別'!S110,"OK","NG")</f>
        <v>OK</v>
      </c>
      <c r="M110" s="418"/>
      <c r="N110" s="416"/>
      <c r="O110" s="418"/>
      <c r="P110" s="419"/>
      <c r="Q110" s="419"/>
    </row>
    <row r="111" spans="1:17" s="366" customFormat="1" ht="15" customHeight="1">
      <c r="A111" s="356"/>
      <c r="B111" s="374" t="s">
        <v>213</v>
      </c>
      <c r="C111" s="375"/>
      <c r="D111" s="163" t="s">
        <v>46</v>
      </c>
      <c r="E111" s="157" t="s">
        <v>214</v>
      </c>
      <c r="F111" s="158"/>
      <c r="G111" s="175">
        <v>12607</v>
      </c>
      <c r="H111" s="333">
        <v>16419</v>
      </c>
      <c r="I111" s="425">
        <f t="shared" si="9"/>
        <v>-0.23217004689688781</v>
      </c>
      <c r="J111" s="378"/>
      <c r="K111" s="416"/>
      <c r="L111" s="418" t="str">
        <f>IF(G111='（1）エ_月別観光地点別'!S111,"OK","NG")</f>
        <v>OK</v>
      </c>
      <c r="M111" s="418"/>
      <c r="N111" s="416"/>
      <c r="O111" s="418"/>
      <c r="P111" s="419"/>
      <c r="Q111" s="419"/>
    </row>
    <row r="112" spans="1:17" ht="15" customHeight="1">
      <c r="A112" s="356"/>
      <c r="B112" s="377"/>
      <c r="C112" s="377"/>
      <c r="D112" s="163"/>
      <c r="E112" s="157" t="s">
        <v>237</v>
      </c>
      <c r="F112" s="158"/>
      <c r="G112" s="175">
        <v>12607</v>
      </c>
      <c r="H112" s="333">
        <v>2928</v>
      </c>
      <c r="I112" s="425">
        <f t="shared" si="9"/>
        <v>3.3056693989071038</v>
      </c>
      <c r="J112" s="378" t="s">
        <v>182</v>
      </c>
      <c r="K112" s="416">
        <v>1</v>
      </c>
      <c r="L112" s="418" t="str">
        <f>IF(G112='（1）エ_月別観光地点別'!S112,"OK","NG")</f>
        <v>OK</v>
      </c>
      <c r="M112" s="418"/>
    </row>
    <row r="113" spans="1:13" ht="15" customHeight="1">
      <c r="A113" s="356"/>
      <c r="B113" s="377"/>
      <c r="C113" s="377"/>
      <c r="D113" s="163"/>
      <c r="E113" s="157" t="s">
        <v>212</v>
      </c>
      <c r="F113" s="158"/>
      <c r="G113" s="175">
        <v>0</v>
      </c>
      <c r="H113" s="333">
        <v>13491</v>
      </c>
      <c r="I113" s="425">
        <f t="shared" si="9"/>
        <v>-1</v>
      </c>
      <c r="J113" s="378" t="s">
        <v>175</v>
      </c>
      <c r="K113" s="416">
        <v>1</v>
      </c>
      <c r="L113" s="418" t="str">
        <f>IF(G113='（1）エ_月別観光地点別'!S113,"OK","NG")</f>
        <v>OK</v>
      </c>
      <c r="M113" s="418"/>
    </row>
    <row r="114" spans="1:13" ht="15" customHeight="1">
      <c r="A114" s="356"/>
      <c r="B114" s="377"/>
      <c r="C114" s="377"/>
      <c r="D114" s="163" t="s">
        <v>48</v>
      </c>
      <c r="E114" s="157" t="s">
        <v>215</v>
      </c>
      <c r="F114" s="158"/>
      <c r="G114" s="175">
        <v>233552</v>
      </c>
      <c r="H114" s="333">
        <v>238084</v>
      </c>
      <c r="I114" s="425">
        <f t="shared" si="9"/>
        <v>-1.9035298466087647E-2</v>
      </c>
      <c r="J114" s="378"/>
      <c r="L114" s="418" t="str">
        <f>IF(G114='（1）エ_月別観光地点別'!S114,"OK","NG")</f>
        <v>OK</v>
      </c>
      <c r="M114" s="418"/>
    </row>
    <row r="115" spans="1:13" ht="15" customHeight="1">
      <c r="A115" s="356"/>
      <c r="B115" s="377"/>
      <c r="C115" s="377"/>
      <c r="D115" s="163"/>
      <c r="E115" s="157" t="s">
        <v>238</v>
      </c>
      <c r="F115" s="158"/>
      <c r="G115" s="175">
        <v>65560</v>
      </c>
      <c r="H115" s="333">
        <v>78990</v>
      </c>
      <c r="I115" s="425">
        <f t="shared" si="9"/>
        <v>-0.17002152171160911</v>
      </c>
      <c r="J115" s="378" t="s">
        <v>171</v>
      </c>
      <c r="K115" s="416">
        <v>1</v>
      </c>
      <c r="L115" s="418" t="str">
        <f>IF(G115='（1）エ_月別観光地点別'!S115,"OK","NG")</f>
        <v>OK</v>
      </c>
      <c r="M115" s="418"/>
    </row>
    <row r="116" spans="1:13" ht="15" customHeight="1">
      <c r="A116" s="356"/>
      <c r="B116" s="377"/>
      <c r="C116" s="377"/>
      <c r="D116" s="163"/>
      <c r="E116" s="157" t="s">
        <v>239</v>
      </c>
      <c r="F116" s="158"/>
      <c r="G116" s="175">
        <v>80860</v>
      </c>
      <c r="H116" s="333">
        <v>79674</v>
      </c>
      <c r="I116" s="425">
        <f t="shared" si="9"/>
        <v>1.4885659060672296E-2</v>
      </c>
      <c r="J116" s="378" t="s">
        <v>171</v>
      </c>
      <c r="K116" s="416">
        <v>1</v>
      </c>
      <c r="L116" s="418" t="str">
        <f>IF(G116='（1）エ_月別観光地点別'!S116,"OK","NG")</f>
        <v>OK</v>
      </c>
      <c r="M116" s="418"/>
    </row>
    <row r="117" spans="1:13" ht="15" customHeight="1">
      <c r="A117" s="356"/>
      <c r="B117" s="377"/>
      <c r="C117" s="377"/>
      <c r="D117" s="163"/>
      <c r="E117" s="157" t="s">
        <v>240</v>
      </c>
      <c r="F117" s="158"/>
      <c r="G117" s="175">
        <v>4680</v>
      </c>
      <c r="H117" s="333">
        <v>4907</v>
      </c>
      <c r="I117" s="425">
        <f t="shared" si="9"/>
        <v>-4.626044426329734E-2</v>
      </c>
      <c r="J117" s="378" t="s">
        <v>171</v>
      </c>
      <c r="K117" s="416">
        <v>1</v>
      </c>
      <c r="L117" s="418" t="str">
        <f>IF(G117='（1）エ_月別観光地点別'!S117,"OK","NG")</f>
        <v>OK</v>
      </c>
      <c r="M117" s="418"/>
    </row>
    <row r="118" spans="1:13" ht="15" customHeight="1">
      <c r="A118" s="356"/>
      <c r="B118" s="377"/>
      <c r="C118" s="377"/>
      <c r="D118" s="163"/>
      <c r="E118" s="157" t="s">
        <v>781</v>
      </c>
      <c r="F118" s="158"/>
      <c r="G118" s="175">
        <v>61899</v>
      </c>
      <c r="H118" s="333">
        <v>57675</v>
      </c>
      <c r="I118" s="425">
        <f t="shared" si="9"/>
        <v>7.3237971391417522E-2</v>
      </c>
      <c r="J118" s="378" t="s">
        <v>171</v>
      </c>
      <c r="K118" s="416">
        <v>1</v>
      </c>
      <c r="L118" s="418" t="str">
        <f>IF(G118='（1）エ_月別観光地点別'!S118,"OK","NG")</f>
        <v>OK</v>
      </c>
      <c r="M118" s="418"/>
    </row>
    <row r="119" spans="1:13" ht="15" customHeight="1">
      <c r="A119" s="356"/>
      <c r="B119" s="377"/>
      <c r="C119" s="377"/>
      <c r="D119" s="163"/>
      <c r="E119" s="157" t="s">
        <v>241</v>
      </c>
      <c r="F119" s="158"/>
      <c r="G119" s="175">
        <v>20553</v>
      </c>
      <c r="H119" s="333">
        <v>16838</v>
      </c>
      <c r="I119" s="425">
        <f t="shared" si="9"/>
        <v>0.22063190402660648</v>
      </c>
      <c r="J119" s="378" t="s">
        <v>171</v>
      </c>
      <c r="K119" s="416">
        <v>1</v>
      </c>
      <c r="L119" s="418" t="str">
        <f>IF(G119='（1）エ_月別観光地点別'!S119,"OK","NG")</f>
        <v>OK</v>
      </c>
      <c r="M119" s="418"/>
    </row>
    <row r="120" spans="1:13" ht="15" customHeight="1">
      <c r="A120" s="356"/>
      <c r="B120" s="377"/>
      <c r="C120" s="377"/>
      <c r="D120" s="163" t="s">
        <v>50</v>
      </c>
      <c r="E120" s="157" t="s">
        <v>216</v>
      </c>
      <c r="F120" s="158"/>
      <c r="G120" s="175">
        <v>2961</v>
      </c>
      <c r="H120" s="333">
        <v>4447</v>
      </c>
      <c r="I120" s="425">
        <f t="shared" si="9"/>
        <v>-0.33415785923094221</v>
      </c>
      <c r="J120" s="378" t="s">
        <v>170</v>
      </c>
      <c r="K120" s="416">
        <v>1</v>
      </c>
      <c r="L120" s="418" t="str">
        <f>IF(G120='（1）エ_月別観光地点別'!S120,"OK","NG")</f>
        <v>OK</v>
      </c>
      <c r="M120" s="418"/>
    </row>
    <row r="121" spans="1:13" ht="15" customHeight="1">
      <c r="A121" s="356"/>
      <c r="B121" s="377"/>
      <c r="C121" s="377"/>
      <c r="D121" s="163" t="s">
        <v>52</v>
      </c>
      <c r="E121" s="157" t="s">
        <v>217</v>
      </c>
      <c r="F121" s="158"/>
      <c r="G121" s="175">
        <v>68218</v>
      </c>
      <c r="H121" s="333">
        <v>64872</v>
      </c>
      <c r="I121" s="425">
        <f t="shared" si="9"/>
        <v>5.1578493032433004E-2</v>
      </c>
      <c r="J121" s="378" t="s">
        <v>181</v>
      </c>
      <c r="K121" s="416">
        <v>1</v>
      </c>
      <c r="L121" s="418" t="str">
        <f>IF(G121='（1）エ_月別観光地点別'!S121,"OK","NG")</f>
        <v>OK</v>
      </c>
      <c r="M121" s="418"/>
    </row>
    <row r="122" spans="1:13" ht="15" customHeight="1">
      <c r="A122" s="356"/>
      <c r="B122" s="377"/>
      <c r="C122" s="377"/>
      <c r="D122" s="163" t="s">
        <v>201</v>
      </c>
      <c r="E122" s="157" t="s">
        <v>218</v>
      </c>
      <c r="F122" s="158"/>
      <c r="G122" s="175">
        <v>2652</v>
      </c>
      <c r="H122" s="333">
        <v>2378</v>
      </c>
      <c r="I122" s="425">
        <f t="shared" si="9"/>
        <v>0.1152228763666947</v>
      </c>
      <c r="J122" s="378" t="s">
        <v>194</v>
      </c>
      <c r="K122" s="416">
        <v>1</v>
      </c>
      <c r="L122" s="418" t="str">
        <f>IF(G122='（1）エ_月別観光地点別'!S122,"OK","NG")</f>
        <v>OK</v>
      </c>
      <c r="M122" s="418"/>
    </row>
    <row r="123" spans="1:13" ht="15" customHeight="1">
      <c r="A123" s="356"/>
      <c r="B123" s="377"/>
      <c r="C123" s="377"/>
      <c r="D123" s="163" t="s">
        <v>56</v>
      </c>
      <c r="E123" s="157" t="s">
        <v>831</v>
      </c>
      <c r="F123" s="158"/>
      <c r="G123" s="175">
        <v>63000</v>
      </c>
      <c r="H123" s="333">
        <v>46039</v>
      </c>
      <c r="I123" s="425">
        <f t="shared" si="9"/>
        <v>0.36840504789417672</v>
      </c>
      <c r="J123" s="378" t="s">
        <v>187</v>
      </c>
      <c r="K123" s="416">
        <v>1</v>
      </c>
      <c r="L123" s="418" t="str">
        <f>IF(G123='（1）エ_月別観光地点別'!S123,"OK","NG")</f>
        <v>OK</v>
      </c>
      <c r="M123" s="418"/>
    </row>
    <row r="124" spans="1:13" ht="15" customHeight="1">
      <c r="A124" s="356"/>
      <c r="B124" s="377"/>
      <c r="C124" s="377"/>
      <c r="D124" s="163" t="s">
        <v>58</v>
      </c>
      <c r="E124" s="157" t="s">
        <v>219</v>
      </c>
      <c r="F124" s="158"/>
      <c r="G124" s="175">
        <v>24207</v>
      </c>
      <c r="H124" s="333">
        <v>24368</v>
      </c>
      <c r="I124" s="425">
        <f t="shared" si="9"/>
        <v>-6.6070256073539335E-3</v>
      </c>
      <c r="J124" s="378"/>
      <c r="L124" s="418" t="str">
        <f>IF(G124='（1）エ_月別観光地点別'!S124,"OK","NG")</f>
        <v>OK</v>
      </c>
      <c r="M124" s="418"/>
    </row>
    <row r="125" spans="1:13" ht="15" customHeight="1">
      <c r="A125" s="356"/>
      <c r="B125" s="377"/>
      <c r="C125" s="377"/>
      <c r="D125" s="163"/>
      <c r="E125" s="157" t="s">
        <v>235</v>
      </c>
      <c r="F125" s="158"/>
      <c r="G125" s="175">
        <v>24207</v>
      </c>
      <c r="H125" s="333">
        <v>9262</v>
      </c>
      <c r="I125" s="425">
        <f t="shared" si="9"/>
        <v>1.6135823796156337</v>
      </c>
      <c r="J125" s="378" t="s">
        <v>182</v>
      </c>
      <c r="K125" s="416">
        <v>1</v>
      </c>
      <c r="L125" s="418" t="str">
        <f>IF(G125='（1）エ_月別観光地点別'!S125,"OK","NG")</f>
        <v>OK</v>
      </c>
      <c r="M125" s="418"/>
    </row>
    <row r="126" spans="1:13" ht="15" customHeight="1">
      <c r="A126" s="356"/>
      <c r="B126" s="377"/>
      <c r="C126" s="377"/>
      <c r="D126" s="163"/>
      <c r="E126" s="157" t="s">
        <v>236</v>
      </c>
      <c r="F126" s="158"/>
      <c r="G126" s="175">
        <v>0</v>
      </c>
      <c r="H126" s="333">
        <v>15106</v>
      </c>
      <c r="I126" s="425">
        <f t="shared" si="9"/>
        <v>-1</v>
      </c>
      <c r="J126" s="378" t="s">
        <v>175</v>
      </c>
      <c r="K126" s="416">
        <v>1</v>
      </c>
      <c r="L126" s="418" t="str">
        <f>IF(G126='（1）エ_月別観光地点別'!S126,"OK","NG")</f>
        <v>OK</v>
      </c>
      <c r="M126" s="418"/>
    </row>
    <row r="127" spans="1:13" ht="15" customHeight="1">
      <c r="A127" s="356"/>
      <c r="B127" s="377"/>
      <c r="C127" s="377"/>
      <c r="D127" s="163" t="s">
        <v>923</v>
      </c>
      <c r="E127" s="157" t="s">
        <v>220</v>
      </c>
      <c r="F127" s="158"/>
      <c r="G127" s="175">
        <v>15945</v>
      </c>
      <c r="H127" s="333">
        <v>16768</v>
      </c>
      <c r="I127" s="425">
        <f t="shared" ref="I127:I188" si="10">IFERROR(G127/H127-1,"－")</f>
        <v>-4.9081583969465603E-2</v>
      </c>
      <c r="J127" s="378" t="s">
        <v>175</v>
      </c>
      <c r="K127" s="416">
        <v>1</v>
      </c>
      <c r="L127" s="418" t="str">
        <f>IF(G127='（1）エ_月別観光地点別'!S127,"OK","NG")</f>
        <v>OK</v>
      </c>
      <c r="M127" s="418"/>
    </row>
    <row r="128" spans="1:13" ht="15" customHeight="1">
      <c r="A128" s="356"/>
      <c r="B128" s="377"/>
      <c r="C128" s="377"/>
      <c r="D128" s="163" t="s">
        <v>62</v>
      </c>
      <c r="E128" s="157" t="s">
        <v>221</v>
      </c>
      <c r="F128" s="158"/>
      <c r="G128" s="175">
        <v>6118</v>
      </c>
      <c r="H128" s="333">
        <v>5774</v>
      </c>
      <c r="I128" s="425">
        <f t="shared" si="10"/>
        <v>5.9577416002771111E-2</v>
      </c>
      <c r="J128" s="378" t="s">
        <v>173</v>
      </c>
      <c r="K128" s="416">
        <v>1</v>
      </c>
      <c r="L128" s="418" t="str">
        <f>IF(G128='（1）エ_月別観光地点別'!S128,"OK","NG")</f>
        <v>OK</v>
      </c>
      <c r="M128" s="418"/>
    </row>
    <row r="129" spans="1:13" ht="15" customHeight="1">
      <c r="A129" s="356"/>
      <c r="B129" s="377"/>
      <c r="C129" s="377"/>
      <c r="D129" s="163" t="s">
        <v>64</v>
      </c>
      <c r="E129" s="157" t="s">
        <v>222</v>
      </c>
      <c r="F129" s="158"/>
      <c r="G129" s="175">
        <v>3937</v>
      </c>
      <c r="H129" s="333">
        <v>2633</v>
      </c>
      <c r="I129" s="425">
        <f t="shared" si="10"/>
        <v>0.49525256361564751</v>
      </c>
      <c r="J129" s="378" t="s">
        <v>170</v>
      </c>
      <c r="K129" s="416">
        <v>1</v>
      </c>
      <c r="L129" s="418" t="str">
        <f>IF(G129='（1）エ_月別観光地点別'!S129,"OK","NG")</f>
        <v>OK</v>
      </c>
      <c r="M129" s="418"/>
    </row>
    <row r="130" spans="1:13" ht="15" customHeight="1">
      <c r="A130" s="356"/>
      <c r="B130" s="357"/>
      <c r="C130" s="357"/>
      <c r="D130" s="163" t="s">
        <v>66</v>
      </c>
      <c r="E130" s="157" t="s">
        <v>223</v>
      </c>
      <c r="F130" s="158"/>
      <c r="G130" s="175">
        <v>0</v>
      </c>
      <c r="H130" s="333">
        <v>325</v>
      </c>
      <c r="I130" s="425">
        <f t="shared" si="10"/>
        <v>-1</v>
      </c>
      <c r="J130" s="378" t="s">
        <v>170</v>
      </c>
      <c r="K130" s="416">
        <v>1</v>
      </c>
      <c r="L130" s="418" t="str">
        <f>IF(G130='（1）エ_月別観光地点別'!S130,"OK","NG")</f>
        <v>OK</v>
      </c>
      <c r="M130" s="418"/>
    </row>
    <row r="131" spans="1:13" ht="15" customHeight="1">
      <c r="A131" s="356"/>
      <c r="B131" s="377"/>
      <c r="C131" s="377"/>
      <c r="D131" s="163" t="s">
        <v>68</v>
      </c>
      <c r="E131" s="157" t="s">
        <v>874</v>
      </c>
      <c r="F131" s="158"/>
      <c r="G131" s="175">
        <v>6677</v>
      </c>
      <c r="H131" s="333">
        <v>4662</v>
      </c>
      <c r="I131" s="425">
        <f t="shared" si="10"/>
        <v>0.43221793221793225</v>
      </c>
      <c r="J131" s="378" t="s">
        <v>170</v>
      </c>
      <c r="K131" s="416">
        <v>1</v>
      </c>
      <c r="L131" s="418" t="str">
        <f>IF(G131='（1）エ_月別観光地点別'!S131,"OK","NG")</f>
        <v>OK</v>
      </c>
      <c r="M131" s="418"/>
    </row>
    <row r="132" spans="1:13" ht="15" customHeight="1">
      <c r="A132" s="356"/>
      <c r="B132" s="377"/>
      <c r="C132" s="377"/>
      <c r="D132" s="163" t="s">
        <v>70</v>
      </c>
      <c r="E132" s="157" t="s">
        <v>224</v>
      </c>
      <c r="F132" s="158"/>
      <c r="G132" s="175">
        <v>1699</v>
      </c>
      <c r="H132" s="333">
        <v>1538</v>
      </c>
      <c r="I132" s="425">
        <f t="shared" si="10"/>
        <v>0.10468140442132645</v>
      </c>
      <c r="J132" s="378" t="s">
        <v>182</v>
      </c>
      <c r="K132" s="416">
        <v>1</v>
      </c>
      <c r="L132" s="418" t="str">
        <f>IF(G132='（1）エ_月別観光地点別'!S132,"OK","NG")</f>
        <v>OK</v>
      </c>
      <c r="M132" s="418"/>
    </row>
    <row r="133" spans="1:13" ht="15" customHeight="1">
      <c r="A133" s="356"/>
      <c r="B133" s="377"/>
      <c r="C133" s="377"/>
      <c r="D133" s="163" t="s">
        <v>72</v>
      </c>
      <c r="E133" s="157" t="s">
        <v>225</v>
      </c>
      <c r="F133" s="158"/>
      <c r="G133" s="175">
        <v>26995</v>
      </c>
      <c r="H133" s="333">
        <v>6600</v>
      </c>
      <c r="I133" s="425">
        <f t="shared" si="10"/>
        <v>3.0901515151515149</v>
      </c>
      <c r="J133" s="378" t="s">
        <v>173</v>
      </c>
      <c r="K133" s="416">
        <v>1</v>
      </c>
      <c r="L133" s="418" t="str">
        <f>IF(G133='（1）エ_月別観光地点別'!S133,"OK","NG")</f>
        <v>OK</v>
      </c>
      <c r="M133" s="418"/>
    </row>
    <row r="134" spans="1:13" ht="15" customHeight="1">
      <c r="A134" s="356"/>
      <c r="B134" s="357"/>
      <c r="C134" s="357"/>
      <c r="D134" s="163" t="s">
        <v>74</v>
      </c>
      <c r="E134" s="157" t="s">
        <v>226</v>
      </c>
      <c r="F134" s="158"/>
      <c r="G134" s="175">
        <v>23775</v>
      </c>
      <c r="H134" s="333">
        <v>23427</v>
      </c>
      <c r="I134" s="425">
        <f t="shared" si="10"/>
        <v>1.4854654885388729E-2</v>
      </c>
      <c r="J134" s="378" t="s">
        <v>189</v>
      </c>
      <c r="K134" s="416">
        <v>1</v>
      </c>
      <c r="L134" s="418" t="str">
        <f>IF(G134='（1）エ_月別観光地点別'!S134,"OK","NG")</f>
        <v>OK</v>
      </c>
      <c r="M134" s="418"/>
    </row>
    <row r="135" spans="1:13" ht="15" customHeight="1">
      <c r="A135" s="356"/>
      <c r="B135" s="377"/>
      <c r="C135" s="377"/>
      <c r="D135" s="163" t="s">
        <v>76</v>
      </c>
      <c r="E135" s="157" t="s">
        <v>227</v>
      </c>
      <c r="F135" s="158"/>
      <c r="G135" s="175">
        <v>142025</v>
      </c>
      <c r="H135" s="333">
        <v>136905</v>
      </c>
      <c r="I135" s="425">
        <f t="shared" si="10"/>
        <v>3.7398195829224656E-2</v>
      </c>
      <c r="J135" s="378" t="s">
        <v>172</v>
      </c>
      <c r="K135" s="416">
        <v>1</v>
      </c>
      <c r="L135" s="418" t="str">
        <f>IF(G135='（1）エ_月別観光地点別'!S135,"OK","NG")</f>
        <v>OK</v>
      </c>
      <c r="M135" s="418"/>
    </row>
    <row r="136" spans="1:13" ht="15" customHeight="1">
      <c r="A136" s="356"/>
      <c r="B136" s="377"/>
      <c r="C136" s="377"/>
      <c r="D136" s="163" t="s">
        <v>78</v>
      </c>
      <c r="E136" s="157" t="s">
        <v>748</v>
      </c>
      <c r="F136" s="158"/>
      <c r="G136" s="175">
        <v>22530</v>
      </c>
      <c r="H136" s="333">
        <v>23502</v>
      </c>
      <c r="I136" s="425">
        <f t="shared" si="10"/>
        <v>-4.1358182282358991E-2</v>
      </c>
      <c r="J136" s="378" t="s">
        <v>761</v>
      </c>
      <c r="K136" s="416">
        <v>1</v>
      </c>
      <c r="L136" s="418" t="str">
        <f>IF(G136='（1）エ_月別観光地点別'!S136,"OK","NG")</f>
        <v>OK</v>
      </c>
      <c r="M136" s="418"/>
    </row>
    <row r="137" spans="1:13" ht="15" customHeight="1">
      <c r="A137" s="379"/>
      <c r="B137" s="380"/>
      <c r="C137" s="380"/>
      <c r="D137" s="318" t="s">
        <v>79</v>
      </c>
      <c r="E137" s="319" t="s">
        <v>766</v>
      </c>
      <c r="F137" s="320"/>
      <c r="G137" s="343">
        <v>3372</v>
      </c>
      <c r="H137" s="435">
        <v>2639</v>
      </c>
      <c r="I137" s="466">
        <f t="shared" si="10"/>
        <v>0.27775672603258816</v>
      </c>
      <c r="J137" s="489" t="s">
        <v>759</v>
      </c>
      <c r="K137" s="416">
        <v>1</v>
      </c>
      <c r="L137" s="418" t="str">
        <f>IF(G137='（1）エ_月別観光地点別'!S137,"OK","NG")</f>
        <v>OK</v>
      </c>
      <c r="M137" s="418"/>
    </row>
    <row r="138" spans="1:13" ht="15" customHeight="1">
      <c r="A138" s="356"/>
      <c r="B138" s="357"/>
      <c r="C138" s="357"/>
      <c r="D138" s="165" t="s">
        <v>81</v>
      </c>
      <c r="E138" s="159" t="s">
        <v>228</v>
      </c>
      <c r="F138" s="160"/>
      <c r="G138" s="171">
        <v>28318</v>
      </c>
      <c r="H138" s="436">
        <v>34107</v>
      </c>
      <c r="I138" s="443">
        <f t="shared" si="10"/>
        <v>-0.16973055384525171</v>
      </c>
      <c r="J138" s="490" t="s">
        <v>172</v>
      </c>
      <c r="K138" s="416">
        <v>1</v>
      </c>
      <c r="L138" s="418" t="str">
        <f>IF(G138='（1）エ_月別観光地点別'!S138,"OK","NG")</f>
        <v>OK</v>
      </c>
      <c r="M138" s="418"/>
    </row>
    <row r="139" spans="1:13" ht="15" customHeight="1">
      <c r="A139" s="356"/>
      <c r="B139" s="357"/>
      <c r="C139" s="357"/>
      <c r="D139" s="163" t="s">
        <v>83</v>
      </c>
      <c r="E139" s="157" t="s">
        <v>229</v>
      </c>
      <c r="F139" s="449"/>
      <c r="G139" s="450">
        <v>2174</v>
      </c>
      <c r="H139" s="451">
        <v>1836</v>
      </c>
      <c r="I139" s="425">
        <f t="shared" si="10"/>
        <v>0.18409586056644889</v>
      </c>
      <c r="J139" s="449" t="s">
        <v>190</v>
      </c>
      <c r="K139" s="416">
        <v>1</v>
      </c>
      <c r="L139" s="418" t="str">
        <f>IF(G139='（1）エ_月別観光地点別'!S139,"OK","NG")</f>
        <v>OK</v>
      </c>
      <c r="M139" s="418"/>
    </row>
    <row r="140" spans="1:13" ht="15" customHeight="1">
      <c r="A140" s="356"/>
      <c r="B140" s="357"/>
      <c r="C140" s="357"/>
      <c r="D140" s="163" t="s">
        <v>84</v>
      </c>
      <c r="E140" s="157" t="s">
        <v>230</v>
      </c>
      <c r="F140" s="158"/>
      <c r="G140" s="175">
        <v>22910</v>
      </c>
      <c r="H140" s="333">
        <v>20600</v>
      </c>
      <c r="I140" s="425">
        <f t="shared" si="10"/>
        <v>0.11213592233009706</v>
      </c>
      <c r="J140" s="378" t="s">
        <v>180</v>
      </c>
      <c r="K140" s="416">
        <v>1</v>
      </c>
      <c r="L140" s="418" t="str">
        <f>IF(G140='（1）エ_月別観光地点別'!S140,"OK","NG")</f>
        <v>OK</v>
      </c>
      <c r="M140" s="418"/>
    </row>
    <row r="141" spans="1:13" ht="15" customHeight="1">
      <c r="A141" s="356"/>
      <c r="B141" s="357"/>
      <c r="C141" s="357"/>
      <c r="D141" s="163" t="s">
        <v>86</v>
      </c>
      <c r="E141" s="157" t="s">
        <v>231</v>
      </c>
      <c r="F141" s="449"/>
      <c r="G141" s="450">
        <v>8706</v>
      </c>
      <c r="H141" s="451">
        <v>10211</v>
      </c>
      <c r="I141" s="425">
        <f t="shared" si="10"/>
        <v>-0.14739006953285672</v>
      </c>
      <c r="J141" s="449" t="s">
        <v>174</v>
      </c>
      <c r="K141" s="416">
        <v>1</v>
      </c>
      <c r="L141" s="418" t="str">
        <f>IF(G141='（1）エ_月別観光地点別'!S141,"OK","NG")</f>
        <v>OK</v>
      </c>
      <c r="M141" s="418"/>
    </row>
    <row r="142" spans="1:13" ht="15" customHeight="1">
      <c r="A142" s="356"/>
      <c r="B142" s="357"/>
      <c r="C142" s="357"/>
      <c r="D142" s="163" t="s">
        <v>88</v>
      </c>
      <c r="E142" s="157" t="s">
        <v>232</v>
      </c>
      <c r="F142" s="158"/>
      <c r="G142" s="175">
        <v>39382</v>
      </c>
      <c r="H142" s="333">
        <v>36570</v>
      </c>
      <c r="I142" s="425">
        <f t="shared" si="10"/>
        <v>7.6893628657369373E-2</v>
      </c>
      <c r="J142" s="378" t="s">
        <v>172</v>
      </c>
      <c r="K142" s="416">
        <v>1</v>
      </c>
      <c r="L142" s="418" t="str">
        <f>IF(G142='（1）エ_月別観光地点別'!S142,"OK","NG")</f>
        <v>OK</v>
      </c>
      <c r="M142" s="418"/>
    </row>
    <row r="143" spans="1:13" ht="15" customHeight="1">
      <c r="A143" s="383"/>
      <c r="B143" s="384"/>
      <c r="C143" s="384"/>
      <c r="D143" s="163" t="s">
        <v>90</v>
      </c>
      <c r="E143" s="157" t="s">
        <v>946</v>
      </c>
      <c r="F143" s="158"/>
      <c r="G143" s="175">
        <v>237708</v>
      </c>
      <c r="H143" s="333">
        <v>208460</v>
      </c>
      <c r="I143" s="425">
        <f t="shared" si="10"/>
        <v>0.14030509450254236</v>
      </c>
      <c r="J143" s="491" t="s">
        <v>172</v>
      </c>
      <c r="K143" s="416">
        <v>1</v>
      </c>
      <c r="L143" s="418" t="str">
        <f>IF(G143='（1）エ_月別観光地点別'!S143,"OK","NG")</f>
        <v>OK</v>
      </c>
      <c r="M143" s="418"/>
    </row>
    <row r="144" spans="1:13" ht="15" customHeight="1">
      <c r="A144" s="385"/>
      <c r="B144" s="386"/>
      <c r="C144" s="386"/>
      <c r="D144" s="346"/>
      <c r="E144" s="444" t="s">
        <v>598</v>
      </c>
      <c r="F144" s="445"/>
      <c r="G144" s="446">
        <f>SUMIFS(G111:G143,K111:K143,1)</f>
        <v>999468</v>
      </c>
      <c r="H144" s="447">
        <f>SUMIFS(H111:H143,K111:K143,1)</f>
        <v>933164</v>
      </c>
      <c r="I144" s="470">
        <f t="shared" si="10"/>
        <v>7.1052891024514508E-2</v>
      </c>
      <c r="J144" s="445"/>
      <c r="K144" s="416">
        <v>2</v>
      </c>
      <c r="L144" s="418" t="str">
        <f>IF(G144='（1）エ_月別観光地点別'!S144,"OK","NG")</f>
        <v>OK</v>
      </c>
      <c r="M144" s="418"/>
    </row>
    <row r="145" spans="1:13" ht="15" customHeight="1">
      <c r="A145" s="356"/>
      <c r="B145" s="374" t="s">
        <v>933</v>
      </c>
      <c r="C145" s="375"/>
      <c r="D145" s="354" t="s">
        <v>46</v>
      </c>
      <c r="E145" s="159" t="s">
        <v>934</v>
      </c>
      <c r="F145" s="440"/>
      <c r="G145" s="438">
        <v>123117</v>
      </c>
      <c r="H145" s="439">
        <v>105674</v>
      </c>
      <c r="I145" s="443">
        <f t="shared" si="10"/>
        <v>0.16506425421579585</v>
      </c>
      <c r="J145" s="497" t="s">
        <v>173</v>
      </c>
      <c r="K145" s="416">
        <v>1</v>
      </c>
      <c r="L145" s="418" t="str">
        <f>IF(G145='（1）エ_月別観光地点別'!S145,"OK","NG")</f>
        <v>OK</v>
      </c>
      <c r="M145" s="418"/>
    </row>
    <row r="146" spans="1:13" ht="15" customHeight="1">
      <c r="A146" s="356"/>
      <c r="B146" s="377"/>
      <c r="C146" s="377"/>
      <c r="D146" s="163" t="s">
        <v>48</v>
      </c>
      <c r="E146" s="157" t="s">
        <v>842</v>
      </c>
      <c r="F146" s="158"/>
      <c r="G146" s="175">
        <v>5558</v>
      </c>
      <c r="H146" s="333">
        <v>6828</v>
      </c>
      <c r="I146" s="425">
        <f t="shared" si="10"/>
        <v>-0.18599882835383719</v>
      </c>
      <c r="J146" s="378" t="s">
        <v>195</v>
      </c>
      <c r="K146" s="416">
        <v>1</v>
      </c>
      <c r="L146" s="418" t="str">
        <f>IF(G146='（1）エ_月別観光地点別'!S146,"OK","NG")</f>
        <v>OK</v>
      </c>
      <c r="M146" s="418"/>
    </row>
    <row r="147" spans="1:13" ht="15" customHeight="1">
      <c r="A147" s="356"/>
      <c r="B147" s="377"/>
      <c r="C147" s="377"/>
      <c r="D147" s="163" t="s">
        <v>50</v>
      </c>
      <c r="E147" s="157" t="s">
        <v>843</v>
      </c>
      <c r="F147" s="158"/>
      <c r="G147" s="175">
        <v>22723</v>
      </c>
      <c r="H147" s="333">
        <v>26291</v>
      </c>
      <c r="I147" s="425">
        <f t="shared" si="10"/>
        <v>-0.1357118405538017</v>
      </c>
      <c r="J147" s="378" t="s">
        <v>170</v>
      </c>
      <c r="K147" s="416">
        <v>1</v>
      </c>
      <c r="L147" s="418" t="str">
        <f>IF(G147='（1）エ_月別観光地点別'!S147,"OK","NG")</f>
        <v>OK</v>
      </c>
      <c r="M147" s="418"/>
    </row>
    <row r="148" spans="1:13" ht="15" customHeight="1">
      <c r="A148" s="356"/>
      <c r="B148" s="377"/>
      <c r="C148" s="377"/>
      <c r="D148" s="163" t="s">
        <v>52</v>
      </c>
      <c r="E148" s="157" t="s">
        <v>844</v>
      </c>
      <c r="F148" s="158"/>
      <c r="G148" s="175">
        <v>71663</v>
      </c>
      <c r="H148" s="333">
        <v>69458</v>
      </c>
      <c r="I148" s="425">
        <f t="shared" si="10"/>
        <v>3.1745803219211499E-2</v>
      </c>
      <c r="J148" s="378" t="s">
        <v>171</v>
      </c>
      <c r="K148" s="416">
        <v>1</v>
      </c>
      <c r="L148" s="418" t="str">
        <f>IF(G148='（1）エ_月別観光地点別'!S148,"OK","NG")</f>
        <v>OK</v>
      </c>
      <c r="M148" s="418"/>
    </row>
    <row r="149" spans="1:13" ht="15" customHeight="1">
      <c r="A149" s="356"/>
      <c r="B149" s="377"/>
      <c r="C149" s="377"/>
      <c r="D149" s="163" t="s">
        <v>201</v>
      </c>
      <c r="E149" s="157" t="s">
        <v>845</v>
      </c>
      <c r="F149" s="158"/>
      <c r="G149" s="175">
        <v>92825</v>
      </c>
      <c r="H149" s="333">
        <v>89055</v>
      </c>
      <c r="I149" s="425">
        <f t="shared" si="10"/>
        <v>4.2333389478412142E-2</v>
      </c>
      <c r="J149" s="378" t="s">
        <v>172</v>
      </c>
      <c r="K149" s="416">
        <v>1</v>
      </c>
      <c r="L149" s="418" t="str">
        <f>IF(G149='（1）エ_月別観光地点別'!S149,"OK","NG")</f>
        <v>OK</v>
      </c>
      <c r="M149" s="418"/>
    </row>
    <row r="150" spans="1:13" ht="15" customHeight="1">
      <c r="A150" s="356"/>
      <c r="B150" s="377"/>
      <c r="C150" s="377"/>
      <c r="D150" s="163" t="s">
        <v>56</v>
      </c>
      <c r="E150" s="157" t="s">
        <v>725</v>
      </c>
      <c r="F150" s="158"/>
      <c r="G150" s="175">
        <v>11561</v>
      </c>
      <c r="H150" s="333">
        <v>10243</v>
      </c>
      <c r="I150" s="425">
        <f t="shared" si="10"/>
        <v>0.12867324026164217</v>
      </c>
      <c r="J150" s="378" t="s">
        <v>195</v>
      </c>
      <c r="K150" s="416">
        <v>1</v>
      </c>
      <c r="L150" s="418" t="str">
        <f>IF(G150='（1）エ_月別観光地点別'!S150,"OK","NG")</f>
        <v>OK</v>
      </c>
      <c r="M150" s="418"/>
    </row>
    <row r="151" spans="1:13" ht="15" customHeight="1">
      <c r="A151" s="356"/>
      <c r="B151" s="377"/>
      <c r="C151" s="377"/>
      <c r="D151" s="163" t="s">
        <v>58</v>
      </c>
      <c r="E151" s="157" t="s">
        <v>846</v>
      </c>
      <c r="F151" s="158"/>
      <c r="G151" s="175">
        <v>7912</v>
      </c>
      <c r="H151" s="333">
        <v>8087</v>
      </c>
      <c r="I151" s="425">
        <f t="shared" si="10"/>
        <v>-2.1639668603932183E-2</v>
      </c>
      <c r="J151" s="378" t="s">
        <v>170</v>
      </c>
      <c r="K151" s="416">
        <v>1</v>
      </c>
      <c r="L151" s="418" t="str">
        <f>IF(G151='（1）エ_月別観光地点別'!S151,"OK","NG")</f>
        <v>OK</v>
      </c>
      <c r="M151" s="418"/>
    </row>
    <row r="152" spans="1:13" ht="15" customHeight="1">
      <c r="A152" s="356"/>
      <c r="B152" s="377"/>
      <c r="C152" s="377"/>
      <c r="D152" s="163" t="s">
        <v>60</v>
      </c>
      <c r="E152" s="157" t="s">
        <v>847</v>
      </c>
      <c r="F152" s="158"/>
      <c r="G152" s="175">
        <v>0</v>
      </c>
      <c r="H152" s="333">
        <v>2192</v>
      </c>
      <c r="I152" s="425">
        <f t="shared" si="10"/>
        <v>-1</v>
      </c>
      <c r="J152" s="378" t="s">
        <v>249</v>
      </c>
      <c r="K152" s="416">
        <v>1</v>
      </c>
      <c r="L152" s="418" t="str">
        <f>IF(G152='（1）エ_月別観光地点別'!S152,"OK","NG")</f>
        <v>OK</v>
      </c>
      <c r="M152" s="418"/>
    </row>
    <row r="153" spans="1:13" ht="15" customHeight="1">
      <c r="A153" s="356"/>
      <c r="B153" s="377"/>
      <c r="C153" s="377"/>
      <c r="D153" s="163" t="s">
        <v>62</v>
      </c>
      <c r="E153" s="157" t="s">
        <v>848</v>
      </c>
      <c r="F153" s="158"/>
      <c r="G153" s="175">
        <v>171357</v>
      </c>
      <c r="H153" s="333">
        <v>152625</v>
      </c>
      <c r="I153" s="425">
        <f t="shared" si="10"/>
        <v>0.12273218673218667</v>
      </c>
      <c r="J153" s="378" t="s">
        <v>172</v>
      </c>
      <c r="K153" s="416">
        <v>1</v>
      </c>
      <c r="L153" s="418" t="str">
        <f>IF(G153='（1）エ_月別観光地点別'!S153,"OK","NG")</f>
        <v>OK</v>
      </c>
      <c r="M153" s="418"/>
    </row>
    <row r="154" spans="1:13" ht="15" customHeight="1">
      <c r="A154" s="356"/>
      <c r="B154" s="377"/>
      <c r="C154" s="377"/>
      <c r="D154" s="163" t="s">
        <v>64</v>
      </c>
      <c r="E154" s="157" t="s">
        <v>849</v>
      </c>
      <c r="F154" s="158"/>
      <c r="G154" s="175">
        <v>10949</v>
      </c>
      <c r="H154" s="333">
        <v>9198</v>
      </c>
      <c r="I154" s="425">
        <f t="shared" si="10"/>
        <v>0.19036747118938901</v>
      </c>
      <c r="J154" s="378" t="s">
        <v>250</v>
      </c>
      <c r="K154" s="416">
        <v>1</v>
      </c>
      <c r="L154" s="418" t="str">
        <f>IF(G154='（1）エ_月別観光地点別'!S154,"OK","NG")</f>
        <v>OK</v>
      </c>
      <c r="M154" s="418"/>
    </row>
    <row r="155" spans="1:13" ht="15" customHeight="1">
      <c r="A155" s="356"/>
      <c r="B155" s="377"/>
      <c r="C155" s="377"/>
      <c r="D155" s="163" t="s">
        <v>66</v>
      </c>
      <c r="E155" s="157" t="s">
        <v>850</v>
      </c>
      <c r="F155" s="158"/>
      <c r="G155" s="175">
        <v>24663</v>
      </c>
      <c r="H155" s="333">
        <v>21882</v>
      </c>
      <c r="I155" s="425">
        <f t="shared" si="10"/>
        <v>0.12709075952837945</v>
      </c>
      <c r="J155" s="378" t="s">
        <v>171</v>
      </c>
      <c r="K155" s="416">
        <v>1</v>
      </c>
      <c r="L155" s="418" t="str">
        <f>IF(G155='（1）エ_月別観光地点別'!S155,"OK","NG")</f>
        <v>OK</v>
      </c>
      <c r="M155" s="418"/>
    </row>
    <row r="156" spans="1:13" ht="15" customHeight="1">
      <c r="A156" s="356"/>
      <c r="B156" s="377"/>
      <c r="C156" s="377"/>
      <c r="D156" s="163" t="s">
        <v>68</v>
      </c>
      <c r="E156" s="157" t="s">
        <v>851</v>
      </c>
      <c r="F156" s="158"/>
      <c r="G156" s="175">
        <v>1000</v>
      </c>
      <c r="H156" s="333">
        <v>1007</v>
      </c>
      <c r="I156" s="425">
        <f t="shared" si="10"/>
        <v>-6.9513406156901381E-3</v>
      </c>
      <c r="J156" s="378" t="s">
        <v>190</v>
      </c>
      <c r="K156" s="416">
        <v>1</v>
      </c>
      <c r="L156" s="418" t="str">
        <f>IF(G156='（1）エ_月別観光地点別'!S156,"OK","NG")</f>
        <v>OK</v>
      </c>
      <c r="M156" s="418"/>
    </row>
    <row r="157" spans="1:13" ht="15" customHeight="1">
      <c r="A157" s="356"/>
      <c r="B157" s="377"/>
      <c r="C157" s="377"/>
      <c r="D157" s="163" t="s">
        <v>70</v>
      </c>
      <c r="E157" s="157" t="s">
        <v>852</v>
      </c>
      <c r="F157" s="158"/>
      <c r="G157" s="175">
        <v>19500</v>
      </c>
      <c r="H157" s="333">
        <v>16512</v>
      </c>
      <c r="I157" s="425">
        <f t="shared" si="10"/>
        <v>0.18095930232558133</v>
      </c>
      <c r="J157" s="378" t="s">
        <v>184</v>
      </c>
      <c r="K157" s="416">
        <v>1</v>
      </c>
      <c r="L157" s="418" t="str">
        <f>IF(G157='（1）エ_月別観光地点別'!S157,"OK","NG")</f>
        <v>OK</v>
      </c>
      <c r="M157" s="418"/>
    </row>
    <row r="158" spans="1:13" ht="15" customHeight="1">
      <c r="A158" s="356"/>
      <c r="B158" s="377"/>
      <c r="C158" s="377"/>
      <c r="D158" s="163" t="s">
        <v>72</v>
      </c>
      <c r="E158" s="157" t="s">
        <v>853</v>
      </c>
      <c r="F158" s="158"/>
      <c r="G158" s="175">
        <v>160164</v>
      </c>
      <c r="H158" s="333">
        <v>149716</v>
      </c>
      <c r="I158" s="425">
        <f t="shared" si="10"/>
        <v>6.9785460471826655E-2</v>
      </c>
      <c r="J158" s="378" t="s">
        <v>172</v>
      </c>
      <c r="K158" s="416">
        <v>1</v>
      </c>
      <c r="L158" s="418" t="str">
        <f>IF(G158='（1）エ_月別観光地点別'!S158,"OK","NG")</f>
        <v>OK</v>
      </c>
      <c r="M158" s="418"/>
    </row>
    <row r="159" spans="1:13" ht="15" customHeight="1">
      <c r="A159" s="356"/>
      <c r="B159" s="377"/>
      <c r="C159" s="377"/>
      <c r="D159" s="163" t="s">
        <v>74</v>
      </c>
      <c r="E159" s="157" t="s">
        <v>866</v>
      </c>
      <c r="F159" s="158"/>
      <c r="G159" s="175">
        <v>31428</v>
      </c>
      <c r="H159" s="333">
        <v>35967</v>
      </c>
      <c r="I159" s="425">
        <f t="shared" si="10"/>
        <v>-0.12619901576445069</v>
      </c>
      <c r="J159" s="378" t="s">
        <v>171</v>
      </c>
      <c r="K159" s="416">
        <v>1</v>
      </c>
      <c r="L159" s="418" t="str">
        <f>IF(G159='（1）エ_月別観光地点別'!S159,"OK","NG")</f>
        <v>OK</v>
      </c>
      <c r="M159" s="418"/>
    </row>
    <row r="160" spans="1:13" ht="15" customHeight="1">
      <c r="A160" s="356"/>
      <c r="B160" s="377"/>
      <c r="C160" s="377"/>
      <c r="D160" s="163" t="s">
        <v>76</v>
      </c>
      <c r="E160" s="157" t="s">
        <v>855</v>
      </c>
      <c r="F160" s="158"/>
      <c r="G160" s="175">
        <v>14312</v>
      </c>
      <c r="H160" s="333">
        <v>5838</v>
      </c>
      <c r="I160" s="425">
        <f t="shared" si="10"/>
        <v>1.4515244946899624</v>
      </c>
      <c r="J160" s="378" t="s">
        <v>172</v>
      </c>
      <c r="K160" s="416">
        <v>1</v>
      </c>
      <c r="L160" s="418" t="str">
        <f>IF(G160='（1）エ_月別観光地点別'!S160,"OK","NG")</f>
        <v>OK</v>
      </c>
      <c r="M160" s="418"/>
    </row>
    <row r="161" spans="1:13" ht="15" customHeight="1">
      <c r="A161" s="381"/>
      <c r="B161" s="384"/>
      <c r="C161" s="384"/>
      <c r="D161" s="163" t="s">
        <v>78</v>
      </c>
      <c r="E161" s="157" t="s">
        <v>856</v>
      </c>
      <c r="F161" s="158"/>
      <c r="G161" s="175">
        <v>20000</v>
      </c>
      <c r="H161" s="333">
        <v>30000</v>
      </c>
      <c r="I161" s="425">
        <f t="shared" si="10"/>
        <v>-0.33333333333333337</v>
      </c>
      <c r="J161" s="378" t="s">
        <v>180</v>
      </c>
      <c r="K161" s="416">
        <v>1</v>
      </c>
      <c r="L161" s="418" t="str">
        <f>IF(G161='（1）エ_月別観光地点別'!S161,"OK","NG")</f>
        <v>OK</v>
      </c>
      <c r="M161" s="418"/>
    </row>
    <row r="162" spans="1:13" ht="15" customHeight="1">
      <c r="A162" s="394"/>
      <c r="B162" s="395"/>
      <c r="C162" s="395"/>
      <c r="D162" s="396"/>
      <c r="E162" s="452" t="s">
        <v>599</v>
      </c>
      <c r="F162" s="453"/>
      <c r="G162" s="454">
        <f>SUMIFS(G145:G161,K145:K161,1)</f>
        <v>788732</v>
      </c>
      <c r="H162" s="455">
        <f>SUMIFS(H145:H161,K145:K161,1)</f>
        <v>740573</v>
      </c>
      <c r="I162" s="471">
        <f t="shared" si="10"/>
        <v>6.5029375902172948E-2</v>
      </c>
      <c r="J162" s="453"/>
      <c r="K162" s="416">
        <v>2</v>
      </c>
      <c r="L162" s="418" t="str">
        <f>IF(G162='（1）エ_月別観光地点別'!S162,"OK","NG")</f>
        <v>OK</v>
      </c>
      <c r="M162" s="418"/>
    </row>
    <row r="163" spans="1:13" ht="15" customHeight="1">
      <c r="A163" s="356"/>
      <c r="B163" s="374" t="s">
        <v>251</v>
      </c>
      <c r="C163" s="377"/>
      <c r="D163" s="163" t="s">
        <v>780</v>
      </c>
      <c r="E163" s="532" t="s">
        <v>898</v>
      </c>
      <c r="F163" s="533"/>
      <c r="G163" s="330">
        <v>7300</v>
      </c>
      <c r="H163" s="534">
        <v>0</v>
      </c>
      <c r="I163" s="539" t="str">
        <f t="shared" si="10"/>
        <v>－</v>
      </c>
      <c r="J163" s="538" t="s">
        <v>897</v>
      </c>
      <c r="K163" s="416">
        <v>1</v>
      </c>
      <c r="L163" s="418" t="str">
        <f>IF(G163='（1）エ_月別観光地点別'!S163,"OK","NG")</f>
        <v>OK</v>
      </c>
      <c r="M163" s="418"/>
    </row>
    <row r="164" spans="1:13" ht="15" customHeight="1">
      <c r="A164" s="356"/>
      <c r="B164" s="374"/>
      <c r="C164" s="377"/>
      <c r="D164" s="163" t="s">
        <v>48</v>
      </c>
      <c r="E164" s="157" t="s">
        <v>252</v>
      </c>
      <c r="F164" s="158"/>
      <c r="G164" s="175">
        <v>32205</v>
      </c>
      <c r="H164" s="333">
        <v>25178</v>
      </c>
      <c r="I164" s="425">
        <f t="shared" ref="I164" si="11">IFERROR(G164/H164-1,"－")</f>
        <v>0.27909285884502344</v>
      </c>
      <c r="J164" s="378" t="s">
        <v>249</v>
      </c>
      <c r="K164" s="345">
        <v>1</v>
      </c>
      <c r="L164" s="418" t="str">
        <f>IF(G164='（1）エ_月別観光地点別'!S164,"OK","NG")</f>
        <v>OK</v>
      </c>
      <c r="M164" s="418"/>
    </row>
    <row r="165" spans="1:13" ht="15" customHeight="1">
      <c r="A165" s="356"/>
      <c r="B165" s="377"/>
      <c r="C165" s="377"/>
      <c r="D165" s="163" t="s">
        <v>50</v>
      </c>
      <c r="E165" s="157" t="s">
        <v>253</v>
      </c>
      <c r="F165" s="158"/>
      <c r="G165" s="175">
        <v>1912</v>
      </c>
      <c r="H165" s="333">
        <v>2189</v>
      </c>
      <c r="I165" s="425">
        <f t="shared" si="10"/>
        <v>-0.12654179990863412</v>
      </c>
      <c r="J165" s="378" t="s">
        <v>182</v>
      </c>
      <c r="K165" s="416">
        <v>1</v>
      </c>
      <c r="L165" s="418" t="str">
        <f>IF(G165='（1）エ_月別観光地点別'!S165,"OK","NG")</f>
        <v>OK</v>
      </c>
      <c r="M165" s="418"/>
    </row>
    <row r="166" spans="1:13" ht="15" customHeight="1">
      <c r="A166" s="356"/>
      <c r="B166" s="377"/>
      <c r="C166" s="377"/>
      <c r="D166" s="163" t="s">
        <v>52</v>
      </c>
      <c r="E166" s="157" t="s">
        <v>254</v>
      </c>
      <c r="F166" s="158"/>
      <c r="G166" s="175">
        <v>13872</v>
      </c>
      <c r="H166" s="333">
        <v>13289</v>
      </c>
      <c r="I166" s="425">
        <f t="shared" si="10"/>
        <v>4.3870870644894255E-2</v>
      </c>
      <c r="J166" s="378" t="s">
        <v>181</v>
      </c>
      <c r="K166" s="416">
        <v>1</v>
      </c>
      <c r="L166" s="418" t="str">
        <f>IF(G166='（1）エ_月別観光地点別'!S166,"OK","NG")</f>
        <v>OK</v>
      </c>
      <c r="M166" s="418"/>
    </row>
    <row r="167" spans="1:13" ht="15" customHeight="1">
      <c r="A167" s="356"/>
      <c r="B167" s="377"/>
      <c r="C167" s="377"/>
      <c r="D167" s="163" t="s">
        <v>201</v>
      </c>
      <c r="E167" s="157" t="s">
        <v>255</v>
      </c>
      <c r="F167" s="158"/>
      <c r="G167" s="175">
        <v>24984</v>
      </c>
      <c r="H167" s="333">
        <v>25006</v>
      </c>
      <c r="I167" s="425">
        <f t="shared" si="10"/>
        <v>-8.7978885067585555E-4</v>
      </c>
      <c r="J167" s="378" t="s">
        <v>172</v>
      </c>
      <c r="K167" s="416">
        <v>1</v>
      </c>
      <c r="L167" s="418" t="str">
        <f>IF(G167='（1）エ_月別観光地点別'!S167,"OK","NG")</f>
        <v>OK</v>
      </c>
      <c r="M167" s="418"/>
    </row>
    <row r="168" spans="1:13" ht="15" customHeight="1">
      <c r="A168" s="356"/>
      <c r="B168" s="377"/>
      <c r="C168" s="377"/>
      <c r="D168" s="163" t="s">
        <v>56</v>
      </c>
      <c r="E168" s="157" t="s">
        <v>256</v>
      </c>
      <c r="F168" s="158"/>
      <c r="G168" s="175">
        <v>2190</v>
      </c>
      <c r="H168" s="333">
        <v>1500</v>
      </c>
      <c r="I168" s="425">
        <f t="shared" si="10"/>
        <v>0.45999999999999996</v>
      </c>
      <c r="J168" s="378" t="s">
        <v>179</v>
      </c>
      <c r="K168" s="416">
        <v>1</v>
      </c>
      <c r="L168" s="418" t="str">
        <f>IF(G168='（1）エ_月別観光地点別'!S168,"OK","NG")</f>
        <v>OK</v>
      </c>
      <c r="M168" s="418"/>
    </row>
    <row r="169" spans="1:13" ht="15" customHeight="1">
      <c r="A169" s="356"/>
      <c r="B169" s="377"/>
      <c r="C169" s="377"/>
      <c r="D169" s="163" t="s">
        <v>58</v>
      </c>
      <c r="E169" s="157" t="s">
        <v>681</v>
      </c>
      <c r="F169" s="158"/>
      <c r="G169" s="175">
        <v>3146</v>
      </c>
      <c r="H169" s="333">
        <v>1230</v>
      </c>
      <c r="I169" s="425">
        <f t="shared" si="10"/>
        <v>1.5577235772357723</v>
      </c>
      <c r="J169" s="378"/>
      <c r="L169" s="418" t="str">
        <f>IF(G169='（1）エ_月別観光地点別'!S169,"OK","NG")</f>
        <v>OK</v>
      </c>
      <c r="M169" s="418"/>
    </row>
    <row r="170" spans="1:13" ht="15" customHeight="1">
      <c r="A170" s="356"/>
      <c r="B170" s="377"/>
      <c r="C170" s="377"/>
      <c r="D170" s="163"/>
      <c r="E170" s="157" t="s">
        <v>259</v>
      </c>
      <c r="F170" s="158"/>
      <c r="G170" s="175">
        <v>1664</v>
      </c>
      <c r="H170" s="333">
        <v>632</v>
      </c>
      <c r="I170" s="425">
        <f t="shared" si="10"/>
        <v>1.6329113924050631</v>
      </c>
      <c r="J170" s="378" t="s">
        <v>182</v>
      </c>
      <c r="K170" s="416">
        <v>1</v>
      </c>
      <c r="L170" s="418" t="str">
        <f>IF(G170='（1）エ_月別観光地点別'!S170,"OK","NG")</f>
        <v>OK</v>
      </c>
      <c r="M170" s="418"/>
    </row>
    <row r="171" spans="1:13" ht="15" customHeight="1">
      <c r="A171" s="356"/>
      <c r="B171" s="377"/>
      <c r="C171" s="377"/>
      <c r="D171" s="163"/>
      <c r="E171" s="157" t="s">
        <v>236</v>
      </c>
      <c r="F171" s="158"/>
      <c r="G171" s="175">
        <v>1482</v>
      </c>
      <c r="H171" s="333">
        <v>598</v>
      </c>
      <c r="I171" s="425">
        <f t="shared" si="10"/>
        <v>1.4782608695652173</v>
      </c>
      <c r="J171" s="378" t="s">
        <v>175</v>
      </c>
      <c r="K171" s="416">
        <v>1</v>
      </c>
      <c r="L171" s="418" t="str">
        <f>IF(G171='（1）エ_月別観光地点別'!S171,"OK","NG")</f>
        <v>OK</v>
      </c>
      <c r="M171" s="418"/>
    </row>
    <row r="172" spans="1:13" ht="15" customHeight="1">
      <c r="A172" s="356"/>
      <c r="B172" s="377"/>
      <c r="C172" s="377"/>
      <c r="D172" s="163" t="s">
        <v>60</v>
      </c>
      <c r="E172" s="157" t="s">
        <v>709</v>
      </c>
      <c r="F172" s="158"/>
      <c r="G172" s="175">
        <v>101783</v>
      </c>
      <c r="H172" s="333">
        <v>98253</v>
      </c>
      <c r="I172" s="425">
        <f t="shared" si="10"/>
        <v>3.5927656152992871E-2</v>
      </c>
      <c r="J172" s="378" t="s">
        <v>172</v>
      </c>
      <c r="K172" s="416">
        <v>1</v>
      </c>
      <c r="L172" s="418" t="str">
        <f>IF(G172='（1）エ_月別観光地点別'!S172,"OK","NG")</f>
        <v>OK</v>
      </c>
      <c r="M172" s="418"/>
    </row>
    <row r="173" spans="1:13" ht="15" customHeight="1">
      <c r="A173" s="356"/>
      <c r="B173" s="377"/>
      <c r="C173" s="377"/>
      <c r="D173" s="163" t="s">
        <v>62</v>
      </c>
      <c r="E173" s="157" t="s">
        <v>257</v>
      </c>
      <c r="F173" s="158"/>
      <c r="G173" s="175">
        <v>22465</v>
      </c>
      <c r="H173" s="333">
        <v>24426</v>
      </c>
      <c r="I173" s="425">
        <f t="shared" si="10"/>
        <v>-8.0283304675345946E-2</v>
      </c>
      <c r="J173" s="378" t="s">
        <v>171</v>
      </c>
      <c r="K173" s="416">
        <v>1</v>
      </c>
      <c r="L173" s="418" t="str">
        <f>IF(G173='（1）エ_月別観光地点別'!S173,"OK","NG")</f>
        <v>OK</v>
      </c>
      <c r="M173" s="418"/>
    </row>
    <row r="174" spans="1:13" ht="15" customHeight="1">
      <c r="A174" s="356"/>
      <c r="B174" s="377"/>
      <c r="C174" s="377"/>
      <c r="D174" s="163" t="s">
        <v>64</v>
      </c>
      <c r="E174" s="157" t="s">
        <v>710</v>
      </c>
      <c r="F174" s="158"/>
      <c r="G174" s="175">
        <v>37501</v>
      </c>
      <c r="H174" s="333">
        <v>36006</v>
      </c>
      <c r="I174" s="425">
        <f t="shared" si="10"/>
        <v>4.1520857634838704E-2</v>
      </c>
      <c r="J174" s="378" t="s">
        <v>174</v>
      </c>
      <c r="K174" s="416">
        <v>1</v>
      </c>
      <c r="L174" s="418" t="str">
        <f>IF(G174='（1）エ_月別観光地点別'!S174,"OK","NG")</f>
        <v>OK</v>
      </c>
      <c r="M174" s="418"/>
    </row>
    <row r="175" spans="1:13" ht="15" customHeight="1">
      <c r="A175" s="356"/>
      <c r="B175" s="377"/>
      <c r="C175" s="377"/>
      <c r="D175" s="163" t="s">
        <v>66</v>
      </c>
      <c r="E175" s="157" t="s">
        <v>258</v>
      </c>
      <c r="F175" s="158"/>
      <c r="G175" s="175">
        <v>44815</v>
      </c>
      <c r="H175" s="333">
        <v>45442</v>
      </c>
      <c r="I175" s="425">
        <f t="shared" si="10"/>
        <v>-1.3797808195061823E-2</v>
      </c>
      <c r="J175" s="378" t="s">
        <v>250</v>
      </c>
      <c r="K175" s="416">
        <v>1</v>
      </c>
      <c r="L175" s="418" t="str">
        <f>IF(G175='（1）エ_月別観光地点別'!S175,"OK","NG")</f>
        <v>OK</v>
      </c>
      <c r="M175" s="418"/>
    </row>
    <row r="176" spans="1:13" ht="15" customHeight="1">
      <c r="A176" s="356"/>
      <c r="B176" s="377"/>
      <c r="C176" s="377"/>
      <c r="D176" s="163" t="s">
        <v>68</v>
      </c>
      <c r="E176" s="157" t="s">
        <v>832</v>
      </c>
      <c r="F176" s="158"/>
      <c r="G176" s="175">
        <v>7751</v>
      </c>
      <c r="H176" s="333">
        <v>6315</v>
      </c>
      <c r="I176" s="425">
        <f t="shared" si="10"/>
        <v>0.22739509105304823</v>
      </c>
      <c r="J176" s="378" t="s">
        <v>183</v>
      </c>
      <c r="K176" s="416">
        <v>1</v>
      </c>
      <c r="L176" s="418" t="str">
        <f>IF(G176='（1）エ_月別観光地点別'!S176,"OK","NG")</f>
        <v>OK</v>
      </c>
      <c r="M176" s="418"/>
    </row>
    <row r="177" spans="1:13" ht="15" customHeight="1">
      <c r="A177" s="356"/>
      <c r="B177" s="377"/>
      <c r="C177" s="377"/>
      <c r="D177" s="163" t="s">
        <v>70</v>
      </c>
      <c r="E177" s="157" t="s">
        <v>914</v>
      </c>
      <c r="F177" s="158"/>
      <c r="G177" s="175">
        <v>14825</v>
      </c>
      <c r="H177" s="333">
        <v>14637</v>
      </c>
      <c r="I177" s="425">
        <f t="shared" si="10"/>
        <v>1.2844162055065889E-2</v>
      </c>
      <c r="J177" s="378" t="s">
        <v>171</v>
      </c>
      <c r="K177" s="416">
        <v>1</v>
      </c>
      <c r="L177" s="418" t="str">
        <f>IF(G177='（1）エ_月別観光地点別'!S177,"OK","NG")</f>
        <v>OK</v>
      </c>
      <c r="M177" s="418"/>
    </row>
    <row r="178" spans="1:13" ht="15" customHeight="1">
      <c r="A178" s="356"/>
      <c r="B178" s="377"/>
      <c r="C178" s="377"/>
      <c r="D178" s="163" t="s">
        <v>72</v>
      </c>
      <c r="E178" s="157" t="s">
        <v>913</v>
      </c>
      <c r="F178" s="158"/>
      <c r="G178" s="175">
        <v>22504</v>
      </c>
      <c r="H178" s="333">
        <v>21290</v>
      </c>
      <c r="I178" s="425">
        <f t="shared" si="10"/>
        <v>5.7022076092061891E-2</v>
      </c>
      <c r="J178" s="378" t="s">
        <v>250</v>
      </c>
      <c r="K178" s="416">
        <v>1</v>
      </c>
      <c r="L178" s="418" t="str">
        <f>IF(G178='（1）エ_月別観光地点別'!S178,"OK","NG")</f>
        <v>OK</v>
      </c>
      <c r="M178" s="418"/>
    </row>
    <row r="179" spans="1:13" ht="15" customHeight="1">
      <c r="A179" s="356"/>
      <c r="B179" s="377"/>
      <c r="C179" s="377"/>
      <c r="D179" s="163" t="s">
        <v>74</v>
      </c>
      <c r="E179" s="157" t="s">
        <v>912</v>
      </c>
      <c r="F179" s="158"/>
      <c r="G179" s="175">
        <v>7012</v>
      </c>
      <c r="H179" s="333">
        <v>9708</v>
      </c>
      <c r="I179" s="425">
        <f t="shared" si="10"/>
        <v>-0.27770910589204778</v>
      </c>
      <c r="J179" s="378" t="s">
        <v>179</v>
      </c>
      <c r="K179" s="416">
        <v>1</v>
      </c>
      <c r="L179" s="418" t="str">
        <f>IF(G179='（1）エ_月別観光地点別'!S179,"OK","NG")</f>
        <v>OK</v>
      </c>
      <c r="M179" s="418"/>
    </row>
    <row r="180" spans="1:13" ht="15" customHeight="1">
      <c r="A180" s="381"/>
      <c r="B180" s="382"/>
      <c r="C180" s="382"/>
      <c r="D180" s="163" t="s">
        <v>76</v>
      </c>
      <c r="E180" s="157" t="s">
        <v>911</v>
      </c>
      <c r="F180" s="449"/>
      <c r="G180" s="450">
        <v>29875</v>
      </c>
      <c r="H180" s="451">
        <v>30780</v>
      </c>
      <c r="I180" s="425">
        <f t="shared" si="10"/>
        <v>-2.9402209226770615E-2</v>
      </c>
      <c r="J180" s="449" t="s">
        <v>250</v>
      </c>
      <c r="K180" s="416">
        <v>1</v>
      </c>
      <c r="L180" s="418" t="str">
        <f>IF(G180='（1）エ_月別観光地点別'!S180,"OK","NG")</f>
        <v>OK</v>
      </c>
      <c r="M180" s="418"/>
    </row>
    <row r="181" spans="1:13" ht="15" customHeight="1">
      <c r="A181" s="576"/>
      <c r="B181" s="577"/>
      <c r="C181" s="577"/>
      <c r="D181" s="578"/>
      <c r="E181" s="579" t="s">
        <v>600</v>
      </c>
      <c r="F181" s="580"/>
      <c r="G181" s="581">
        <f>SUMIFS(G163:G180,K163:K180,1)</f>
        <v>374140</v>
      </c>
      <c r="H181" s="582">
        <f>SUMIFS(H163:H180,K163:K180,1)</f>
        <v>355249</v>
      </c>
      <c r="I181" s="583">
        <f t="shared" si="10"/>
        <v>5.3176785860058695E-2</v>
      </c>
      <c r="J181" s="580"/>
      <c r="K181" s="416">
        <v>2</v>
      </c>
      <c r="L181" s="418" t="str">
        <f>IF(G181='（1）エ_月別観光地点別'!S181,"OK","NG")</f>
        <v>OK</v>
      </c>
      <c r="M181" s="418"/>
    </row>
    <row r="182" spans="1:13" ht="15" customHeight="1">
      <c r="A182" s="356"/>
      <c r="B182" s="374" t="s">
        <v>7</v>
      </c>
      <c r="C182" s="375"/>
      <c r="D182" s="165" t="s">
        <v>46</v>
      </c>
      <c r="E182" s="159" t="s">
        <v>260</v>
      </c>
      <c r="F182" s="160"/>
      <c r="G182" s="171">
        <v>100488</v>
      </c>
      <c r="H182" s="436">
        <v>119616</v>
      </c>
      <c r="I182" s="443">
        <f t="shared" si="10"/>
        <v>-0.1599117174959872</v>
      </c>
      <c r="J182" s="490" t="s">
        <v>173</v>
      </c>
      <c r="K182" s="416">
        <v>1</v>
      </c>
      <c r="L182" s="418" t="str">
        <f>IF(G182='（1）エ_月別観光地点別'!S182,"OK","NG")</f>
        <v>OK</v>
      </c>
      <c r="M182" s="418"/>
    </row>
    <row r="183" spans="1:13" ht="15" customHeight="1">
      <c r="A183" s="356"/>
      <c r="B183" s="377"/>
      <c r="C183" s="377"/>
      <c r="D183" s="163" t="s">
        <v>48</v>
      </c>
      <c r="E183" s="157" t="s">
        <v>261</v>
      </c>
      <c r="F183" s="158"/>
      <c r="G183" s="175">
        <v>3041</v>
      </c>
      <c r="H183" s="333">
        <v>2140</v>
      </c>
      <c r="I183" s="425">
        <f t="shared" si="10"/>
        <v>0.42102803738317762</v>
      </c>
      <c r="J183" s="378" t="s">
        <v>170</v>
      </c>
      <c r="K183" s="416">
        <v>1</v>
      </c>
      <c r="L183" s="418" t="str">
        <f>IF(G183='（1）エ_月別観光地点別'!S183,"OK","NG")</f>
        <v>OK</v>
      </c>
      <c r="M183" s="418"/>
    </row>
    <row r="184" spans="1:13" ht="15" customHeight="1">
      <c r="A184" s="356"/>
      <c r="B184" s="377"/>
      <c r="C184" s="377"/>
      <c r="D184" s="163" t="s">
        <v>50</v>
      </c>
      <c r="E184" s="157" t="s">
        <v>684</v>
      </c>
      <c r="F184" s="158"/>
      <c r="G184" s="175">
        <v>77175</v>
      </c>
      <c r="H184" s="333">
        <v>68075</v>
      </c>
      <c r="I184" s="425">
        <f t="shared" si="10"/>
        <v>0.13367609254498714</v>
      </c>
      <c r="J184" s="378" t="s">
        <v>170</v>
      </c>
      <c r="K184" s="416">
        <v>1</v>
      </c>
      <c r="L184" s="418" t="str">
        <f>IF(G184='（1）エ_月別観光地点別'!S184,"OK","NG")</f>
        <v>OK</v>
      </c>
      <c r="M184" s="418"/>
    </row>
    <row r="185" spans="1:13" ht="15" customHeight="1">
      <c r="A185" s="356"/>
      <c r="B185" s="377"/>
      <c r="C185" s="377"/>
      <c r="D185" s="163" t="s">
        <v>52</v>
      </c>
      <c r="E185" s="157" t="s">
        <v>263</v>
      </c>
      <c r="F185" s="158"/>
      <c r="G185" s="175">
        <v>17392</v>
      </c>
      <c r="H185" s="333">
        <v>19038</v>
      </c>
      <c r="I185" s="425">
        <f t="shared" si="10"/>
        <v>-8.6458661624120192E-2</v>
      </c>
      <c r="J185" s="378" t="s">
        <v>170</v>
      </c>
      <c r="K185" s="416">
        <v>1</v>
      </c>
      <c r="L185" s="418" t="str">
        <f>IF(G185='（1）エ_月別観光地点別'!S185,"OK","NG")</f>
        <v>OK</v>
      </c>
      <c r="M185" s="418"/>
    </row>
    <row r="186" spans="1:13" ht="15" customHeight="1">
      <c r="A186" s="356"/>
      <c r="B186" s="377"/>
      <c r="C186" s="377"/>
      <c r="D186" s="163" t="s">
        <v>201</v>
      </c>
      <c r="E186" s="157" t="s">
        <v>264</v>
      </c>
      <c r="F186" s="158"/>
      <c r="G186" s="175">
        <v>106839</v>
      </c>
      <c r="H186" s="333">
        <v>119453</v>
      </c>
      <c r="I186" s="425">
        <f t="shared" si="10"/>
        <v>-0.10559801763036503</v>
      </c>
      <c r="J186" s="378" t="s">
        <v>181</v>
      </c>
      <c r="K186" s="416">
        <v>1</v>
      </c>
      <c r="L186" s="418" t="str">
        <f>IF(G186='（1）エ_月別観光地点別'!S186,"OK","NG")</f>
        <v>OK</v>
      </c>
      <c r="M186" s="418"/>
    </row>
    <row r="187" spans="1:13" ht="15" customHeight="1">
      <c r="A187" s="356"/>
      <c r="B187" s="377"/>
      <c r="C187" s="377"/>
      <c r="D187" s="163" t="s">
        <v>56</v>
      </c>
      <c r="E187" s="157" t="s">
        <v>685</v>
      </c>
      <c r="F187" s="158"/>
      <c r="G187" s="175">
        <v>67666</v>
      </c>
      <c r="H187" s="333">
        <v>81103</v>
      </c>
      <c r="I187" s="425">
        <f t="shared" si="10"/>
        <v>-0.16567821165678209</v>
      </c>
      <c r="J187" s="378" t="s">
        <v>170</v>
      </c>
      <c r="K187" s="416">
        <v>1</v>
      </c>
      <c r="L187" s="418" t="str">
        <f>IF(G187='（1）エ_月別観光地点別'!S187,"OK","NG")</f>
        <v>OK</v>
      </c>
      <c r="M187" s="418"/>
    </row>
    <row r="188" spans="1:13" ht="15" customHeight="1">
      <c r="A188" s="356"/>
      <c r="B188" s="377"/>
      <c r="C188" s="377"/>
      <c r="D188" s="163" t="s">
        <v>58</v>
      </c>
      <c r="E188" s="157" t="s">
        <v>686</v>
      </c>
      <c r="F188" s="158"/>
      <c r="G188" s="175">
        <v>64677</v>
      </c>
      <c r="H188" s="333">
        <v>65905</v>
      </c>
      <c r="I188" s="425">
        <f t="shared" si="10"/>
        <v>-1.8632880661558326E-2</v>
      </c>
      <c r="J188" s="378" t="s">
        <v>179</v>
      </c>
      <c r="K188" s="416">
        <v>1</v>
      </c>
      <c r="L188" s="418" t="str">
        <f>IF(G188='（1）エ_月別観光地点別'!S188,"OK","NG")</f>
        <v>OK</v>
      </c>
      <c r="M188" s="418"/>
    </row>
    <row r="189" spans="1:13" ht="15" customHeight="1">
      <c r="A189" s="356"/>
      <c r="B189" s="377"/>
      <c r="C189" s="377"/>
      <c r="D189" s="163" t="s">
        <v>60</v>
      </c>
      <c r="E189" s="157" t="s">
        <v>687</v>
      </c>
      <c r="F189" s="158"/>
      <c r="G189" s="175">
        <v>25222</v>
      </c>
      <c r="H189" s="333">
        <v>28032</v>
      </c>
      <c r="I189" s="425">
        <f t="shared" ref="I189:I248" si="12">IFERROR(G189/H189-1,"－")</f>
        <v>-0.1002425799086758</v>
      </c>
      <c r="J189" s="378" t="s">
        <v>180</v>
      </c>
      <c r="K189" s="416">
        <v>1</v>
      </c>
      <c r="L189" s="418" t="str">
        <f>IF(G189='（1）エ_月別観光地点別'!S189,"OK","NG")</f>
        <v>OK</v>
      </c>
      <c r="M189" s="418"/>
    </row>
    <row r="190" spans="1:13" ht="15" customHeight="1">
      <c r="A190" s="356"/>
      <c r="B190" s="357"/>
      <c r="C190" s="357"/>
      <c r="D190" s="515" t="s">
        <v>62</v>
      </c>
      <c r="E190" s="157" t="s">
        <v>930</v>
      </c>
      <c r="F190" s="449"/>
      <c r="G190" s="450">
        <v>283500</v>
      </c>
      <c r="H190" s="451">
        <v>234500</v>
      </c>
      <c r="I190" s="425">
        <f t="shared" si="12"/>
        <v>0.20895522388059695</v>
      </c>
      <c r="J190" s="457" t="s">
        <v>180</v>
      </c>
      <c r="K190" s="416">
        <v>1</v>
      </c>
      <c r="L190" s="418" t="str">
        <f>IF(G190='（1）エ_月別観光地点別'!S190,"OK","NG")</f>
        <v>OK</v>
      </c>
      <c r="M190" s="418"/>
    </row>
    <row r="191" spans="1:13" ht="15" customHeight="1">
      <c r="A191" s="356"/>
      <c r="B191" s="357"/>
      <c r="C191" s="357"/>
      <c r="D191" s="515" t="s">
        <v>64</v>
      </c>
      <c r="E191" s="157" t="s">
        <v>931</v>
      </c>
      <c r="F191" s="449"/>
      <c r="G191" s="450">
        <v>20423</v>
      </c>
      <c r="H191" s="451">
        <v>12554</v>
      </c>
      <c r="I191" s="425">
        <f t="shared" si="12"/>
        <v>0.62681217141946788</v>
      </c>
      <c r="J191" s="522" t="s">
        <v>786</v>
      </c>
      <c r="K191" s="416">
        <v>1</v>
      </c>
      <c r="L191" s="418" t="str">
        <f>IF(G191='（1）エ_月別観光地点別'!S191,"OK","NG")</f>
        <v>OK</v>
      </c>
      <c r="M191" s="418"/>
    </row>
    <row r="192" spans="1:13" ht="15" customHeight="1">
      <c r="A192" s="356"/>
      <c r="B192" s="357"/>
      <c r="C192" s="357"/>
      <c r="D192" s="515" t="s">
        <v>66</v>
      </c>
      <c r="E192" s="157" t="s">
        <v>932</v>
      </c>
      <c r="F192" s="449"/>
      <c r="G192" s="450">
        <v>924</v>
      </c>
      <c r="H192" s="451">
        <v>875</v>
      </c>
      <c r="I192" s="425">
        <f t="shared" si="12"/>
        <v>5.600000000000005E-2</v>
      </c>
      <c r="J192" s="457" t="s">
        <v>183</v>
      </c>
      <c r="K192" s="416">
        <v>1</v>
      </c>
      <c r="L192" s="418" t="str">
        <f>IF(G192='（1）エ_月別観光地点別'!S192,"OK","NG")</f>
        <v>OK</v>
      </c>
      <c r="M192" s="418"/>
    </row>
    <row r="193" spans="1:13" ht="15" customHeight="1">
      <c r="A193" s="356"/>
      <c r="B193" s="377"/>
      <c r="C193" s="377"/>
      <c r="D193" s="163" t="s">
        <v>68</v>
      </c>
      <c r="E193" s="157" t="s">
        <v>268</v>
      </c>
      <c r="F193" s="158"/>
      <c r="G193" s="175">
        <v>20611</v>
      </c>
      <c r="H193" s="333">
        <v>17568</v>
      </c>
      <c r="I193" s="425">
        <f t="shared" si="12"/>
        <v>0.17321265938069219</v>
      </c>
      <c r="J193" s="378" t="s">
        <v>188</v>
      </c>
      <c r="K193" s="416">
        <v>1</v>
      </c>
      <c r="L193" s="418" t="str">
        <f>IF(G193='（1）エ_月別観光地点別'!S193,"OK","NG")</f>
        <v>OK</v>
      </c>
      <c r="M193" s="418"/>
    </row>
    <row r="194" spans="1:13" ht="15" customHeight="1">
      <c r="A194" s="356"/>
      <c r="B194" s="377"/>
      <c r="C194" s="377"/>
      <c r="D194" s="163" t="s">
        <v>70</v>
      </c>
      <c r="E194" s="157" t="s">
        <v>689</v>
      </c>
      <c r="F194" s="158"/>
      <c r="G194" s="175">
        <v>41803</v>
      </c>
      <c r="H194" s="333">
        <v>40951</v>
      </c>
      <c r="I194" s="425">
        <f t="shared" si="12"/>
        <v>2.0805352738638927E-2</v>
      </c>
      <c r="J194" s="378" t="s">
        <v>189</v>
      </c>
      <c r="K194" s="416">
        <v>1</v>
      </c>
      <c r="L194" s="418" t="str">
        <f>IF(G194='（1）エ_月別観光地点別'!S194,"OK","NG")</f>
        <v>OK</v>
      </c>
      <c r="M194" s="418"/>
    </row>
    <row r="195" spans="1:13" ht="15" customHeight="1">
      <c r="A195" s="356"/>
      <c r="B195" s="377"/>
      <c r="C195" s="377"/>
      <c r="D195" s="163" t="s">
        <v>72</v>
      </c>
      <c r="E195" s="157" t="s">
        <v>690</v>
      </c>
      <c r="F195" s="158"/>
      <c r="G195" s="175">
        <v>35277</v>
      </c>
      <c r="H195" s="333">
        <v>35490</v>
      </c>
      <c r="I195" s="425">
        <f t="shared" si="12"/>
        <v>-6.0016906170752282E-3</v>
      </c>
      <c r="J195" s="378" t="s">
        <v>189</v>
      </c>
      <c r="K195" s="416">
        <v>1</v>
      </c>
      <c r="L195" s="418" t="str">
        <f>IF(G195='（1）エ_月別観光地点別'!S195,"OK","NG")</f>
        <v>OK</v>
      </c>
      <c r="M195" s="418"/>
    </row>
    <row r="196" spans="1:13" ht="15" customHeight="1">
      <c r="A196" s="356"/>
      <c r="B196" s="377"/>
      <c r="C196" s="377"/>
      <c r="D196" s="163" t="s">
        <v>74</v>
      </c>
      <c r="E196" s="157" t="s">
        <v>691</v>
      </c>
      <c r="F196" s="158"/>
      <c r="G196" s="175">
        <v>48809</v>
      </c>
      <c r="H196" s="333">
        <v>46880</v>
      </c>
      <c r="I196" s="425">
        <f t="shared" si="12"/>
        <v>4.1147610921501654E-2</v>
      </c>
      <c r="J196" s="378" t="s">
        <v>181</v>
      </c>
      <c r="K196" s="416">
        <v>1</v>
      </c>
      <c r="L196" s="418" t="str">
        <f>IF(G196='（1）エ_月別観光地点別'!S196,"OK","NG")</f>
        <v>OK</v>
      </c>
      <c r="M196" s="418"/>
    </row>
    <row r="197" spans="1:13" ht="15" customHeight="1">
      <c r="A197" s="356"/>
      <c r="B197" s="377"/>
      <c r="C197" s="377"/>
      <c r="D197" s="163" t="s">
        <v>76</v>
      </c>
      <c r="E197" s="157" t="s">
        <v>692</v>
      </c>
      <c r="F197" s="158"/>
      <c r="G197" s="175">
        <v>101275</v>
      </c>
      <c r="H197" s="333">
        <v>100930</v>
      </c>
      <c r="I197" s="425">
        <f t="shared" si="12"/>
        <v>3.4182106410383106E-3</v>
      </c>
      <c r="J197" s="378" t="s">
        <v>170</v>
      </c>
      <c r="K197" s="416">
        <v>1</v>
      </c>
      <c r="L197" s="418" t="str">
        <f>IF(G197='（1）エ_月別観光地点別'!S197,"OK","NG")</f>
        <v>OK</v>
      </c>
      <c r="M197" s="418"/>
    </row>
    <row r="198" spans="1:13" ht="15" customHeight="1">
      <c r="A198" s="356"/>
      <c r="B198" s="377"/>
      <c r="C198" s="377"/>
      <c r="D198" s="163" t="s">
        <v>78</v>
      </c>
      <c r="E198" s="157" t="s">
        <v>273</v>
      </c>
      <c r="F198" s="158"/>
      <c r="G198" s="175">
        <v>160077</v>
      </c>
      <c r="H198" s="333">
        <v>166324</v>
      </c>
      <c r="I198" s="425">
        <f t="shared" si="12"/>
        <v>-3.7559221759938421E-2</v>
      </c>
      <c r="J198" s="378" t="s">
        <v>171</v>
      </c>
      <c r="K198" s="416">
        <v>1</v>
      </c>
      <c r="L198" s="418" t="str">
        <f>IF(G198='（1）エ_月別観光地点別'!S198,"OK","NG")</f>
        <v>OK</v>
      </c>
      <c r="M198" s="418"/>
    </row>
    <row r="199" spans="1:13" ht="15" customHeight="1">
      <c r="A199" s="356"/>
      <c r="B199" s="377"/>
      <c r="C199" s="377"/>
      <c r="D199" s="163" t="s">
        <v>79</v>
      </c>
      <c r="E199" s="157" t="s">
        <v>274</v>
      </c>
      <c r="F199" s="158"/>
      <c r="G199" s="175">
        <v>17094</v>
      </c>
      <c r="H199" s="333">
        <v>17070</v>
      </c>
      <c r="I199" s="425">
        <f t="shared" si="12"/>
        <v>1.4059753954305254E-3</v>
      </c>
      <c r="J199" s="378" t="s">
        <v>171</v>
      </c>
      <c r="K199" s="416">
        <v>1</v>
      </c>
      <c r="L199" s="418" t="str">
        <f>IF(G199='（1）エ_月別観光地点別'!S199,"OK","NG")</f>
        <v>OK</v>
      </c>
      <c r="M199" s="418"/>
    </row>
    <row r="200" spans="1:13" ht="15" customHeight="1">
      <c r="A200" s="356"/>
      <c r="B200" s="357"/>
      <c r="C200" s="357"/>
      <c r="D200" s="163" t="s">
        <v>81</v>
      </c>
      <c r="E200" s="157" t="s">
        <v>275</v>
      </c>
      <c r="F200" s="158"/>
      <c r="G200" s="175">
        <v>10488</v>
      </c>
      <c r="H200" s="333">
        <v>10719</v>
      </c>
      <c r="I200" s="425">
        <f t="shared" si="12"/>
        <v>-2.15505177721802E-2</v>
      </c>
      <c r="J200" s="378" t="s">
        <v>175</v>
      </c>
      <c r="K200" s="416">
        <v>1</v>
      </c>
      <c r="L200" s="418" t="str">
        <f>IF(G200='（1）エ_月別観光地点別'!S200,"OK","NG")</f>
        <v>OK</v>
      </c>
      <c r="M200" s="418"/>
    </row>
    <row r="201" spans="1:13" ht="15" customHeight="1">
      <c r="A201" s="356"/>
      <c r="B201" s="357"/>
      <c r="C201" s="357"/>
      <c r="D201" s="163" t="s">
        <v>83</v>
      </c>
      <c r="E201" s="157" t="s">
        <v>693</v>
      </c>
      <c r="F201" s="158"/>
      <c r="G201" s="175">
        <v>89750</v>
      </c>
      <c r="H201" s="333">
        <v>78100</v>
      </c>
      <c r="I201" s="425">
        <f t="shared" si="12"/>
        <v>0.14916773367477587</v>
      </c>
      <c r="J201" s="378" t="s">
        <v>180</v>
      </c>
      <c r="K201" s="416">
        <v>1</v>
      </c>
      <c r="L201" s="418" t="str">
        <f>IF(G201='（1）エ_月別観光地点別'!S201,"OK","NG")</f>
        <v>OK</v>
      </c>
      <c r="M201" s="418"/>
    </row>
    <row r="202" spans="1:13" ht="15" customHeight="1">
      <c r="A202" s="356"/>
      <c r="B202" s="357"/>
      <c r="C202" s="357"/>
      <c r="D202" s="163" t="s">
        <v>84</v>
      </c>
      <c r="E202" s="157" t="s">
        <v>277</v>
      </c>
      <c r="F202" s="158"/>
      <c r="G202" s="175">
        <v>80764</v>
      </c>
      <c r="H202" s="333">
        <v>73974</v>
      </c>
      <c r="I202" s="425">
        <f t="shared" si="12"/>
        <v>9.1789006948387319E-2</v>
      </c>
      <c r="J202" s="378" t="s">
        <v>171</v>
      </c>
      <c r="K202" s="416">
        <v>1</v>
      </c>
      <c r="L202" s="418" t="str">
        <f>IF(G202='（1）エ_月別観光地点別'!S202,"OK","NG")</f>
        <v>OK</v>
      </c>
      <c r="M202" s="418"/>
    </row>
    <row r="203" spans="1:13" ht="15" customHeight="1">
      <c r="A203" s="356"/>
      <c r="B203" s="357"/>
      <c r="C203" s="357"/>
      <c r="D203" s="163" t="s">
        <v>86</v>
      </c>
      <c r="E203" s="157" t="s">
        <v>278</v>
      </c>
      <c r="F203" s="158"/>
      <c r="G203" s="175">
        <v>3901</v>
      </c>
      <c r="H203" s="333">
        <v>3447</v>
      </c>
      <c r="I203" s="425">
        <f t="shared" si="12"/>
        <v>0.13170873223092538</v>
      </c>
      <c r="J203" s="378"/>
      <c r="L203" s="418" t="str">
        <f>IF(G203='（1）エ_月別観光地点別'!S203,"OK","NG")</f>
        <v>OK</v>
      </c>
      <c r="M203" s="418"/>
    </row>
    <row r="204" spans="1:13" ht="15" customHeight="1">
      <c r="A204" s="356"/>
      <c r="B204" s="357"/>
      <c r="C204" s="357"/>
      <c r="D204" s="163"/>
      <c r="E204" s="157" t="s">
        <v>302</v>
      </c>
      <c r="F204" s="158"/>
      <c r="G204" s="175">
        <v>1544</v>
      </c>
      <c r="H204" s="333">
        <v>1211</v>
      </c>
      <c r="I204" s="425">
        <f t="shared" si="12"/>
        <v>0.2749793559042113</v>
      </c>
      <c r="J204" s="378" t="s">
        <v>185</v>
      </c>
      <c r="K204" s="416">
        <v>1</v>
      </c>
      <c r="L204" s="418" t="str">
        <f>IF(G204='（1）エ_月別観光地点別'!S204,"OK","NG")</f>
        <v>OK</v>
      </c>
      <c r="M204" s="418"/>
    </row>
    <row r="205" spans="1:13" ht="15" customHeight="1">
      <c r="A205" s="356"/>
      <c r="B205" s="357"/>
      <c r="C205" s="357"/>
      <c r="D205" s="163"/>
      <c r="E205" s="157" t="s">
        <v>212</v>
      </c>
      <c r="F205" s="158"/>
      <c r="G205" s="175">
        <v>2357</v>
      </c>
      <c r="H205" s="333">
        <v>2236</v>
      </c>
      <c r="I205" s="425">
        <f t="shared" si="12"/>
        <v>5.4114490161001783E-2</v>
      </c>
      <c r="J205" s="378" t="s">
        <v>186</v>
      </c>
      <c r="K205" s="416">
        <v>1</v>
      </c>
      <c r="L205" s="418" t="str">
        <f>IF(G205='（1）エ_月別観光地点別'!S205,"OK","NG")</f>
        <v>OK</v>
      </c>
      <c r="M205" s="418"/>
    </row>
    <row r="206" spans="1:13" ht="15" customHeight="1">
      <c r="A206" s="356"/>
      <c r="B206" s="357"/>
      <c r="C206" s="357"/>
      <c r="D206" s="163" t="s">
        <v>670</v>
      </c>
      <c r="E206" s="157" t="s">
        <v>694</v>
      </c>
      <c r="F206" s="158"/>
      <c r="G206" s="175">
        <v>73280</v>
      </c>
      <c r="H206" s="333">
        <v>69720</v>
      </c>
      <c r="I206" s="425">
        <f t="shared" si="12"/>
        <v>5.1061388410786002E-2</v>
      </c>
      <c r="J206" s="378"/>
      <c r="L206" s="418" t="str">
        <f>IF(G206='（1）エ_月別観光地点別'!S206,"OK","NG")</f>
        <v>OK</v>
      </c>
      <c r="M206" s="418"/>
    </row>
    <row r="207" spans="1:13" ht="15" customHeight="1">
      <c r="A207" s="356"/>
      <c r="B207" s="357"/>
      <c r="C207" s="357"/>
      <c r="D207" s="163"/>
      <c r="E207" s="157" t="s">
        <v>301</v>
      </c>
      <c r="F207" s="158"/>
      <c r="G207" s="175">
        <v>34452</v>
      </c>
      <c r="H207" s="333">
        <v>35241</v>
      </c>
      <c r="I207" s="425">
        <f t="shared" si="12"/>
        <v>-2.2388694985953861E-2</v>
      </c>
      <c r="J207" s="378" t="s">
        <v>185</v>
      </c>
      <c r="K207" s="416">
        <v>1</v>
      </c>
      <c r="L207" s="418" t="str">
        <f>IF(G207='（1）エ_月別観光地点別'!S207,"OK","NG")</f>
        <v>OK</v>
      </c>
      <c r="M207" s="418"/>
    </row>
    <row r="208" spans="1:13" ht="15" customHeight="1">
      <c r="A208" s="356"/>
      <c r="B208" s="357"/>
      <c r="C208" s="357"/>
      <c r="D208" s="163"/>
      <c r="E208" s="157" t="s">
        <v>212</v>
      </c>
      <c r="F208" s="158"/>
      <c r="G208" s="175">
        <v>38828</v>
      </c>
      <c r="H208" s="333">
        <v>34479</v>
      </c>
      <c r="I208" s="425">
        <f t="shared" si="12"/>
        <v>0.12613474868760699</v>
      </c>
      <c r="J208" s="378" t="s">
        <v>186</v>
      </c>
      <c r="K208" s="416">
        <v>1</v>
      </c>
      <c r="L208" s="418" t="str">
        <f>IF(G208='（1）エ_月別観光地点別'!S208,"OK","NG")</f>
        <v>OK</v>
      </c>
      <c r="M208" s="418"/>
    </row>
    <row r="209" spans="1:13" ht="15" customHeight="1">
      <c r="A209" s="356"/>
      <c r="B209" s="357"/>
      <c r="C209" s="357"/>
      <c r="D209" s="163" t="s">
        <v>671</v>
      </c>
      <c r="E209" s="157" t="s">
        <v>280</v>
      </c>
      <c r="F209" s="158"/>
      <c r="G209" s="175">
        <v>3773</v>
      </c>
      <c r="H209" s="333">
        <v>3900</v>
      </c>
      <c r="I209" s="425">
        <f t="shared" si="12"/>
        <v>-3.2564102564102582E-2</v>
      </c>
      <c r="J209" s="378" t="s">
        <v>188</v>
      </c>
      <c r="K209" s="416">
        <v>1</v>
      </c>
      <c r="L209" s="418" t="str">
        <f>IF(G209='（1）エ_月別観光地点別'!S209,"OK","NG")</f>
        <v>OK</v>
      </c>
      <c r="M209" s="418"/>
    </row>
    <row r="210" spans="1:13" ht="15" customHeight="1">
      <c r="A210" s="356"/>
      <c r="B210" s="357"/>
      <c r="C210" s="357"/>
      <c r="D210" s="163" t="s">
        <v>92</v>
      </c>
      <c r="E210" s="157" t="s">
        <v>695</v>
      </c>
      <c r="F210" s="158"/>
      <c r="G210" s="175">
        <v>22585</v>
      </c>
      <c r="H210" s="333">
        <v>22058</v>
      </c>
      <c r="I210" s="425">
        <f t="shared" si="12"/>
        <v>2.389155861818848E-2</v>
      </c>
      <c r="J210" s="378" t="s">
        <v>182</v>
      </c>
      <c r="K210" s="416">
        <v>1</v>
      </c>
      <c r="L210" s="418" t="str">
        <f>IF(G210='（1）エ_月別観光地点別'!S210,"OK","NG")</f>
        <v>OK</v>
      </c>
      <c r="M210" s="418"/>
    </row>
    <row r="211" spans="1:13" ht="15" customHeight="1">
      <c r="A211" s="356"/>
      <c r="B211" s="357"/>
      <c r="C211" s="357"/>
      <c r="D211" s="163" t="s">
        <v>94</v>
      </c>
      <c r="E211" s="157" t="s">
        <v>696</v>
      </c>
      <c r="F211" s="158"/>
      <c r="G211" s="175">
        <v>372077</v>
      </c>
      <c r="H211" s="333">
        <v>354548</v>
      </c>
      <c r="I211" s="425">
        <f t="shared" si="12"/>
        <v>4.9440414273948852E-2</v>
      </c>
      <c r="J211" s="378" t="s">
        <v>172</v>
      </c>
      <c r="K211" s="416">
        <v>1</v>
      </c>
      <c r="L211" s="418" t="str">
        <f>IF(G211='（1）エ_月別観光地点別'!S211,"OK","NG")</f>
        <v>OK</v>
      </c>
      <c r="M211" s="418"/>
    </row>
    <row r="212" spans="1:13" ht="15" customHeight="1">
      <c r="A212" s="356"/>
      <c r="B212" s="357"/>
      <c r="C212" s="357"/>
      <c r="D212" s="163" t="s">
        <v>96</v>
      </c>
      <c r="E212" s="157" t="s">
        <v>697</v>
      </c>
      <c r="F212" s="158"/>
      <c r="G212" s="175">
        <v>50226</v>
      </c>
      <c r="H212" s="333">
        <v>55826</v>
      </c>
      <c r="I212" s="425">
        <f t="shared" si="12"/>
        <v>-0.10031168272847779</v>
      </c>
      <c r="J212" s="378" t="s">
        <v>181</v>
      </c>
      <c r="K212" s="416">
        <v>1</v>
      </c>
      <c r="L212" s="418" t="str">
        <f>IF(G212='（1）エ_月別観光地点別'!S212,"OK","NG")</f>
        <v>OK</v>
      </c>
      <c r="M212" s="418"/>
    </row>
    <row r="213" spans="1:13" ht="15" customHeight="1">
      <c r="A213" s="356"/>
      <c r="B213" s="357"/>
      <c r="C213" s="357"/>
      <c r="D213" s="163" t="s">
        <v>98</v>
      </c>
      <c r="E213" s="157" t="s">
        <v>282</v>
      </c>
      <c r="F213" s="158"/>
      <c r="G213" s="175">
        <v>1166</v>
      </c>
      <c r="H213" s="333">
        <v>2898</v>
      </c>
      <c r="I213" s="425">
        <f t="shared" si="12"/>
        <v>-0.59765355417529331</v>
      </c>
      <c r="J213" s="378" t="s">
        <v>171</v>
      </c>
      <c r="K213" s="416">
        <v>1</v>
      </c>
      <c r="L213" s="418" t="str">
        <f>IF(G213='（1）エ_月別観光地点別'!S213,"OK","NG")</f>
        <v>OK</v>
      </c>
      <c r="M213" s="418"/>
    </row>
    <row r="214" spans="1:13" ht="15" customHeight="1">
      <c r="A214" s="356"/>
      <c r="B214" s="357"/>
      <c r="C214" s="357"/>
      <c r="D214" s="163" t="s">
        <v>100</v>
      </c>
      <c r="E214" s="157" t="s">
        <v>698</v>
      </c>
      <c r="F214" s="158"/>
      <c r="G214" s="175">
        <v>43598</v>
      </c>
      <c r="H214" s="333">
        <v>41103</v>
      </c>
      <c r="I214" s="425">
        <f t="shared" si="12"/>
        <v>6.0701165365058429E-2</v>
      </c>
      <c r="J214" s="378" t="s">
        <v>189</v>
      </c>
      <c r="K214" s="416">
        <v>1</v>
      </c>
      <c r="L214" s="418" t="str">
        <f>IF(G214='（1）エ_月別観光地点別'!S214,"OK","NG")</f>
        <v>OK</v>
      </c>
      <c r="M214" s="418"/>
    </row>
    <row r="215" spans="1:13" ht="15" customHeight="1">
      <c r="A215" s="356"/>
      <c r="B215" s="357"/>
      <c r="C215" s="357"/>
      <c r="D215" s="163" t="s">
        <v>102</v>
      </c>
      <c r="E215" s="157" t="s">
        <v>699</v>
      </c>
      <c r="F215" s="158"/>
      <c r="G215" s="175">
        <v>918610</v>
      </c>
      <c r="H215" s="333">
        <v>714320</v>
      </c>
      <c r="I215" s="425">
        <f t="shared" si="12"/>
        <v>0.28599227237092628</v>
      </c>
      <c r="J215" s="378" t="s">
        <v>186</v>
      </c>
      <c r="K215" s="416">
        <v>1</v>
      </c>
      <c r="L215" s="418" t="str">
        <f>IF(G215='（1）エ_月別観光地点別'!S215,"OK","NG")</f>
        <v>OK</v>
      </c>
      <c r="M215" s="418"/>
    </row>
    <row r="216" spans="1:13" ht="15" customHeight="1">
      <c r="A216" s="356"/>
      <c r="B216" s="357"/>
      <c r="C216" s="357"/>
      <c r="D216" s="163" t="s">
        <v>104</v>
      </c>
      <c r="E216" s="157" t="s">
        <v>700</v>
      </c>
      <c r="F216" s="158"/>
      <c r="G216" s="175">
        <v>6159000</v>
      </c>
      <c r="H216" s="333">
        <v>4741000</v>
      </c>
      <c r="I216" s="425">
        <f t="shared" si="12"/>
        <v>0.2990930183505589</v>
      </c>
      <c r="J216" s="378" t="s">
        <v>180</v>
      </c>
      <c r="K216" s="416">
        <v>1</v>
      </c>
      <c r="L216" s="418" t="str">
        <f>IF(G216='（1）エ_月別観光地点別'!S216,"OK","NG")</f>
        <v>OK</v>
      </c>
      <c r="M216" s="418"/>
    </row>
    <row r="217" spans="1:13" ht="15" customHeight="1">
      <c r="A217" s="356"/>
      <c r="B217" s="357"/>
      <c r="C217" s="357"/>
      <c r="D217" s="163" t="s">
        <v>106</v>
      </c>
      <c r="E217" s="157" t="s">
        <v>701</v>
      </c>
      <c r="F217" s="158"/>
      <c r="G217" s="175">
        <v>69104</v>
      </c>
      <c r="H217" s="333">
        <v>46852</v>
      </c>
      <c r="I217" s="425">
        <f t="shared" si="12"/>
        <v>0.47494237172372578</v>
      </c>
      <c r="J217" s="378" t="s">
        <v>170</v>
      </c>
      <c r="K217" s="416">
        <v>1</v>
      </c>
      <c r="L217" s="418" t="str">
        <f>IF(G217='（1）エ_月別観光地点別'!S217,"OK","NG")</f>
        <v>OK</v>
      </c>
      <c r="M217" s="418"/>
    </row>
    <row r="218" spans="1:13" ht="15" customHeight="1">
      <c r="A218" s="356"/>
      <c r="B218" s="357"/>
      <c r="C218" s="357"/>
      <c r="D218" s="163" t="s">
        <v>108</v>
      </c>
      <c r="E218" s="157" t="s">
        <v>857</v>
      </c>
      <c r="F218" s="158"/>
      <c r="G218" s="175">
        <v>966</v>
      </c>
      <c r="H218" s="333">
        <v>704</v>
      </c>
      <c r="I218" s="425">
        <f t="shared" si="12"/>
        <v>0.37215909090909083</v>
      </c>
      <c r="J218" s="378" t="s">
        <v>170</v>
      </c>
      <c r="K218" s="416">
        <v>1</v>
      </c>
      <c r="L218" s="418" t="str">
        <f>IF(G218='（1）エ_月別観光地点別'!S218,"OK","NG")</f>
        <v>OK</v>
      </c>
      <c r="M218" s="418"/>
    </row>
    <row r="219" spans="1:13" ht="15" customHeight="1">
      <c r="A219" s="356"/>
      <c r="B219" s="357"/>
      <c r="C219" s="357"/>
      <c r="D219" s="163" t="s">
        <v>110</v>
      </c>
      <c r="E219" s="157" t="s">
        <v>880</v>
      </c>
      <c r="F219" s="158"/>
      <c r="G219" s="175">
        <v>325097</v>
      </c>
      <c r="H219" s="333">
        <v>198382</v>
      </c>
      <c r="I219" s="425">
        <f t="shared" si="12"/>
        <v>0.638742426228186</v>
      </c>
      <c r="J219" s="378" t="s">
        <v>817</v>
      </c>
      <c r="K219" s="416">
        <v>1</v>
      </c>
      <c r="L219" s="418" t="str">
        <f>IF(G219='（1）エ_月別観光地点別'!S219,"OK","NG")</f>
        <v>OK</v>
      </c>
      <c r="M219" s="418"/>
    </row>
    <row r="220" spans="1:13" ht="15" customHeight="1">
      <c r="A220" s="356"/>
      <c r="B220" s="357"/>
      <c r="C220" s="357"/>
      <c r="D220" s="163" t="s">
        <v>112</v>
      </c>
      <c r="E220" s="157" t="s">
        <v>881</v>
      </c>
      <c r="F220" s="158"/>
      <c r="G220" s="175">
        <v>1133</v>
      </c>
      <c r="H220" s="333">
        <v>763</v>
      </c>
      <c r="I220" s="425">
        <f t="shared" si="12"/>
        <v>0.48492791612057662</v>
      </c>
      <c r="J220" s="492" t="s">
        <v>767</v>
      </c>
      <c r="K220" s="416">
        <v>1</v>
      </c>
      <c r="L220" s="418" t="str">
        <f>IF(G220='（1）エ_月別観光地点別'!S220,"OK","NG")</f>
        <v>OK</v>
      </c>
      <c r="M220" s="418"/>
    </row>
    <row r="221" spans="1:13" ht="15" customHeight="1">
      <c r="A221" s="356"/>
      <c r="B221" s="357"/>
      <c r="C221" s="357"/>
      <c r="D221" s="163" t="s">
        <v>114</v>
      </c>
      <c r="E221" s="157" t="s">
        <v>286</v>
      </c>
      <c r="F221" s="158"/>
      <c r="G221" s="175">
        <v>6143</v>
      </c>
      <c r="H221" s="333">
        <v>3813</v>
      </c>
      <c r="I221" s="425">
        <f t="shared" si="12"/>
        <v>0.61106740099659063</v>
      </c>
      <c r="J221" s="378" t="s">
        <v>767</v>
      </c>
      <c r="K221" s="416">
        <v>1</v>
      </c>
      <c r="L221" s="418" t="str">
        <f>IF(G221='（1）エ_月別観光地点別'!S221,"OK","NG")</f>
        <v>OK</v>
      </c>
      <c r="M221" s="418"/>
    </row>
    <row r="222" spans="1:13" ht="15" customHeight="1">
      <c r="A222" s="356"/>
      <c r="B222" s="357"/>
      <c r="C222" s="357"/>
      <c r="D222" s="163" t="s">
        <v>116</v>
      </c>
      <c r="E222" s="157" t="s">
        <v>809</v>
      </c>
      <c r="F222" s="158"/>
      <c r="G222" s="175">
        <v>26723</v>
      </c>
      <c r="H222" s="333">
        <v>21003</v>
      </c>
      <c r="I222" s="425">
        <f t="shared" si="12"/>
        <v>0.27234204637432757</v>
      </c>
      <c r="J222" s="492" t="s">
        <v>534</v>
      </c>
      <c r="K222" s="416">
        <v>1</v>
      </c>
      <c r="L222" s="418" t="str">
        <f>IF(G222='（1）エ_月別観光地点別'!S222,"OK","NG")</f>
        <v>OK</v>
      </c>
      <c r="M222" s="418"/>
    </row>
    <row r="223" spans="1:13" ht="15" customHeight="1">
      <c r="A223" s="356"/>
      <c r="B223" s="357"/>
      <c r="C223" s="357"/>
      <c r="D223" s="163" t="s">
        <v>118</v>
      </c>
      <c r="E223" s="157" t="s">
        <v>810</v>
      </c>
      <c r="F223" s="158"/>
      <c r="G223" s="175">
        <v>131109</v>
      </c>
      <c r="H223" s="333">
        <v>103988</v>
      </c>
      <c r="I223" s="425">
        <f t="shared" si="12"/>
        <v>0.26080893949301842</v>
      </c>
      <c r="J223" s="492" t="s">
        <v>786</v>
      </c>
      <c r="K223" s="416">
        <v>1</v>
      </c>
      <c r="L223" s="418" t="str">
        <f>IF(G223='（1）エ_月別観光地点別'!S223,"OK","NG")</f>
        <v>OK</v>
      </c>
      <c r="M223" s="418"/>
    </row>
    <row r="224" spans="1:13" ht="15" customHeight="1">
      <c r="A224" s="356"/>
      <c r="B224" s="357"/>
      <c r="C224" s="357"/>
      <c r="D224" s="163" t="s">
        <v>120</v>
      </c>
      <c r="E224" s="157" t="s">
        <v>288</v>
      </c>
      <c r="F224" s="449"/>
      <c r="G224" s="450">
        <v>25967</v>
      </c>
      <c r="H224" s="451">
        <v>28553</v>
      </c>
      <c r="I224" s="425">
        <f t="shared" si="12"/>
        <v>-9.0568416628725501E-2</v>
      </c>
      <c r="J224" s="449" t="s">
        <v>170</v>
      </c>
      <c r="K224" s="416">
        <v>1</v>
      </c>
      <c r="L224" s="418" t="str">
        <f>IF(G224='（1）エ_月別観光地点別'!S224,"OK","NG")</f>
        <v>OK</v>
      </c>
      <c r="M224" s="418"/>
    </row>
    <row r="225" spans="1:13" ht="15" customHeight="1">
      <c r="A225" s="379"/>
      <c r="B225" s="380"/>
      <c r="C225" s="380"/>
      <c r="D225" s="318" t="s">
        <v>122</v>
      </c>
      <c r="E225" s="319" t="s">
        <v>899</v>
      </c>
      <c r="F225" s="517"/>
      <c r="G225" s="518">
        <v>30000</v>
      </c>
      <c r="H225" s="519">
        <v>0</v>
      </c>
      <c r="I225" s="466" t="str">
        <f t="shared" si="12"/>
        <v>－</v>
      </c>
      <c r="J225" s="584" t="s">
        <v>192</v>
      </c>
      <c r="K225" s="416">
        <v>1</v>
      </c>
      <c r="L225" s="418" t="str">
        <f>IF(G225='（1）エ_月別観光地点別'!S225,"OK","NG")</f>
        <v>OK</v>
      </c>
      <c r="M225" s="418"/>
    </row>
    <row r="226" spans="1:13" ht="15" customHeight="1">
      <c r="A226" s="356"/>
      <c r="B226" s="357"/>
      <c r="C226" s="357"/>
      <c r="D226" s="165" t="s">
        <v>124</v>
      </c>
      <c r="E226" s="159" t="s">
        <v>859</v>
      </c>
      <c r="F226" s="440"/>
      <c r="G226" s="438">
        <v>11500</v>
      </c>
      <c r="H226" s="439">
        <v>1500</v>
      </c>
      <c r="I226" s="443">
        <f t="shared" si="12"/>
        <v>6.666666666666667</v>
      </c>
      <c r="J226" s="440" t="s">
        <v>190</v>
      </c>
      <c r="K226" s="416">
        <v>1</v>
      </c>
      <c r="L226" s="418" t="str">
        <f>IF(G226='（1）エ_月別観光地点別'!S226,"OK","NG")</f>
        <v>OK</v>
      </c>
      <c r="M226" s="418"/>
    </row>
    <row r="227" spans="1:13" ht="15" customHeight="1">
      <c r="A227" s="356"/>
      <c r="B227" s="357"/>
      <c r="C227" s="357"/>
      <c r="D227" s="163" t="s">
        <v>126</v>
      </c>
      <c r="E227" s="157" t="s">
        <v>289</v>
      </c>
      <c r="F227" s="449"/>
      <c r="G227" s="450">
        <v>30186</v>
      </c>
      <c r="H227" s="451">
        <v>29638</v>
      </c>
      <c r="I227" s="425">
        <f t="shared" si="12"/>
        <v>1.8489776638099809E-2</v>
      </c>
      <c r="J227" s="449"/>
      <c r="L227" s="418" t="str">
        <f>IF(G227='（1）エ_月別観光地点別'!S227,"OK","NG")</f>
        <v>OK</v>
      </c>
      <c r="M227" s="418"/>
    </row>
    <row r="228" spans="1:13" ht="15" customHeight="1">
      <c r="A228" s="356"/>
      <c r="B228" s="357"/>
      <c r="C228" s="357"/>
      <c r="D228" s="456"/>
      <c r="E228" s="157" t="s">
        <v>300</v>
      </c>
      <c r="F228" s="449"/>
      <c r="G228" s="450">
        <v>6639</v>
      </c>
      <c r="H228" s="451">
        <v>5025</v>
      </c>
      <c r="I228" s="425">
        <f t="shared" si="12"/>
        <v>0.3211940298507463</v>
      </c>
      <c r="J228" s="449" t="s">
        <v>170</v>
      </c>
      <c r="K228" s="416">
        <v>1</v>
      </c>
      <c r="L228" s="418" t="str">
        <f>IF(G228='（1）エ_月別観光地点別'!S228,"OK","NG")</f>
        <v>OK</v>
      </c>
      <c r="M228" s="418"/>
    </row>
    <row r="229" spans="1:13" ht="15" customHeight="1">
      <c r="A229" s="356"/>
      <c r="B229" s="357"/>
      <c r="C229" s="357"/>
      <c r="D229" s="456"/>
      <c r="E229" s="157" t="s">
        <v>299</v>
      </c>
      <c r="F229" s="449"/>
      <c r="G229" s="450">
        <v>23547</v>
      </c>
      <c r="H229" s="451">
        <v>24613</v>
      </c>
      <c r="I229" s="425">
        <f t="shared" si="12"/>
        <v>-4.3310445699427103E-2</v>
      </c>
      <c r="J229" s="449" t="s">
        <v>194</v>
      </c>
      <c r="K229" s="416">
        <v>1</v>
      </c>
      <c r="L229" s="418" t="str">
        <f>IF(G229='（1）エ_月別観光地点別'!S229,"OK","NG")</f>
        <v>OK</v>
      </c>
      <c r="M229" s="418"/>
    </row>
    <row r="230" spans="1:13" ht="15" customHeight="1">
      <c r="A230" s="356"/>
      <c r="B230" s="357"/>
      <c r="C230" s="357"/>
      <c r="D230" s="163" t="s">
        <v>939</v>
      </c>
      <c r="E230" s="157" t="s">
        <v>291</v>
      </c>
      <c r="F230" s="449"/>
      <c r="G230" s="450">
        <v>47336</v>
      </c>
      <c r="H230" s="451">
        <v>56027</v>
      </c>
      <c r="I230" s="425">
        <f t="shared" si="12"/>
        <v>-0.15512163778178378</v>
      </c>
      <c r="J230" s="449" t="s">
        <v>171</v>
      </c>
      <c r="K230" s="416">
        <v>1</v>
      </c>
      <c r="L230" s="418" t="str">
        <f>IF(G230='（1）エ_月別観光地点別'!S230,"OK","NG")</f>
        <v>OK</v>
      </c>
      <c r="M230" s="418"/>
    </row>
    <row r="231" spans="1:13" ht="15" customHeight="1">
      <c r="A231" s="356"/>
      <c r="B231" s="357"/>
      <c r="C231" s="357"/>
      <c r="D231" s="163" t="s">
        <v>128</v>
      </c>
      <c r="E231" s="157" t="s">
        <v>293</v>
      </c>
      <c r="F231" s="449"/>
      <c r="G231" s="450">
        <v>80530</v>
      </c>
      <c r="H231" s="451">
        <v>76750</v>
      </c>
      <c r="I231" s="425">
        <f t="shared" si="12"/>
        <v>4.925081433224765E-2</v>
      </c>
      <c r="J231" s="449" t="s">
        <v>180</v>
      </c>
      <c r="K231" s="416">
        <v>1</v>
      </c>
      <c r="L231" s="418" t="str">
        <f>IF(G231='（1）エ_月別観光地点別'!S231,"OK","NG")</f>
        <v>OK</v>
      </c>
      <c r="M231" s="418"/>
    </row>
    <row r="232" spans="1:13" ht="15" customHeight="1">
      <c r="A232" s="356"/>
      <c r="B232" s="357"/>
      <c r="C232" s="357"/>
      <c r="D232" s="163" t="s">
        <v>942</v>
      </c>
      <c r="E232" s="157" t="s">
        <v>294</v>
      </c>
      <c r="F232" s="449"/>
      <c r="G232" s="450">
        <v>108195</v>
      </c>
      <c r="H232" s="451">
        <v>83035</v>
      </c>
      <c r="I232" s="425">
        <f t="shared" si="12"/>
        <v>0.30300475703016794</v>
      </c>
      <c r="J232" s="449" t="s">
        <v>171</v>
      </c>
      <c r="K232" s="416">
        <v>1</v>
      </c>
      <c r="L232" s="418" t="str">
        <f>IF(G232='（1）エ_月別観光地点別'!S232,"OK","NG")</f>
        <v>OK</v>
      </c>
      <c r="M232" s="418"/>
    </row>
    <row r="233" spans="1:13" ht="15" customHeight="1">
      <c r="A233" s="356"/>
      <c r="B233" s="357"/>
      <c r="C233" s="357"/>
      <c r="D233" s="163" t="s">
        <v>130</v>
      </c>
      <c r="E233" s="157" t="s">
        <v>943</v>
      </c>
      <c r="F233" s="449"/>
      <c r="G233" s="450">
        <v>454096</v>
      </c>
      <c r="H233" s="451">
        <v>400013</v>
      </c>
      <c r="I233" s="425">
        <f t="shared" si="12"/>
        <v>0.13520310589905837</v>
      </c>
      <c r="J233" s="449" t="s">
        <v>172</v>
      </c>
      <c r="K233" s="416">
        <v>1</v>
      </c>
      <c r="L233" s="418" t="str">
        <f>IF(G233='（1）エ_月別観光地点別'!S233,"OK","NG")</f>
        <v>OK</v>
      </c>
      <c r="M233" s="418"/>
    </row>
    <row r="234" spans="1:13" ht="15" customHeight="1">
      <c r="A234" s="356"/>
      <c r="B234" s="357"/>
      <c r="C234" s="357"/>
      <c r="D234" s="163" t="s">
        <v>131</v>
      </c>
      <c r="E234" s="157" t="s">
        <v>295</v>
      </c>
      <c r="F234" s="449"/>
      <c r="G234" s="450">
        <v>7532</v>
      </c>
      <c r="H234" s="451">
        <v>5546</v>
      </c>
      <c r="I234" s="425">
        <f t="shared" si="12"/>
        <v>0.35809592499098453</v>
      </c>
      <c r="J234" s="449" t="s">
        <v>196</v>
      </c>
      <c r="K234" s="416">
        <v>1</v>
      </c>
      <c r="L234" s="418" t="str">
        <f>IF(G234='（1）エ_月別観光地点別'!S234,"OK","NG")</f>
        <v>OK</v>
      </c>
      <c r="M234" s="418"/>
    </row>
    <row r="235" spans="1:13" ht="15" customHeight="1">
      <c r="A235" s="356"/>
      <c r="B235" s="357"/>
      <c r="C235" s="357"/>
      <c r="D235" s="163" t="s">
        <v>290</v>
      </c>
      <c r="E235" s="157" t="s">
        <v>928</v>
      </c>
      <c r="F235" s="449"/>
      <c r="G235" s="450">
        <v>49767</v>
      </c>
      <c r="H235" s="451">
        <v>50668</v>
      </c>
      <c r="I235" s="425">
        <f t="shared" si="12"/>
        <v>-1.778242677824271E-2</v>
      </c>
      <c r="J235" s="457" t="s">
        <v>189</v>
      </c>
      <c r="K235" s="416">
        <v>1</v>
      </c>
      <c r="L235" s="418" t="str">
        <f>IF(G235='（1）エ_月別観光地点別'!S235,"OK","NG")</f>
        <v>OK</v>
      </c>
      <c r="M235" s="418"/>
    </row>
    <row r="236" spans="1:13" ht="15" customHeight="1">
      <c r="A236" s="356"/>
      <c r="B236" s="357"/>
      <c r="C236" s="357"/>
      <c r="D236" s="163" t="s">
        <v>292</v>
      </c>
      <c r="E236" s="157" t="s">
        <v>929</v>
      </c>
      <c r="F236" s="449"/>
      <c r="G236" s="450">
        <v>2748</v>
      </c>
      <c r="H236" s="451">
        <v>3055</v>
      </c>
      <c r="I236" s="425">
        <f t="shared" si="12"/>
        <v>-0.10049099836333875</v>
      </c>
      <c r="J236" s="522" t="s">
        <v>754</v>
      </c>
      <c r="K236" s="416">
        <v>1</v>
      </c>
      <c r="L236" s="418" t="str">
        <f>IF(G236='（1）エ_月別観光地点別'!S236,"OK","NG")</f>
        <v>OK</v>
      </c>
      <c r="M236" s="418"/>
    </row>
    <row r="237" spans="1:13" ht="15" customHeight="1">
      <c r="A237" s="356"/>
      <c r="B237" s="357"/>
      <c r="C237" s="357"/>
      <c r="D237" s="163" t="s">
        <v>135</v>
      </c>
      <c r="E237" s="157" t="s">
        <v>750</v>
      </c>
      <c r="F237" s="449"/>
      <c r="G237" s="450">
        <v>23766</v>
      </c>
      <c r="H237" s="448">
        <v>25270</v>
      </c>
      <c r="I237" s="425">
        <f t="shared" si="12"/>
        <v>-5.9517214087851156E-2</v>
      </c>
      <c r="J237" s="493" t="s">
        <v>754</v>
      </c>
      <c r="K237" s="416">
        <v>1</v>
      </c>
      <c r="L237" s="418" t="str">
        <f>IF(G237='（1）エ_月別観光地点別'!S237,"OK","NG")</f>
        <v>OK</v>
      </c>
      <c r="M237" s="418"/>
    </row>
    <row r="238" spans="1:13" ht="15" customHeight="1">
      <c r="A238" s="356"/>
      <c r="B238" s="357"/>
      <c r="C238" s="357"/>
      <c r="D238" s="163" t="s">
        <v>137</v>
      </c>
      <c r="E238" s="157" t="s">
        <v>297</v>
      </c>
      <c r="F238" s="449"/>
      <c r="G238" s="450">
        <v>10022</v>
      </c>
      <c r="H238" s="451">
        <v>6581</v>
      </c>
      <c r="I238" s="425">
        <f t="shared" si="12"/>
        <v>0.52286886491414686</v>
      </c>
      <c r="J238" s="449" t="s">
        <v>180</v>
      </c>
      <c r="K238" s="416">
        <v>1</v>
      </c>
      <c r="L238" s="418" t="str">
        <f>IF(G238='（1）エ_月別観光地点別'!S238,"OK","NG")</f>
        <v>OK</v>
      </c>
      <c r="M238" s="418"/>
    </row>
    <row r="239" spans="1:13" ht="15" customHeight="1">
      <c r="A239" s="381"/>
      <c r="B239" s="382"/>
      <c r="C239" s="382"/>
      <c r="D239" s="163" t="s">
        <v>139</v>
      </c>
      <c r="E239" s="159" t="s">
        <v>298</v>
      </c>
      <c r="F239" s="440"/>
      <c r="G239" s="438">
        <v>37091</v>
      </c>
      <c r="H239" s="442">
        <v>40980</v>
      </c>
      <c r="I239" s="443">
        <f t="shared" si="12"/>
        <v>-9.4899951195705268E-2</v>
      </c>
      <c r="J239" s="440" t="s">
        <v>197</v>
      </c>
      <c r="K239" s="416">
        <v>1</v>
      </c>
      <c r="L239" s="418" t="str">
        <f>IF(G239='（1）エ_月別観光地点別'!S239,"OK","NG")</f>
        <v>OK</v>
      </c>
      <c r="M239" s="418"/>
    </row>
    <row r="240" spans="1:13" ht="15" customHeight="1">
      <c r="A240" s="394"/>
      <c r="B240" s="395"/>
      <c r="C240" s="395"/>
      <c r="D240" s="396"/>
      <c r="E240" s="452" t="s">
        <v>601</v>
      </c>
      <c r="F240" s="453"/>
      <c r="G240" s="454">
        <f>SUMIFS(G182:G239,K182:K239,1)</f>
        <v>10500522</v>
      </c>
      <c r="H240" s="455">
        <f>SUMIFS(H182:H239,K182:K239,1)</f>
        <v>8531238</v>
      </c>
      <c r="I240" s="471">
        <f t="shared" si="12"/>
        <v>0.2308321488628029</v>
      </c>
      <c r="J240" s="494"/>
      <c r="K240" s="416">
        <v>2</v>
      </c>
      <c r="L240" s="418" t="str">
        <f>IF(G240='（1）エ_月別観光地点別'!S240,"OK","NG")</f>
        <v>OK</v>
      </c>
      <c r="M240" s="418"/>
    </row>
    <row r="241" spans="1:13" ht="15" customHeight="1">
      <c r="A241" s="356"/>
      <c r="B241" s="374" t="s">
        <v>303</v>
      </c>
      <c r="C241" s="375"/>
      <c r="D241" s="163" t="s">
        <v>46</v>
      </c>
      <c r="E241" s="157" t="s">
        <v>768</v>
      </c>
      <c r="F241" s="158"/>
      <c r="G241" s="175">
        <v>598400</v>
      </c>
      <c r="H241" s="333">
        <v>594000</v>
      </c>
      <c r="I241" s="425">
        <f t="shared" si="12"/>
        <v>7.4074074074073071E-3</v>
      </c>
      <c r="J241" s="495"/>
      <c r="L241" s="418" t="str">
        <f>IF(G241='（1）エ_月別観光地点別'!S241,"OK","NG")</f>
        <v>OK</v>
      </c>
      <c r="M241" s="418"/>
    </row>
    <row r="242" spans="1:13" ht="15" customHeight="1">
      <c r="A242" s="356"/>
      <c r="B242" s="377"/>
      <c r="C242" s="377"/>
      <c r="D242" s="163"/>
      <c r="E242" s="157" t="s">
        <v>316</v>
      </c>
      <c r="F242" s="158"/>
      <c r="G242" s="175">
        <v>34672</v>
      </c>
      <c r="H242" s="333">
        <v>16098</v>
      </c>
      <c r="I242" s="425">
        <f t="shared" si="12"/>
        <v>1.1538079264504906</v>
      </c>
      <c r="J242" s="495" t="s">
        <v>189</v>
      </c>
      <c r="K242" s="416">
        <v>1</v>
      </c>
      <c r="L242" s="418" t="str">
        <f>IF(G242='（1）エ_月別観光地点別'!S242,"OK","NG")</f>
        <v>OK</v>
      </c>
      <c r="M242" s="418"/>
    </row>
    <row r="243" spans="1:13" ht="15" customHeight="1">
      <c r="A243" s="356"/>
      <c r="B243" s="377"/>
      <c r="C243" s="377"/>
      <c r="D243" s="163"/>
      <c r="E243" s="157" t="s">
        <v>317</v>
      </c>
      <c r="F243" s="158"/>
      <c r="G243" s="175">
        <v>28007</v>
      </c>
      <c r="H243" s="333">
        <v>28610</v>
      </c>
      <c r="I243" s="425">
        <f t="shared" si="12"/>
        <v>-2.1076546662006312E-2</v>
      </c>
      <c r="J243" s="495" t="s">
        <v>182</v>
      </c>
      <c r="K243" s="416">
        <v>1</v>
      </c>
      <c r="L243" s="418" t="str">
        <f>IF(G243='（1）エ_月別観光地点別'!S243,"OK","NG")</f>
        <v>OK</v>
      </c>
      <c r="M243" s="418"/>
    </row>
    <row r="244" spans="1:13" ht="15" customHeight="1">
      <c r="A244" s="356"/>
      <c r="B244" s="377"/>
      <c r="C244" s="377"/>
      <c r="D244" s="163"/>
      <c r="E244" s="157" t="s">
        <v>318</v>
      </c>
      <c r="F244" s="158"/>
      <c r="G244" s="175">
        <v>104080</v>
      </c>
      <c r="H244" s="333">
        <v>131266</v>
      </c>
      <c r="I244" s="425">
        <f t="shared" si="12"/>
        <v>-0.20710618134170311</v>
      </c>
      <c r="J244" s="495" t="s">
        <v>170</v>
      </c>
      <c r="K244" s="416">
        <v>1</v>
      </c>
      <c r="L244" s="418" t="str">
        <f>IF(G244='（1）エ_月別観光地点別'!S244,"OK","NG")</f>
        <v>OK</v>
      </c>
      <c r="M244" s="418"/>
    </row>
    <row r="245" spans="1:13" ht="15" customHeight="1">
      <c r="A245" s="356"/>
      <c r="B245" s="377"/>
      <c r="C245" s="377"/>
      <c r="D245" s="163"/>
      <c r="E245" s="157" t="s">
        <v>319</v>
      </c>
      <c r="F245" s="158"/>
      <c r="G245" s="175">
        <v>14410</v>
      </c>
      <c r="H245" s="333">
        <v>13509</v>
      </c>
      <c r="I245" s="425">
        <f t="shared" si="12"/>
        <v>6.6696276556369893E-2</v>
      </c>
      <c r="J245" s="495" t="s">
        <v>314</v>
      </c>
      <c r="K245" s="416">
        <v>1</v>
      </c>
      <c r="L245" s="418" t="str">
        <f>IF(G245='（1）エ_月別観光地点別'!S245,"OK","NG")</f>
        <v>OK</v>
      </c>
      <c r="M245" s="418"/>
    </row>
    <row r="246" spans="1:13" ht="15" customHeight="1">
      <c r="A246" s="356"/>
      <c r="B246" s="377"/>
      <c r="C246" s="377"/>
      <c r="D246" s="163"/>
      <c r="E246" s="157" t="s">
        <v>320</v>
      </c>
      <c r="F246" s="158"/>
      <c r="G246" s="175">
        <v>94223</v>
      </c>
      <c r="H246" s="333">
        <v>90109</v>
      </c>
      <c r="I246" s="425">
        <f t="shared" si="12"/>
        <v>4.5655816844044406E-2</v>
      </c>
      <c r="J246" s="495" t="s">
        <v>171</v>
      </c>
      <c r="K246" s="416">
        <v>1</v>
      </c>
      <c r="L246" s="418" t="str">
        <f>IF(G246='（1）エ_月別観光地点別'!S246,"OK","NG")</f>
        <v>OK</v>
      </c>
      <c r="M246" s="418"/>
    </row>
    <row r="247" spans="1:13" ht="15" customHeight="1">
      <c r="A247" s="356"/>
      <c r="B247" s="377"/>
      <c r="C247" s="377"/>
      <c r="D247" s="163"/>
      <c r="E247" s="157" t="s">
        <v>321</v>
      </c>
      <c r="F247" s="158"/>
      <c r="G247" s="175">
        <v>323008</v>
      </c>
      <c r="H247" s="333">
        <v>314408</v>
      </c>
      <c r="I247" s="425">
        <f t="shared" si="12"/>
        <v>2.7352993562504757E-2</v>
      </c>
      <c r="J247" s="495" t="s">
        <v>184</v>
      </c>
      <c r="K247" s="416">
        <v>1</v>
      </c>
      <c r="L247" s="418" t="str">
        <f>IF(G247='（1）エ_月別観光地点別'!S247,"OK","NG")</f>
        <v>OK</v>
      </c>
      <c r="M247" s="418"/>
    </row>
    <row r="248" spans="1:13" ht="15" customHeight="1">
      <c r="A248" s="356"/>
      <c r="B248" s="377"/>
      <c r="C248" s="377"/>
      <c r="D248" s="163" t="s">
        <v>48</v>
      </c>
      <c r="E248" s="157" t="s">
        <v>305</v>
      </c>
      <c r="F248" s="158"/>
      <c r="G248" s="175">
        <v>220100</v>
      </c>
      <c r="H248" s="333">
        <v>165400</v>
      </c>
      <c r="I248" s="425">
        <f t="shared" si="12"/>
        <v>0.33071342200725518</v>
      </c>
      <c r="J248" s="495"/>
      <c r="L248" s="418" t="str">
        <f>IF(G248='（1）エ_月別観光地点別'!S248,"OK","NG")</f>
        <v>OK</v>
      </c>
      <c r="M248" s="418"/>
    </row>
    <row r="249" spans="1:13" ht="15" customHeight="1">
      <c r="A249" s="356"/>
      <c r="B249" s="377"/>
      <c r="C249" s="377"/>
      <c r="D249" s="163"/>
      <c r="E249" s="157" t="s">
        <v>322</v>
      </c>
      <c r="F249" s="158"/>
      <c r="G249" s="175">
        <v>7635</v>
      </c>
      <c r="H249" s="333">
        <v>6452</v>
      </c>
      <c r="I249" s="425">
        <f t="shared" ref="I249:I294" si="13">IFERROR(G249/H249-1,"－")</f>
        <v>0.1833539987600743</v>
      </c>
      <c r="J249" s="495" t="s">
        <v>170</v>
      </c>
      <c r="K249" s="416">
        <v>1</v>
      </c>
      <c r="L249" s="418" t="str">
        <f>IF(G249='（1）エ_月別観光地点別'!S249,"OK","NG")</f>
        <v>OK</v>
      </c>
      <c r="M249" s="418"/>
    </row>
    <row r="250" spans="1:13" ht="15" customHeight="1">
      <c r="A250" s="356"/>
      <c r="B250" s="377"/>
      <c r="C250" s="377"/>
      <c r="D250" s="163"/>
      <c r="E250" s="157" t="s">
        <v>323</v>
      </c>
      <c r="F250" s="158"/>
      <c r="G250" s="175">
        <v>72214</v>
      </c>
      <c r="H250" s="333">
        <v>51950</v>
      </c>
      <c r="I250" s="425">
        <f t="shared" si="13"/>
        <v>0.39006737247353218</v>
      </c>
      <c r="J250" s="495" t="s">
        <v>194</v>
      </c>
      <c r="K250" s="416">
        <v>1</v>
      </c>
      <c r="L250" s="418" t="str">
        <f>IF(G250='（1）エ_月別観光地点別'!S250,"OK","NG")</f>
        <v>OK</v>
      </c>
      <c r="M250" s="418"/>
    </row>
    <row r="251" spans="1:13" ht="15" customHeight="1">
      <c r="A251" s="356"/>
      <c r="B251" s="377"/>
      <c r="C251" s="377"/>
      <c r="D251" s="163"/>
      <c r="E251" s="157" t="s">
        <v>324</v>
      </c>
      <c r="F251" s="158"/>
      <c r="G251" s="175">
        <v>4400</v>
      </c>
      <c r="H251" s="333">
        <v>3019</v>
      </c>
      <c r="I251" s="425">
        <f t="shared" si="13"/>
        <v>0.45743623716462412</v>
      </c>
      <c r="J251" s="495" t="s">
        <v>194</v>
      </c>
      <c r="K251" s="416">
        <v>1</v>
      </c>
      <c r="L251" s="418" t="str">
        <f>IF(G251='（1）エ_月別観光地点別'!S251,"OK","NG")</f>
        <v>OK</v>
      </c>
      <c r="M251" s="418"/>
    </row>
    <row r="252" spans="1:13" ht="15" customHeight="1">
      <c r="A252" s="356"/>
      <c r="B252" s="377"/>
      <c r="C252" s="377"/>
      <c r="D252" s="163"/>
      <c r="E252" s="157" t="s">
        <v>325</v>
      </c>
      <c r="F252" s="158"/>
      <c r="G252" s="175">
        <v>3930</v>
      </c>
      <c r="H252" s="333">
        <v>3322</v>
      </c>
      <c r="I252" s="425">
        <f t="shared" si="13"/>
        <v>0.18302227573750751</v>
      </c>
      <c r="J252" s="495" t="s">
        <v>170</v>
      </c>
      <c r="K252" s="416">
        <v>1</v>
      </c>
      <c r="L252" s="418" t="str">
        <f>IF(G252='（1）エ_月別観光地点別'!S252,"OK","NG")</f>
        <v>OK</v>
      </c>
      <c r="M252" s="418"/>
    </row>
    <row r="253" spans="1:13" ht="15" customHeight="1">
      <c r="A253" s="356"/>
      <c r="B253" s="377"/>
      <c r="C253" s="377"/>
      <c r="D253" s="163"/>
      <c r="E253" s="157" t="s">
        <v>326</v>
      </c>
      <c r="F253" s="158"/>
      <c r="G253" s="175">
        <v>9285</v>
      </c>
      <c r="H253" s="333">
        <v>6875</v>
      </c>
      <c r="I253" s="425">
        <f t="shared" si="13"/>
        <v>0.35054545454545449</v>
      </c>
      <c r="J253" s="495" t="s">
        <v>315</v>
      </c>
      <c r="K253" s="416">
        <v>1</v>
      </c>
      <c r="L253" s="418" t="str">
        <f>IF(G253='（1）エ_月別観光地点別'!S253,"OK","NG")</f>
        <v>OK</v>
      </c>
      <c r="M253" s="418"/>
    </row>
    <row r="254" spans="1:13" ht="15" customHeight="1">
      <c r="A254" s="356"/>
      <c r="B254" s="377"/>
      <c r="C254" s="377"/>
      <c r="D254" s="163"/>
      <c r="E254" s="157" t="s">
        <v>327</v>
      </c>
      <c r="F254" s="158"/>
      <c r="G254" s="175">
        <v>61640</v>
      </c>
      <c r="H254" s="333">
        <v>43302</v>
      </c>
      <c r="I254" s="425">
        <f t="shared" si="13"/>
        <v>0.42349083183224789</v>
      </c>
      <c r="J254" s="495" t="s">
        <v>195</v>
      </c>
      <c r="K254" s="416">
        <v>1</v>
      </c>
      <c r="L254" s="418" t="str">
        <f>IF(G254='（1）エ_月別観光地点別'!S254,"OK","NG")</f>
        <v>OK</v>
      </c>
      <c r="M254" s="418"/>
    </row>
    <row r="255" spans="1:13" ht="15" customHeight="1">
      <c r="A255" s="356"/>
      <c r="B255" s="377"/>
      <c r="C255" s="377"/>
      <c r="D255" s="163"/>
      <c r="E255" s="157" t="s">
        <v>328</v>
      </c>
      <c r="F255" s="158"/>
      <c r="G255" s="175">
        <v>60996</v>
      </c>
      <c r="H255" s="333">
        <v>50480</v>
      </c>
      <c r="I255" s="425">
        <f t="shared" si="13"/>
        <v>0.20832012678288425</v>
      </c>
      <c r="J255" s="495" t="s">
        <v>315</v>
      </c>
      <c r="K255" s="416">
        <v>1</v>
      </c>
      <c r="L255" s="418" t="str">
        <f>IF(G255='（1）エ_月別観光地点別'!S255,"OK","NG")</f>
        <v>OK</v>
      </c>
      <c r="M255" s="418"/>
    </row>
    <row r="256" spans="1:13" ht="15" customHeight="1">
      <c r="A256" s="356"/>
      <c r="B256" s="377"/>
      <c r="C256" s="377"/>
      <c r="D256" s="163" t="s">
        <v>50</v>
      </c>
      <c r="E256" s="157" t="s">
        <v>306</v>
      </c>
      <c r="F256" s="158"/>
      <c r="G256" s="175">
        <v>3250</v>
      </c>
      <c r="H256" s="333">
        <v>2140</v>
      </c>
      <c r="I256" s="425">
        <f t="shared" si="13"/>
        <v>0.51869158878504673</v>
      </c>
      <c r="J256" s="495"/>
      <c r="L256" s="418" t="str">
        <f>IF(G256='（1）エ_月別観光地点別'!S256,"OK","NG")</f>
        <v>OK</v>
      </c>
      <c r="M256" s="418"/>
    </row>
    <row r="257" spans="1:13" ht="15" customHeight="1">
      <c r="A257" s="356"/>
      <c r="B257" s="377"/>
      <c r="C257" s="377"/>
      <c r="D257" s="163"/>
      <c r="E257" s="157" t="s">
        <v>329</v>
      </c>
      <c r="F257" s="158"/>
      <c r="G257" s="175">
        <v>0</v>
      </c>
      <c r="H257" s="333">
        <v>0</v>
      </c>
      <c r="I257" s="425" t="str">
        <f t="shared" si="13"/>
        <v>－</v>
      </c>
      <c r="J257" s="495" t="s">
        <v>185</v>
      </c>
      <c r="K257" s="416">
        <v>1</v>
      </c>
      <c r="L257" s="418" t="str">
        <f>IF(G257='（1）エ_月別観光地点別'!S257,"OK","NG")</f>
        <v>OK</v>
      </c>
      <c r="M257" s="418"/>
    </row>
    <row r="258" spans="1:13" ht="15" customHeight="1">
      <c r="A258" s="356"/>
      <c r="B258" s="377"/>
      <c r="C258" s="377"/>
      <c r="D258" s="163"/>
      <c r="E258" s="157" t="s">
        <v>330</v>
      </c>
      <c r="F258" s="158"/>
      <c r="G258" s="175">
        <v>0</v>
      </c>
      <c r="H258" s="333">
        <v>0</v>
      </c>
      <c r="I258" s="425" t="str">
        <f t="shared" si="13"/>
        <v>－</v>
      </c>
      <c r="J258" s="495" t="s">
        <v>185</v>
      </c>
      <c r="K258" s="416">
        <v>1</v>
      </c>
      <c r="L258" s="418" t="str">
        <f>IF(G258='（1）エ_月別観光地点別'!S258,"OK","NG")</f>
        <v>OK</v>
      </c>
      <c r="M258" s="418"/>
    </row>
    <row r="259" spans="1:13" ht="15" customHeight="1">
      <c r="A259" s="356"/>
      <c r="B259" s="357"/>
      <c r="C259" s="357"/>
      <c r="D259" s="163"/>
      <c r="E259" s="157" t="s">
        <v>861</v>
      </c>
      <c r="F259" s="158"/>
      <c r="G259" s="175">
        <v>3250</v>
      </c>
      <c r="H259" s="333">
        <v>2140</v>
      </c>
      <c r="I259" s="425">
        <f t="shared" si="13"/>
        <v>0.51869158878504673</v>
      </c>
      <c r="J259" s="495" t="s">
        <v>185</v>
      </c>
      <c r="K259" s="416">
        <v>1</v>
      </c>
      <c r="L259" s="418" t="str">
        <f>IF(G259='（1）エ_月別観光地点別'!S259,"OK","NG")</f>
        <v>OK</v>
      </c>
      <c r="M259" s="418"/>
    </row>
    <row r="260" spans="1:13" ht="15" customHeight="1">
      <c r="A260" s="356"/>
      <c r="B260" s="357"/>
      <c r="C260" s="357"/>
      <c r="D260" s="163" t="s">
        <v>52</v>
      </c>
      <c r="E260" s="157" t="s">
        <v>307</v>
      </c>
      <c r="F260" s="158"/>
      <c r="G260" s="175">
        <v>51124</v>
      </c>
      <c r="H260" s="333">
        <v>45340</v>
      </c>
      <c r="I260" s="425">
        <f t="shared" si="13"/>
        <v>0.12756947507719452</v>
      </c>
      <c r="J260" s="495" t="s">
        <v>171</v>
      </c>
      <c r="K260" s="416">
        <v>1</v>
      </c>
      <c r="L260" s="418" t="str">
        <f>IF(G260='（1）エ_月別観光地点別'!S260,"OK","NG")</f>
        <v>OK</v>
      </c>
      <c r="M260" s="418"/>
    </row>
    <row r="261" spans="1:13" ht="15" customHeight="1">
      <c r="A261" s="356"/>
      <c r="B261" s="357"/>
      <c r="C261" s="357"/>
      <c r="D261" s="163" t="s">
        <v>201</v>
      </c>
      <c r="E261" s="157" t="s">
        <v>308</v>
      </c>
      <c r="F261" s="158"/>
      <c r="G261" s="175">
        <v>2702</v>
      </c>
      <c r="H261" s="333">
        <v>1169</v>
      </c>
      <c r="I261" s="425">
        <f t="shared" si="13"/>
        <v>1.3113772455089818</v>
      </c>
      <c r="J261" s="495" t="s">
        <v>182</v>
      </c>
      <c r="K261" s="416">
        <v>1</v>
      </c>
      <c r="L261" s="418" t="str">
        <f>IF(G261='（1）エ_月別観光地点別'!S261,"OK","NG")</f>
        <v>OK</v>
      </c>
      <c r="M261" s="418"/>
    </row>
    <row r="262" spans="1:13" ht="15" customHeight="1">
      <c r="A262" s="356"/>
      <c r="B262" s="357"/>
      <c r="C262" s="357"/>
      <c r="D262" s="163" t="s">
        <v>56</v>
      </c>
      <c r="E262" s="157" t="s">
        <v>309</v>
      </c>
      <c r="F262" s="158"/>
      <c r="G262" s="175">
        <v>6016</v>
      </c>
      <c r="H262" s="333">
        <v>4920</v>
      </c>
      <c r="I262" s="425">
        <f t="shared" si="13"/>
        <v>0.22276422764227632</v>
      </c>
      <c r="J262" s="378" t="s">
        <v>170</v>
      </c>
      <c r="K262" s="416">
        <v>1</v>
      </c>
      <c r="L262" s="418" t="str">
        <f>IF(G262='（1）エ_月別観光地点別'!S262,"OK","NG")</f>
        <v>OK</v>
      </c>
      <c r="M262" s="418"/>
    </row>
    <row r="263" spans="1:13" ht="15" customHeight="1">
      <c r="A263" s="356"/>
      <c r="B263" s="357"/>
      <c r="C263" s="357"/>
      <c r="D263" s="163" t="s">
        <v>58</v>
      </c>
      <c r="E263" s="157" t="s">
        <v>310</v>
      </c>
      <c r="F263" s="158"/>
      <c r="G263" s="175">
        <v>10781</v>
      </c>
      <c r="H263" s="333">
        <v>7827</v>
      </c>
      <c r="I263" s="425">
        <f t="shared" si="13"/>
        <v>0.37741152421106428</v>
      </c>
      <c r="J263" s="495" t="s">
        <v>170</v>
      </c>
      <c r="K263" s="416">
        <v>1</v>
      </c>
      <c r="L263" s="418" t="str">
        <f>IF(G263='（1）エ_月別観光地点別'!S263,"OK","NG")</f>
        <v>OK</v>
      </c>
      <c r="M263" s="418"/>
    </row>
    <row r="264" spans="1:13" ht="15" customHeight="1">
      <c r="A264" s="356"/>
      <c r="B264" s="357"/>
      <c r="C264" s="357"/>
      <c r="D264" s="163" t="s">
        <v>818</v>
      </c>
      <c r="E264" s="157" t="s">
        <v>311</v>
      </c>
      <c r="F264" s="535"/>
      <c r="G264" s="175">
        <v>29655</v>
      </c>
      <c r="H264" s="333">
        <v>23002</v>
      </c>
      <c r="I264" s="425">
        <f t="shared" si="13"/>
        <v>0.28923571863316244</v>
      </c>
      <c r="J264" s="378" t="s">
        <v>170</v>
      </c>
      <c r="K264" s="416">
        <v>1</v>
      </c>
      <c r="L264" s="418" t="str">
        <f>IF(G264='（1）エ_月別観光地点別'!S264,"OK","NG")</f>
        <v>OK</v>
      </c>
      <c r="M264" s="418"/>
    </row>
    <row r="265" spans="1:13" ht="15" customHeight="1">
      <c r="A265" s="356"/>
      <c r="B265" s="357"/>
      <c r="C265" s="357"/>
      <c r="D265" s="163" t="s">
        <v>62</v>
      </c>
      <c r="E265" s="157" t="s">
        <v>947</v>
      </c>
      <c r="F265" s="158" t="s">
        <v>900</v>
      </c>
      <c r="G265" s="175">
        <v>144752</v>
      </c>
      <c r="H265" s="333">
        <v>0</v>
      </c>
      <c r="I265" s="425" t="str">
        <f t="shared" si="13"/>
        <v>－</v>
      </c>
      <c r="J265" s="495" t="s">
        <v>760</v>
      </c>
      <c r="K265" s="416">
        <v>1</v>
      </c>
      <c r="L265" s="418" t="str">
        <f>IF(G265='（1）エ_月別観光地点別'!S265,"OK","NG")</f>
        <v>OK</v>
      </c>
      <c r="M265" s="418"/>
    </row>
    <row r="266" spans="1:13" ht="15" customHeight="1">
      <c r="A266" s="356"/>
      <c r="B266" s="357"/>
      <c r="C266" s="357"/>
      <c r="D266" s="163" t="s">
        <v>64</v>
      </c>
      <c r="E266" s="157" t="s">
        <v>948</v>
      </c>
      <c r="F266" s="158"/>
      <c r="G266" s="175">
        <v>1300</v>
      </c>
      <c r="H266" s="333">
        <v>0</v>
      </c>
      <c r="I266" s="425" t="str">
        <f t="shared" si="13"/>
        <v>－</v>
      </c>
      <c r="J266" s="378" t="s">
        <v>902</v>
      </c>
      <c r="K266" s="416">
        <v>1</v>
      </c>
      <c r="L266" s="418" t="str">
        <f>IF(G266='（1）エ_月別観光地点別'!S266,"OK","NG")</f>
        <v>OK</v>
      </c>
      <c r="M266" s="418"/>
    </row>
    <row r="267" spans="1:13" ht="15" customHeight="1">
      <c r="A267" s="356"/>
      <c r="B267" s="357"/>
      <c r="C267" s="357"/>
      <c r="D267" s="163" t="s">
        <v>66</v>
      </c>
      <c r="E267" s="157" t="s">
        <v>755</v>
      </c>
      <c r="F267" s="535"/>
      <c r="G267" s="175">
        <v>3336</v>
      </c>
      <c r="H267" s="333">
        <v>1771</v>
      </c>
      <c r="I267" s="425">
        <f t="shared" si="13"/>
        <v>0.88368153585544884</v>
      </c>
      <c r="J267" s="495" t="s">
        <v>193</v>
      </c>
      <c r="K267" s="416">
        <v>1</v>
      </c>
      <c r="L267" s="418" t="str">
        <f>IF(G267='（1）エ_月別観光地点別'!S267,"OK","NG")</f>
        <v>OK</v>
      </c>
      <c r="M267" s="418"/>
    </row>
    <row r="268" spans="1:13" ht="15" customHeight="1">
      <c r="A268" s="381"/>
      <c r="B268" s="382"/>
      <c r="C268" s="382"/>
      <c r="D268" s="163" t="s">
        <v>68</v>
      </c>
      <c r="E268" s="159" t="s">
        <v>313</v>
      </c>
      <c r="F268" s="440"/>
      <c r="G268" s="438">
        <v>54816</v>
      </c>
      <c r="H268" s="439">
        <v>33475</v>
      </c>
      <c r="I268" s="443">
        <f t="shared" si="13"/>
        <v>0.6375205377147124</v>
      </c>
      <c r="J268" s="497" t="s">
        <v>197</v>
      </c>
      <c r="K268" s="416">
        <v>1</v>
      </c>
      <c r="L268" s="418" t="str">
        <f>IF(G268='（1）エ_月別観光地点別'!S268,"OK","NG")</f>
        <v>OK</v>
      </c>
      <c r="M268" s="418"/>
    </row>
    <row r="269" spans="1:13" ht="15" customHeight="1">
      <c r="A269" s="394"/>
      <c r="B269" s="577"/>
      <c r="C269" s="577"/>
      <c r="D269" s="578"/>
      <c r="E269" s="579" t="s">
        <v>602</v>
      </c>
      <c r="F269" s="580"/>
      <c r="G269" s="581">
        <f>SUMIFS(G241:G268,K241:K268,1)</f>
        <v>1126232</v>
      </c>
      <c r="H269" s="582">
        <f>SUMIFS(H241:H268,K241:K268,1)</f>
        <v>879044</v>
      </c>
      <c r="I269" s="583">
        <f t="shared" si="13"/>
        <v>0.28120094102229243</v>
      </c>
      <c r="J269" s="585"/>
      <c r="K269" s="416">
        <v>2</v>
      </c>
      <c r="L269" s="418" t="str">
        <f>IF(G269='（1）エ_月別観光地点別'!S269,"OK","NG")</f>
        <v>OK</v>
      </c>
      <c r="M269" s="418"/>
    </row>
    <row r="270" spans="1:13" ht="15" customHeight="1">
      <c r="A270" s="356"/>
      <c r="B270" s="374" t="s">
        <v>331</v>
      </c>
      <c r="C270" s="375"/>
      <c r="D270" s="165" t="s">
        <v>46</v>
      </c>
      <c r="E270" s="159" t="s">
        <v>332</v>
      </c>
      <c r="F270" s="160"/>
      <c r="G270" s="171">
        <v>239</v>
      </c>
      <c r="H270" s="436">
        <v>172</v>
      </c>
      <c r="I270" s="443">
        <f t="shared" si="13"/>
        <v>0.38953488372093026</v>
      </c>
      <c r="J270" s="496" t="s">
        <v>182</v>
      </c>
      <c r="K270" s="416">
        <v>1</v>
      </c>
      <c r="L270" s="418" t="str">
        <f>IF(G270='（1）エ_月別観光地点別'!S270,"OK","NG")</f>
        <v>OK</v>
      </c>
      <c r="M270" s="418"/>
    </row>
    <row r="271" spans="1:13" ht="15" customHeight="1">
      <c r="A271" s="356"/>
      <c r="B271" s="377"/>
      <c r="C271" s="377"/>
      <c r="D271" s="165" t="s">
        <v>48</v>
      </c>
      <c r="E271" s="159" t="s">
        <v>333</v>
      </c>
      <c r="F271" s="160"/>
      <c r="G271" s="171">
        <v>22382</v>
      </c>
      <c r="H271" s="436">
        <v>23892</v>
      </c>
      <c r="I271" s="443">
        <f t="shared" si="13"/>
        <v>-6.3201071488364291E-2</v>
      </c>
      <c r="J271" s="496" t="s">
        <v>171</v>
      </c>
      <c r="K271" s="416">
        <v>1</v>
      </c>
      <c r="L271" s="418" t="str">
        <f>IF(G271='（1）エ_月別観光地点別'!S271,"OK","NG")</f>
        <v>OK</v>
      </c>
      <c r="M271" s="418"/>
    </row>
    <row r="272" spans="1:13" ht="15" customHeight="1">
      <c r="A272" s="356"/>
      <c r="B272" s="377"/>
      <c r="C272" s="377"/>
      <c r="D272" s="165" t="s">
        <v>50</v>
      </c>
      <c r="E272" s="159" t="s">
        <v>334</v>
      </c>
      <c r="F272" s="160"/>
      <c r="G272" s="171">
        <v>13820</v>
      </c>
      <c r="H272" s="436">
        <v>3179</v>
      </c>
      <c r="I272" s="443">
        <f t="shared" si="13"/>
        <v>3.3472790185592958</v>
      </c>
      <c r="J272" s="496" t="s">
        <v>170</v>
      </c>
      <c r="K272" s="416">
        <v>1</v>
      </c>
      <c r="L272" s="418" t="str">
        <f>IF(G272='（1）エ_月別観光地点別'!S272,"OK","NG")</f>
        <v>OK</v>
      </c>
      <c r="M272" s="418"/>
    </row>
    <row r="273" spans="1:13" ht="15" customHeight="1">
      <c r="A273" s="381"/>
      <c r="B273" s="384"/>
      <c r="C273" s="384"/>
      <c r="D273" s="165" t="s">
        <v>52</v>
      </c>
      <c r="E273" s="159" t="s">
        <v>807</v>
      </c>
      <c r="F273" s="160"/>
      <c r="G273" s="171">
        <v>123924</v>
      </c>
      <c r="H273" s="436">
        <v>122663</v>
      </c>
      <c r="I273" s="443">
        <f t="shared" si="13"/>
        <v>1.0280198592892642E-2</v>
      </c>
      <c r="J273" s="498" t="s">
        <v>172</v>
      </c>
      <c r="K273" s="416">
        <v>1</v>
      </c>
      <c r="L273" s="418" t="str">
        <f>IF(G273='（1）エ_月別観光地点別'!S273,"OK","NG")</f>
        <v>OK</v>
      </c>
      <c r="M273" s="418"/>
    </row>
    <row r="274" spans="1:13" ht="15" customHeight="1">
      <c r="A274" s="394"/>
      <c r="B274" s="395"/>
      <c r="C274" s="395"/>
      <c r="D274" s="396"/>
      <c r="E274" s="452" t="s">
        <v>603</v>
      </c>
      <c r="F274" s="453"/>
      <c r="G274" s="454">
        <f>SUMIFS(G270:G273,K270:K273,1)</f>
        <v>160365</v>
      </c>
      <c r="H274" s="455">
        <f>SUMIFS(H270:H273,K270:K273,1)</f>
        <v>149906</v>
      </c>
      <c r="I274" s="471">
        <f t="shared" si="13"/>
        <v>6.9770389444051562E-2</v>
      </c>
      <c r="J274" s="494"/>
      <c r="K274" s="416">
        <v>2</v>
      </c>
      <c r="L274" s="418" t="str">
        <f>IF(G274='（1）エ_月別観光地点別'!S274,"OK","NG")</f>
        <v>OK</v>
      </c>
      <c r="M274" s="418"/>
    </row>
    <row r="275" spans="1:13" ht="15" customHeight="1">
      <c r="A275" s="356"/>
      <c r="B275" s="374" t="s">
        <v>335</v>
      </c>
      <c r="C275" s="375"/>
      <c r="D275" s="163" t="s">
        <v>46</v>
      </c>
      <c r="E275" s="157" t="s">
        <v>885</v>
      </c>
      <c r="F275" s="158"/>
      <c r="G275" s="175">
        <v>29748</v>
      </c>
      <c r="H275" s="333">
        <v>29398</v>
      </c>
      <c r="I275" s="425">
        <f t="shared" si="13"/>
        <v>1.1905571807605986E-2</v>
      </c>
      <c r="J275" s="495" t="s">
        <v>181</v>
      </c>
      <c r="K275" s="416">
        <v>1</v>
      </c>
      <c r="L275" s="418" t="str">
        <f>IF(G275='（1）エ_月別観光地点別'!S275,"OK","NG")</f>
        <v>OK</v>
      </c>
      <c r="M275" s="418"/>
    </row>
    <row r="276" spans="1:13" ht="15" customHeight="1">
      <c r="A276" s="356"/>
      <c r="B276" s="377"/>
      <c r="C276" s="377"/>
      <c r="D276" s="165" t="s">
        <v>48</v>
      </c>
      <c r="E276" s="159" t="s">
        <v>336</v>
      </c>
      <c r="F276" s="160"/>
      <c r="G276" s="171">
        <v>0</v>
      </c>
      <c r="H276" s="436">
        <v>567</v>
      </c>
      <c r="I276" s="443">
        <f t="shared" si="13"/>
        <v>-1</v>
      </c>
      <c r="J276" s="496" t="s">
        <v>170</v>
      </c>
      <c r="K276" s="416">
        <v>1</v>
      </c>
      <c r="L276" s="418" t="str">
        <f>IF(G276='（1）エ_月別観光地点別'!S276,"OK","NG")</f>
        <v>OK</v>
      </c>
      <c r="M276" s="418"/>
    </row>
    <row r="277" spans="1:13" ht="15" customHeight="1">
      <c r="A277" s="356"/>
      <c r="B277" s="377"/>
      <c r="C277" s="377"/>
      <c r="D277" s="165" t="s">
        <v>50</v>
      </c>
      <c r="E277" s="159" t="s">
        <v>887</v>
      </c>
      <c r="F277" s="160"/>
      <c r="G277" s="171">
        <v>3358</v>
      </c>
      <c r="H277" s="436">
        <v>2273</v>
      </c>
      <c r="I277" s="443">
        <f t="shared" si="13"/>
        <v>0.47734271887373514</v>
      </c>
      <c r="J277" s="496" t="s">
        <v>182</v>
      </c>
      <c r="K277" s="416">
        <v>1</v>
      </c>
      <c r="L277" s="418" t="str">
        <f>IF(G277='（1）エ_月別観光地点別'!S277,"OK","NG")</f>
        <v>OK</v>
      </c>
      <c r="M277" s="418"/>
    </row>
    <row r="278" spans="1:13" ht="15" customHeight="1">
      <c r="A278" s="356"/>
      <c r="B278" s="377"/>
      <c r="C278" s="377"/>
      <c r="D278" s="165" t="s">
        <v>52</v>
      </c>
      <c r="E278" s="159" t="s">
        <v>337</v>
      </c>
      <c r="F278" s="160"/>
      <c r="G278" s="171">
        <v>364</v>
      </c>
      <c r="H278" s="436">
        <v>525</v>
      </c>
      <c r="I278" s="443">
        <f t="shared" si="13"/>
        <v>-0.30666666666666664</v>
      </c>
      <c r="J278" s="496" t="s">
        <v>171</v>
      </c>
      <c r="K278" s="416">
        <v>1</v>
      </c>
      <c r="L278" s="418" t="str">
        <f>IF(G278='（1）エ_月別観光地点別'!S278,"OK","NG")</f>
        <v>OK</v>
      </c>
      <c r="M278" s="418"/>
    </row>
    <row r="279" spans="1:13" ht="15" customHeight="1">
      <c r="A279" s="356"/>
      <c r="B279" s="377"/>
      <c r="C279" s="377"/>
      <c r="D279" s="165" t="s">
        <v>201</v>
      </c>
      <c r="E279" s="159" t="s">
        <v>915</v>
      </c>
      <c r="F279" s="160"/>
      <c r="G279" s="171">
        <v>10704</v>
      </c>
      <c r="H279" s="436">
        <v>4785</v>
      </c>
      <c r="I279" s="443">
        <f t="shared" si="13"/>
        <v>1.2369905956112852</v>
      </c>
      <c r="J279" s="496" t="s">
        <v>171</v>
      </c>
      <c r="K279" s="416">
        <v>1</v>
      </c>
      <c r="L279" s="418" t="str">
        <f>IF(G279='（1）エ_月別観光地点別'!S279,"OK","NG")</f>
        <v>OK</v>
      </c>
      <c r="M279" s="418"/>
    </row>
    <row r="280" spans="1:13" ht="15" customHeight="1">
      <c r="A280" s="356"/>
      <c r="B280" s="357"/>
      <c r="C280" s="357"/>
      <c r="D280" s="354" t="s">
        <v>56</v>
      </c>
      <c r="E280" s="159" t="s">
        <v>815</v>
      </c>
      <c r="F280" s="440"/>
      <c r="G280" s="438">
        <v>111</v>
      </c>
      <c r="H280" s="439">
        <v>212</v>
      </c>
      <c r="I280" s="443">
        <f t="shared" si="13"/>
        <v>-0.47641509433962259</v>
      </c>
      <c r="J280" s="497" t="s">
        <v>170</v>
      </c>
      <c r="K280" s="416">
        <v>1</v>
      </c>
      <c r="L280" s="418" t="str">
        <f>IF(G280='（1）エ_月別観光地点別'!S280,"OK","NG")</f>
        <v>OK</v>
      </c>
      <c r="M280" s="418"/>
    </row>
    <row r="281" spans="1:13" ht="15" customHeight="1">
      <c r="A281" s="356"/>
      <c r="B281" s="357"/>
      <c r="C281" s="357"/>
      <c r="D281" s="354" t="s">
        <v>58</v>
      </c>
      <c r="E281" s="159" t="s">
        <v>869</v>
      </c>
      <c r="F281" s="440"/>
      <c r="G281" s="438">
        <v>21452</v>
      </c>
      <c r="H281" s="439">
        <v>22100</v>
      </c>
      <c r="I281" s="443">
        <f t="shared" si="13"/>
        <v>-2.9321266968325821E-2</v>
      </c>
      <c r="J281" s="497" t="s">
        <v>172</v>
      </c>
      <c r="K281" s="416">
        <v>1</v>
      </c>
      <c r="L281" s="418" t="str">
        <f>IF(G281='（1）エ_月別観光地点別'!S281,"OK","NG")</f>
        <v>OK</v>
      </c>
      <c r="M281" s="418"/>
    </row>
    <row r="282" spans="1:13" ht="15" customHeight="1">
      <c r="A282" s="381"/>
      <c r="B282" s="382"/>
      <c r="C282" s="382"/>
      <c r="D282" s="165" t="s">
        <v>60</v>
      </c>
      <c r="E282" s="159" t="s">
        <v>338</v>
      </c>
      <c r="F282" s="440"/>
      <c r="G282" s="438">
        <v>5914</v>
      </c>
      <c r="H282" s="439">
        <v>5386</v>
      </c>
      <c r="I282" s="443">
        <f t="shared" si="13"/>
        <v>9.803193464537685E-2</v>
      </c>
      <c r="J282" s="497" t="s">
        <v>171</v>
      </c>
      <c r="K282" s="416">
        <v>1</v>
      </c>
      <c r="L282" s="418" t="str">
        <f>IF(G282='（1）エ_月別観光地点別'!S282,"OK","NG")</f>
        <v>OK</v>
      </c>
      <c r="M282" s="418"/>
    </row>
    <row r="283" spans="1:13" ht="15" customHeight="1">
      <c r="A283" s="385"/>
      <c r="B283" s="386"/>
      <c r="C283" s="386"/>
      <c r="D283" s="346"/>
      <c r="E283" s="444" t="s">
        <v>604</v>
      </c>
      <c r="F283" s="445"/>
      <c r="G283" s="446">
        <f>SUMIFS(G275:G282,K275:K282,1)</f>
        <v>71651</v>
      </c>
      <c r="H283" s="447">
        <f>SUMIFS(H275:H282,K275:K282,1)</f>
        <v>65246</v>
      </c>
      <c r="I283" s="470">
        <f t="shared" si="13"/>
        <v>9.8166937436777735E-2</v>
      </c>
      <c r="J283" s="499"/>
      <c r="K283" s="416">
        <v>2</v>
      </c>
      <c r="L283" s="418" t="str">
        <f>IF(G283='（1）エ_月別観光地点別'!S283,"OK","NG")</f>
        <v>OK</v>
      </c>
      <c r="M283" s="418"/>
    </row>
    <row r="284" spans="1:13" ht="15" customHeight="1">
      <c r="A284" s="356"/>
      <c r="B284" s="374" t="s">
        <v>17</v>
      </c>
      <c r="C284" s="375"/>
      <c r="D284" s="354" t="s">
        <v>46</v>
      </c>
      <c r="E284" s="159" t="s">
        <v>340</v>
      </c>
      <c r="F284" s="440"/>
      <c r="G284" s="438">
        <v>708</v>
      </c>
      <c r="H284" s="439">
        <v>734</v>
      </c>
      <c r="I284" s="443">
        <f t="shared" si="13"/>
        <v>-3.5422343324250649E-2</v>
      </c>
      <c r="J284" s="497" t="s">
        <v>170</v>
      </c>
      <c r="K284" s="416">
        <v>1</v>
      </c>
      <c r="L284" s="418" t="str">
        <f>IF(G284='（1）エ_月別観光地点別'!S284,"OK","NG")</f>
        <v>OK</v>
      </c>
      <c r="M284" s="418"/>
    </row>
    <row r="285" spans="1:13" ht="15" customHeight="1">
      <c r="A285" s="356"/>
      <c r="B285" s="377"/>
      <c r="C285" s="377"/>
      <c r="D285" s="165" t="s">
        <v>48</v>
      </c>
      <c r="E285" s="159" t="s">
        <v>341</v>
      </c>
      <c r="F285" s="160"/>
      <c r="G285" s="171">
        <v>142</v>
      </c>
      <c r="H285" s="436">
        <v>141</v>
      </c>
      <c r="I285" s="443">
        <f t="shared" si="13"/>
        <v>7.0921985815601829E-3</v>
      </c>
      <c r="J285" s="496" t="s">
        <v>349</v>
      </c>
      <c r="K285" s="416">
        <v>1</v>
      </c>
      <c r="L285" s="418" t="str">
        <f>IF(G285='（1）エ_月別観光地点別'!S285,"OK","NG")</f>
        <v>OK</v>
      </c>
      <c r="M285" s="418"/>
    </row>
    <row r="286" spans="1:13" ht="15" customHeight="1">
      <c r="A286" s="356"/>
      <c r="B286" s="377"/>
      <c r="C286" s="377"/>
      <c r="D286" s="165" t="s">
        <v>50</v>
      </c>
      <c r="E286" s="159" t="s">
        <v>342</v>
      </c>
      <c r="F286" s="160"/>
      <c r="G286" s="171">
        <v>20585</v>
      </c>
      <c r="H286" s="436">
        <v>9092</v>
      </c>
      <c r="I286" s="443">
        <f t="shared" si="13"/>
        <v>1.2640783106027276</v>
      </c>
      <c r="J286" s="496" t="s">
        <v>182</v>
      </c>
      <c r="K286" s="416">
        <v>1</v>
      </c>
      <c r="L286" s="418" t="str">
        <f>IF(G286='（1）エ_月別観光地点別'!S286,"OK","NG")</f>
        <v>OK</v>
      </c>
      <c r="M286" s="418"/>
    </row>
    <row r="287" spans="1:13" ht="15" customHeight="1">
      <c r="A287" s="356"/>
      <c r="B287" s="357"/>
      <c r="C287" s="357"/>
      <c r="D287" s="165" t="s">
        <v>52</v>
      </c>
      <c r="E287" s="159" t="s">
        <v>343</v>
      </c>
      <c r="F287" s="160"/>
      <c r="G287" s="171">
        <v>26276</v>
      </c>
      <c r="H287" s="436">
        <v>1696</v>
      </c>
      <c r="I287" s="443">
        <f t="shared" si="13"/>
        <v>14.492924528301886</v>
      </c>
      <c r="J287" s="496" t="s">
        <v>249</v>
      </c>
      <c r="K287" s="416">
        <v>1</v>
      </c>
      <c r="L287" s="418" t="str">
        <f>IF(G287='（1）エ_月別観光地点別'!S287,"OK","NG")</f>
        <v>OK</v>
      </c>
      <c r="M287" s="418"/>
    </row>
    <row r="288" spans="1:13" ht="15" customHeight="1">
      <c r="A288" s="356"/>
      <c r="B288" s="357"/>
      <c r="C288" s="357"/>
      <c r="D288" s="165" t="s">
        <v>201</v>
      </c>
      <c r="E288" s="159" t="s">
        <v>344</v>
      </c>
      <c r="F288" s="160"/>
      <c r="G288" s="171">
        <v>5372</v>
      </c>
      <c r="H288" s="436">
        <v>4983</v>
      </c>
      <c r="I288" s="443">
        <f t="shared" si="13"/>
        <v>7.8065422436283338E-2</v>
      </c>
      <c r="J288" s="496" t="s">
        <v>170</v>
      </c>
      <c r="K288" s="416">
        <v>1</v>
      </c>
      <c r="L288" s="418" t="str">
        <f>IF(G288='（1）エ_月別観光地点別'!S288,"OK","NG")</f>
        <v>OK</v>
      </c>
      <c r="M288" s="418"/>
    </row>
    <row r="289" spans="1:13" ht="15" customHeight="1">
      <c r="A289" s="356"/>
      <c r="B289" s="357"/>
      <c r="C289" s="357"/>
      <c r="D289" s="165" t="s">
        <v>56</v>
      </c>
      <c r="E289" s="159" t="s">
        <v>345</v>
      </c>
      <c r="F289" s="160"/>
      <c r="G289" s="171">
        <v>15225</v>
      </c>
      <c r="H289" s="436">
        <v>14969</v>
      </c>
      <c r="I289" s="443">
        <f t="shared" si="13"/>
        <v>1.7102010822366287E-2</v>
      </c>
      <c r="J289" s="496"/>
      <c r="L289" s="418" t="str">
        <f>IF(G289='（1）エ_月別観光地点別'!S289,"OK","NG")</f>
        <v>OK</v>
      </c>
      <c r="M289" s="418"/>
    </row>
    <row r="290" spans="1:13" ht="15" customHeight="1">
      <c r="A290" s="356"/>
      <c r="B290" s="357"/>
      <c r="C290" s="357"/>
      <c r="D290" s="165"/>
      <c r="E290" s="159" t="s">
        <v>350</v>
      </c>
      <c r="F290" s="160"/>
      <c r="G290" s="171">
        <v>2079</v>
      </c>
      <c r="H290" s="436">
        <v>2314</v>
      </c>
      <c r="I290" s="443">
        <f t="shared" si="13"/>
        <v>-0.10155574762316333</v>
      </c>
      <c r="J290" s="496" t="s">
        <v>182</v>
      </c>
      <c r="K290" s="416">
        <v>1</v>
      </c>
      <c r="L290" s="418" t="str">
        <f>IF(G290='（1）エ_月別観光地点別'!S290,"OK","NG")</f>
        <v>OK</v>
      </c>
      <c r="M290" s="418"/>
    </row>
    <row r="291" spans="1:13" ht="15" customHeight="1">
      <c r="A291" s="356"/>
      <c r="B291" s="357"/>
      <c r="C291" s="357"/>
      <c r="D291" s="165"/>
      <c r="E291" s="159" t="s">
        <v>351</v>
      </c>
      <c r="F291" s="160"/>
      <c r="G291" s="171">
        <v>13146</v>
      </c>
      <c r="H291" s="436">
        <v>12655</v>
      </c>
      <c r="I291" s="443">
        <f t="shared" si="13"/>
        <v>3.879889371789802E-2</v>
      </c>
      <c r="J291" s="496" t="s">
        <v>173</v>
      </c>
      <c r="K291" s="416">
        <v>1</v>
      </c>
      <c r="L291" s="418" t="str">
        <f>IF(G291='（1）エ_月別観光地点別'!S291,"OK","NG")</f>
        <v>OK</v>
      </c>
      <c r="M291" s="418"/>
    </row>
    <row r="292" spans="1:13" ht="15" customHeight="1">
      <c r="A292" s="356"/>
      <c r="B292" s="357"/>
      <c r="C292" s="357"/>
      <c r="D292" s="165" t="s">
        <v>58</v>
      </c>
      <c r="E292" s="159" t="s">
        <v>346</v>
      </c>
      <c r="F292" s="160"/>
      <c r="G292" s="171">
        <v>15890</v>
      </c>
      <c r="H292" s="436">
        <v>9169</v>
      </c>
      <c r="I292" s="443">
        <f t="shared" si="13"/>
        <v>0.7330134147671501</v>
      </c>
      <c r="J292" s="496" t="s">
        <v>181</v>
      </c>
      <c r="K292" s="416">
        <v>1</v>
      </c>
      <c r="L292" s="418" t="str">
        <f>IF(G292='（1）エ_月別観光地点別'!S292,"OK","NG")</f>
        <v>OK</v>
      </c>
      <c r="M292" s="418"/>
    </row>
    <row r="293" spans="1:13" ht="15" customHeight="1">
      <c r="A293" s="356"/>
      <c r="B293" s="357"/>
      <c r="C293" s="357"/>
      <c r="D293" s="165" t="s">
        <v>60</v>
      </c>
      <c r="E293" s="159" t="s">
        <v>347</v>
      </c>
      <c r="F293" s="160"/>
      <c r="G293" s="171">
        <v>93874</v>
      </c>
      <c r="H293" s="436">
        <v>99267</v>
      </c>
      <c r="I293" s="443">
        <f t="shared" si="13"/>
        <v>-5.4328225895816318E-2</v>
      </c>
      <c r="J293" s="496" t="s">
        <v>179</v>
      </c>
      <c r="K293" s="416">
        <v>1</v>
      </c>
      <c r="L293" s="418" t="str">
        <f>IF(G293='（1）エ_月別観光地点別'!S293,"OK","NG")</f>
        <v>OK</v>
      </c>
      <c r="M293" s="418"/>
    </row>
    <row r="294" spans="1:13" ht="15" customHeight="1">
      <c r="A294" s="356"/>
      <c r="B294" s="357"/>
      <c r="C294" s="357"/>
      <c r="D294" s="165" t="s">
        <v>62</v>
      </c>
      <c r="E294" s="159" t="s">
        <v>348</v>
      </c>
      <c r="F294" s="160"/>
      <c r="G294" s="171">
        <v>1213</v>
      </c>
      <c r="H294" s="436">
        <v>11888</v>
      </c>
      <c r="I294" s="443">
        <f t="shared" si="13"/>
        <v>-0.89796433378196505</v>
      </c>
      <c r="J294" s="496" t="s">
        <v>171</v>
      </c>
      <c r="K294" s="416">
        <v>1</v>
      </c>
      <c r="L294" s="418" t="str">
        <f>IF(G294='（1）エ_月別観光地点別'!S294,"OK","NG")</f>
        <v>OK</v>
      </c>
      <c r="M294" s="418"/>
    </row>
    <row r="295" spans="1:13" ht="15" customHeight="1">
      <c r="A295" s="381"/>
      <c r="B295" s="382"/>
      <c r="C295" s="382"/>
      <c r="D295" s="165" t="s">
        <v>64</v>
      </c>
      <c r="E295" s="478" t="s">
        <v>904</v>
      </c>
      <c r="F295" s="160"/>
      <c r="G295" s="171">
        <v>103</v>
      </c>
      <c r="H295" s="436">
        <v>37</v>
      </c>
      <c r="I295" s="443">
        <f t="shared" ref="I295" si="14">IFERROR(G295/H295-1,"－")</f>
        <v>1.7837837837837838</v>
      </c>
      <c r="J295" s="496" t="s">
        <v>182</v>
      </c>
      <c r="K295" s="416">
        <v>1</v>
      </c>
      <c r="L295" s="418" t="str">
        <f>IF(G295='（1）エ_月別観光地点別'!S295,"OK","NG")</f>
        <v>OK</v>
      </c>
      <c r="M295" s="418"/>
    </row>
    <row r="296" spans="1:13" ht="15" customHeight="1">
      <c r="A296" s="385"/>
      <c r="B296" s="386"/>
      <c r="C296" s="386"/>
      <c r="D296" s="346"/>
      <c r="E296" s="444" t="s">
        <v>605</v>
      </c>
      <c r="F296" s="445"/>
      <c r="G296" s="446">
        <v>179388</v>
      </c>
      <c r="H296" s="447">
        <f>SUMIFS(H284:H295,K284:K295,1)</f>
        <v>151976</v>
      </c>
      <c r="I296" s="470">
        <f t="shared" ref="I296:I357" si="15">IFERROR(G296/H296-1,"－")</f>
        <v>0.18037058482918344</v>
      </c>
      <c r="J296" s="499"/>
      <c r="K296" s="416">
        <v>2</v>
      </c>
      <c r="L296" s="418" t="str">
        <f>IF(G296='（1）エ_月別観光地点別'!S296,"OK","NG")</f>
        <v>OK</v>
      </c>
      <c r="M296" s="418"/>
    </row>
    <row r="297" spans="1:13" ht="15" customHeight="1">
      <c r="A297" s="356"/>
      <c r="B297" s="374" t="s">
        <v>352</v>
      </c>
      <c r="C297" s="375"/>
      <c r="D297" s="163" t="s">
        <v>46</v>
      </c>
      <c r="E297" s="157" t="s">
        <v>353</v>
      </c>
      <c r="F297" s="158"/>
      <c r="G297" s="175">
        <v>0</v>
      </c>
      <c r="H297" s="333">
        <v>2450</v>
      </c>
      <c r="I297" s="425">
        <f t="shared" si="15"/>
        <v>-1</v>
      </c>
      <c r="J297" s="495" t="s">
        <v>184</v>
      </c>
      <c r="K297" s="416">
        <v>1</v>
      </c>
      <c r="L297" s="418" t="str">
        <f>IF(G297='（1）エ_月別観光地点別'!S297,"OK","NG")</f>
        <v>OK</v>
      </c>
      <c r="M297" s="418"/>
    </row>
    <row r="298" spans="1:13" ht="15" customHeight="1">
      <c r="A298" s="356"/>
      <c r="B298" s="377"/>
      <c r="C298" s="377"/>
      <c r="D298" s="165" t="s">
        <v>48</v>
      </c>
      <c r="E298" s="159" t="s">
        <v>354</v>
      </c>
      <c r="F298" s="160"/>
      <c r="G298" s="171">
        <v>525760</v>
      </c>
      <c r="H298" s="436">
        <v>447100</v>
      </c>
      <c r="I298" s="443">
        <f t="shared" si="15"/>
        <v>0.1759337955714606</v>
      </c>
      <c r="J298" s="496"/>
      <c r="L298" s="418" t="str">
        <f>IF(G298='（1）エ_月別観光地点別'!S298,"OK","NG")</f>
        <v>OK</v>
      </c>
      <c r="M298" s="418"/>
    </row>
    <row r="299" spans="1:13" ht="15" customHeight="1">
      <c r="A299" s="356"/>
      <c r="B299" s="377"/>
      <c r="C299" s="377"/>
      <c r="D299" s="165"/>
      <c r="E299" s="159" t="s">
        <v>702</v>
      </c>
      <c r="F299" s="160"/>
      <c r="G299" s="171">
        <v>330079</v>
      </c>
      <c r="H299" s="436">
        <v>257719</v>
      </c>
      <c r="I299" s="443">
        <f t="shared" si="15"/>
        <v>0.28077091716171498</v>
      </c>
      <c r="J299" s="496" t="s">
        <v>372</v>
      </c>
      <c r="K299" s="416">
        <v>1</v>
      </c>
      <c r="L299" s="418" t="str">
        <f>IF(G299='（1）エ_月別観光地点別'!S299,"OK","NG")</f>
        <v>OK</v>
      </c>
      <c r="M299" s="418"/>
    </row>
    <row r="300" spans="1:13" ht="15" customHeight="1">
      <c r="A300" s="356"/>
      <c r="B300" s="357"/>
      <c r="C300" s="357"/>
      <c r="D300" s="163"/>
      <c r="E300" s="157" t="s">
        <v>373</v>
      </c>
      <c r="F300" s="158"/>
      <c r="G300" s="175">
        <v>45247</v>
      </c>
      <c r="H300" s="333">
        <v>45283</v>
      </c>
      <c r="I300" s="425">
        <f t="shared" si="15"/>
        <v>-7.9500033125012859E-4</v>
      </c>
      <c r="J300" s="495" t="s">
        <v>185</v>
      </c>
      <c r="K300" s="416">
        <v>1</v>
      </c>
      <c r="L300" s="418" t="str">
        <f>IF(G300='（1）エ_月別観光地点別'!S300,"OK","NG")</f>
        <v>OK</v>
      </c>
      <c r="M300" s="418"/>
    </row>
    <row r="301" spans="1:13" ht="15" customHeight="1">
      <c r="A301" s="356"/>
      <c r="B301" s="357"/>
      <c r="C301" s="357"/>
      <c r="D301" s="165"/>
      <c r="E301" s="159" t="s">
        <v>374</v>
      </c>
      <c r="F301" s="160"/>
      <c r="G301" s="171">
        <v>20949</v>
      </c>
      <c r="H301" s="436">
        <v>19952</v>
      </c>
      <c r="I301" s="443">
        <f t="shared" si="15"/>
        <v>4.9969927826784222E-2</v>
      </c>
      <c r="J301" s="496" t="s">
        <v>182</v>
      </c>
      <c r="K301" s="416">
        <v>1</v>
      </c>
      <c r="L301" s="418" t="str">
        <f>IF(G301='（1）エ_月別観光地点別'!S301,"OK","NG")</f>
        <v>OK</v>
      </c>
      <c r="M301" s="418"/>
    </row>
    <row r="302" spans="1:13" ht="15" customHeight="1">
      <c r="A302" s="356"/>
      <c r="B302" s="357"/>
      <c r="C302" s="357"/>
      <c r="D302" s="165"/>
      <c r="E302" s="159" t="s">
        <v>375</v>
      </c>
      <c r="F302" s="160"/>
      <c r="G302" s="171">
        <v>129485</v>
      </c>
      <c r="H302" s="436">
        <v>124146</v>
      </c>
      <c r="I302" s="443">
        <f t="shared" si="15"/>
        <v>4.3005815733088371E-2</v>
      </c>
      <c r="J302" s="496" t="s">
        <v>175</v>
      </c>
      <c r="K302" s="416">
        <v>1</v>
      </c>
      <c r="L302" s="418" t="str">
        <f>IF(G302='（1）エ_月別観光地点別'!S302,"OK","NG")</f>
        <v>OK</v>
      </c>
      <c r="M302" s="418"/>
    </row>
    <row r="303" spans="1:13" ht="15" customHeight="1">
      <c r="A303" s="356"/>
      <c r="B303" s="357"/>
      <c r="C303" s="357"/>
      <c r="D303" s="165" t="s">
        <v>50</v>
      </c>
      <c r="E303" s="159" t="s">
        <v>355</v>
      </c>
      <c r="F303" s="160"/>
      <c r="G303" s="171">
        <v>89150</v>
      </c>
      <c r="H303" s="436">
        <v>61060</v>
      </c>
      <c r="I303" s="443">
        <f t="shared" si="15"/>
        <v>0.46003930560104811</v>
      </c>
      <c r="J303" s="496"/>
      <c r="L303" s="418" t="str">
        <f>IF(G303='（1）エ_月別観光地点別'!S303,"OK","NG")</f>
        <v>OK</v>
      </c>
      <c r="M303" s="418"/>
    </row>
    <row r="304" spans="1:13" ht="15" customHeight="1">
      <c r="A304" s="356"/>
      <c r="B304" s="357"/>
      <c r="C304" s="357"/>
      <c r="D304" s="165"/>
      <c r="E304" s="159" t="s">
        <v>376</v>
      </c>
      <c r="F304" s="160"/>
      <c r="G304" s="171">
        <v>19300</v>
      </c>
      <c r="H304" s="436">
        <v>12500</v>
      </c>
      <c r="I304" s="443">
        <f t="shared" si="15"/>
        <v>0.54400000000000004</v>
      </c>
      <c r="J304" s="496" t="s">
        <v>185</v>
      </c>
      <c r="K304" s="416">
        <v>1</v>
      </c>
      <c r="L304" s="418" t="str">
        <f>IF(G304='（1）エ_月別観光地点別'!S304,"OK","NG")</f>
        <v>OK</v>
      </c>
      <c r="M304" s="418"/>
    </row>
    <row r="305" spans="1:13" ht="15" customHeight="1">
      <c r="A305" s="356"/>
      <c r="B305" s="357"/>
      <c r="C305" s="357"/>
      <c r="D305" s="165"/>
      <c r="E305" s="159" t="s">
        <v>351</v>
      </c>
      <c r="F305" s="160"/>
      <c r="G305" s="171">
        <v>69850</v>
      </c>
      <c r="H305" s="436">
        <v>48560</v>
      </c>
      <c r="I305" s="443">
        <f t="shared" si="15"/>
        <v>0.43842668863261935</v>
      </c>
      <c r="J305" s="496" t="s">
        <v>186</v>
      </c>
      <c r="K305" s="416">
        <v>1</v>
      </c>
      <c r="L305" s="418" t="str">
        <f>IF(G305='（1）エ_月別観光地点別'!S305,"OK","NG")</f>
        <v>OK</v>
      </c>
      <c r="M305" s="418"/>
    </row>
    <row r="306" spans="1:13" ht="15" customHeight="1">
      <c r="A306" s="356"/>
      <c r="B306" s="357"/>
      <c r="C306" s="357"/>
      <c r="D306" s="165" t="s">
        <v>52</v>
      </c>
      <c r="E306" s="159" t="s">
        <v>356</v>
      </c>
      <c r="F306" s="160"/>
      <c r="G306" s="171">
        <v>71270</v>
      </c>
      <c r="H306" s="436">
        <v>61520</v>
      </c>
      <c r="I306" s="443">
        <f t="shared" si="15"/>
        <v>0.15848504551365417</v>
      </c>
      <c r="J306" s="496"/>
      <c r="L306" s="418" t="str">
        <f>IF(G306='（1）エ_月別観光地点別'!S306,"OK","NG")</f>
        <v>OK</v>
      </c>
      <c r="M306" s="418"/>
    </row>
    <row r="307" spans="1:13" ht="15" customHeight="1">
      <c r="A307" s="356"/>
      <c r="B307" s="357"/>
      <c r="C307" s="357"/>
      <c r="D307" s="165"/>
      <c r="E307" s="159" t="s">
        <v>377</v>
      </c>
      <c r="F307" s="160"/>
      <c r="G307" s="171">
        <v>1680</v>
      </c>
      <c r="H307" s="436">
        <v>1640</v>
      </c>
      <c r="I307" s="443">
        <f t="shared" si="15"/>
        <v>2.4390243902439046E-2</v>
      </c>
      <c r="J307" s="490" t="s">
        <v>185</v>
      </c>
      <c r="K307" s="416">
        <v>1</v>
      </c>
      <c r="L307" s="418" t="str">
        <f>IF(G307='（1）エ_月別観光地点別'!S307,"OK","NG")</f>
        <v>OK</v>
      </c>
      <c r="M307" s="418"/>
    </row>
    <row r="308" spans="1:13" ht="15" customHeight="1">
      <c r="A308" s="356"/>
      <c r="B308" s="357"/>
      <c r="C308" s="357"/>
      <c r="D308" s="165"/>
      <c r="E308" s="159" t="s">
        <v>351</v>
      </c>
      <c r="F308" s="160"/>
      <c r="G308" s="171">
        <v>69590</v>
      </c>
      <c r="H308" s="436">
        <v>59880</v>
      </c>
      <c r="I308" s="443">
        <f t="shared" si="15"/>
        <v>0.16215764863059445</v>
      </c>
      <c r="J308" s="496" t="s">
        <v>186</v>
      </c>
      <c r="K308" s="416">
        <v>1</v>
      </c>
      <c r="L308" s="418" t="str">
        <f>IF(G308='（1）エ_月別観光地点別'!S308,"OK","NG")</f>
        <v>OK</v>
      </c>
      <c r="M308" s="418"/>
    </row>
    <row r="309" spans="1:13" ht="15" customHeight="1">
      <c r="A309" s="356"/>
      <c r="B309" s="357"/>
      <c r="C309" s="357"/>
      <c r="D309" s="165" t="s">
        <v>201</v>
      </c>
      <c r="E309" s="159" t="s">
        <v>357</v>
      </c>
      <c r="F309" s="160"/>
      <c r="G309" s="171">
        <v>3130</v>
      </c>
      <c r="H309" s="436">
        <v>2660</v>
      </c>
      <c r="I309" s="443">
        <f t="shared" si="15"/>
        <v>0.17669172932330834</v>
      </c>
      <c r="J309" s="490"/>
      <c r="L309" s="418" t="str">
        <f>IF(G309='（1）エ_月別観光地点別'!S309,"OK","NG")</f>
        <v>OK</v>
      </c>
      <c r="M309" s="418"/>
    </row>
    <row r="310" spans="1:13" ht="15" customHeight="1">
      <c r="A310" s="356"/>
      <c r="B310" s="357"/>
      <c r="C310" s="357"/>
      <c r="D310" s="165"/>
      <c r="E310" s="159" t="s">
        <v>378</v>
      </c>
      <c r="F310" s="160"/>
      <c r="G310" s="171">
        <v>990</v>
      </c>
      <c r="H310" s="436">
        <v>930</v>
      </c>
      <c r="I310" s="443">
        <f t="shared" si="15"/>
        <v>6.4516129032258007E-2</v>
      </c>
      <c r="J310" s="496" t="s">
        <v>185</v>
      </c>
      <c r="K310" s="416">
        <v>1</v>
      </c>
      <c r="L310" s="418" t="str">
        <f>IF(G310='（1）エ_月別観光地点別'!S310,"OK","NG")</f>
        <v>OK</v>
      </c>
      <c r="M310" s="418"/>
    </row>
    <row r="311" spans="1:13" ht="15" customHeight="1">
      <c r="A311" s="356"/>
      <c r="B311" s="357"/>
      <c r="C311" s="357"/>
      <c r="D311" s="165"/>
      <c r="E311" s="159" t="s">
        <v>351</v>
      </c>
      <c r="F311" s="160"/>
      <c r="G311" s="171">
        <v>2140</v>
      </c>
      <c r="H311" s="436">
        <v>1730</v>
      </c>
      <c r="I311" s="443">
        <f t="shared" si="15"/>
        <v>0.23699421965317913</v>
      </c>
      <c r="J311" s="496" t="s">
        <v>186</v>
      </c>
      <c r="K311" s="416">
        <v>1</v>
      </c>
      <c r="L311" s="418" t="str">
        <f>IF(G311='（1）エ_月別観光地点別'!S311,"OK","NG")</f>
        <v>OK</v>
      </c>
      <c r="M311" s="418"/>
    </row>
    <row r="312" spans="1:13" ht="15" customHeight="1">
      <c r="A312" s="356"/>
      <c r="B312" s="357"/>
      <c r="C312" s="357"/>
      <c r="D312" s="165" t="s">
        <v>56</v>
      </c>
      <c r="E312" s="159" t="s">
        <v>841</v>
      </c>
      <c r="F312" s="160"/>
      <c r="G312" s="171">
        <v>161566</v>
      </c>
      <c r="H312" s="436">
        <v>90804</v>
      </c>
      <c r="I312" s="443">
        <f t="shared" si="15"/>
        <v>0.77928285097572791</v>
      </c>
      <c r="J312" s="496" t="s">
        <v>177</v>
      </c>
      <c r="K312" s="416">
        <v>1</v>
      </c>
      <c r="L312" s="418" t="str">
        <f>IF(G312='（1）エ_月別観光地点別'!S312,"OK","NG")</f>
        <v>OK</v>
      </c>
      <c r="M312" s="418"/>
    </row>
    <row r="313" spans="1:13" ht="15" customHeight="1">
      <c r="A313" s="379"/>
      <c r="B313" s="380"/>
      <c r="C313" s="380"/>
      <c r="D313" s="164" t="s">
        <v>58</v>
      </c>
      <c r="E313" s="543" t="s">
        <v>358</v>
      </c>
      <c r="F313" s="586"/>
      <c r="G313" s="294">
        <v>46110</v>
      </c>
      <c r="H313" s="587">
        <v>48890</v>
      </c>
      <c r="I313" s="544">
        <f t="shared" si="15"/>
        <v>-5.6862344037635459E-2</v>
      </c>
      <c r="J313" s="588" t="s">
        <v>188</v>
      </c>
      <c r="K313" s="416">
        <v>1</v>
      </c>
      <c r="L313" s="418" t="str">
        <f>IF(G313='（1）エ_月別観光地点別'!S313,"OK","NG")</f>
        <v>OK</v>
      </c>
      <c r="M313" s="418"/>
    </row>
    <row r="314" spans="1:13" ht="15" customHeight="1">
      <c r="A314" s="356"/>
      <c r="B314" s="357"/>
      <c r="C314" s="357"/>
      <c r="D314" s="165" t="s">
        <v>60</v>
      </c>
      <c r="E314" s="159" t="s">
        <v>359</v>
      </c>
      <c r="F314" s="160"/>
      <c r="G314" s="171">
        <v>38627</v>
      </c>
      <c r="H314" s="436">
        <v>26638</v>
      </c>
      <c r="I314" s="443">
        <f t="shared" si="15"/>
        <v>0.45007132667617689</v>
      </c>
      <c r="J314" s="496" t="s">
        <v>176</v>
      </c>
      <c r="K314" s="416">
        <v>1</v>
      </c>
      <c r="L314" s="418" t="str">
        <f>IF(G314='（1）エ_月別観光地点別'!S314,"OK","NG")</f>
        <v>OK</v>
      </c>
      <c r="M314" s="418"/>
    </row>
    <row r="315" spans="1:13" ht="15" customHeight="1">
      <c r="A315" s="356"/>
      <c r="B315" s="357"/>
      <c r="C315" s="357"/>
      <c r="D315" s="165" t="s">
        <v>62</v>
      </c>
      <c r="E315" s="159" t="s">
        <v>360</v>
      </c>
      <c r="F315" s="160"/>
      <c r="G315" s="171">
        <v>61527</v>
      </c>
      <c r="H315" s="436">
        <v>59005</v>
      </c>
      <c r="I315" s="443">
        <f t="shared" si="15"/>
        <v>4.2742140496567993E-2</v>
      </c>
      <c r="J315" s="496"/>
      <c r="L315" s="418" t="str">
        <f>IF(G315='（1）エ_月別観光地点別'!S315,"OK","NG")</f>
        <v>OK</v>
      </c>
      <c r="M315" s="418"/>
    </row>
    <row r="316" spans="1:13" ht="15" customHeight="1">
      <c r="A316" s="356"/>
      <c r="B316" s="357"/>
      <c r="C316" s="357"/>
      <c r="D316" s="456"/>
      <c r="E316" s="157" t="s">
        <v>379</v>
      </c>
      <c r="F316" s="449"/>
      <c r="G316" s="450">
        <v>34846</v>
      </c>
      <c r="H316" s="451">
        <v>32362</v>
      </c>
      <c r="I316" s="425">
        <f t="shared" si="15"/>
        <v>7.6756689944997181E-2</v>
      </c>
      <c r="J316" s="457" t="s">
        <v>189</v>
      </c>
      <c r="K316" s="416">
        <v>1</v>
      </c>
      <c r="L316" s="418" t="str">
        <f>IF(G316='（1）エ_月別観光地点別'!S316,"OK","NG")</f>
        <v>OK</v>
      </c>
      <c r="M316" s="418"/>
    </row>
    <row r="317" spans="1:13" ht="15" customHeight="1">
      <c r="A317" s="356"/>
      <c r="B317" s="357"/>
      <c r="C317" s="357"/>
      <c r="D317" s="456"/>
      <c r="E317" s="157" t="s">
        <v>380</v>
      </c>
      <c r="F317" s="449"/>
      <c r="G317" s="450">
        <v>26681</v>
      </c>
      <c r="H317" s="451">
        <v>26643</v>
      </c>
      <c r="I317" s="425">
        <f t="shared" si="15"/>
        <v>1.4262658109072124E-3</v>
      </c>
      <c r="J317" s="457" t="s">
        <v>189</v>
      </c>
      <c r="K317" s="416">
        <v>1</v>
      </c>
      <c r="L317" s="418" t="str">
        <f>IF(G317='（1）エ_月別観光地点別'!S317,"OK","NG")</f>
        <v>OK</v>
      </c>
      <c r="M317" s="418"/>
    </row>
    <row r="318" spans="1:13" ht="15" customHeight="1">
      <c r="A318" s="356"/>
      <c r="B318" s="357"/>
      <c r="C318" s="357"/>
      <c r="D318" s="456" t="s">
        <v>64</v>
      </c>
      <c r="E318" s="157" t="s">
        <v>703</v>
      </c>
      <c r="F318" s="449"/>
      <c r="G318" s="450">
        <v>25273</v>
      </c>
      <c r="H318" s="451">
        <v>27189</v>
      </c>
      <c r="I318" s="425">
        <f t="shared" si="15"/>
        <v>-7.046967523630876E-2</v>
      </c>
      <c r="J318" s="457" t="s">
        <v>181</v>
      </c>
      <c r="K318" s="416">
        <v>1</v>
      </c>
      <c r="L318" s="418" t="str">
        <f>IF(G318='（1）エ_月別観光地点別'!S318,"OK","NG")</f>
        <v>OK</v>
      </c>
      <c r="M318" s="418"/>
    </row>
    <row r="319" spans="1:13" ht="15" customHeight="1">
      <c r="A319" s="356"/>
      <c r="B319" s="357"/>
      <c r="C319" s="357"/>
      <c r="D319" s="456" t="s">
        <v>66</v>
      </c>
      <c r="E319" s="157" t="s">
        <v>361</v>
      </c>
      <c r="F319" s="449"/>
      <c r="G319" s="450">
        <v>0</v>
      </c>
      <c r="H319" s="451">
        <v>377</v>
      </c>
      <c r="I319" s="425">
        <f t="shared" si="15"/>
        <v>-1</v>
      </c>
      <c r="J319" s="457" t="s">
        <v>170</v>
      </c>
      <c r="K319" s="416">
        <v>1</v>
      </c>
      <c r="L319" s="418" t="str">
        <f>IF(G319='（1）エ_月別観光地点別'!S319,"OK","NG")</f>
        <v>OK</v>
      </c>
      <c r="M319" s="418"/>
    </row>
    <row r="320" spans="1:13" ht="15" customHeight="1">
      <c r="A320" s="356"/>
      <c r="B320" s="357"/>
      <c r="C320" s="357"/>
      <c r="D320" s="456" t="s">
        <v>68</v>
      </c>
      <c r="E320" s="157" t="s">
        <v>362</v>
      </c>
      <c r="F320" s="449"/>
      <c r="G320" s="450">
        <v>59479</v>
      </c>
      <c r="H320" s="451">
        <v>56491</v>
      </c>
      <c r="I320" s="425">
        <f t="shared" si="15"/>
        <v>5.289338124657017E-2</v>
      </c>
      <c r="J320" s="457" t="s">
        <v>171</v>
      </c>
      <c r="K320" s="416">
        <v>1</v>
      </c>
      <c r="L320" s="418" t="str">
        <f>IF(G320='（1）エ_月別観光地点別'!S320,"OK","NG")</f>
        <v>OK</v>
      </c>
      <c r="M320" s="418"/>
    </row>
    <row r="321" spans="1:13" ht="15" customHeight="1">
      <c r="A321" s="356"/>
      <c r="B321" s="357"/>
      <c r="C321" s="357"/>
      <c r="D321" s="456" t="s">
        <v>70</v>
      </c>
      <c r="E321" s="157" t="s">
        <v>363</v>
      </c>
      <c r="F321" s="449"/>
      <c r="G321" s="450">
        <v>64314</v>
      </c>
      <c r="H321" s="451">
        <v>61302</v>
      </c>
      <c r="I321" s="425">
        <f t="shared" si="15"/>
        <v>4.9133796613487268E-2</v>
      </c>
      <c r="J321" s="457" t="s">
        <v>171</v>
      </c>
      <c r="K321" s="416">
        <v>1</v>
      </c>
      <c r="L321" s="418" t="str">
        <f>IF(G321='（1）エ_月別観光地点別'!S321,"OK","NG")</f>
        <v>OK</v>
      </c>
      <c r="M321" s="418"/>
    </row>
    <row r="322" spans="1:13" ht="15" customHeight="1">
      <c r="A322" s="356"/>
      <c r="B322" s="357"/>
      <c r="C322" s="357"/>
      <c r="D322" s="456" t="s">
        <v>72</v>
      </c>
      <c r="E322" s="157" t="s">
        <v>364</v>
      </c>
      <c r="F322" s="449"/>
      <c r="G322" s="450">
        <v>27201</v>
      </c>
      <c r="H322" s="451">
        <v>31902</v>
      </c>
      <c r="I322" s="425">
        <f t="shared" si="15"/>
        <v>-0.14735753244310701</v>
      </c>
      <c r="J322" s="457" t="s">
        <v>171</v>
      </c>
      <c r="K322" s="416">
        <v>1</v>
      </c>
      <c r="L322" s="418" t="str">
        <f>IF(G322='（1）エ_月別観光地点別'!S322,"OK","NG")</f>
        <v>OK</v>
      </c>
      <c r="M322" s="418"/>
    </row>
    <row r="323" spans="1:13" ht="15" customHeight="1">
      <c r="A323" s="356"/>
      <c r="B323" s="357"/>
      <c r="C323" s="357"/>
      <c r="D323" s="456" t="s">
        <v>74</v>
      </c>
      <c r="E323" s="157" t="s">
        <v>365</v>
      </c>
      <c r="F323" s="449"/>
      <c r="G323" s="450">
        <v>2390</v>
      </c>
      <c r="H323" s="451">
        <v>2560</v>
      </c>
      <c r="I323" s="425">
        <f t="shared" si="15"/>
        <v>-6.640625E-2</v>
      </c>
      <c r="J323" s="457" t="s">
        <v>187</v>
      </c>
      <c r="K323" s="416">
        <v>1</v>
      </c>
      <c r="L323" s="418" t="str">
        <f>IF(G323='（1）エ_月別観光地点別'!S323,"OK","NG")</f>
        <v>OK</v>
      </c>
      <c r="M323" s="418"/>
    </row>
    <row r="324" spans="1:13" ht="15" customHeight="1">
      <c r="A324" s="356"/>
      <c r="B324" s="357"/>
      <c r="C324" s="357"/>
      <c r="D324" s="456" t="s">
        <v>76</v>
      </c>
      <c r="E324" s="157" t="s">
        <v>366</v>
      </c>
      <c r="F324" s="449"/>
      <c r="G324" s="450">
        <v>0</v>
      </c>
      <c r="H324" s="451">
        <v>1070</v>
      </c>
      <c r="I324" s="425">
        <f t="shared" si="15"/>
        <v>-1</v>
      </c>
      <c r="J324" s="457"/>
      <c r="L324" s="418" t="str">
        <f>IF(G324='（1）エ_月別観光地点別'!S324,"OK","NG")</f>
        <v>OK</v>
      </c>
      <c r="M324" s="418"/>
    </row>
    <row r="325" spans="1:13" ht="15" customHeight="1">
      <c r="A325" s="356"/>
      <c r="B325" s="357"/>
      <c r="C325" s="357"/>
      <c r="D325" s="456"/>
      <c r="E325" s="157" t="s">
        <v>381</v>
      </c>
      <c r="F325" s="449"/>
      <c r="G325" s="450">
        <v>0</v>
      </c>
      <c r="H325" s="451">
        <v>270</v>
      </c>
      <c r="I325" s="425">
        <f t="shared" si="15"/>
        <v>-1</v>
      </c>
      <c r="J325" s="457" t="s">
        <v>185</v>
      </c>
      <c r="K325" s="416">
        <v>1</v>
      </c>
      <c r="L325" s="418" t="str">
        <f>IF(G325='（1）エ_月別観光地点別'!S325,"OK","NG")</f>
        <v>OK</v>
      </c>
      <c r="M325" s="418"/>
    </row>
    <row r="326" spans="1:13" ht="15" customHeight="1">
      <c r="A326" s="356"/>
      <c r="B326" s="357"/>
      <c r="C326" s="357"/>
      <c r="D326" s="456"/>
      <c r="E326" s="157" t="s">
        <v>382</v>
      </c>
      <c r="F326" s="449"/>
      <c r="G326" s="450">
        <v>0</v>
      </c>
      <c r="H326" s="451">
        <v>800</v>
      </c>
      <c r="I326" s="425">
        <f t="shared" si="15"/>
        <v>-1</v>
      </c>
      <c r="J326" s="457" t="s">
        <v>188</v>
      </c>
      <c r="K326" s="416">
        <v>1</v>
      </c>
      <c r="L326" s="418" t="str">
        <f>IF(G326='（1）エ_月別観光地点別'!S326,"OK","NG")</f>
        <v>OK</v>
      </c>
      <c r="M326" s="418"/>
    </row>
    <row r="327" spans="1:13" ht="15" customHeight="1">
      <c r="A327" s="356"/>
      <c r="B327" s="357"/>
      <c r="C327" s="357"/>
      <c r="D327" s="515" t="s">
        <v>668</v>
      </c>
      <c r="E327" s="157" t="s">
        <v>704</v>
      </c>
      <c r="F327" s="449"/>
      <c r="G327" s="450">
        <v>55291</v>
      </c>
      <c r="H327" s="451">
        <v>63099</v>
      </c>
      <c r="I327" s="425">
        <f t="shared" si="15"/>
        <v>-0.12374205613401168</v>
      </c>
      <c r="J327" s="457" t="s">
        <v>181</v>
      </c>
      <c r="K327" s="416">
        <v>1</v>
      </c>
      <c r="L327" s="418" t="str">
        <f>IF(G327='（1）エ_月別観光地点別'!S327,"OK","NG")</f>
        <v>OK</v>
      </c>
      <c r="M327" s="418"/>
    </row>
    <row r="328" spans="1:13" ht="15" customHeight="1">
      <c r="A328" s="356"/>
      <c r="B328" s="357"/>
      <c r="C328" s="357"/>
      <c r="D328" s="515" t="s">
        <v>79</v>
      </c>
      <c r="E328" s="157" t="s">
        <v>367</v>
      </c>
      <c r="F328" s="449"/>
      <c r="G328" s="450">
        <v>5679</v>
      </c>
      <c r="H328" s="451">
        <v>3137</v>
      </c>
      <c r="I328" s="425">
        <f t="shared" si="15"/>
        <v>0.8103283391775582</v>
      </c>
      <c r="J328" s="457" t="s">
        <v>170</v>
      </c>
      <c r="K328" s="416">
        <v>1</v>
      </c>
      <c r="L328" s="418" t="str">
        <f>IF(G328='（1）エ_月別観光地点別'!S328,"OK","NG")</f>
        <v>OK</v>
      </c>
      <c r="M328" s="418"/>
    </row>
    <row r="329" spans="1:13" ht="15" customHeight="1">
      <c r="A329" s="356"/>
      <c r="B329" s="357"/>
      <c r="C329" s="357"/>
      <c r="D329" s="515" t="s">
        <v>81</v>
      </c>
      <c r="E329" s="157" t="s">
        <v>926</v>
      </c>
      <c r="F329" s="449"/>
      <c r="G329" s="450">
        <v>8179</v>
      </c>
      <c r="H329" s="451">
        <v>8615</v>
      </c>
      <c r="I329" s="425">
        <f t="shared" si="15"/>
        <v>-5.0609402205455623E-2</v>
      </c>
      <c r="J329" s="522" t="s">
        <v>927</v>
      </c>
      <c r="K329" s="416">
        <v>1</v>
      </c>
      <c r="L329" s="418" t="str">
        <f>IF(G329='（1）エ_月別観光地点別'!S329,"OK","NG")</f>
        <v>OK</v>
      </c>
      <c r="M329" s="418"/>
    </row>
    <row r="330" spans="1:13" ht="15" customHeight="1">
      <c r="A330" s="356"/>
      <c r="B330" s="357"/>
      <c r="C330" s="357"/>
      <c r="D330" s="515" t="s">
        <v>83</v>
      </c>
      <c r="E330" s="157" t="s">
        <v>369</v>
      </c>
      <c r="F330" s="449"/>
      <c r="G330" s="450">
        <v>83094</v>
      </c>
      <c r="H330" s="451">
        <v>71568</v>
      </c>
      <c r="I330" s="425">
        <f t="shared" si="15"/>
        <v>0.16104963112005355</v>
      </c>
      <c r="J330" s="457" t="s">
        <v>172</v>
      </c>
      <c r="K330" s="416">
        <v>1</v>
      </c>
      <c r="L330" s="418" t="str">
        <f>IF(G330='（1）エ_月別観光地点別'!S330,"OK","NG")</f>
        <v>OK</v>
      </c>
      <c r="M330" s="418"/>
    </row>
    <row r="331" spans="1:13" ht="15" customHeight="1">
      <c r="A331" s="356"/>
      <c r="B331" s="357"/>
      <c r="C331" s="357"/>
      <c r="D331" s="515" t="s">
        <v>84</v>
      </c>
      <c r="E331" s="157" t="s">
        <v>905</v>
      </c>
      <c r="F331" s="449"/>
      <c r="G331" s="450">
        <v>4000</v>
      </c>
      <c r="H331" s="451">
        <v>0</v>
      </c>
      <c r="I331" s="425" t="str">
        <f t="shared" si="15"/>
        <v>－</v>
      </c>
      <c r="J331" s="522" t="s">
        <v>916</v>
      </c>
      <c r="K331" s="416">
        <v>1</v>
      </c>
      <c r="L331" s="418" t="str">
        <f>IF(G331='（1）エ_月別観光地点別'!S331,"OK","NG")</f>
        <v>OK</v>
      </c>
      <c r="M331" s="418"/>
    </row>
    <row r="332" spans="1:13" ht="15" customHeight="1">
      <c r="A332" s="356"/>
      <c r="B332" s="357"/>
      <c r="C332" s="357"/>
      <c r="D332" s="515" t="s">
        <v>86</v>
      </c>
      <c r="E332" s="157" t="s">
        <v>370</v>
      </c>
      <c r="F332" s="449"/>
      <c r="G332" s="450">
        <v>3500</v>
      </c>
      <c r="H332" s="451">
        <v>2500</v>
      </c>
      <c r="I332" s="425">
        <f t="shared" si="15"/>
        <v>0.39999999999999991</v>
      </c>
      <c r="J332" s="457" t="s">
        <v>190</v>
      </c>
      <c r="K332" s="416">
        <v>1</v>
      </c>
      <c r="L332" s="418" t="str">
        <f>IF(G332='（1）エ_月別観光地点別'!S332,"OK","NG")</f>
        <v>OK</v>
      </c>
      <c r="M332" s="418"/>
    </row>
    <row r="333" spans="1:13" ht="15" customHeight="1">
      <c r="A333" s="356"/>
      <c r="B333" s="357"/>
      <c r="C333" s="357"/>
      <c r="D333" s="515" t="s">
        <v>88</v>
      </c>
      <c r="E333" s="157" t="s">
        <v>371</v>
      </c>
      <c r="F333" s="449"/>
      <c r="G333" s="450">
        <v>3561</v>
      </c>
      <c r="H333" s="451">
        <v>13714</v>
      </c>
      <c r="I333" s="425">
        <f t="shared" si="15"/>
        <v>-0.74033834038209134</v>
      </c>
      <c r="J333" s="457" t="s">
        <v>171</v>
      </c>
      <c r="K333" s="416">
        <v>1</v>
      </c>
      <c r="L333" s="418" t="str">
        <f>IF(G333='（1）エ_月別観光地点別'!S333,"OK","NG")</f>
        <v>OK</v>
      </c>
      <c r="M333" s="418"/>
    </row>
    <row r="334" spans="1:13" ht="15" customHeight="1">
      <c r="A334" s="356"/>
      <c r="B334" s="357"/>
      <c r="C334" s="357"/>
      <c r="D334" s="515" t="s">
        <v>90</v>
      </c>
      <c r="E334" s="157" t="s">
        <v>776</v>
      </c>
      <c r="F334" s="449"/>
      <c r="G334" s="450">
        <v>1656</v>
      </c>
      <c r="H334" s="451">
        <v>1007</v>
      </c>
      <c r="I334" s="425">
        <f t="shared" ref="I334" si="16">IFERROR(G334/H334-1,"－")</f>
        <v>0.64448857994041697</v>
      </c>
      <c r="J334" s="457" t="s">
        <v>193</v>
      </c>
      <c r="K334" s="416">
        <v>1</v>
      </c>
      <c r="L334" s="418" t="str">
        <f>IF(G334='（1）エ_月別観光地点別'!S334,"OK","NG")</f>
        <v>OK</v>
      </c>
      <c r="M334" s="418"/>
    </row>
    <row r="335" spans="1:13" ht="15" customHeight="1">
      <c r="A335" s="394"/>
      <c r="B335" s="395"/>
      <c r="C335" s="395"/>
      <c r="D335" s="396"/>
      <c r="E335" s="452" t="s">
        <v>606</v>
      </c>
      <c r="F335" s="453"/>
      <c r="G335" s="454">
        <f>SUMIFS(G297:G334,K297:K334,1)</f>
        <v>1340757</v>
      </c>
      <c r="H335" s="455">
        <f>SUMIFS(H297:H334,K297:K334,1)</f>
        <v>1144658</v>
      </c>
      <c r="I335" s="471">
        <f t="shared" si="15"/>
        <v>0.17131667275290963</v>
      </c>
      <c r="J335" s="494"/>
      <c r="K335" s="416">
        <v>2</v>
      </c>
      <c r="L335" s="418" t="str">
        <f>IF(G335='（1）エ_月別観光地点別'!S335,"OK","NG")</f>
        <v>OK</v>
      </c>
      <c r="M335" s="418"/>
    </row>
    <row r="336" spans="1:13" ht="15" customHeight="1">
      <c r="A336" s="356"/>
      <c r="B336" s="374" t="s">
        <v>383</v>
      </c>
      <c r="C336" s="377"/>
      <c r="D336" s="165" t="s">
        <v>751</v>
      </c>
      <c r="E336" s="159" t="s">
        <v>808</v>
      </c>
      <c r="F336" s="160"/>
      <c r="G336" s="171">
        <v>360</v>
      </c>
      <c r="H336" s="436">
        <v>320</v>
      </c>
      <c r="I336" s="425">
        <f>IFERROR(G336/H336-1,"－")</f>
        <v>0.125</v>
      </c>
      <c r="J336" s="496" t="s">
        <v>173</v>
      </c>
      <c r="K336" s="416">
        <v>1</v>
      </c>
      <c r="L336" s="418" t="str">
        <f>IF(G336='（1）エ_月別観光地点別'!S336,"OK","NG")</f>
        <v>OK</v>
      </c>
      <c r="M336" s="418"/>
    </row>
    <row r="337" spans="1:13" ht="15" customHeight="1">
      <c r="A337" s="356"/>
      <c r="B337" s="374"/>
      <c r="C337" s="377"/>
      <c r="D337" s="165" t="s">
        <v>48</v>
      </c>
      <c r="E337" s="159" t="s">
        <v>384</v>
      </c>
      <c r="F337" s="160"/>
      <c r="G337" s="171">
        <v>38230</v>
      </c>
      <c r="H337" s="436">
        <v>44883</v>
      </c>
      <c r="I337" s="443">
        <f t="shared" si="15"/>
        <v>-0.14822984203373213</v>
      </c>
      <c r="J337" s="496" t="s">
        <v>171</v>
      </c>
      <c r="K337" s="416">
        <v>1</v>
      </c>
      <c r="L337" s="418" t="str">
        <f>IF(G337='（1）エ_月別観光地点別'!S337,"OK","NG")</f>
        <v>OK</v>
      </c>
      <c r="M337" s="418"/>
    </row>
    <row r="338" spans="1:13" ht="15" customHeight="1">
      <c r="A338" s="356"/>
      <c r="B338" s="357"/>
      <c r="C338" s="357"/>
      <c r="D338" s="165" t="s">
        <v>50</v>
      </c>
      <c r="E338" s="159" t="s">
        <v>385</v>
      </c>
      <c r="F338" s="160"/>
      <c r="G338" s="171">
        <v>35869</v>
      </c>
      <c r="H338" s="436">
        <v>48225</v>
      </c>
      <c r="I338" s="443">
        <f t="shared" si="15"/>
        <v>-0.256215655780197</v>
      </c>
      <c r="J338" s="496"/>
      <c r="L338" s="418" t="str">
        <f>IF(G338='（1）エ_月別観光地点別'!S338,"OK","NG")</f>
        <v>OK</v>
      </c>
      <c r="M338" s="418"/>
    </row>
    <row r="339" spans="1:13" ht="15" customHeight="1">
      <c r="A339" s="356"/>
      <c r="B339" s="357"/>
      <c r="C339" s="357"/>
      <c r="D339" s="163"/>
      <c r="E339" s="157" t="s">
        <v>389</v>
      </c>
      <c r="F339" s="158"/>
      <c r="G339" s="175">
        <v>5217</v>
      </c>
      <c r="H339" s="333">
        <v>13615</v>
      </c>
      <c r="I339" s="425">
        <f t="shared" si="15"/>
        <v>-0.61681968417186928</v>
      </c>
      <c r="J339" s="495" t="s">
        <v>185</v>
      </c>
      <c r="K339" s="416">
        <v>1</v>
      </c>
      <c r="L339" s="418" t="str">
        <f>IF(G339='（1）エ_月別観光地点別'!S339,"OK","NG")</f>
        <v>OK</v>
      </c>
      <c r="M339" s="418"/>
    </row>
    <row r="340" spans="1:13" ht="15" customHeight="1">
      <c r="A340" s="356"/>
      <c r="B340" s="357"/>
      <c r="C340" s="357"/>
      <c r="D340" s="165"/>
      <c r="E340" s="159" t="s">
        <v>390</v>
      </c>
      <c r="F340" s="160"/>
      <c r="G340" s="171">
        <v>967</v>
      </c>
      <c r="H340" s="436">
        <v>1681</v>
      </c>
      <c r="I340" s="443">
        <f t="shared" si="15"/>
        <v>-0.42474717430101128</v>
      </c>
      <c r="J340" s="496" t="s">
        <v>185</v>
      </c>
      <c r="K340" s="416">
        <v>1</v>
      </c>
      <c r="L340" s="418" t="str">
        <f>IF(G340='（1）エ_月別観光地点別'!S340,"OK","NG")</f>
        <v>OK</v>
      </c>
      <c r="M340" s="418"/>
    </row>
    <row r="341" spans="1:13" ht="15" customHeight="1">
      <c r="A341" s="356"/>
      <c r="B341" s="357"/>
      <c r="C341" s="357"/>
      <c r="D341" s="163"/>
      <c r="E341" s="157" t="s">
        <v>391</v>
      </c>
      <c r="F341" s="158"/>
      <c r="G341" s="175">
        <v>2188</v>
      </c>
      <c r="H341" s="333">
        <v>2062</v>
      </c>
      <c r="I341" s="425">
        <f t="shared" si="15"/>
        <v>6.1105722599418044E-2</v>
      </c>
      <c r="J341" s="495" t="s">
        <v>185</v>
      </c>
      <c r="K341" s="416">
        <v>1</v>
      </c>
      <c r="L341" s="418" t="str">
        <f>IF(G341='（1）エ_月別観光地点別'!S341,"OK","NG")</f>
        <v>OK</v>
      </c>
      <c r="M341" s="418"/>
    </row>
    <row r="342" spans="1:13" ht="15" customHeight="1">
      <c r="A342" s="356"/>
      <c r="B342" s="357"/>
      <c r="C342" s="357"/>
      <c r="D342" s="165"/>
      <c r="E342" s="159" t="s">
        <v>392</v>
      </c>
      <c r="F342" s="160"/>
      <c r="G342" s="171">
        <v>25385</v>
      </c>
      <c r="H342" s="436">
        <v>28932</v>
      </c>
      <c r="I342" s="443">
        <f t="shared" si="15"/>
        <v>-0.12259781556753768</v>
      </c>
      <c r="J342" s="496" t="s">
        <v>188</v>
      </c>
      <c r="K342" s="416">
        <v>1</v>
      </c>
      <c r="L342" s="418" t="str">
        <f>IF(G342='（1）エ_月別観光地点別'!S342,"OK","NG")</f>
        <v>OK</v>
      </c>
      <c r="M342" s="418"/>
    </row>
    <row r="343" spans="1:13" ht="15" customHeight="1">
      <c r="A343" s="356"/>
      <c r="B343" s="357"/>
      <c r="C343" s="357"/>
      <c r="D343" s="163"/>
      <c r="E343" s="157" t="s">
        <v>393</v>
      </c>
      <c r="F343" s="158"/>
      <c r="G343" s="175">
        <v>2112</v>
      </c>
      <c r="H343" s="333">
        <v>1935</v>
      </c>
      <c r="I343" s="425">
        <f t="shared" si="15"/>
        <v>9.1472868217054248E-2</v>
      </c>
      <c r="J343" s="495" t="s">
        <v>186</v>
      </c>
      <c r="K343" s="416">
        <v>1</v>
      </c>
      <c r="L343" s="418" t="str">
        <f>IF(G343='（1）エ_月別観光地点別'!S343,"OK","NG")</f>
        <v>OK</v>
      </c>
      <c r="M343" s="418"/>
    </row>
    <row r="344" spans="1:13" ht="15" customHeight="1">
      <c r="A344" s="356"/>
      <c r="B344" s="357"/>
      <c r="C344" s="357"/>
      <c r="D344" s="165" t="s">
        <v>752</v>
      </c>
      <c r="E344" s="159" t="s">
        <v>386</v>
      </c>
      <c r="F344" s="160"/>
      <c r="G344" s="171">
        <v>49675</v>
      </c>
      <c r="H344" s="436">
        <v>36149</v>
      </c>
      <c r="I344" s="443">
        <f t="shared" si="15"/>
        <v>0.37417355943456254</v>
      </c>
      <c r="J344" s="496" t="s">
        <v>171</v>
      </c>
      <c r="K344" s="416">
        <v>1</v>
      </c>
      <c r="L344" s="418" t="str">
        <f>IF(G344='（1）エ_月別観光地点別'!S344,"OK","NG")</f>
        <v>OK</v>
      </c>
      <c r="M344" s="418"/>
    </row>
    <row r="345" spans="1:13" ht="15" customHeight="1">
      <c r="A345" s="356"/>
      <c r="B345" s="357"/>
      <c r="C345" s="357"/>
      <c r="D345" s="165" t="s">
        <v>201</v>
      </c>
      <c r="E345" s="157" t="s">
        <v>387</v>
      </c>
      <c r="F345" s="158"/>
      <c r="G345" s="175">
        <v>2096</v>
      </c>
      <c r="H345" s="333">
        <v>2009</v>
      </c>
      <c r="I345" s="425">
        <f t="shared" si="15"/>
        <v>4.330512692882027E-2</v>
      </c>
      <c r="J345" s="495" t="s">
        <v>177</v>
      </c>
      <c r="K345" s="416">
        <v>1</v>
      </c>
      <c r="L345" s="418" t="str">
        <f>IF(G345='（1）エ_月別観光地点別'!S345,"OK","NG")</f>
        <v>OK</v>
      </c>
      <c r="M345" s="418"/>
    </row>
    <row r="346" spans="1:13" ht="15" customHeight="1">
      <c r="A346" s="356"/>
      <c r="B346" s="357"/>
      <c r="C346" s="357"/>
      <c r="D346" s="165" t="s">
        <v>56</v>
      </c>
      <c r="E346" s="159" t="s">
        <v>388</v>
      </c>
      <c r="F346" s="160"/>
      <c r="G346" s="171">
        <v>3218</v>
      </c>
      <c r="H346" s="436">
        <v>3894</v>
      </c>
      <c r="I346" s="443">
        <f t="shared" si="15"/>
        <v>-0.1736004108885465</v>
      </c>
      <c r="J346" s="496" t="s">
        <v>182</v>
      </c>
      <c r="K346" s="416">
        <v>1</v>
      </c>
      <c r="L346" s="418" t="str">
        <f>IF(G346='（1）エ_月別観光地点別'!S346,"OK","NG")</f>
        <v>OK</v>
      </c>
      <c r="M346" s="418"/>
    </row>
    <row r="347" spans="1:13" ht="15" customHeight="1">
      <c r="A347" s="356"/>
      <c r="B347" s="357"/>
      <c r="C347" s="357"/>
      <c r="D347" s="165" t="s">
        <v>58</v>
      </c>
      <c r="E347" s="159" t="s">
        <v>906</v>
      </c>
      <c r="F347" s="160"/>
      <c r="G347" s="171">
        <v>1500</v>
      </c>
      <c r="H347" s="436">
        <v>0</v>
      </c>
      <c r="I347" s="443" t="str">
        <f t="shared" si="15"/>
        <v>－</v>
      </c>
      <c r="J347" s="496" t="s">
        <v>190</v>
      </c>
      <c r="K347" s="416">
        <v>1</v>
      </c>
      <c r="L347" s="418" t="str">
        <f>IF(G347='（1）エ_月別観光地点別'!S347,"OK","NG")</f>
        <v>OK</v>
      </c>
      <c r="M347" s="418"/>
    </row>
    <row r="348" spans="1:13" ht="15" customHeight="1">
      <c r="A348" s="356"/>
      <c r="B348" s="357"/>
      <c r="C348" s="357"/>
      <c r="D348" s="165" t="s">
        <v>60</v>
      </c>
      <c r="E348" s="159" t="s">
        <v>907</v>
      </c>
      <c r="F348" s="160"/>
      <c r="G348" s="171">
        <v>6000</v>
      </c>
      <c r="H348" s="436">
        <v>0</v>
      </c>
      <c r="I348" s="443" t="str">
        <f t="shared" si="15"/>
        <v>－</v>
      </c>
      <c r="J348" s="496" t="s">
        <v>190</v>
      </c>
      <c r="K348" s="416">
        <v>1</v>
      </c>
      <c r="L348" s="418" t="str">
        <f>IF(G348='（1）エ_月別観光地点別'!S348,"OK","NG")</f>
        <v>OK</v>
      </c>
      <c r="M348" s="418"/>
    </row>
    <row r="349" spans="1:13" ht="15" customHeight="1">
      <c r="A349" s="356"/>
      <c r="B349" s="357"/>
      <c r="C349" s="357"/>
      <c r="D349" s="165" t="s">
        <v>62</v>
      </c>
      <c r="E349" s="159" t="s">
        <v>908</v>
      </c>
      <c r="F349" s="160"/>
      <c r="G349" s="171">
        <v>604</v>
      </c>
      <c r="H349" s="436">
        <v>0</v>
      </c>
      <c r="I349" s="443" t="str">
        <f t="shared" si="15"/>
        <v>－</v>
      </c>
      <c r="J349" s="496" t="s">
        <v>193</v>
      </c>
      <c r="K349" s="416">
        <v>1</v>
      </c>
      <c r="L349" s="418" t="str">
        <f>IF(G349='（1）エ_月別観光地点別'!S349,"OK","NG")</f>
        <v>OK</v>
      </c>
      <c r="M349" s="418"/>
    </row>
    <row r="350" spans="1:13" ht="15" customHeight="1">
      <c r="A350" s="381"/>
      <c r="B350" s="382"/>
      <c r="C350" s="382"/>
      <c r="D350" s="165" t="s">
        <v>64</v>
      </c>
      <c r="E350" s="159" t="s">
        <v>882</v>
      </c>
      <c r="F350" s="440"/>
      <c r="G350" s="438">
        <v>144971</v>
      </c>
      <c r="H350" s="439">
        <v>146605</v>
      </c>
      <c r="I350" s="443">
        <f t="shared" ref="I350" si="17">IFERROR(G350/H350-1,"－")</f>
        <v>-1.1145595307117784E-2</v>
      </c>
      <c r="J350" s="497" t="s">
        <v>760</v>
      </c>
      <c r="K350" s="416">
        <v>1</v>
      </c>
      <c r="L350" s="418" t="str">
        <f>IF(G350='（1）エ_月別観光地点別'!S350,"OK","NG")</f>
        <v>OK</v>
      </c>
      <c r="M350" s="418"/>
    </row>
    <row r="351" spans="1:13" ht="15" customHeight="1">
      <c r="A351" s="385"/>
      <c r="B351" s="386"/>
      <c r="C351" s="386"/>
      <c r="D351" s="346"/>
      <c r="E351" s="444" t="s">
        <v>607</v>
      </c>
      <c r="F351" s="445"/>
      <c r="G351" s="446">
        <f>SUMIFS(G336:G350,K336:K350,1)</f>
        <v>282523</v>
      </c>
      <c r="H351" s="447">
        <f>SUMIFS(H336:H350,K336:K350,1)</f>
        <v>282085</v>
      </c>
      <c r="I351" s="470">
        <f>IFERROR(G351/H351-1,"－")</f>
        <v>1.5527234698760051E-3</v>
      </c>
      <c r="J351" s="499"/>
      <c r="K351" s="416">
        <v>2</v>
      </c>
      <c r="L351" s="418" t="str">
        <f>IF(G351='（1）エ_月別観光地点別'!S351,"OK","NG")</f>
        <v>OK</v>
      </c>
      <c r="M351" s="418"/>
    </row>
    <row r="352" spans="1:13" ht="15" customHeight="1">
      <c r="A352" s="356"/>
      <c r="B352" s="374" t="s">
        <v>20</v>
      </c>
      <c r="C352" s="375"/>
      <c r="D352" s="163" t="s">
        <v>751</v>
      </c>
      <c r="E352" s="157" t="s">
        <v>394</v>
      </c>
      <c r="F352" s="158"/>
      <c r="G352" s="175">
        <v>3787</v>
      </c>
      <c r="H352" s="333">
        <v>3779</v>
      </c>
      <c r="I352" s="425">
        <f t="shared" si="15"/>
        <v>2.1169621593013499E-3</v>
      </c>
      <c r="J352" s="495" t="s">
        <v>180</v>
      </c>
      <c r="K352" s="416">
        <v>1</v>
      </c>
      <c r="L352" s="418" t="str">
        <f>IF(G352='（1）エ_月別観光地点別'!S352,"OK","NG")</f>
        <v>OK</v>
      </c>
      <c r="M352" s="418"/>
    </row>
    <row r="353" spans="1:13" ht="15" customHeight="1">
      <c r="A353" s="356"/>
      <c r="B353" s="357"/>
      <c r="C353" s="357"/>
      <c r="D353" s="165" t="s">
        <v>48</v>
      </c>
      <c r="E353" s="159" t="s">
        <v>811</v>
      </c>
      <c r="F353" s="160"/>
      <c r="G353" s="171">
        <v>3014</v>
      </c>
      <c r="H353" s="436">
        <v>2546</v>
      </c>
      <c r="I353" s="443">
        <f t="shared" si="15"/>
        <v>0.18381775333857031</v>
      </c>
      <c r="J353" s="496" t="s">
        <v>180</v>
      </c>
      <c r="K353" s="416">
        <v>1</v>
      </c>
      <c r="L353" s="418" t="str">
        <f>IF(G353='（1）エ_月別観光地点別'!S353,"OK","NG")</f>
        <v>OK</v>
      </c>
      <c r="M353" s="418"/>
    </row>
    <row r="354" spans="1:13" ht="15" customHeight="1">
      <c r="A354" s="356"/>
      <c r="B354" s="357"/>
      <c r="C354" s="357"/>
      <c r="D354" s="165" t="s">
        <v>50</v>
      </c>
      <c r="E354" s="159" t="s">
        <v>395</v>
      </c>
      <c r="F354" s="160"/>
      <c r="G354" s="171">
        <v>3020</v>
      </c>
      <c r="H354" s="436">
        <v>3706</v>
      </c>
      <c r="I354" s="443">
        <f t="shared" si="15"/>
        <v>-0.18510523475445229</v>
      </c>
      <c r="J354" s="496" t="s">
        <v>170</v>
      </c>
      <c r="K354" s="416">
        <v>1</v>
      </c>
      <c r="L354" s="418" t="str">
        <f>IF(G354='（1）エ_月別観光地点別'!S354,"OK","NG")</f>
        <v>OK</v>
      </c>
      <c r="M354" s="418"/>
    </row>
    <row r="355" spans="1:13" ht="15" customHeight="1">
      <c r="A355" s="356"/>
      <c r="B355" s="357"/>
      <c r="C355" s="357"/>
      <c r="D355" s="165" t="s">
        <v>52</v>
      </c>
      <c r="E355" s="159" t="s">
        <v>396</v>
      </c>
      <c r="F355" s="160"/>
      <c r="G355" s="171">
        <v>238588</v>
      </c>
      <c r="H355" s="436">
        <v>243348</v>
      </c>
      <c r="I355" s="443">
        <f t="shared" si="15"/>
        <v>-1.9560464848694004E-2</v>
      </c>
      <c r="J355" s="496" t="s">
        <v>175</v>
      </c>
      <c r="K355" s="416">
        <v>1</v>
      </c>
      <c r="L355" s="418" t="str">
        <f>IF(G355='（1）エ_月別観光地点別'!S355,"OK","NG")</f>
        <v>OK</v>
      </c>
      <c r="M355" s="418"/>
    </row>
    <row r="356" spans="1:13" ht="15" customHeight="1">
      <c r="A356" s="356"/>
      <c r="B356" s="357"/>
      <c r="C356" s="357"/>
      <c r="D356" s="165" t="s">
        <v>201</v>
      </c>
      <c r="E356" s="159" t="s">
        <v>397</v>
      </c>
      <c r="F356" s="160"/>
      <c r="G356" s="171">
        <v>154358</v>
      </c>
      <c r="H356" s="436">
        <v>206103</v>
      </c>
      <c r="I356" s="443">
        <f t="shared" si="15"/>
        <v>-0.25106378849410249</v>
      </c>
      <c r="J356" s="496"/>
      <c r="L356" s="418" t="str">
        <f>IF(G356='（1）エ_月別観光地点別'!S356,"OK","NG")</f>
        <v>OK</v>
      </c>
      <c r="M356" s="418"/>
    </row>
    <row r="357" spans="1:13" ht="15" customHeight="1">
      <c r="A357" s="379"/>
      <c r="B357" s="380"/>
      <c r="C357" s="380"/>
      <c r="D357" s="164"/>
      <c r="E357" s="543" t="s">
        <v>408</v>
      </c>
      <c r="F357" s="586"/>
      <c r="G357" s="294">
        <v>26093</v>
      </c>
      <c r="H357" s="587">
        <v>30931</v>
      </c>
      <c r="I357" s="544">
        <f t="shared" si="15"/>
        <v>-0.15641266043774849</v>
      </c>
      <c r="J357" s="588" t="s">
        <v>176</v>
      </c>
      <c r="K357" s="416">
        <v>1</v>
      </c>
      <c r="L357" s="418" t="str">
        <f>IF(G357='（1）エ_月別観光地点別'!S357,"OK","NG")</f>
        <v>OK</v>
      </c>
      <c r="M357" s="418"/>
    </row>
    <row r="358" spans="1:13" ht="15" customHeight="1">
      <c r="A358" s="356"/>
      <c r="B358" s="357"/>
      <c r="C358" s="357"/>
      <c r="D358" s="165"/>
      <c r="E358" s="159" t="s">
        <v>409</v>
      </c>
      <c r="F358" s="160"/>
      <c r="G358" s="171">
        <v>21986</v>
      </c>
      <c r="H358" s="436">
        <v>60405</v>
      </c>
      <c r="I358" s="443">
        <f t="shared" ref="I358:I420" si="18">IFERROR(G358/H358-1,"－")</f>
        <v>-0.63602350798774943</v>
      </c>
      <c r="J358" s="496" t="s">
        <v>234</v>
      </c>
      <c r="K358" s="416">
        <v>1</v>
      </c>
      <c r="L358" s="418" t="str">
        <f>IF(G358='（1）エ_月別観光地点別'!S358,"OK","NG")</f>
        <v>OK</v>
      </c>
      <c r="M358" s="418"/>
    </row>
    <row r="359" spans="1:13" ht="15" customHeight="1">
      <c r="A359" s="356"/>
      <c r="B359" s="357"/>
      <c r="C359" s="357"/>
      <c r="D359" s="354"/>
      <c r="E359" s="159" t="s">
        <v>410</v>
      </c>
      <c r="F359" s="440"/>
      <c r="G359" s="438">
        <v>106279</v>
      </c>
      <c r="H359" s="439">
        <v>114767</v>
      </c>
      <c r="I359" s="443">
        <f t="shared" si="18"/>
        <v>-7.3958542089625046E-2</v>
      </c>
      <c r="J359" s="497" t="s">
        <v>197</v>
      </c>
      <c r="K359" s="416">
        <v>1</v>
      </c>
      <c r="L359" s="418" t="str">
        <f>IF(G359='（1）エ_月別観光地点別'!S359,"OK","NG")</f>
        <v>OK</v>
      </c>
      <c r="M359" s="418"/>
    </row>
    <row r="360" spans="1:13" ht="15" customHeight="1">
      <c r="A360" s="356"/>
      <c r="B360" s="357"/>
      <c r="C360" s="357"/>
      <c r="D360" s="354" t="s">
        <v>56</v>
      </c>
      <c r="E360" s="159" t="s">
        <v>398</v>
      </c>
      <c r="F360" s="440"/>
      <c r="G360" s="438">
        <v>23584</v>
      </c>
      <c r="H360" s="439">
        <v>18227</v>
      </c>
      <c r="I360" s="443">
        <f t="shared" si="18"/>
        <v>0.29390464695232343</v>
      </c>
      <c r="J360" s="497" t="s">
        <v>185</v>
      </c>
      <c r="K360" s="416">
        <v>1</v>
      </c>
      <c r="L360" s="418" t="str">
        <f>IF(G360='（1）エ_月別観光地点別'!S360,"OK","NG")</f>
        <v>OK</v>
      </c>
      <c r="M360" s="418"/>
    </row>
    <row r="361" spans="1:13" ht="15" customHeight="1">
      <c r="A361" s="356"/>
      <c r="B361" s="357"/>
      <c r="C361" s="357"/>
      <c r="D361" s="456" t="s">
        <v>58</v>
      </c>
      <c r="E361" s="157" t="s">
        <v>399</v>
      </c>
      <c r="F361" s="449"/>
      <c r="G361" s="450">
        <v>20900</v>
      </c>
      <c r="H361" s="451">
        <v>21300</v>
      </c>
      <c r="I361" s="425">
        <f t="shared" si="18"/>
        <v>-1.8779342723004744E-2</v>
      </c>
      <c r="J361" s="457" t="s">
        <v>188</v>
      </c>
      <c r="K361" s="416">
        <v>1</v>
      </c>
      <c r="L361" s="418" t="str">
        <f>IF(G361='（1）エ_月別観光地点別'!S361,"OK","NG")</f>
        <v>OK</v>
      </c>
      <c r="M361" s="418"/>
    </row>
    <row r="362" spans="1:13" ht="15" customHeight="1">
      <c r="A362" s="356"/>
      <c r="B362" s="357"/>
      <c r="C362" s="357"/>
      <c r="D362" s="354" t="s">
        <v>60</v>
      </c>
      <c r="E362" s="159" t="s">
        <v>400</v>
      </c>
      <c r="F362" s="440"/>
      <c r="G362" s="438">
        <v>3132</v>
      </c>
      <c r="H362" s="439">
        <v>3053</v>
      </c>
      <c r="I362" s="443">
        <f t="shared" si="18"/>
        <v>2.5876187356698388E-2</v>
      </c>
      <c r="J362" s="497" t="s">
        <v>187</v>
      </c>
      <c r="K362" s="416">
        <v>1</v>
      </c>
      <c r="L362" s="418" t="str">
        <f>IF(G362='（1）エ_月別観光地点別'!S362,"OK","NG")</f>
        <v>OK</v>
      </c>
      <c r="M362" s="418"/>
    </row>
    <row r="363" spans="1:13" ht="15" customHeight="1">
      <c r="A363" s="356"/>
      <c r="B363" s="357"/>
      <c r="C363" s="357"/>
      <c r="D363" s="354" t="s">
        <v>62</v>
      </c>
      <c r="E363" s="159" t="s">
        <v>401</v>
      </c>
      <c r="F363" s="440"/>
      <c r="G363" s="438">
        <v>62520</v>
      </c>
      <c r="H363" s="439">
        <v>66842</v>
      </c>
      <c r="I363" s="443">
        <f t="shared" si="18"/>
        <v>-6.4659944346369014E-2</v>
      </c>
      <c r="J363" s="497"/>
      <c r="L363" s="418" t="str">
        <f>IF(G363='（1）エ_月別観光地点別'!S363,"OK","NG")</f>
        <v>OK</v>
      </c>
      <c r="M363" s="418"/>
    </row>
    <row r="364" spans="1:13" ht="15" customHeight="1">
      <c r="A364" s="356"/>
      <c r="B364" s="357"/>
      <c r="C364" s="357"/>
      <c r="D364" s="354"/>
      <c r="E364" s="159" t="s">
        <v>411</v>
      </c>
      <c r="F364" s="440"/>
      <c r="G364" s="438">
        <v>61855</v>
      </c>
      <c r="H364" s="439">
        <v>66019</v>
      </c>
      <c r="I364" s="443">
        <f t="shared" si="18"/>
        <v>-6.3072751783577408E-2</v>
      </c>
      <c r="J364" s="497" t="s">
        <v>171</v>
      </c>
      <c r="K364" s="416">
        <v>1</v>
      </c>
      <c r="L364" s="418" t="str">
        <f>IF(G364='（1）エ_月別観光地点別'!S364,"OK","NG")</f>
        <v>OK</v>
      </c>
      <c r="M364" s="418"/>
    </row>
    <row r="365" spans="1:13" ht="15" customHeight="1">
      <c r="A365" s="356"/>
      <c r="B365" s="357"/>
      <c r="C365" s="357"/>
      <c r="D365" s="354"/>
      <c r="E365" s="159" t="s">
        <v>351</v>
      </c>
      <c r="F365" s="440"/>
      <c r="G365" s="438">
        <v>665</v>
      </c>
      <c r="H365" s="439">
        <v>823</v>
      </c>
      <c r="I365" s="443">
        <f t="shared" si="18"/>
        <v>-0.19198055893074117</v>
      </c>
      <c r="J365" s="497" t="s">
        <v>171</v>
      </c>
      <c r="K365" s="416">
        <v>1</v>
      </c>
      <c r="L365" s="418" t="str">
        <f>IF(G365='（1）エ_月別観光地点別'!S365,"OK","NG")</f>
        <v>OK</v>
      </c>
      <c r="M365" s="418"/>
    </row>
    <row r="366" spans="1:13" ht="15" customHeight="1">
      <c r="A366" s="356"/>
      <c r="B366" s="357"/>
      <c r="C366" s="357"/>
      <c r="D366" s="354" t="s">
        <v>64</v>
      </c>
      <c r="E366" s="159" t="s">
        <v>402</v>
      </c>
      <c r="F366" s="440"/>
      <c r="G366" s="438">
        <v>342</v>
      </c>
      <c r="H366" s="439">
        <v>272</v>
      </c>
      <c r="I366" s="443">
        <f t="shared" si="18"/>
        <v>0.25735294117647056</v>
      </c>
      <c r="J366" s="497" t="s">
        <v>170</v>
      </c>
      <c r="K366" s="416">
        <v>1</v>
      </c>
      <c r="L366" s="418" t="str">
        <f>IF(G366='（1）エ_月別観光地点別'!S366,"OK","NG")</f>
        <v>OK</v>
      </c>
      <c r="M366" s="418"/>
    </row>
    <row r="367" spans="1:13" ht="15" customHeight="1">
      <c r="A367" s="356"/>
      <c r="B367" s="357"/>
      <c r="C367" s="357"/>
      <c r="D367" s="354" t="s">
        <v>66</v>
      </c>
      <c r="E367" s="159" t="s">
        <v>705</v>
      </c>
      <c r="F367" s="440"/>
      <c r="G367" s="438">
        <v>45316</v>
      </c>
      <c r="H367" s="439">
        <v>45471</v>
      </c>
      <c r="I367" s="443">
        <f t="shared" si="18"/>
        <v>-3.4087660266983733E-3</v>
      </c>
      <c r="J367" s="497" t="s">
        <v>181</v>
      </c>
      <c r="K367" s="416">
        <v>1</v>
      </c>
      <c r="L367" s="418" t="str">
        <f>IF(G367='（1）エ_月別観光地点別'!S367,"OK","NG")</f>
        <v>OK</v>
      </c>
      <c r="M367" s="418"/>
    </row>
    <row r="368" spans="1:13" ht="15" customHeight="1">
      <c r="A368" s="356"/>
      <c r="B368" s="357"/>
      <c r="C368" s="357"/>
      <c r="D368" s="354" t="s">
        <v>68</v>
      </c>
      <c r="E368" s="159" t="s">
        <v>403</v>
      </c>
      <c r="F368" s="440"/>
      <c r="G368" s="438">
        <v>1258</v>
      </c>
      <c r="H368" s="439">
        <v>760</v>
      </c>
      <c r="I368" s="443">
        <f t="shared" si="18"/>
        <v>0.65526315789473677</v>
      </c>
      <c r="J368" s="497" t="s">
        <v>173</v>
      </c>
      <c r="K368" s="416">
        <v>1</v>
      </c>
      <c r="L368" s="418" t="str">
        <f>IF(G368='（1）エ_月別観光地点別'!S368,"OK","NG")</f>
        <v>OK</v>
      </c>
      <c r="M368" s="418"/>
    </row>
    <row r="369" spans="1:17" ht="15" customHeight="1">
      <c r="A369" s="356"/>
      <c r="B369" s="357"/>
      <c r="C369" s="357"/>
      <c r="D369" s="354" t="s">
        <v>70</v>
      </c>
      <c r="E369" s="159" t="s">
        <v>706</v>
      </c>
      <c r="F369" s="440"/>
      <c r="G369" s="438">
        <v>3830</v>
      </c>
      <c r="H369" s="439">
        <v>237</v>
      </c>
      <c r="I369" s="443">
        <f t="shared" si="18"/>
        <v>15.160337552742615</v>
      </c>
      <c r="J369" s="497" t="s">
        <v>181</v>
      </c>
      <c r="K369" s="416">
        <v>1</v>
      </c>
      <c r="L369" s="418" t="str">
        <f>IF(G369='（1）エ_月別観光地点別'!S369,"OK","NG")</f>
        <v>OK</v>
      </c>
      <c r="M369" s="418"/>
    </row>
    <row r="370" spans="1:17" ht="15" customHeight="1">
      <c r="A370" s="356"/>
      <c r="B370" s="357"/>
      <c r="C370" s="357"/>
      <c r="D370" s="354" t="s">
        <v>72</v>
      </c>
      <c r="E370" s="159" t="s">
        <v>404</v>
      </c>
      <c r="F370" s="440"/>
      <c r="G370" s="438">
        <v>1038</v>
      </c>
      <c r="H370" s="439">
        <v>943</v>
      </c>
      <c r="I370" s="443">
        <f t="shared" si="18"/>
        <v>0.10074231177094384</v>
      </c>
      <c r="J370" s="497" t="s">
        <v>182</v>
      </c>
      <c r="K370" s="416">
        <v>1</v>
      </c>
      <c r="L370" s="418" t="str">
        <f>IF(G370='（1）エ_月別観光地点別'!S370,"OK","NG")</f>
        <v>OK</v>
      </c>
      <c r="M370" s="418"/>
    </row>
    <row r="371" spans="1:17" ht="15" customHeight="1">
      <c r="A371" s="356"/>
      <c r="B371" s="357"/>
      <c r="C371" s="357"/>
      <c r="D371" s="354" t="s">
        <v>74</v>
      </c>
      <c r="E371" s="159" t="s">
        <v>405</v>
      </c>
      <c r="F371" s="440"/>
      <c r="G371" s="438">
        <v>19536</v>
      </c>
      <c r="H371" s="439">
        <v>16653</v>
      </c>
      <c r="I371" s="443">
        <f t="shared" si="18"/>
        <v>0.17312196000720581</v>
      </c>
      <c r="J371" s="497" t="s">
        <v>171</v>
      </c>
      <c r="K371" s="416">
        <v>1</v>
      </c>
      <c r="L371" s="418" t="str">
        <f>IF(G371='（1）エ_月別観光地点別'!S371,"OK","NG")</f>
        <v>OK</v>
      </c>
      <c r="M371" s="418"/>
    </row>
    <row r="372" spans="1:17" ht="15" customHeight="1">
      <c r="A372" s="356"/>
      <c r="B372" s="357"/>
      <c r="C372" s="357"/>
      <c r="D372" s="354" t="s">
        <v>76</v>
      </c>
      <c r="E372" s="159" t="s">
        <v>406</v>
      </c>
      <c r="F372" s="440"/>
      <c r="G372" s="438">
        <v>233</v>
      </c>
      <c r="H372" s="439">
        <v>145</v>
      </c>
      <c r="I372" s="443">
        <f t="shared" si="18"/>
        <v>0.60689655172413803</v>
      </c>
      <c r="J372" s="497" t="s">
        <v>188</v>
      </c>
      <c r="K372" s="416">
        <v>1</v>
      </c>
      <c r="L372" s="418" t="str">
        <f>IF(G372='（1）エ_月別観光地点別'!S372,"OK","NG")</f>
        <v>OK</v>
      </c>
      <c r="M372" s="418"/>
    </row>
    <row r="373" spans="1:17" ht="15" customHeight="1">
      <c r="A373" s="356"/>
      <c r="B373" s="357"/>
      <c r="C373" s="357"/>
      <c r="D373" s="354" t="s">
        <v>78</v>
      </c>
      <c r="E373" s="159" t="s">
        <v>407</v>
      </c>
      <c r="F373" s="440"/>
      <c r="G373" s="438">
        <v>1437</v>
      </c>
      <c r="H373" s="439">
        <v>946</v>
      </c>
      <c r="I373" s="443">
        <f t="shared" si="18"/>
        <v>0.51902748414376321</v>
      </c>
      <c r="J373" s="497" t="s">
        <v>170</v>
      </c>
      <c r="K373" s="416">
        <v>1</v>
      </c>
      <c r="L373" s="418" t="str">
        <f>IF(G373='（1）エ_月別観光地点別'!S373,"OK","NG")</f>
        <v>OK</v>
      </c>
      <c r="M373" s="418"/>
    </row>
    <row r="374" spans="1:17" s="366" customFormat="1" ht="15" customHeight="1">
      <c r="A374" s="373"/>
      <c r="B374" s="377"/>
      <c r="C374" s="377"/>
      <c r="D374" s="163" t="s">
        <v>79</v>
      </c>
      <c r="E374" s="157" t="s">
        <v>925</v>
      </c>
      <c r="F374" s="158"/>
      <c r="G374" s="175">
        <v>443</v>
      </c>
      <c r="H374" s="333">
        <v>823</v>
      </c>
      <c r="I374" s="425">
        <f t="shared" si="18"/>
        <v>-0.46172539489671927</v>
      </c>
      <c r="J374" s="378" t="s">
        <v>193</v>
      </c>
      <c r="K374" s="416">
        <v>1</v>
      </c>
      <c r="L374" s="418" t="str">
        <f>IF(G374='（1）エ_月別観光地点別'!S374,"OK","NG")</f>
        <v>OK</v>
      </c>
      <c r="M374" s="418"/>
      <c r="N374" s="416"/>
      <c r="O374" s="418"/>
      <c r="P374" s="419"/>
      <c r="Q374" s="419"/>
    </row>
    <row r="375" spans="1:17" ht="15" customHeight="1">
      <c r="A375" s="381"/>
      <c r="B375" s="382"/>
      <c r="C375" s="382"/>
      <c r="D375" s="487" t="s">
        <v>669</v>
      </c>
      <c r="E375" s="159" t="s">
        <v>836</v>
      </c>
      <c r="F375" s="440"/>
      <c r="G375" s="438">
        <v>35100</v>
      </c>
      <c r="H375" s="439">
        <v>30275</v>
      </c>
      <c r="I375" s="443">
        <f t="shared" ref="I375" si="19">IFERROR(G375/H375-1,"－")</f>
        <v>0.15937241948802638</v>
      </c>
      <c r="J375" s="497" t="s">
        <v>760</v>
      </c>
      <c r="K375" s="416">
        <v>1</v>
      </c>
      <c r="L375" s="418" t="str">
        <f>IF(G375='（1）エ_月別観光地点別'!S375,"OK","NG")</f>
        <v>OK</v>
      </c>
      <c r="M375" s="418"/>
    </row>
    <row r="376" spans="1:17" ht="15" customHeight="1">
      <c r="A376" s="385"/>
      <c r="B376" s="386"/>
      <c r="C376" s="386"/>
      <c r="D376" s="346"/>
      <c r="E376" s="444" t="s">
        <v>608</v>
      </c>
      <c r="F376" s="445"/>
      <c r="G376" s="446">
        <f>SUMIFS(G352:G375,K352:K375,1)</f>
        <v>621436</v>
      </c>
      <c r="H376" s="447">
        <f>SUMIFS(H352:H375,K352:K375,1)</f>
        <v>665429</v>
      </c>
      <c r="I376" s="470">
        <f t="shared" si="18"/>
        <v>-6.6112237368674998E-2</v>
      </c>
      <c r="J376" s="499"/>
      <c r="K376" s="416">
        <v>2</v>
      </c>
      <c r="L376" s="418" t="str">
        <f>IF(G376='（1）エ_月別観光地点別'!S376,"OK","NG")</f>
        <v>OK</v>
      </c>
      <c r="M376" s="418"/>
    </row>
    <row r="377" spans="1:17" ht="15" customHeight="1">
      <c r="A377" s="356"/>
      <c r="B377" s="374" t="s">
        <v>21</v>
      </c>
      <c r="C377" s="375"/>
      <c r="D377" s="354" t="s">
        <v>46</v>
      </c>
      <c r="E377" s="159" t="s">
        <v>412</v>
      </c>
      <c r="F377" s="440"/>
      <c r="G377" s="438">
        <v>1651</v>
      </c>
      <c r="H377" s="439">
        <v>1292</v>
      </c>
      <c r="I377" s="443">
        <f t="shared" si="18"/>
        <v>0.27786377708978338</v>
      </c>
      <c r="J377" s="497" t="s">
        <v>170</v>
      </c>
      <c r="K377" s="416">
        <v>1</v>
      </c>
      <c r="L377" s="418" t="str">
        <f>IF(G377='（1）エ_月別観光地点別'!S377,"OK","NG")</f>
        <v>OK</v>
      </c>
      <c r="M377" s="418"/>
    </row>
    <row r="378" spans="1:17" ht="15" customHeight="1">
      <c r="A378" s="356"/>
      <c r="B378" s="374"/>
      <c r="C378" s="375"/>
      <c r="D378" s="165" t="s">
        <v>48</v>
      </c>
      <c r="E378" s="159" t="s">
        <v>910</v>
      </c>
      <c r="F378" s="541"/>
      <c r="G378" s="171">
        <v>184</v>
      </c>
      <c r="H378" s="436">
        <v>0</v>
      </c>
      <c r="I378" s="425" t="str">
        <f t="shared" si="18"/>
        <v>－</v>
      </c>
      <c r="J378" s="495" t="s">
        <v>170</v>
      </c>
      <c r="K378" s="416">
        <v>1</v>
      </c>
      <c r="L378" s="418" t="str">
        <f>IF(G378='（1）エ_月別観光地点別'!S378,"OK","NG")</f>
        <v>OK</v>
      </c>
      <c r="M378" s="418"/>
    </row>
    <row r="379" spans="1:17" ht="15" customHeight="1">
      <c r="A379" s="356"/>
      <c r="B379" s="377"/>
      <c r="C379" s="377"/>
      <c r="D379" s="165" t="s">
        <v>50</v>
      </c>
      <c r="E379" s="157" t="s">
        <v>871</v>
      </c>
      <c r="F379" s="535"/>
      <c r="G379" s="175">
        <v>7841</v>
      </c>
      <c r="H379" s="333">
        <v>5172</v>
      </c>
      <c r="I379" s="425">
        <f t="shared" si="18"/>
        <v>0.51604795050270691</v>
      </c>
      <c r="J379" s="495" t="s">
        <v>170</v>
      </c>
      <c r="K379" s="416">
        <v>1</v>
      </c>
      <c r="L379" s="418" t="str">
        <f>IF(G379='（1）エ_月別観光地点別'!S379,"OK","NG")</f>
        <v>OK</v>
      </c>
      <c r="M379" s="418"/>
    </row>
    <row r="380" spans="1:17" ht="15" customHeight="1">
      <c r="A380" s="356"/>
      <c r="B380" s="357"/>
      <c r="C380" s="357"/>
      <c r="D380" s="165" t="s">
        <v>52</v>
      </c>
      <c r="E380" s="157" t="s">
        <v>413</v>
      </c>
      <c r="F380" s="158"/>
      <c r="G380" s="175">
        <v>15765</v>
      </c>
      <c r="H380" s="333">
        <v>11101</v>
      </c>
      <c r="I380" s="425">
        <f t="shared" si="18"/>
        <v>0.42014232951986297</v>
      </c>
      <c r="J380" s="495" t="s">
        <v>349</v>
      </c>
      <c r="K380" s="416">
        <v>1</v>
      </c>
      <c r="L380" s="418" t="str">
        <f>IF(G380='（1）エ_月別観光地点別'!S380,"OK","NG")</f>
        <v>OK</v>
      </c>
      <c r="M380" s="418"/>
    </row>
    <row r="381" spans="1:17" ht="15" customHeight="1">
      <c r="A381" s="356"/>
      <c r="B381" s="357"/>
      <c r="C381" s="357"/>
      <c r="D381" s="165" t="s">
        <v>201</v>
      </c>
      <c r="E381" s="157" t="s">
        <v>414</v>
      </c>
      <c r="F381" s="158"/>
      <c r="G381" s="175">
        <v>725</v>
      </c>
      <c r="H381" s="333">
        <v>858</v>
      </c>
      <c r="I381" s="425">
        <f t="shared" si="18"/>
        <v>-0.15501165501165504</v>
      </c>
      <c r="J381" s="495" t="s">
        <v>176</v>
      </c>
      <c r="K381" s="416">
        <v>1</v>
      </c>
      <c r="L381" s="418" t="str">
        <f>IF(G381='（1）エ_月別観光地点別'!S381,"OK","NG")</f>
        <v>OK</v>
      </c>
      <c r="M381" s="418"/>
    </row>
    <row r="382" spans="1:17" ht="15" customHeight="1">
      <c r="A382" s="356"/>
      <c r="B382" s="357"/>
      <c r="C382" s="357"/>
      <c r="D382" s="165" t="s">
        <v>56</v>
      </c>
      <c r="E382" s="157" t="s">
        <v>415</v>
      </c>
      <c r="F382" s="158"/>
      <c r="G382" s="175">
        <v>506700</v>
      </c>
      <c r="H382" s="333">
        <v>402166</v>
      </c>
      <c r="I382" s="425">
        <f t="shared" si="18"/>
        <v>0.25992749262742243</v>
      </c>
      <c r="J382" s="495" t="s">
        <v>180</v>
      </c>
      <c r="K382" s="416">
        <v>1</v>
      </c>
      <c r="L382" s="418" t="str">
        <f>IF(G382='（1）エ_月別観光地点別'!S382,"OK","NG")</f>
        <v>OK</v>
      </c>
      <c r="M382" s="418"/>
    </row>
    <row r="383" spans="1:17" ht="15" customHeight="1">
      <c r="A383" s="356"/>
      <c r="B383" s="357"/>
      <c r="C383" s="357"/>
      <c r="D383" s="165" t="s">
        <v>58</v>
      </c>
      <c r="E383" s="157" t="s">
        <v>416</v>
      </c>
      <c r="F383" s="158"/>
      <c r="G383" s="175">
        <v>10299</v>
      </c>
      <c r="H383" s="333">
        <v>10616</v>
      </c>
      <c r="I383" s="425">
        <f t="shared" si="18"/>
        <v>-2.9860587792012061E-2</v>
      </c>
      <c r="J383" s="495" t="s">
        <v>176</v>
      </c>
      <c r="K383" s="416">
        <v>1</v>
      </c>
      <c r="L383" s="418" t="str">
        <f>IF(G383='（1）エ_月別観光地点別'!S383,"OK","NG")</f>
        <v>OK</v>
      </c>
      <c r="M383" s="418"/>
    </row>
    <row r="384" spans="1:17" ht="15" customHeight="1">
      <c r="A384" s="356"/>
      <c r="B384" s="357"/>
      <c r="C384" s="357"/>
      <c r="D384" s="165" t="s">
        <v>60</v>
      </c>
      <c r="E384" s="157" t="s">
        <v>417</v>
      </c>
      <c r="F384" s="158"/>
      <c r="G384" s="175">
        <v>181052</v>
      </c>
      <c r="H384" s="333">
        <v>180093</v>
      </c>
      <c r="I384" s="425">
        <f t="shared" si="18"/>
        <v>5.3250265140787345E-3</v>
      </c>
      <c r="J384" s="495" t="s">
        <v>172</v>
      </c>
      <c r="K384" s="416">
        <v>1</v>
      </c>
      <c r="L384" s="418" t="str">
        <f>IF(G384='（1）エ_月別観光地点別'!S384,"OK","NG")</f>
        <v>OK</v>
      </c>
      <c r="M384" s="418"/>
    </row>
    <row r="385" spans="1:13" ht="15" customHeight="1">
      <c r="A385" s="356"/>
      <c r="B385" s="357"/>
      <c r="C385" s="357"/>
      <c r="D385" s="165" t="s">
        <v>62</v>
      </c>
      <c r="E385" s="157" t="s">
        <v>418</v>
      </c>
      <c r="F385" s="158"/>
      <c r="G385" s="175">
        <v>1176</v>
      </c>
      <c r="H385" s="333">
        <v>1579</v>
      </c>
      <c r="I385" s="425">
        <f t="shared" si="18"/>
        <v>-0.25522482583913875</v>
      </c>
      <c r="J385" s="495" t="s">
        <v>170</v>
      </c>
      <c r="K385" s="416">
        <v>1</v>
      </c>
      <c r="L385" s="418" t="str">
        <f>IF(G385='（1）エ_月別観光地点別'!S385,"OK","NG")</f>
        <v>OK</v>
      </c>
      <c r="M385" s="418"/>
    </row>
    <row r="386" spans="1:13" ht="15" customHeight="1">
      <c r="A386" s="356"/>
      <c r="B386" s="357"/>
      <c r="C386" s="357"/>
      <c r="D386" s="165" t="s">
        <v>64</v>
      </c>
      <c r="E386" s="157" t="s">
        <v>419</v>
      </c>
      <c r="F386" s="158"/>
      <c r="G386" s="175">
        <v>261</v>
      </c>
      <c r="H386" s="333">
        <v>264</v>
      </c>
      <c r="I386" s="425">
        <f t="shared" si="18"/>
        <v>-1.1363636363636354E-2</v>
      </c>
      <c r="J386" s="495" t="s">
        <v>182</v>
      </c>
      <c r="K386" s="416">
        <v>1</v>
      </c>
      <c r="L386" s="418" t="str">
        <f>IF(G386='（1）エ_月別観光地点別'!S386,"OK","NG")</f>
        <v>OK</v>
      </c>
      <c r="M386" s="418"/>
    </row>
    <row r="387" spans="1:13" ht="15" customHeight="1">
      <c r="A387" s="356"/>
      <c r="B387" s="357"/>
      <c r="C387" s="357"/>
      <c r="D387" s="165" t="s">
        <v>66</v>
      </c>
      <c r="E387" s="157" t="s">
        <v>420</v>
      </c>
      <c r="F387" s="158"/>
      <c r="G387" s="175">
        <v>8828</v>
      </c>
      <c r="H387" s="333">
        <v>4608</v>
      </c>
      <c r="I387" s="425">
        <f t="shared" si="18"/>
        <v>0.91579861111111116</v>
      </c>
      <c r="J387" s="495" t="s">
        <v>188</v>
      </c>
      <c r="K387" s="416">
        <v>1</v>
      </c>
      <c r="L387" s="418" t="str">
        <f>IF(G387='（1）エ_月別観光地点別'!S387,"OK","NG")</f>
        <v>OK</v>
      </c>
      <c r="M387" s="418"/>
    </row>
    <row r="388" spans="1:13" ht="15" customHeight="1">
      <c r="A388" s="356"/>
      <c r="B388" s="357"/>
      <c r="C388" s="357"/>
      <c r="D388" s="165" t="s">
        <v>68</v>
      </c>
      <c r="E388" s="157" t="s">
        <v>421</v>
      </c>
      <c r="F388" s="158"/>
      <c r="G388" s="175">
        <v>227687</v>
      </c>
      <c r="H388" s="333">
        <v>216967</v>
      </c>
      <c r="I388" s="425">
        <f t="shared" si="18"/>
        <v>4.9408435384182825E-2</v>
      </c>
      <c r="J388" s="495" t="s">
        <v>172</v>
      </c>
      <c r="K388" s="416">
        <v>1</v>
      </c>
      <c r="L388" s="418" t="str">
        <f>IF(G388='（1）エ_月別観光地点別'!S388,"OK","NG")</f>
        <v>OK</v>
      </c>
      <c r="M388" s="418"/>
    </row>
    <row r="389" spans="1:13" ht="15" customHeight="1">
      <c r="A389" s="356"/>
      <c r="B389" s="357"/>
      <c r="C389" s="357"/>
      <c r="D389" s="165" t="s">
        <v>70</v>
      </c>
      <c r="E389" s="157" t="s">
        <v>872</v>
      </c>
      <c r="F389" s="158"/>
      <c r="G389" s="175">
        <v>10129</v>
      </c>
      <c r="H389" s="333">
        <v>7083</v>
      </c>
      <c r="I389" s="425">
        <f t="shared" si="18"/>
        <v>0.43004376676549483</v>
      </c>
      <c r="J389" s="495" t="s">
        <v>195</v>
      </c>
      <c r="K389" s="416">
        <v>1</v>
      </c>
      <c r="L389" s="418" t="str">
        <f>IF(G389='（1）エ_月別観光地点別'!S389,"OK","NG")</f>
        <v>OK</v>
      </c>
      <c r="M389" s="418"/>
    </row>
    <row r="390" spans="1:13" ht="15" customHeight="1">
      <c r="A390" s="356"/>
      <c r="B390" s="357"/>
      <c r="C390" s="357"/>
      <c r="D390" s="165" t="s">
        <v>72</v>
      </c>
      <c r="E390" s="157" t="s">
        <v>864</v>
      </c>
      <c r="F390" s="158"/>
      <c r="G390" s="175">
        <v>7550</v>
      </c>
      <c r="H390" s="333">
        <v>8078</v>
      </c>
      <c r="I390" s="425">
        <f t="shared" si="18"/>
        <v>-6.5362713542956197E-2</v>
      </c>
      <c r="J390" s="495" t="s">
        <v>172</v>
      </c>
      <c r="K390" s="416">
        <v>1</v>
      </c>
      <c r="L390" s="418" t="str">
        <f>IF(G390='（1）エ_月別観光地点別'!S390,"OK","NG")</f>
        <v>OK</v>
      </c>
      <c r="M390" s="418"/>
    </row>
    <row r="391" spans="1:13" ht="15" customHeight="1">
      <c r="A391" s="356"/>
      <c r="B391" s="357"/>
      <c r="C391" s="357"/>
      <c r="D391" s="165" t="s">
        <v>74</v>
      </c>
      <c r="E391" s="157" t="s">
        <v>708</v>
      </c>
      <c r="F391" s="158"/>
      <c r="G391" s="175">
        <v>9646</v>
      </c>
      <c r="H391" s="333">
        <v>11105</v>
      </c>
      <c r="I391" s="425">
        <f t="shared" ref="I391:I394" si="20">IFERROR(G391/H391-1,"－")</f>
        <v>-0.13138226024313371</v>
      </c>
      <c r="J391" s="495" t="s">
        <v>195</v>
      </c>
      <c r="K391" s="416">
        <v>1</v>
      </c>
      <c r="L391" s="418" t="str">
        <f>IF(G391='（1）エ_月別観光地点別'!S391,"OK","NG")</f>
        <v>OK</v>
      </c>
      <c r="M391" s="418"/>
    </row>
    <row r="392" spans="1:13" ht="15" customHeight="1">
      <c r="A392" s="356"/>
      <c r="B392" s="357"/>
      <c r="C392" s="357"/>
      <c r="D392" s="165" t="s">
        <v>76</v>
      </c>
      <c r="E392" s="157" t="s">
        <v>744</v>
      </c>
      <c r="F392" s="158"/>
      <c r="G392" s="175">
        <v>10378</v>
      </c>
      <c r="H392" s="333">
        <v>8871</v>
      </c>
      <c r="I392" s="425">
        <f t="shared" si="20"/>
        <v>0.16987938225679189</v>
      </c>
      <c r="J392" s="500" t="s">
        <v>746</v>
      </c>
      <c r="K392" s="416">
        <v>1</v>
      </c>
      <c r="L392" s="418" t="str">
        <f>IF(G392='（1）エ_月別観光地点別'!S392,"OK","NG")</f>
        <v>OK</v>
      </c>
      <c r="M392" s="418"/>
    </row>
    <row r="393" spans="1:13" ht="15" customHeight="1">
      <c r="A393" s="356"/>
      <c r="B393" s="357"/>
      <c r="C393" s="357"/>
      <c r="D393" s="165" t="s">
        <v>78</v>
      </c>
      <c r="E393" s="157" t="s">
        <v>745</v>
      </c>
      <c r="F393" s="158"/>
      <c r="G393" s="175">
        <v>2786</v>
      </c>
      <c r="H393" s="333">
        <v>2445</v>
      </c>
      <c r="I393" s="425">
        <f t="shared" si="20"/>
        <v>0.13946830265848664</v>
      </c>
      <c r="J393" s="500" t="s">
        <v>747</v>
      </c>
      <c r="K393" s="416">
        <v>1</v>
      </c>
      <c r="L393" s="418" t="str">
        <f>IF(G393='（1）エ_月別観光地点別'!S393,"OK","NG")</f>
        <v>OK</v>
      </c>
      <c r="M393" s="418"/>
    </row>
    <row r="394" spans="1:13" ht="15" customHeight="1">
      <c r="A394" s="381"/>
      <c r="B394" s="382"/>
      <c r="C394" s="382"/>
      <c r="D394" s="165" t="s">
        <v>79</v>
      </c>
      <c r="E394" s="159" t="s">
        <v>758</v>
      </c>
      <c r="F394" s="160"/>
      <c r="G394" s="171">
        <v>6976</v>
      </c>
      <c r="H394" s="436">
        <v>5798</v>
      </c>
      <c r="I394" s="443">
        <f t="shared" si="20"/>
        <v>0.20317350810624357</v>
      </c>
      <c r="J394" s="496" t="s">
        <v>756</v>
      </c>
      <c r="K394" s="416">
        <v>1</v>
      </c>
      <c r="L394" s="418" t="str">
        <f>IF(G394='（1）エ_月別観光地点別'!S394,"OK","NG")</f>
        <v>OK</v>
      </c>
      <c r="M394" s="418"/>
    </row>
    <row r="395" spans="1:13" ht="15" customHeight="1">
      <c r="A395" s="385"/>
      <c r="B395" s="386"/>
      <c r="C395" s="386"/>
      <c r="D395" s="346"/>
      <c r="E395" s="444" t="s">
        <v>609</v>
      </c>
      <c r="F395" s="445"/>
      <c r="G395" s="446">
        <f>SUMIFS(G377:G394,K377:K394,1)</f>
        <v>1009634</v>
      </c>
      <c r="H395" s="447">
        <f>SUMIFS(H377:H394,K377:K394,1)</f>
        <v>878096</v>
      </c>
      <c r="I395" s="470">
        <f t="shared" si="18"/>
        <v>0.14979911080337449</v>
      </c>
      <c r="J395" s="499"/>
      <c r="K395" s="416">
        <v>2</v>
      </c>
      <c r="L395" s="418" t="str">
        <f>IF(G395='（1）エ_月別観光地点別'!S395,"OK","NG")</f>
        <v>OK</v>
      </c>
      <c r="M395" s="418"/>
    </row>
    <row r="396" spans="1:13" ht="15" customHeight="1">
      <c r="A396" s="356"/>
      <c r="B396" s="374" t="s">
        <v>422</v>
      </c>
      <c r="C396" s="375"/>
      <c r="D396" s="297" t="s">
        <v>46</v>
      </c>
      <c r="E396" s="302" t="s">
        <v>423</v>
      </c>
      <c r="F396" s="303"/>
      <c r="G396" s="299">
        <v>27631</v>
      </c>
      <c r="H396" s="458">
        <v>25760</v>
      </c>
      <c r="I396" s="459">
        <f t="shared" si="18"/>
        <v>7.2631987577639778E-2</v>
      </c>
      <c r="J396" s="501" t="s">
        <v>171</v>
      </c>
      <c r="K396" s="416">
        <v>1</v>
      </c>
      <c r="L396" s="418" t="str">
        <f>IF(G396='（1）エ_月別観光地点別'!S396,"OK","NG")</f>
        <v>OK</v>
      </c>
      <c r="M396" s="418"/>
    </row>
    <row r="397" spans="1:13" ht="15" customHeight="1">
      <c r="A397" s="356"/>
      <c r="B397" s="377"/>
      <c r="C397" s="377"/>
      <c r="D397" s="297" t="s">
        <v>48</v>
      </c>
      <c r="E397" s="157" t="s">
        <v>424</v>
      </c>
      <c r="F397" s="158"/>
      <c r="G397" s="175">
        <v>32877</v>
      </c>
      <c r="H397" s="333">
        <v>30682</v>
      </c>
      <c r="I397" s="425">
        <f t="shared" si="18"/>
        <v>7.1540316798122783E-2</v>
      </c>
      <c r="J397" s="495" t="s">
        <v>172</v>
      </c>
      <c r="K397" s="416">
        <v>1</v>
      </c>
      <c r="L397" s="418" t="str">
        <f>IF(G397='（1）エ_月別観光地点別'!S397,"OK","NG")</f>
        <v>OK</v>
      </c>
      <c r="M397" s="418"/>
    </row>
    <row r="398" spans="1:13" ht="15" customHeight="1">
      <c r="A398" s="356"/>
      <c r="B398" s="377"/>
      <c r="C398" s="377"/>
      <c r="D398" s="297" t="s">
        <v>50</v>
      </c>
      <c r="E398" s="159" t="s">
        <v>425</v>
      </c>
      <c r="F398" s="160"/>
      <c r="G398" s="171">
        <v>763</v>
      </c>
      <c r="H398" s="436">
        <v>627</v>
      </c>
      <c r="I398" s="443">
        <f t="shared" si="18"/>
        <v>0.21690590111642738</v>
      </c>
      <c r="J398" s="496" t="s">
        <v>182</v>
      </c>
      <c r="K398" s="416">
        <v>1</v>
      </c>
      <c r="L398" s="418" t="str">
        <f>IF(G398='（1）エ_月別観光地点別'!S398,"OK","NG")</f>
        <v>OK</v>
      </c>
      <c r="M398" s="418"/>
    </row>
    <row r="399" spans="1:13" ht="15" customHeight="1">
      <c r="A399" s="356"/>
      <c r="B399" s="377"/>
      <c r="C399" s="377"/>
      <c r="D399" s="297" t="s">
        <v>52</v>
      </c>
      <c r="E399" s="157" t="s">
        <v>426</v>
      </c>
      <c r="F399" s="158"/>
      <c r="G399" s="175">
        <v>178</v>
      </c>
      <c r="H399" s="333">
        <v>218</v>
      </c>
      <c r="I399" s="425">
        <f t="shared" si="18"/>
        <v>-0.1834862385321101</v>
      </c>
      <c r="J399" s="495" t="s">
        <v>182</v>
      </c>
      <c r="K399" s="416">
        <v>1</v>
      </c>
      <c r="L399" s="418" t="str">
        <f>IF(G399='（1）エ_月別観光地点別'!S399,"OK","NG")</f>
        <v>OK</v>
      </c>
      <c r="M399" s="418"/>
    </row>
    <row r="400" spans="1:13" ht="15" customHeight="1">
      <c r="A400" s="356"/>
      <c r="B400" s="377"/>
      <c r="C400" s="377"/>
      <c r="D400" s="297" t="s">
        <v>201</v>
      </c>
      <c r="E400" s="159" t="s">
        <v>427</v>
      </c>
      <c r="F400" s="160"/>
      <c r="G400" s="171">
        <v>538</v>
      </c>
      <c r="H400" s="436">
        <v>400</v>
      </c>
      <c r="I400" s="443">
        <f t="shared" si="18"/>
        <v>0.34499999999999997</v>
      </c>
      <c r="J400" s="496" t="s">
        <v>170</v>
      </c>
      <c r="K400" s="416">
        <v>1</v>
      </c>
      <c r="L400" s="418" t="str">
        <f>IF(G400='（1）エ_月別観光地点別'!S400,"OK","NG")</f>
        <v>OK</v>
      </c>
      <c r="M400" s="418"/>
    </row>
    <row r="401" spans="1:13" ht="15" customHeight="1">
      <c r="A401" s="379"/>
      <c r="B401" s="400"/>
      <c r="C401" s="400"/>
      <c r="D401" s="318" t="s">
        <v>56</v>
      </c>
      <c r="E401" s="543" t="s">
        <v>428</v>
      </c>
      <c r="F401" s="586"/>
      <c r="G401" s="294">
        <v>91780</v>
      </c>
      <c r="H401" s="587">
        <v>62496</v>
      </c>
      <c r="I401" s="544">
        <f t="shared" si="18"/>
        <v>0.46857398873527911</v>
      </c>
      <c r="J401" s="588" t="s">
        <v>171</v>
      </c>
      <c r="K401" s="416">
        <v>1</v>
      </c>
      <c r="L401" s="418" t="str">
        <f>IF(G401='（1）エ_月別観光地点別'!S401,"OK","NG")</f>
        <v>OK</v>
      </c>
      <c r="M401" s="418"/>
    </row>
    <row r="402" spans="1:13" ht="15" customHeight="1">
      <c r="A402" s="381"/>
      <c r="B402" s="382"/>
      <c r="C402" s="382"/>
      <c r="D402" s="589" t="s">
        <v>58</v>
      </c>
      <c r="E402" s="159" t="s">
        <v>429</v>
      </c>
      <c r="F402" s="160"/>
      <c r="G402" s="171">
        <v>57081</v>
      </c>
      <c r="H402" s="436">
        <v>54542</v>
      </c>
      <c r="I402" s="443">
        <f t="shared" si="18"/>
        <v>4.6551281581166837E-2</v>
      </c>
      <c r="J402" s="496" t="s">
        <v>172</v>
      </c>
      <c r="K402" s="416">
        <v>1</v>
      </c>
      <c r="L402" s="418" t="str">
        <f>IF(G402='（1）エ_月別観光地点別'!S402,"OK","NG")</f>
        <v>OK</v>
      </c>
      <c r="M402" s="418"/>
    </row>
    <row r="403" spans="1:13" ht="15" customHeight="1">
      <c r="A403" s="385"/>
      <c r="B403" s="386"/>
      <c r="C403" s="386"/>
      <c r="D403" s="346"/>
      <c r="E403" s="444" t="s">
        <v>611</v>
      </c>
      <c r="F403" s="445"/>
      <c r="G403" s="446">
        <f>SUMIFS(G396:G402,K396:K402,1)</f>
        <v>210848</v>
      </c>
      <c r="H403" s="447">
        <f>SUMIFS(H396:H402,K396:K402,1)</f>
        <v>174725</v>
      </c>
      <c r="I403" s="470">
        <f t="shared" si="18"/>
        <v>0.20674202317928181</v>
      </c>
      <c r="J403" s="499"/>
      <c r="K403" s="416">
        <v>2</v>
      </c>
      <c r="L403" s="418" t="str">
        <f>IF(G403='（1）エ_月別観光地点別'!S403,"OK","NG")</f>
        <v>OK</v>
      </c>
      <c r="M403" s="418"/>
    </row>
    <row r="404" spans="1:13" ht="15" customHeight="1">
      <c r="A404" s="356"/>
      <c r="B404" s="374" t="s">
        <v>430</v>
      </c>
      <c r="C404" s="375"/>
      <c r="D404" s="297" t="s">
        <v>46</v>
      </c>
      <c r="E404" s="302" t="s">
        <v>431</v>
      </c>
      <c r="F404" s="303"/>
      <c r="G404" s="299">
        <v>14690</v>
      </c>
      <c r="H404" s="458">
        <v>6962</v>
      </c>
      <c r="I404" s="459">
        <f t="shared" si="18"/>
        <v>1.1100258546394715</v>
      </c>
      <c r="J404" s="501" t="s">
        <v>180</v>
      </c>
      <c r="K404" s="416">
        <v>1</v>
      </c>
      <c r="L404" s="418" t="str">
        <f>IF(G404='（1）エ_月別観光地点別'!S404,"OK","NG")</f>
        <v>OK</v>
      </c>
      <c r="M404" s="418"/>
    </row>
    <row r="405" spans="1:13" ht="15" customHeight="1">
      <c r="A405" s="356"/>
      <c r="B405" s="377"/>
      <c r="C405" s="377"/>
      <c r="D405" s="165" t="s">
        <v>48</v>
      </c>
      <c r="E405" s="159" t="s">
        <v>432</v>
      </c>
      <c r="F405" s="160"/>
      <c r="G405" s="171">
        <v>4110</v>
      </c>
      <c r="H405" s="436">
        <v>1583</v>
      </c>
      <c r="I405" s="443">
        <f t="shared" si="18"/>
        <v>1.5963360707517373</v>
      </c>
      <c r="J405" s="496" t="s">
        <v>170</v>
      </c>
      <c r="K405" s="416">
        <v>1</v>
      </c>
      <c r="L405" s="418" t="str">
        <f>IF(G405='（1）エ_月別観光地点別'!S405,"OK","NG")</f>
        <v>OK</v>
      </c>
      <c r="M405" s="418"/>
    </row>
    <row r="406" spans="1:13" ht="15" customHeight="1">
      <c r="A406" s="356"/>
      <c r="B406" s="357"/>
      <c r="C406" s="357"/>
      <c r="D406" s="165" t="s">
        <v>50</v>
      </c>
      <c r="E406" s="159" t="s">
        <v>433</v>
      </c>
      <c r="F406" s="440"/>
      <c r="G406" s="438">
        <v>1431</v>
      </c>
      <c r="H406" s="439">
        <v>590</v>
      </c>
      <c r="I406" s="443">
        <f t="shared" si="18"/>
        <v>1.4254237288135592</v>
      </c>
      <c r="J406" s="497" t="s">
        <v>185</v>
      </c>
      <c r="K406" s="416">
        <v>1</v>
      </c>
      <c r="L406" s="418" t="str">
        <f>IF(G406='（1）エ_月別観光地点別'!S406,"OK","NG")</f>
        <v>OK</v>
      </c>
      <c r="M406" s="418"/>
    </row>
    <row r="407" spans="1:13" ht="15" customHeight="1">
      <c r="A407" s="381"/>
      <c r="B407" s="382"/>
      <c r="C407" s="460"/>
      <c r="D407" s="165" t="s">
        <v>52</v>
      </c>
      <c r="E407" s="159" t="s">
        <v>434</v>
      </c>
      <c r="F407" s="440"/>
      <c r="G407" s="438">
        <v>2025</v>
      </c>
      <c r="H407" s="439">
        <v>1269</v>
      </c>
      <c r="I407" s="443">
        <f t="shared" si="18"/>
        <v>0.5957446808510638</v>
      </c>
      <c r="J407" s="497" t="s">
        <v>185</v>
      </c>
      <c r="K407" s="416">
        <v>1</v>
      </c>
      <c r="L407" s="418" t="str">
        <f>IF(G407='（1）エ_月別観光地点別'!S407,"OK","NG")</f>
        <v>OK</v>
      </c>
      <c r="M407" s="418"/>
    </row>
    <row r="408" spans="1:13" ht="15" customHeight="1">
      <c r="A408" s="385"/>
      <c r="B408" s="386"/>
      <c r="C408" s="386"/>
      <c r="D408" s="346"/>
      <c r="E408" s="444" t="s">
        <v>610</v>
      </c>
      <c r="F408" s="445"/>
      <c r="G408" s="446">
        <f>SUMIFS(G404:G407,K404:K407,1)</f>
        <v>22256</v>
      </c>
      <c r="H408" s="447">
        <f>SUMIFS(H404:H407,K404:K407,1)</f>
        <v>10404</v>
      </c>
      <c r="I408" s="470">
        <f t="shared" si="18"/>
        <v>1.1391772395232604</v>
      </c>
      <c r="J408" s="499"/>
      <c r="K408" s="416">
        <v>2</v>
      </c>
      <c r="L408" s="418" t="str">
        <f>IF(G408='（1）エ_月別観光地点別'!S408,"OK","NG")</f>
        <v>OK</v>
      </c>
      <c r="M408" s="418"/>
    </row>
    <row r="409" spans="1:13" ht="15" customHeight="1">
      <c r="A409" s="356"/>
      <c r="B409" s="374" t="s">
        <v>443</v>
      </c>
      <c r="C409" s="375"/>
      <c r="D409" s="354" t="s">
        <v>46</v>
      </c>
      <c r="E409" s="159" t="s">
        <v>436</v>
      </c>
      <c r="F409" s="440"/>
      <c r="G409" s="438">
        <v>14268</v>
      </c>
      <c r="H409" s="439">
        <v>5713</v>
      </c>
      <c r="I409" s="443">
        <f t="shared" si="18"/>
        <v>1.4974619289340101</v>
      </c>
      <c r="J409" s="497" t="s">
        <v>186</v>
      </c>
      <c r="K409" s="416">
        <v>1</v>
      </c>
      <c r="L409" s="418" t="str">
        <f>IF(G409='（1）エ_月別観光地点別'!S409,"OK","NG")</f>
        <v>OK</v>
      </c>
      <c r="M409" s="418"/>
    </row>
    <row r="410" spans="1:13" ht="15" customHeight="1">
      <c r="A410" s="356"/>
      <c r="B410" s="377"/>
      <c r="C410" s="377"/>
      <c r="D410" s="354" t="s">
        <v>48</v>
      </c>
      <c r="E410" s="159" t="s">
        <v>437</v>
      </c>
      <c r="F410" s="440"/>
      <c r="G410" s="438">
        <v>1377</v>
      </c>
      <c r="H410" s="439">
        <v>819</v>
      </c>
      <c r="I410" s="443">
        <f t="shared" si="18"/>
        <v>0.68131868131868134</v>
      </c>
      <c r="J410" s="497" t="s">
        <v>170</v>
      </c>
      <c r="K410" s="416">
        <v>1</v>
      </c>
      <c r="L410" s="418" t="str">
        <f>IF(G410='（1）エ_月別観光地点別'!S410,"OK","NG")</f>
        <v>OK</v>
      </c>
      <c r="M410" s="418"/>
    </row>
    <row r="411" spans="1:13" ht="15" customHeight="1">
      <c r="A411" s="356"/>
      <c r="B411" s="377"/>
      <c r="C411" s="377"/>
      <c r="D411" s="354" t="s">
        <v>50</v>
      </c>
      <c r="E411" s="159" t="s">
        <v>438</v>
      </c>
      <c r="F411" s="440"/>
      <c r="G411" s="438">
        <v>1280</v>
      </c>
      <c r="H411" s="439">
        <v>731</v>
      </c>
      <c r="I411" s="443">
        <f t="shared" si="18"/>
        <v>0.75102599179206564</v>
      </c>
      <c r="J411" s="497" t="s">
        <v>170</v>
      </c>
      <c r="K411" s="416">
        <v>1</v>
      </c>
      <c r="L411" s="418" t="str">
        <f>IF(G411='（1）エ_月別観光地点別'!S411,"OK","NG")</f>
        <v>OK</v>
      </c>
      <c r="M411" s="418"/>
    </row>
    <row r="412" spans="1:13" ht="15" customHeight="1">
      <c r="A412" s="356"/>
      <c r="B412" s="377"/>
      <c r="C412" s="377"/>
      <c r="D412" s="354" t="s">
        <v>52</v>
      </c>
      <c r="E412" s="159" t="s">
        <v>439</v>
      </c>
      <c r="F412" s="440"/>
      <c r="G412" s="438">
        <v>1942</v>
      </c>
      <c r="H412" s="439">
        <v>1410</v>
      </c>
      <c r="I412" s="443">
        <f>IFERROR(G412/H412-1,"－")</f>
        <v>0.37730496453900719</v>
      </c>
      <c r="J412" s="497" t="s">
        <v>185</v>
      </c>
      <c r="K412" s="416">
        <v>1</v>
      </c>
      <c r="L412" s="418" t="str">
        <f>IF(G412='（1）エ_月別観光地点別'!S412,"OK","NG")</f>
        <v>OK</v>
      </c>
      <c r="M412" s="418"/>
    </row>
    <row r="413" spans="1:13" ht="15" customHeight="1">
      <c r="A413" s="356"/>
      <c r="B413" s="377"/>
      <c r="C413" s="377"/>
      <c r="D413" s="354" t="s">
        <v>201</v>
      </c>
      <c r="E413" s="159" t="s">
        <v>440</v>
      </c>
      <c r="F413" s="440"/>
      <c r="G413" s="438">
        <v>207</v>
      </c>
      <c r="H413" s="439">
        <v>124</v>
      </c>
      <c r="I413" s="443">
        <f t="shared" si="18"/>
        <v>0.66935483870967749</v>
      </c>
      <c r="J413" s="497" t="s">
        <v>185</v>
      </c>
      <c r="K413" s="416">
        <v>1</v>
      </c>
      <c r="L413" s="418" t="str">
        <f>IF(G413='（1）エ_月別観光地点別'!S413,"OK","NG")</f>
        <v>OK</v>
      </c>
      <c r="M413" s="418"/>
    </row>
    <row r="414" spans="1:13" ht="15" customHeight="1">
      <c r="A414" s="356"/>
      <c r="B414" s="377"/>
      <c r="C414" s="377"/>
      <c r="D414" s="354" t="s">
        <v>56</v>
      </c>
      <c r="E414" s="159" t="s">
        <v>441</v>
      </c>
      <c r="F414" s="440"/>
      <c r="G414" s="438">
        <v>176</v>
      </c>
      <c r="H414" s="439">
        <v>46</v>
      </c>
      <c r="I414" s="443">
        <f t="shared" si="18"/>
        <v>2.8260869565217392</v>
      </c>
      <c r="J414" s="497" t="s">
        <v>182</v>
      </c>
      <c r="K414" s="416">
        <v>1</v>
      </c>
      <c r="L414" s="418" t="str">
        <f>IF(G414='（1）エ_月別観光地点別'!S414,"OK","NG")</f>
        <v>OK</v>
      </c>
      <c r="M414" s="418"/>
    </row>
    <row r="415" spans="1:13" ht="15" customHeight="1">
      <c r="A415" s="356"/>
      <c r="B415" s="377"/>
      <c r="C415" s="377"/>
      <c r="D415" s="354" t="s">
        <v>58</v>
      </c>
      <c r="E415" s="159" t="s">
        <v>442</v>
      </c>
      <c r="F415" s="440"/>
      <c r="G415" s="438">
        <v>829</v>
      </c>
      <c r="H415" s="439">
        <v>711</v>
      </c>
      <c r="I415" s="443">
        <f t="shared" si="18"/>
        <v>0.16596343178621664</v>
      </c>
      <c r="J415" s="497" t="s">
        <v>181</v>
      </c>
      <c r="K415" s="416">
        <v>1</v>
      </c>
      <c r="L415" s="418" t="str">
        <f>IF(G415='（1）エ_月別観光地点別'!S415,"OK","NG")</f>
        <v>OK</v>
      </c>
      <c r="M415" s="418"/>
    </row>
    <row r="416" spans="1:13" ht="15" customHeight="1">
      <c r="A416" s="394"/>
      <c r="B416" s="395"/>
      <c r="C416" s="395"/>
      <c r="D416" s="396"/>
      <c r="E416" s="452" t="s">
        <v>612</v>
      </c>
      <c r="F416" s="453"/>
      <c r="G416" s="454">
        <f>SUMIFS(G409:G415,K409:K415,1)</f>
        <v>20079</v>
      </c>
      <c r="H416" s="455">
        <f>SUMIFS(H409:H415,K409:K415,1)</f>
        <v>9554</v>
      </c>
      <c r="I416" s="471">
        <f t="shared" si="18"/>
        <v>1.1016328239480844</v>
      </c>
      <c r="J416" s="494"/>
      <c r="K416" s="416">
        <v>2</v>
      </c>
      <c r="L416" s="418" t="str">
        <f>IF(G416='（1）エ_月別観光地点別'!S416,"OK","NG")</f>
        <v>OK</v>
      </c>
      <c r="M416" s="418"/>
    </row>
    <row r="417" spans="1:13" ht="15" customHeight="1">
      <c r="A417" s="401"/>
      <c r="B417" s="402" t="s">
        <v>25</v>
      </c>
      <c r="C417" s="403"/>
      <c r="D417" s="163" t="s">
        <v>46</v>
      </c>
      <c r="E417" s="157" t="s">
        <v>444</v>
      </c>
      <c r="F417" s="158"/>
      <c r="G417" s="175">
        <v>2466</v>
      </c>
      <c r="H417" s="333">
        <v>927</v>
      </c>
      <c r="I417" s="425">
        <f t="shared" si="18"/>
        <v>1.6601941747572817</v>
      </c>
      <c r="J417" s="495" t="s">
        <v>186</v>
      </c>
      <c r="K417" s="416">
        <v>1</v>
      </c>
      <c r="L417" s="418" t="str">
        <f>IF(G417='（1）エ_月別観光地点別'!S417,"OK","NG")</f>
        <v>OK</v>
      </c>
      <c r="M417" s="418"/>
    </row>
    <row r="418" spans="1:13" ht="15" customHeight="1">
      <c r="A418" s="385"/>
      <c r="B418" s="386"/>
      <c r="C418" s="386"/>
      <c r="D418" s="346"/>
      <c r="E418" s="444" t="s">
        <v>613</v>
      </c>
      <c r="F418" s="445"/>
      <c r="G418" s="446">
        <f>SUMIFS(G417:G417,K417:K417,1)</f>
        <v>2466</v>
      </c>
      <c r="H418" s="447">
        <f>SUMIFS(H417:H417,K417:K417,1)</f>
        <v>927</v>
      </c>
      <c r="I418" s="470">
        <f t="shared" si="18"/>
        <v>1.6601941747572817</v>
      </c>
      <c r="J418" s="499"/>
      <c r="K418" s="416">
        <v>2</v>
      </c>
      <c r="L418" s="418" t="str">
        <f>IF(G418='（1）エ_月別観光地点別'!S418,"OK","NG")</f>
        <v>OK</v>
      </c>
      <c r="M418" s="418"/>
    </row>
    <row r="419" spans="1:13" ht="15" customHeight="1">
      <c r="A419" s="356"/>
      <c r="B419" s="374" t="s">
        <v>26</v>
      </c>
      <c r="C419" s="375"/>
      <c r="D419" s="354" t="s">
        <v>46</v>
      </c>
      <c r="E419" s="159" t="s">
        <v>445</v>
      </c>
      <c r="F419" s="440"/>
      <c r="G419" s="438">
        <v>5350</v>
      </c>
      <c r="H419" s="439">
        <v>1808</v>
      </c>
      <c r="I419" s="443">
        <f t="shared" si="18"/>
        <v>1.959070796460177</v>
      </c>
      <c r="J419" s="497" t="s">
        <v>180</v>
      </c>
      <c r="K419" s="416">
        <v>1</v>
      </c>
      <c r="L419" s="418" t="str">
        <f>IF(G419='（1）エ_月別観光地点別'!S419,"OK","NG")</f>
        <v>OK</v>
      </c>
      <c r="M419" s="418"/>
    </row>
    <row r="420" spans="1:13" ht="15" customHeight="1">
      <c r="A420" s="356"/>
      <c r="B420" s="377"/>
      <c r="C420" s="377"/>
      <c r="D420" s="163" t="s">
        <v>48</v>
      </c>
      <c r="E420" s="157" t="s">
        <v>446</v>
      </c>
      <c r="F420" s="158"/>
      <c r="G420" s="175">
        <v>8608</v>
      </c>
      <c r="H420" s="333">
        <v>4832</v>
      </c>
      <c r="I420" s="425">
        <f t="shared" si="18"/>
        <v>0.7814569536423841</v>
      </c>
      <c r="J420" s="495" t="s">
        <v>170</v>
      </c>
      <c r="K420" s="416">
        <v>1</v>
      </c>
      <c r="L420" s="418" t="str">
        <f>IF(G420='（1）エ_月別観光地点別'!S420,"OK","NG")</f>
        <v>OK</v>
      </c>
      <c r="M420" s="418"/>
    </row>
    <row r="421" spans="1:13" ht="15" customHeight="1">
      <c r="A421" s="356"/>
      <c r="B421" s="377"/>
      <c r="C421" s="377"/>
      <c r="D421" s="163" t="s">
        <v>50</v>
      </c>
      <c r="E421" s="157" t="s">
        <v>447</v>
      </c>
      <c r="F421" s="158"/>
      <c r="G421" s="175">
        <v>3646</v>
      </c>
      <c r="H421" s="333">
        <v>2710</v>
      </c>
      <c r="I421" s="425">
        <f t="shared" ref="I421:I433" si="21">IFERROR(G421/H421-1,"－")</f>
        <v>0.34538745387453873</v>
      </c>
      <c r="J421" s="495" t="s">
        <v>185</v>
      </c>
      <c r="K421" s="416">
        <v>1</v>
      </c>
      <c r="L421" s="418" t="str">
        <f>IF(G421='（1）エ_月別観光地点別'!S421,"OK","NG")</f>
        <v>OK</v>
      </c>
      <c r="M421" s="418"/>
    </row>
    <row r="422" spans="1:13" ht="15" customHeight="1">
      <c r="A422" s="356"/>
      <c r="B422" s="377"/>
      <c r="C422" s="377"/>
      <c r="D422" s="163" t="s">
        <v>52</v>
      </c>
      <c r="E422" s="157" t="s">
        <v>448</v>
      </c>
      <c r="F422" s="158"/>
      <c r="G422" s="175">
        <v>3466</v>
      </c>
      <c r="H422" s="333">
        <v>2765</v>
      </c>
      <c r="I422" s="425">
        <f t="shared" si="21"/>
        <v>0.2535262206148281</v>
      </c>
      <c r="J422" s="495" t="s">
        <v>185</v>
      </c>
      <c r="K422" s="416">
        <v>1</v>
      </c>
      <c r="L422" s="418" t="str">
        <f>IF(G422='（1）エ_月別観光地点別'!S422,"OK","NG")</f>
        <v>OK</v>
      </c>
      <c r="M422" s="418"/>
    </row>
    <row r="423" spans="1:13" ht="15" customHeight="1">
      <c r="A423" s="356"/>
      <c r="B423" s="377"/>
      <c r="C423" s="377"/>
      <c r="D423" s="163" t="s">
        <v>201</v>
      </c>
      <c r="E423" s="157" t="s">
        <v>838</v>
      </c>
      <c r="F423" s="158"/>
      <c r="G423" s="175">
        <v>65828</v>
      </c>
      <c r="H423" s="333">
        <v>55889</v>
      </c>
      <c r="I423" s="425">
        <f t="shared" si="21"/>
        <v>0.17783463651165698</v>
      </c>
      <c r="J423" s="495" t="s">
        <v>174</v>
      </c>
      <c r="K423" s="416">
        <v>1</v>
      </c>
      <c r="L423" s="418" t="str">
        <f>IF(G423='（1）エ_月別観光地点別'!S423,"OK","NG")</f>
        <v>OK</v>
      </c>
      <c r="M423" s="418"/>
    </row>
    <row r="424" spans="1:13" ht="15" customHeight="1">
      <c r="A424" s="356"/>
      <c r="B424" s="377"/>
      <c r="C424" s="377"/>
      <c r="D424" s="163" t="s">
        <v>56</v>
      </c>
      <c r="E424" s="157" t="s">
        <v>449</v>
      </c>
      <c r="F424" s="158"/>
      <c r="G424" s="175">
        <v>556</v>
      </c>
      <c r="H424" s="333">
        <v>525</v>
      </c>
      <c r="I424" s="425">
        <f t="shared" si="21"/>
        <v>5.9047619047619015E-2</v>
      </c>
      <c r="J424" s="495" t="s">
        <v>185</v>
      </c>
      <c r="K424" s="416">
        <v>1</v>
      </c>
      <c r="L424" s="418" t="str">
        <f>IF(G424='（1）エ_月別観光地点別'!S424,"OK","NG")</f>
        <v>OK</v>
      </c>
      <c r="M424" s="418"/>
    </row>
    <row r="425" spans="1:13" ht="15" customHeight="1">
      <c r="A425" s="356"/>
      <c r="B425" s="377"/>
      <c r="C425" s="377"/>
      <c r="D425" s="163" t="s">
        <v>58</v>
      </c>
      <c r="E425" s="157" t="s">
        <v>450</v>
      </c>
      <c r="F425" s="158"/>
      <c r="G425" s="175">
        <v>13078</v>
      </c>
      <c r="H425" s="333">
        <v>6036</v>
      </c>
      <c r="I425" s="425">
        <f t="shared" si="21"/>
        <v>1.1666666666666665</v>
      </c>
      <c r="J425" s="495" t="s">
        <v>180</v>
      </c>
      <c r="K425" s="416">
        <v>1</v>
      </c>
      <c r="L425" s="418" t="str">
        <f>IF(G425='（1）エ_月別観光地点別'!S425,"OK","NG")</f>
        <v>OK</v>
      </c>
      <c r="M425" s="418"/>
    </row>
    <row r="426" spans="1:13" ht="15" customHeight="1">
      <c r="A426" s="356"/>
      <c r="B426" s="377"/>
      <c r="C426" s="377"/>
      <c r="D426" s="163" t="s">
        <v>60</v>
      </c>
      <c r="E426" s="157" t="s">
        <v>451</v>
      </c>
      <c r="F426" s="158"/>
      <c r="G426" s="175">
        <v>2091</v>
      </c>
      <c r="H426" s="333">
        <v>1261</v>
      </c>
      <c r="I426" s="425">
        <f t="shared" si="21"/>
        <v>0.65820777160983357</v>
      </c>
      <c r="J426" s="495" t="s">
        <v>170</v>
      </c>
      <c r="K426" s="416">
        <v>1</v>
      </c>
      <c r="L426" s="418" t="str">
        <f>IF(G426='（1）エ_月別観光地点別'!S426,"OK","NG")</f>
        <v>OK</v>
      </c>
      <c r="M426" s="418"/>
    </row>
    <row r="427" spans="1:13" ht="15" customHeight="1">
      <c r="A427" s="356"/>
      <c r="B427" s="377"/>
      <c r="C427" s="377"/>
      <c r="D427" s="163" t="s">
        <v>62</v>
      </c>
      <c r="E427" s="157" t="s">
        <v>452</v>
      </c>
      <c r="F427" s="158"/>
      <c r="G427" s="175">
        <v>2901</v>
      </c>
      <c r="H427" s="333">
        <v>1640</v>
      </c>
      <c r="I427" s="425">
        <f t="shared" si="21"/>
        <v>0.76890243902439015</v>
      </c>
      <c r="J427" s="495" t="s">
        <v>170</v>
      </c>
      <c r="K427" s="416">
        <v>1</v>
      </c>
      <c r="L427" s="418" t="str">
        <f>IF(G427='（1）エ_月別観光地点別'!S427,"OK","NG")</f>
        <v>OK</v>
      </c>
      <c r="M427" s="418"/>
    </row>
    <row r="428" spans="1:13" ht="15" customHeight="1">
      <c r="A428" s="356"/>
      <c r="B428" s="377"/>
      <c r="C428" s="377"/>
      <c r="D428" s="163" t="s">
        <v>64</v>
      </c>
      <c r="E428" s="157" t="s">
        <v>453</v>
      </c>
      <c r="F428" s="158"/>
      <c r="G428" s="175">
        <v>11639</v>
      </c>
      <c r="H428" s="333">
        <v>10779</v>
      </c>
      <c r="I428" s="425">
        <f t="shared" si="21"/>
        <v>7.9784766675943919E-2</v>
      </c>
      <c r="J428" s="495" t="s">
        <v>171</v>
      </c>
      <c r="K428" s="416">
        <v>1</v>
      </c>
      <c r="L428" s="418" t="str">
        <f>IF(G428='（1）エ_月別観光地点別'!S428,"OK","NG")</f>
        <v>OK</v>
      </c>
      <c r="M428" s="418"/>
    </row>
    <row r="429" spans="1:13" ht="15" customHeight="1">
      <c r="A429" s="356"/>
      <c r="B429" s="377"/>
      <c r="C429" s="377"/>
      <c r="D429" s="163" t="s">
        <v>66</v>
      </c>
      <c r="E429" s="157" t="s">
        <v>839</v>
      </c>
      <c r="F429" s="158"/>
      <c r="G429" s="175">
        <v>6232</v>
      </c>
      <c r="H429" s="333">
        <v>7257</v>
      </c>
      <c r="I429" s="425">
        <f t="shared" si="21"/>
        <v>-0.14124293785310738</v>
      </c>
      <c r="J429" s="495" t="s">
        <v>181</v>
      </c>
      <c r="K429" s="416">
        <v>1</v>
      </c>
      <c r="L429" s="418" t="str">
        <f>IF(G429='（1）エ_月別観光地点別'!S429,"OK","NG")</f>
        <v>OK</v>
      </c>
      <c r="M429" s="418"/>
    </row>
    <row r="430" spans="1:13" ht="15" customHeight="1">
      <c r="A430" s="356"/>
      <c r="B430" s="377"/>
      <c r="C430" s="377"/>
      <c r="D430" s="163" t="s">
        <v>68</v>
      </c>
      <c r="E430" s="157" t="s">
        <v>454</v>
      </c>
      <c r="F430" s="158"/>
      <c r="G430" s="175">
        <v>732</v>
      </c>
      <c r="H430" s="333">
        <v>719</v>
      </c>
      <c r="I430" s="425">
        <f t="shared" si="21"/>
        <v>1.8080667593880495E-2</v>
      </c>
      <c r="J430" s="495" t="s">
        <v>185</v>
      </c>
      <c r="K430" s="416">
        <v>1</v>
      </c>
      <c r="L430" s="418" t="str">
        <f>IF(G430='（1）エ_月別観光地点別'!S430,"OK","NG")</f>
        <v>OK</v>
      </c>
      <c r="M430" s="418"/>
    </row>
    <row r="431" spans="1:13" ht="15" customHeight="1">
      <c r="A431" s="381"/>
      <c r="B431" s="382"/>
      <c r="C431" s="382"/>
      <c r="D431" s="163" t="s">
        <v>70</v>
      </c>
      <c r="E431" s="157" t="s">
        <v>455</v>
      </c>
      <c r="F431" s="158"/>
      <c r="G431" s="175">
        <v>16858</v>
      </c>
      <c r="H431" s="333">
        <v>6385</v>
      </c>
      <c r="I431" s="425">
        <f t="shared" si="21"/>
        <v>1.6402505873140174</v>
      </c>
      <c r="J431" s="495" t="s">
        <v>180</v>
      </c>
      <c r="K431" s="416">
        <v>1</v>
      </c>
      <c r="L431" s="418" t="str">
        <f>IF(G431='（1）エ_月別観光地点別'!S431,"OK","NG")</f>
        <v>OK</v>
      </c>
      <c r="M431" s="418"/>
    </row>
    <row r="432" spans="1:13" ht="15" customHeight="1">
      <c r="A432" s="385"/>
      <c r="B432" s="386"/>
      <c r="C432" s="386"/>
      <c r="D432" s="346"/>
      <c r="E432" s="444" t="s">
        <v>614</v>
      </c>
      <c r="F432" s="445"/>
      <c r="G432" s="446">
        <f>SUMIFS(G419:G431,K419:K431,1)</f>
        <v>140985</v>
      </c>
      <c r="H432" s="447">
        <f>SUMIFS(H419:H431,K419:K431,1)</f>
        <v>102606</v>
      </c>
      <c r="I432" s="470">
        <f t="shared" si="21"/>
        <v>0.37404245365768074</v>
      </c>
      <c r="J432" s="499"/>
      <c r="K432" s="416">
        <v>2</v>
      </c>
      <c r="L432" s="418" t="str">
        <f>IF(G432='（1）エ_月別観光地点別'!S432,"OK","NG")</f>
        <v>OK</v>
      </c>
      <c r="M432" s="418"/>
    </row>
    <row r="433" spans="1:13" ht="15" customHeight="1">
      <c r="A433" s="405"/>
      <c r="B433" s="406"/>
      <c r="C433" s="406"/>
      <c r="D433" s="407"/>
      <c r="E433" s="461" t="s">
        <v>615</v>
      </c>
      <c r="F433" s="462"/>
      <c r="G433" s="467">
        <f>SUMIFS(G6:G432,K6:K432,2)</f>
        <v>25950467</v>
      </c>
      <c r="H433" s="468">
        <f>SUMIFS(H6:H432,K6:K432,2)</f>
        <v>20842018</v>
      </c>
      <c r="I433" s="472">
        <f t="shared" si="21"/>
        <v>0.24510337722575626</v>
      </c>
      <c r="J433" s="502"/>
      <c r="K433" s="416">
        <v>2</v>
      </c>
      <c r="L433" s="418" t="str">
        <f>IF(G433='（1）エ_月別観光地点別'!S433,"OK","NG")</f>
        <v>OK</v>
      </c>
      <c r="M433" s="418"/>
    </row>
    <row r="434" spans="1:13" ht="15" customHeight="1">
      <c r="B434" s="410"/>
      <c r="C434" s="410"/>
      <c r="D434" s="411"/>
      <c r="E434" s="412"/>
      <c r="F434" s="413"/>
      <c r="G434" s="463"/>
      <c r="H434" s="463"/>
      <c r="I434" s="473"/>
      <c r="J434" s="413"/>
      <c r="L434" s="418"/>
      <c r="M434" s="418"/>
    </row>
    <row r="435" spans="1:13" ht="15" customHeight="1">
      <c r="B435" s="410"/>
      <c r="C435" s="410"/>
      <c r="D435" s="411"/>
      <c r="E435" s="412"/>
      <c r="F435" s="413"/>
      <c r="G435" s="463"/>
      <c r="H435" s="463"/>
      <c r="I435" s="473"/>
      <c r="J435" s="413"/>
      <c r="M435" s="418"/>
    </row>
    <row r="436" spans="1:13" ht="20.100000000000001" customHeight="1">
      <c r="B436" s="410"/>
      <c r="C436" s="410"/>
      <c r="D436" s="411"/>
      <c r="E436" s="412"/>
      <c r="F436" s="413"/>
      <c r="G436" s="463"/>
      <c r="H436" s="463"/>
      <c r="I436" s="473"/>
      <c r="J436" s="413"/>
      <c r="M436" s="392"/>
    </row>
    <row r="437" spans="1:13" ht="20.100000000000001" customHeight="1">
      <c r="B437" s="410"/>
      <c r="C437" s="410"/>
      <c r="D437" s="411"/>
      <c r="E437" s="412"/>
      <c r="F437" s="413"/>
      <c r="G437" s="463"/>
      <c r="H437" s="463"/>
      <c r="I437" s="473"/>
      <c r="J437" s="413"/>
    </row>
    <row r="438" spans="1:13" ht="20.100000000000001" customHeight="1">
      <c r="B438" s="410"/>
      <c r="C438" s="410"/>
      <c r="D438" s="411"/>
      <c r="E438" s="412"/>
      <c r="F438" s="413"/>
      <c r="G438" s="463"/>
      <c r="H438" s="463"/>
      <c r="I438" s="473"/>
      <c r="J438" s="413"/>
    </row>
    <row r="439" spans="1:13" ht="20.100000000000001" customHeight="1">
      <c r="B439" s="410"/>
      <c r="C439" s="410"/>
      <c r="D439" s="411"/>
      <c r="E439" s="412"/>
      <c r="F439" s="413"/>
      <c r="G439" s="463"/>
      <c r="H439" s="463"/>
      <c r="I439" s="473"/>
      <c r="J439" s="413"/>
    </row>
    <row r="440" spans="1:13" ht="20.100000000000001" customHeight="1">
      <c r="B440" s="410"/>
      <c r="C440" s="410"/>
      <c r="D440" s="411"/>
      <c r="E440" s="412"/>
      <c r="F440" s="413"/>
      <c r="G440" s="463"/>
      <c r="H440" s="463"/>
      <c r="I440" s="473"/>
      <c r="J440" s="413"/>
    </row>
    <row r="441" spans="1:13" ht="20.100000000000001" customHeight="1">
      <c r="B441" s="410"/>
      <c r="C441" s="410"/>
      <c r="D441" s="411"/>
      <c r="E441" s="412"/>
      <c r="F441" s="413"/>
      <c r="G441" s="463"/>
      <c r="H441" s="463"/>
      <c r="I441" s="473"/>
      <c r="J441" s="413"/>
    </row>
    <row r="442" spans="1:13" ht="20.100000000000001" customHeight="1">
      <c r="B442" s="410"/>
      <c r="C442" s="410"/>
      <c r="D442" s="411"/>
      <c r="E442" s="412"/>
      <c r="F442" s="413"/>
      <c r="G442" s="463"/>
      <c r="H442" s="463"/>
      <c r="I442" s="473"/>
      <c r="J442" s="413"/>
    </row>
    <row r="443" spans="1:13" ht="20.100000000000001" customHeight="1">
      <c r="B443" s="410"/>
      <c r="C443" s="410"/>
      <c r="D443" s="411"/>
      <c r="E443" s="412"/>
      <c r="F443" s="413"/>
      <c r="G443" s="463"/>
      <c r="H443" s="463"/>
      <c r="I443" s="473"/>
      <c r="J443" s="413"/>
    </row>
    <row r="444" spans="1:13" ht="20.100000000000001" customHeight="1">
      <c r="B444" s="410"/>
      <c r="C444" s="410"/>
      <c r="D444" s="411"/>
      <c r="E444" s="412"/>
      <c r="F444" s="413"/>
      <c r="G444" s="463"/>
      <c r="H444" s="463"/>
      <c r="I444" s="473"/>
      <c r="J444" s="413"/>
    </row>
    <row r="445" spans="1:13" ht="20.100000000000001" customHeight="1">
      <c r="B445" s="410"/>
      <c r="C445" s="410"/>
      <c r="D445" s="411"/>
      <c r="E445" s="412"/>
      <c r="F445" s="413"/>
      <c r="G445" s="463"/>
      <c r="H445" s="463"/>
      <c r="I445" s="473"/>
      <c r="J445" s="413"/>
    </row>
    <row r="446" spans="1:13" ht="20.100000000000001" customHeight="1">
      <c r="B446" s="410"/>
      <c r="C446" s="410"/>
      <c r="D446" s="411"/>
      <c r="E446" s="412"/>
      <c r="F446" s="413"/>
      <c r="G446" s="463"/>
      <c r="H446" s="463"/>
      <c r="I446" s="473"/>
      <c r="J446" s="413"/>
    </row>
    <row r="447" spans="1:13" ht="20.100000000000001" customHeight="1">
      <c r="B447" s="410"/>
      <c r="C447" s="410"/>
      <c r="D447" s="411"/>
      <c r="E447" s="412"/>
      <c r="F447" s="413"/>
      <c r="G447" s="463"/>
      <c r="H447" s="463"/>
      <c r="I447" s="473"/>
      <c r="J447" s="413"/>
    </row>
    <row r="448" spans="1:13" ht="20.100000000000001" customHeight="1">
      <c r="B448" s="410"/>
      <c r="C448" s="410"/>
      <c r="D448" s="411"/>
      <c r="E448" s="412"/>
      <c r="F448" s="413"/>
      <c r="G448" s="463"/>
      <c r="H448" s="463"/>
      <c r="I448" s="473"/>
      <c r="J448" s="413"/>
    </row>
    <row r="449" spans="2:10" ht="20.100000000000001" customHeight="1">
      <c r="B449" s="410"/>
      <c r="C449" s="410"/>
      <c r="D449" s="411"/>
      <c r="E449" s="412"/>
      <c r="F449" s="413"/>
      <c r="G449" s="463"/>
      <c r="H449" s="463"/>
      <c r="I449" s="473"/>
      <c r="J449" s="413"/>
    </row>
    <row r="450" spans="2:10" ht="20.100000000000001" customHeight="1">
      <c r="B450" s="410"/>
      <c r="C450" s="410"/>
      <c r="D450" s="411"/>
      <c r="E450" s="412"/>
      <c r="F450" s="413"/>
      <c r="G450" s="463"/>
      <c r="H450" s="463"/>
      <c r="I450" s="473"/>
      <c r="J450" s="413"/>
    </row>
    <row r="451" spans="2:10" ht="20.100000000000001" customHeight="1">
      <c r="B451" s="410"/>
      <c r="C451" s="410"/>
      <c r="D451" s="411"/>
      <c r="E451" s="412"/>
      <c r="F451" s="413"/>
      <c r="G451" s="463"/>
      <c r="H451" s="463"/>
      <c r="I451" s="473"/>
      <c r="J451" s="413"/>
    </row>
    <row r="452" spans="2:10" ht="20.100000000000001" customHeight="1">
      <c r="B452" s="410"/>
      <c r="C452" s="410"/>
      <c r="D452" s="411"/>
      <c r="E452" s="412"/>
      <c r="F452" s="413"/>
      <c r="G452" s="463"/>
      <c r="H452" s="463"/>
      <c r="I452" s="473"/>
      <c r="J452" s="413"/>
    </row>
    <row r="453" spans="2:10" ht="20.100000000000001" customHeight="1">
      <c r="B453" s="410"/>
      <c r="C453" s="410"/>
      <c r="D453" s="411"/>
      <c r="E453" s="412"/>
      <c r="F453" s="413"/>
      <c r="G453" s="463"/>
      <c r="H453" s="463"/>
      <c r="I453" s="473"/>
      <c r="J453" s="413"/>
    </row>
    <row r="454" spans="2:10" ht="20.100000000000001" customHeight="1">
      <c r="B454" s="410"/>
      <c r="C454" s="410"/>
      <c r="D454" s="411"/>
      <c r="E454" s="412"/>
      <c r="F454" s="413"/>
      <c r="G454" s="463"/>
      <c r="H454" s="463"/>
      <c r="I454" s="473"/>
      <c r="J454" s="413"/>
    </row>
    <row r="455" spans="2:10" ht="20.100000000000001" customHeight="1">
      <c r="B455" s="410"/>
      <c r="C455" s="410"/>
      <c r="D455" s="411"/>
      <c r="E455" s="412"/>
      <c r="F455" s="413"/>
      <c r="G455" s="463"/>
      <c r="H455" s="463"/>
      <c r="I455" s="473"/>
      <c r="J455" s="413"/>
    </row>
    <row r="456" spans="2:10" ht="20.100000000000001" customHeight="1">
      <c r="B456" s="410"/>
      <c r="C456" s="410"/>
      <c r="D456" s="411"/>
      <c r="E456" s="412"/>
      <c r="F456" s="413"/>
      <c r="G456" s="463"/>
      <c r="H456" s="463"/>
      <c r="I456" s="473"/>
      <c r="J456" s="413"/>
    </row>
    <row r="457" spans="2:10" ht="20.100000000000001" customHeight="1">
      <c r="B457" s="410"/>
      <c r="C457" s="410"/>
      <c r="D457" s="411"/>
      <c r="E457" s="412"/>
      <c r="F457" s="413"/>
      <c r="G457" s="463"/>
      <c r="H457" s="463"/>
      <c r="I457" s="473"/>
      <c r="J457" s="413"/>
    </row>
    <row r="458" spans="2:10" ht="20.100000000000001" customHeight="1">
      <c r="B458" s="410"/>
      <c r="C458" s="410"/>
      <c r="D458" s="411"/>
      <c r="E458" s="412"/>
      <c r="F458" s="413"/>
      <c r="G458" s="463"/>
      <c r="H458" s="463"/>
      <c r="I458" s="473"/>
      <c r="J458" s="413"/>
    </row>
    <row r="459" spans="2:10" ht="20.100000000000001" customHeight="1">
      <c r="B459" s="410"/>
      <c r="C459" s="410"/>
      <c r="D459" s="411"/>
      <c r="E459" s="412"/>
      <c r="F459" s="413"/>
      <c r="G459" s="463"/>
      <c r="H459" s="463"/>
      <c r="I459" s="473"/>
      <c r="J459" s="413"/>
    </row>
    <row r="460" spans="2:10" ht="20.100000000000001" customHeight="1">
      <c r="B460" s="410"/>
      <c r="C460" s="410"/>
      <c r="D460" s="411"/>
      <c r="E460" s="412"/>
      <c r="F460" s="413"/>
      <c r="G460" s="463"/>
      <c r="H460" s="463"/>
      <c r="I460" s="473"/>
      <c r="J460" s="413"/>
    </row>
    <row r="461" spans="2:10" ht="20.100000000000001" customHeight="1">
      <c r="B461" s="410"/>
      <c r="C461" s="410"/>
      <c r="D461" s="411"/>
      <c r="E461" s="412"/>
      <c r="F461" s="413"/>
      <c r="G461" s="463"/>
      <c r="H461" s="463"/>
      <c r="I461" s="473"/>
      <c r="J461" s="413"/>
    </row>
    <row r="462" spans="2:10" ht="20.100000000000001" customHeight="1">
      <c r="B462" s="410"/>
      <c r="C462" s="410"/>
      <c r="D462" s="411"/>
      <c r="E462" s="412"/>
      <c r="F462" s="413"/>
      <c r="G462" s="463"/>
      <c r="H462" s="463"/>
      <c r="I462" s="473"/>
      <c r="J462" s="413"/>
    </row>
    <row r="463" spans="2:10" ht="20.100000000000001" customHeight="1">
      <c r="B463" s="410"/>
      <c r="C463" s="410"/>
      <c r="D463" s="411"/>
      <c r="E463" s="412"/>
      <c r="F463" s="413"/>
      <c r="G463" s="463"/>
      <c r="H463" s="463"/>
      <c r="I463" s="473"/>
      <c r="J463" s="413"/>
    </row>
    <row r="464" spans="2:10" ht="20.100000000000001" customHeight="1">
      <c r="B464" s="410"/>
      <c r="C464" s="410"/>
      <c r="D464" s="411"/>
      <c r="E464" s="412"/>
      <c r="F464" s="413"/>
      <c r="G464" s="463"/>
      <c r="H464" s="463"/>
      <c r="I464" s="473"/>
      <c r="J464" s="413"/>
    </row>
    <row r="465" spans="2:10" ht="20.100000000000001" customHeight="1">
      <c r="B465" s="410"/>
      <c r="C465" s="410"/>
      <c r="D465" s="411"/>
      <c r="E465" s="412"/>
      <c r="F465" s="413"/>
      <c r="G465" s="463"/>
      <c r="H465" s="463"/>
      <c r="I465" s="473"/>
      <c r="J465" s="413"/>
    </row>
    <row r="466" spans="2:10" ht="20.100000000000001" customHeight="1">
      <c r="B466" s="410"/>
      <c r="C466" s="410"/>
      <c r="D466" s="411"/>
      <c r="E466" s="412"/>
      <c r="F466" s="413"/>
      <c r="G466" s="463"/>
      <c r="H466" s="463"/>
      <c r="I466" s="473"/>
      <c r="J466" s="413"/>
    </row>
    <row r="467" spans="2:10" ht="20.100000000000001" customHeight="1">
      <c r="B467" s="410"/>
      <c r="C467" s="410"/>
      <c r="D467" s="411"/>
      <c r="E467" s="412"/>
      <c r="F467" s="413"/>
      <c r="G467" s="463"/>
      <c r="H467" s="463"/>
      <c r="I467" s="473"/>
      <c r="J467" s="413"/>
    </row>
    <row r="468" spans="2:10" ht="20.100000000000001" customHeight="1">
      <c r="B468" s="410"/>
      <c r="C468" s="410"/>
      <c r="D468" s="411"/>
      <c r="E468" s="412"/>
      <c r="F468" s="413"/>
      <c r="G468" s="463"/>
      <c r="H468" s="463"/>
      <c r="I468" s="473"/>
      <c r="J468" s="413"/>
    </row>
    <row r="469" spans="2:10" ht="20.100000000000001" customHeight="1">
      <c r="B469" s="410"/>
      <c r="C469" s="410"/>
      <c r="D469" s="411"/>
      <c r="E469" s="412"/>
      <c r="F469" s="413"/>
      <c r="G469" s="463"/>
      <c r="H469" s="463"/>
      <c r="I469" s="473"/>
      <c r="J469" s="413"/>
    </row>
    <row r="470" spans="2:10" ht="20.100000000000001" customHeight="1">
      <c r="B470" s="410"/>
      <c r="C470" s="410"/>
      <c r="D470" s="411"/>
      <c r="E470" s="412"/>
      <c r="F470" s="413"/>
      <c r="G470" s="463"/>
      <c r="H470" s="463"/>
      <c r="I470" s="473"/>
      <c r="J470" s="413"/>
    </row>
    <row r="471" spans="2:10" ht="20.100000000000001" customHeight="1">
      <c r="B471" s="410"/>
      <c r="C471" s="410"/>
      <c r="D471" s="411"/>
      <c r="E471" s="412"/>
      <c r="F471" s="413"/>
      <c r="G471" s="463"/>
      <c r="H471" s="463"/>
      <c r="I471" s="473"/>
      <c r="J471" s="413"/>
    </row>
    <row r="472" spans="2:10" ht="20.100000000000001" customHeight="1">
      <c r="B472" s="410"/>
      <c r="C472" s="410"/>
      <c r="D472" s="411"/>
      <c r="E472" s="412"/>
      <c r="F472" s="413"/>
      <c r="G472" s="463"/>
      <c r="H472" s="463"/>
      <c r="I472" s="473"/>
      <c r="J472" s="413"/>
    </row>
    <row r="473" spans="2:10" ht="20.100000000000001" customHeight="1">
      <c r="B473" s="410"/>
      <c r="C473" s="410"/>
      <c r="D473" s="411"/>
      <c r="E473" s="412"/>
      <c r="F473" s="413"/>
      <c r="G473" s="463"/>
      <c r="H473" s="463"/>
      <c r="I473" s="473"/>
      <c r="J473" s="413"/>
    </row>
    <row r="474" spans="2:10" ht="20.100000000000001" customHeight="1">
      <c r="B474" s="410"/>
      <c r="C474" s="410"/>
      <c r="D474" s="411"/>
      <c r="E474" s="412"/>
      <c r="F474" s="413"/>
      <c r="G474" s="463"/>
      <c r="H474" s="463"/>
      <c r="I474" s="473"/>
      <c r="J474" s="413"/>
    </row>
    <row r="475" spans="2:10" ht="20.100000000000001" customHeight="1">
      <c r="B475" s="410"/>
      <c r="C475" s="410"/>
      <c r="D475" s="411"/>
      <c r="E475" s="412"/>
      <c r="F475" s="413"/>
      <c r="G475" s="463"/>
      <c r="H475" s="463"/>
      <c r="I475" s="473"/>
      <c r="J475" s="413"/>
    </row>
    <row r="476" spans="2:10" ht="20.100000000000001" customHeight="1">
      <c r="B476" s="410"/>
      <c r="C476" s="410"/>
      <c r="D476" s="411"/>
      <c r="E476" s="412"/>
      <c r="F476" s="413"/>
      <c r="G476" s="463"/>
      <c r="H476" s="463"/>
      <c r="I476" s="473"/>
      <c r="J476" s="413"/>
    </row>
    <row r="477" spans="2:10" ht="20.100000000000001" customHeight="1">
      <c r="B477" s="410"/>
      <c r="C477" s="410"/>
      <c r="D477" s="411"/>
      <c r="E477" s="412"/>
      <c r="F477" s="413"/>
      <c r="G477" s="463"/>
      <c r="H477" s="463"/>
      <c r="I477" s="473"/>
      <c r="J477" s="413"/>
    </row>
    <row r="478" spans="2:10" ht="20.100000000000001" customHeight="1">
      <c r="B478" s="410"/>
      <c r="C478" s="410"/>
      <c r="D478" s="411"/>
      <c r="E478" s="412"/>
      <c r="F478" s="413"/>
      <c r="G478" s="463"/>
      <c r="H478" s="463"/>
      <c r="I478" s="473"/>
      <c r="J478" s="413"/>
    </row>
    <row r="479" spans="2:10" ht="20.100000000000001" customHeight="1">
      <c r="B479" s="410"/>
      <c r="C479" s="410"/>
      <c r="D479" s="411"/>
      <c r="E479" s="412"/>
      <c r="F479" s="413"/>
      <c r="G479" s="463"/>
      <c r="H479" s="463"/>
      <c r="I479" s="473"/>
      <c r="J479" s="413"/>
    </row>
    <row r="480" spans="2:10" ht="20.100000000000001" customHeight="1">
      <c r="B480" s="410"/>
      <c r="C480" s="410"/>
      <c r="D480" s="411"/>
      <c r="E480" s="412"/>
      <c r="F480" s="413"/>
      <c r="G480" s="463"/>
      <c r="H480" s="463"/>
      <c r="I480" s="473"/>
      <c r="J480" s="413"/>
    </row>
    <row r="481" spans="2:10" ht="20.100000000000001" customHeight="1">
      <c r="B481" s="410"/>
      <c r="C481" s="410"/>
      <c r="D481" s="411"/>
      <c r="E481" s="412"/>
      <c r="F481" s="413"/>
      <c r="G481" s="463"/>
      <c r="H481" s="463"/>
      <c r="I481" s="473"/>
      <c r="J481" s="413"/>
    </row>
    <row r="482" spans="2:10" ht="20.100000000000001" customHeight="1">
      <c r="B482" s="410"/>
      <c r="C482" s="410"/>
      <c r="D482" s="411"/>
      <c r="E482" s="412"/>
      <c r="F482" s="413"/>
      <c r="G482" s="463"/>
      <c r="H482" s="463"/>
      <c r="I482" s="473"/>
      <c r="J482" s="413"/>
    </row>
    <row r="483" spans="2:10" ht="20.100000000000001" customHeight="1">
      <c r="B483" s="410"/>
      <c r="C483" s="410"/>
      <c r="D483" s="411"/>
      <c r="E483" s="412"/>
      <c r="F483" s="413"/>
      <c r="G483" s="463"/>
      <c r="H483" s="463"/>
      <c r="I483" s="473"/>
      <c r="J483" s="413"/>
    </row>
    <row r="484" spans="2:10" ht="20.100000000000001" customHeight="1">
      <c r="B484" s="410"/>
      <c r="C484" s="410"/>
      <c r="D484" s="411"/>
      <c r="E484" s="412"/>
      <c r="F484" s="413"/>
      <c r="G484" s="463"/>
      <c r="H484" s="463"/>
      <c r="I484" s="473"/>
      <c r="J484" s="413"/>
    </row>
    <row r="485" spans="2:10" ht="20.100000000000001" customHeight="1">
      <c r="B485" s="410"/>
      <c r="C485" s="410"/>
      <c r="D485" s="411"/>
      <c r="E485" s="412"/>
      <c r="F485" s="413"/>
      <c r="G485" s="463"/>
      <c r="H485" s="463"/>
      <c r="I485" s="473"/>
      <c r="J485" s="413"/>
    </row>
    <row r="486" spans="2:10" ht="20.100000000000001" customHeight="1">
      <c r="B486" s="410"/>
      <c r="C486" s="410"/>
      <c r="D486" s="411"/>
      <c r="E486" s="412"/>
      <c r="F486" s="413"/>
      <c r="G486" s="463"/>
      <c r="H486" s="463"/>
      <c r="I486" s="473"/>
      <c r="J486" s="413"/>
    </row>
    <row r="487" spans="2:10" ht="20.100000000000001" customHeight="1">
      <c r="B487" s="410"/>
      <c r="C487" s="410"/>
      <c r="D487" s="411"/>
      <c r="E487" s="412"/>
      <c r="F487" s="413"/>
      <c r="G487" s="463"/>
      <c r="H487" s="463"/>
      <c r="I487" s="473"/>
      <c r="J487" s="413"/>
    </row>
    <row r="488" spans="2:10" ht="20.100000000000001" customHeight="1">
      <c r="B488" s="410"/>
      <c r="C488" s="410"/>
      <c r="D488" s="411"/>
      <c r="E488" s="412"/>
      <c r="F488" s="413"/>
      <c r="G488" s="463"/>
      <c r="H488" s="463"/>
      <c r="I488" s="473"/>
      <c r="J488" s="413"/>
    </row>
    <row r="489" spans="2:10" ht="20.100000000000001" customHeight="1">
      <c r="B489" s="410"/>
      <c r="C489" s="410"/>
      <c r="D489" s="411"/>
      <c r="E489" s="412"/>
      <c r="F489" s="413"/>
      <c r="G489" s="463"/>
      <c r="H489" s="463"/>
      <c r="I489" s="473"/>
      <c r="J489" s="413"/>
    </row>
    <row r="490" spans="2:10" ht="20.100000000000001" customHeight="1">
      <c r="B490" s="410"/>
      <c r="C490" s="410"/>
      <c r="D490" s="411"/>
      <c r="E490" s="412"/>
      <c r="F490" s="413"/>
      <c r="G490" s="463"/>
      <c r="H490" s="463"/>
      <c r="I490" s="473"/>
      <c r="J490" s="413"/>
    </row>
    <row r="491" spans="2:10" ht="20.100000000000001" customHeight="1">
      <c r="B491" s="410"/>
      <c r="C491" s="410"/>
      <c r="D491" s="411"/>
      <c r="E491" s="412"/>
      <c r="F491" s="413"/>
      <c r="G491" s="463"/>
      <c r="H491" s="463"/>
      <c r="I491" s="473"/>
      <c r="J491" s="413"/>
    </row>
    <row r="492" spans="2:10" ht="20.100000000000001" customHeight="1">
      <c r="B492" s="410"/>
      <c r="C492" s="410"/>
      <c r="D492" s="411"/>
      <c r="E492" s="412"/>
      <c r="F492" s="413"/>
      <c r="G492" s="463"/>
      <c r="H492" s="463"/>
      <c r="I492" s="473"/>
      <c r="J492" s="413"/>
    </row>
    <row r="493" spans="2:10" ht="20.100000000000001" customHeight="1">
      <c r="B493" s="410"/>
      <c r="C493" s="410"/>
      <c r="D493" s="411"/>
      <c r="E493" s="412"/>
      <c r="F493" s="413"/>
      <c r="G493" s="463"/>
      <c r="H493" s="463"/>
      <c r="I493" s="473"/>
      <c r="J493" s="413"/>
    </row>
    <row r="494" spans="2:10" ht="20.100000000000001" customHeight="1">
      <c r="B494" s="410"/>
      <c r="C494" s="410"/>
      <c r="D494" s="411"/>
      <c r="E494" s="412"/>
      <c r="F494" s="413"/>
      <c r="G494" s="463"/>
      <c r="H494" s="463"/>
      <c r="I494" s="473"/>
      <c r="J494" s="413"/>
    </row>
    <row r="495" spans="2:10" ht="20.100000000000001" customHeight="1">
      <c r="B495" s="410"/>
      <c r="C495" s="410"/>
      <c r="D495" s="411"/>
      <c r="E495" s="412"/>
      <c r="F495" s="413"/>
      <c r="G495" s="463"/>
      <c r="H495" s="463"/>
      <c r="I495" s="473"/>
      <c r="J495" s="413"/>
    </row>
    <row r="496" spans="2:10" ht="20.100000000000001" customHeight="1">
      <c r="B496" s="410"/>
      <c r="C496" s="410"/>
      <c r="D496" s="411"/>
      <c r="E496" s="412"/>
      <c r="F496" s="413"/>
      <c r="G496" s="463"/>
      <c r="H496" s="463"/>
      <c r="I496" s="473"/>
      <c r="J496" s="413"/>
    </row>
    <row r="497" spans="2:10" ht="20.100000000000001" customHeight="1">
      <c r="B497" s="410"/>
      <c r="C497" s="410"/>
      <c r="D497" s="411"/>
      <c r="E497" s="412"/>
      <c r="F497" s="413"/>
      <c r="G497" s="463"/>
      <c r="H497" s="463"/>
      <c r="I497" s="473"/>
      <c r="J497" s="413"/>
    </row>
    <row r="498" spans="2:10" ht="20.100000000000001" customHeight="1">
      <c r="B498" s="410"/>
      <c r="C498" s="410"/>
      <c r="D498" s="411"/>
      <c r="E498" s="412"/>
      <c r="F498" s="413"/>
      <c r="G498" s="463"/>
      <c r="H498" s="463"/>
      <c r="I498" s="473"/>
      <c r="J498" s="413"/>
    </row>
    <row r="499" spans="2:10" ht="20.100000000000001" customHeight="1">
      <c r="B499" s="410"/>
      <c r="C499" s="410"/>
      <c r="D499" s="411"/>
      <c r="E499" s="412"/>
      <c r="F499" s="413"/>
      <c r="G499" s="463"/>
      <c r="H499" s="463"/>
      <c r="I499" s="473"/>
      <c r="J499" s="413"/>
    </row>
    <row r="500" spans="2:10" ht="20.100000000000001" customHeight="1">
      <c r="B500" s="410"/>
      <c r="C500" s="410"/>
      <c r="D500" s="411"/>
      <c r="E500" s="412"/>
      <c r="F500" s="413"/>
      <c r="G500" s="463"/>
      <c r="H500" s="463"/>
      <c r="I500" s="473"/>
      <c r="J500" s="413"/>
    </row>
    <row r="501" spans="2:10" ht="20.100000000000001" customHeight="1">
      <c r="B501" s="410"/>
      <c r="C501" s="410"/>
      <c r="D501" s="411"/>
      <c r="E501" s="412"/>
      <c r="F501" s="413"/>
      <c r="G501" s="463"/>
      <c r="H501" s="463"/>
      <c r="I501" s="473"/>
      <c r="J501" s="413"/>
    </row>
    <row r="502" spans="2:10" ht="20.100000000000001" customHeight="1">
      <c r="B502" s="410"/>
      <c r="C502" s="410"/>
      <c r="D502" s="411"/>
      <c r="E502" s="412"/>
      <c r="F502" s="413"/>
      <c r="G502" s="463"/>
      <c r="H502" s="463"/>
      <c r="I502" s="473"/>
      <c r="J502" s="413"/>
    </row>
    <row r="503" spans="2:10" ht="20.100000000000001" customHeight="1">
      <c r="B503" s="410"/>
      <c r="C503" s="410"/>
      <c r="D503" s="411"/>
      <c r="E503" s="412"/>
      <c r="F503" s="413"/>
      <c r="G503" s="463"/>
      <c r="H503" s="463"/>
      <c r="I503" s="473"/>
      <c r="J503" s="413"/>
    </row>
    <row r="504" spans="2:10" ht="20.100000000000001" customHeight="1">
      <c r="B504" s="410"/>
      <c r="C504" s="410"/>
      <c r="D504" s="411"/>
      <c r="E504" s="412"/>
      <c r="F504" s="413"/>
      <c r="G504" s="463"/>
      <c r="H504" s="463"/>
      <c r="I504" s="473"/>
      <c r="J504" s="413"/>
    </row>
    <row r="505" spans="2:10" ht="20.100000000000001" customHeight="1">
      <c r="B505" s="410"/>
      <c r="C505" s="410"/>
      <c r="D505" s="411"/>
      <c r="E505" s="412"/>
      <c r="F505" s="413"/>
      <c r="G505" s="463"/>
      <c r="H505" s="463"/>
      <c r="I505" s="473"/>
      <c r="J505" s="413"/>
    </row>
    <row r="506" spans="2:10" ht="20.100000000000001" customHeight="1">
      <c r="B506" s="410"/>
      <c r="C506" s="410"/>
      <c r="D506" s="411"/>
      <c r="E506" s="412"/>
      <c r="F506" s="413"/>
      <c r="G506" s="463"/>
      <c r="H506" s="463"/>
      <c r="I506" s="473"/>
      <c r="J506" s="413"/>
    </row>
    <row r="507" spans="2:10" ht="20.100000000000001" customHeight="1">
      <c r="B507" s="410"/>
      <c r="C507" s="410"/>
      <c r="D507" s="411"/>
      <c r="E507" s="412"/>
      <c r="F507" s="413"/>
      <c r="G507" s="463"/>
      <c r="H507" s="463"/>
      <c r="I507" s="473"/>
      <c r="J507" s="413"/>
    </row>
    <row r="508" spans="2:10" ht="20.100000000000001" customHeight="1">
      <c r="B508" s="410"/>
      <c r="C508" s="410"/>
      <c r="D508" s="411"/>
      <c r="E508" s="412"/>
      <c r="F508" s="413"/>
      <c r="G508" s="463"/>
      <c r="H508" s="463"/>
      <c r="I508" s="473"/>
      <c r="J508" s="413"/>
    </row>
    <row r="509" spans="2:10" ht="20.100000000000001" customHeight="1">
      <c r="B509" s="410"/>
      <c r="C509" s="410"/>
      <c r="D509" s="411"/>
      <c r="E509" s="412"/>
      <c r="F509" s="413"/>
      <c r="G509" s="463"/>
      <c r="H509" s="463"/>
      <c r="I509" s="473"/>
      <c r="J509" s="413"/>
    </row>
    <row r="510" spans="2:10" ht="20.100000000000001" customHeight="1">
      <c r="B510" s="410"/>
      <c r="C510" s="410"/>
      <c r="D510" s="411"/>
      <c r="E510" s="412"/>
      <c r="F510" s="413"/>
      <c r="G510" s="463"/>
      <c r="H510" s="463"/>
      <c r="I510" s="473"/>
      <c r="J510" s="413"/>
    </row>
    <row r="511" spans="2:10" ht="20.100000000000001" customHeight="1">
      <c r="B511" s="410"/>
      <c r="C511" s="410"/>
      <c r="D511" s="411"/>
      <c r="E511" s="412"/>
      <c r="F511" s="413"/>
      <c r="G511" s="463"/>
      <c r="H511" s="463"/>
      <c r="I511" s="473"/>
      <c r="J511" s="413"/>
    </row>
    <row r="512" spans="2:10" ht="20.100000000000001" customHeight="1">
      <c r="B512" s="410"/>
      <c r="C512" s="410"/>
      <c r="D512" s="411"/>
      <c r="E512" s="412"/>
      <c r="F512" s="413"/>
      <c r="G512" s="463"/>
      <c r="H512" s="463"/>
      <c r="I512" s="473"/>
      <c r="J512" s="413"/>
    </row>
    <row r="513" spans="2:10" ht="20.100000000000001" customHeight="1">
      <c r="B513" s="410"/>
      <c r="C513" s="410"/>
      <c r="D513" s="411"/>
      <c r="E513" s="412"/>
      <c r="F513" s="413"/>
      <c r="G513" s="463"/>
      <c r="H513" s="463"/>
      <c r="I513" s="473"/>
      <c r="J513" s="413"/>
    </row>
    <row r="514" spans="2:10" ht="20.100000000000001" customHeight="1">
      <c r="B514" s="410"/>
      <c r="C514" s="410"/>
      <c r="D514" s="411"/>
      <c r="E514" s="412"/>
      <c r="F514" s="413"/>
      <c r="G514" s="463"/>
      <c r="H514" s="463"/>
      <c r="I514" s="473"/>
      <c r="J514" s="413"/>
    </row>
    <row r="515" spans="2:10" ht="20.100000000000001" customHeight="1">
      <c r="B515" s="410"/>
      <c r="C515" s="410"/>
      <c r="D515" s="411"/>
      <c r="E515" s="412"/>
      <c r="F515" s="413"/>
      <c r="G515" s="463"/>
      <c r="H515" s="463"/>
      <c r="I515" s="473"/>
      <c r="J515" s="413"/>
    </row>
    <row r="516" spans="2:10" ht="20.100000000000001" customHeight="1">
      <c r="B516" s="410"/>
      <c r="C516" s="410"/>
      <c r="D516" s="411"/>
      <c r="E516" s="412"/>
      <c r="F516" s="413"/>
      <c r="G516" s="463"/>
      <c r="H516" s="463"/>
      <c r="I516" s="473"/>
      <c r="J516" s="413"/>
    </row>
    <row r="517" spans="2:10" ht="20.100000000000001" customHeight="1">
      <c r="B517" s="410"/>
      <c r="C517" s="410"/>
      <c r="D517" s="411"/>
      <c r="E517" s="412"/>
      <c r="F517" s="413"/>
      <c r="G517" s="463"/>
      <c r="H517" s="463"/>
      <c r="I517" s="473"/>
      <c r="J517" s="413"/>
    </row>
    <row r="518" spans="2:10" ht="20.100000000000001" customHeight="1">
      <c r="B518" s="410"/>
      <c r="C518" s="410"/>
      <c r="D518" s="411"/>
      <c r="E518" s="412"/>
      <c r="F518" s="413"/>
      <c r="G518" s="463"/>
      <c r="H518" s="463"/>
      <c r="I518" s="473"/>
      <c r="J518" s="413"/>
    </row>
    <row r="519" spans="2:10" ht="20.100000000000001" customHeight="1">
      <c r="B519" s="410"/>
      <c r="C519" s="410"/>
      <c r="D519" s="411"/>
      <c r="E519" s="412"/>
      <c r="F519" s="413"/>
      <c r="G519" s="463"/>
      <c r="H519" s="463"/>
      <c r="I519" s="473"/>
      <c r="J519" s="413"/>
    </row>
    <row r="520" spans="2:10" ht="20.100000000000001" customHeight="1">
      <c r="B520" s="410"/>
      <c r="C520" s="410"/>
      <c r="D520" s="411"/>
      <c r="E520" s="412"/>
      <c r="F520" s="413"/>
      <c r="G520" s="463"/>
      <c r="H520" s="463"/>
      <c r="I520" s="473"/>
      <c r="J520" s="413"/>
    </row>
    <row r="521" spans="2:10" ht="20.100000000000001" customHeight="1">
      <c r="B521" s="410"/>
      <c r="C521" s="410"/>
      <c r="D521" s="411"/>
      <c r="E521" s="412"/>
      <c r="F521" s="413"/>
      <c r="G521" s="463"/>
      <c r="H521" s="463"/>
      <c r="I521" s="473"/>
      <c r="J521" s="413"/>
    </row>
    <row r="522" spans="2:10" ht="20.100000000000001" customHeight="1">
      <c r="B522" s="410"/>
      <c r="C522" s="410"/>
      <c r="D522" s="411"/>
      <c r="E522" s="412"/>
      <c r="F522" s="413"/>
      <c r="G522" s="463"/>
      <c r="H522" s="463"/>
      <c r="I522" s="473"/>
      <c r="J522" s="413"/>
    </row>
    <row r="523" spans="2:10" ht="20.100000000000001" customHeight="1">
      <c r="B523" s="410"/>
      <c r="C523" s="410"/>
      <c r="D523" s="411"/>
      <c r="E523" s="412"/>
      <c r="F523" s="413"/>
      <c r="G523" s="463"/>
      <c r="H523" s="463"/>
      <c r="I523" s="473"/>
      <c r="J523" s="413"/>
    </row>
    <row r="524" spans="2:10" ht="20.100000000000001" customHeight="1">
      <c r="B524" s="410"/>
      <c r="C524" s="410"/>
      <c r="D524" s="411"/>
      <c r="E524" s="412"/>
      <c r="F524" s="413"/>
      <c r="G524" s="463"/>
      <c r="H524" s="463"/>
      <c r="I524" s="473"/>
      <c r="J524" s="413"/>
    </row>
    <row r="525" spans="2:10" ht="20.100000000000001" customHeight="1">
      <c r="B525" s="410"/>
      <c r="C525" s="410"/>
      <c r="D525" s="411"/>
      <c r="E525" s="412"/>
      <c r="F525" s="413"/>
      <c r="G525" s="463"/>
      <c r="H525" s="463"/>
      <c r="I525" s="473"/>
      <c r="J525" s="413"/>
    </row>
    <row r="526" spans="2:10" ht="20.100000000000001" customHeight="1">
      <c r="B526" s="410"/>
      <c r="C526" s="410"/>
      <c r="D526" s="411"/>
      <c r="E526" s="412"/>
      <c r="F526" s="413"/>
      <c r="G526" s="463"/>
      <c r="H526" s="463"/>
      <c r="I526" s="473"/>
      <c r="J526" s="413"/>
    </row>
    <row r="527" spans="2:10" ht="20.100000000000001" customHeight="1">
      <c r="B527" s="410"/>
      <c r="C527" s="410"/>
      <c r="D527" s="411"/>
      <c r="E527" s="412"/>
      <c r="F527" s="413"/>
      <c r="G527" s="463"/>
      <c r="H527" s="463"/>
      <c r="I527" s="473"/>
      <c r="J527" s="413"/>
    </row>
    <row r="528" spans="2:10" ht="20.100000000000001" customHeight="1">
      <c r="B528" s="410"/>
      <c r="C528" s="410"/>
      <c r="D528" s="411"/>
      <c r="E528" s="412"/>
      <c r="F528" s="413"/>
      <c r="G528" s="463"/>
      <c r="H528" s="463"/>
      <c r="I528" s="473"/>
      <c r="J528" s="413"/>
    </row>
    <row r="529" spans="2:10" ht="20.100000000000001" customHeight="1">
      <c r="B529" s="410"/>
      <c r="C529" s="410"/>
      <c r="D529" s="411"/>
      <c r="E529" s="412"/>
      <c r="F529" s="413"/>
      <c r="G529" s="463"/>
      <c r="H529" s="463"/>
      <c r="I529" s="473"/>
      <c r="J529" s="413"/>
    </row>
    <row r="530" spans="2:10" ht="20.100000000000001" customHeight="1">
      <c r="B530" s="410"/>
      <c r="C530" s="410"/>
      <c r="D530" s="411"/>
      <c r="E530" s="412"/>
      <c r="F530" s="413"/>
      <c r="G530" s="463"/>
      <c r="H530" s="463"/>
      <c r="I530" s="473"/>
      <c r="J530" s="413"/>
    </row>
    <row r="531" spans="2:10" ht="20.100000000000001" customHeight="1">
      <c r="B531" s="410"/>
      <c r="C531" s="410"/>
      <c r="D531" s="411"/>
      <c r="E531" s="412"/>
      <c r="F531" s="413"/>
      <c r="G531" s="463"/>
      <c r="H531" s="463"/>
      <c r="I531" s="473"/>
      <c r="J531" s="413"/>
    </row>
    <row r="532" spans="2:10" ht="20.100000000000001" customHeight="1">
      <c r="B532" s="410"/>
      <c r="C532" s="410"/>
      <c r="D532" s="411"/>
      <c r="E532" s="412"/>
      <c r="F532" s="413"/>
      <c r="G532" s="463"/>
      <c r="H532" s="463"/>
      <c r="I532" s="473"/>
      <c r="J532" s="413"/>
    </row>
    <row r="533" spans="2:10" ht="20.100000000000001" customHeight="1">
      <c r="B533" s="410"/>
      <c r="C533" s="410"/>
      <c r="D533" s="411"/>
      <c r="E533" s="412"/>
      <c r="F533" s="413"/>
      <c r="G533" s="463"/>
      <c r="H533" s="463"/>
      <c r="I533" s="473"/>
      <c r="J533" s="413"/>
    </row>
    <row r="534" spans="2:10" ht="20.100000000000001" customHeight="1">
      <c r="B534" s="410"/>
      <c r="C534" s="410"/>
      <c r="D534" s="411"/>
      <c r="E534" s="412"/>
      <c r="F534" s="413"/>
      <c r="G534" s="463"/>
      <c r="H534" s="463"/>
      <c r="I534" s="473"/>
      <c r="J534" s="413"/>
    </row>
    <row r="535" spans="2:10" ht="20.100000000000001" customHeight="1">
      <c r="B535" s="410"/>
      <c r="C535" s="410"/>
      <c r="D535" s="411"/>
      <c r="E535" s="412"/>
      <c r="F535" s="413"/>
      <c r="G535" s="463"/>
      <c r="H535" s="463"/>
      <c r="I535" s="473"/>
      <c r="J535" s="413"/>
    </row>
    <row r="536" spans="2:10" ht="20.100000000000001" customHeight="1">
      <c r="B536" s="410"/>
      <c r="C536" s="410"/>
      <c r="D536" s="411"/>
      <c r="E536" s="412"/>
      <c r="F536" s="413"/>
      <c r="G536" s="463"/>
      <c r="H536" s="463"/>
      <c r="I536" s="473"/>
      <c r="J536" s="413"/>
    </row>
    <row r="537" spans="2:10" ht="20.100000000000001" customHeight="1">
      <c r="B537" s="410"/>
      <c r="C537" s="410"/>
      <c r="D537" s="411"/>
      <c r="E537" s="412"/>
      <c r="F537" s="413"/>
      <c r="G537" s="463"/>
      <c r="H537" s="463"/>
      <c r="I537" s="473"/>
      <c r="J537" s="413"/>
    </row>
    <row r="538" spans="2:10" ht="20.100000000000001" customHeight="1">
      <c r="B538" s="410"/>
      <c r="C538" s="410"/>
      <c r="D538" s="411"/>
      <c r="E538" s="412"/>
      <c r="F538" s="413"/>
      <c r="G538" s="463"/>
      <c r="H538" s="463"/>
      <c r="I538" s="473"/>
      <c r="J538" s="413"/>
    </row>
    <row r="539" spans="2:10" ht="20.100000000000001" customHeight="1">
      <c r="B539" s="410"/>
      <c r="C539" s="410"/>
      <c r="D539" s="411"/>
      <c r="E539" s="412"/>
      <c r="F539" s="413"/>
      <c r="G539" s="463"/>
      <c r="H539" s="463"/>
      <c r="I539" s="473"/>
      <c r="J539" s="413"/>
    </row>
    <row r="540" spans="2:10" ht="20.100000000000001" customHeight="1">
      <c r="B540" s="410"/>
      <c r="C540" s="410"/>
      <c r="D540" s="411"/>
      <c r="E540" s="412"/>
      <c r="F540" s="413"/>
      <c r="G540" s="463"/>
      <c r="H540" s="463"/>
      <c r="I540" s="473"/>
      <c r="J540" s="413"/>
    </row>
    <row r="541" spans="2:10" ht="20.100000000000001" customHeight="1">
      <c r="B541" s="410"/>
      <c r="C541" s="410"/>
      <c r="D541" s="411"/>
      <c r="E541" s="412"/>
      <c r="F541" s="413"/>
      <c r="G541" s="463"/>
      <c r="H541" s="463"/>
      <c r="I541" s="473"/>
      <c r="J541" s="413"/>
    </row>
    <row r="542" spans="2:10" ht="20.100000000000001" customHeight="1">
      <c r="B542" s="410"/>
      <c r="C542" s="410"/>
      <c r="D542" s="411"/>
      <c r="E542" s="412"/>
      <c r="F542" s="413"/>
      <c r="G542" s="463"/>
      <c r="H542" s="463"/>
      <c r="I542" s="473"/>
      <c r="J542" s="413"/>
    </row>
    <row r="543" spans="2:10" ht="20.100000000000001" customHeight="1">
      <c r="B543" s="410"/>
      <c r="C543" s="410"/>
      <c r="D543" s="411"/>
      <c r="E543" s="412"/>
      <c r="F543" s="413"/>
      <c r="G543" s="463"/>
      <c r="H543" s="463"/>
      <c r="I543" s="473"/>
      <c r="J543" s="413"/>
    </row>
    <row r="544" spans="2:10" ht="20.100000000000001" customHeight="1">
      <c r="B544" s="410"/>
      <c r="C544" s="410"/>
      <c r="D544" s="411"/>
      <c r="E544" s="412"/>
      <c r="F544" s="413"/>
      <c r="G544" s="463"/>
      <c r="H544" s="463"/>
      <c r="I544" s="473"/>
      <c r="J544" s="413"/>
    </row>
    <row r="545" spans="2:10" ht="20.100000000000001" customHeight="1">
      <c r="B545" s="410"/>
      <c r="C545" s="410"/>
      <c r="D545" s="411"/>
      <c r="E545" s="412"/>
      <c r="F545" s="413"/>
      <c r="G545" s="463"/>
      <c r="H545" s="463"/>
      <c r="I545" s="473"/>
      <c r="J545" s="413"/>
    </row>
    <row r="546" spans="2:10" ht="20.100000000000001" customHeight="1">
      <c r="B546" s="410"/>
      <c r="C546" s="410"/>
      <c r="D546" s="411"/>
      <c r="E546" s="412"/>
      <c r="F546" s="413"/>
      <c r="G546" s="463"/>
      <c r="H546" s="463"/>
      <c r="I546" s="473"/>
      <c r="J546" s="413"/>
    </row>
    <row r="547" spans="2:10" ht="20.100000000000001" customHeight="1">
      <c r="B547" s="410"/>
      <c r="C547" s="410"/>
      <c r="D547" s="411"/>
      <c r="E547" s="412"/>
      <c r="F547" s="413"/>
      <c r="G547" s="463"/>
      <c r="H547" s="463"/>
      <c r="I547" s="473"/>
      <c r="J547" s="413"/>
    </row>
    <row r="548" spans="2:10" ht="20.100000000000001" customHeight="1">
      <c r="B548" s="410"/>
      <c r="C548" s="410"/>
      <c r="D548" s="411"/>
      <c r="E548" s="412"/>
      <c r="F548" s="413"/>
      <c r="G548" s="463"/>
      <c r="H548" s="463"/>
      <c r="I548" s="473"/>
      <c r="J548" s="413"/>
    </row>
    <row r="549" spans="2:10" ht="20.100000000000001" customHeight="1">
      <c r="B549" s="410"/>
      <c r="C549" s="410"/>
      <c r="D549" s="411"/>
      <c r="E549" s="412"/>
      <c r="F549" s="413"/>
      <c r="G549" s="463"/>
      <c r="H549" s="463"/>
      <c r="I549" s="473"/>
      <c r="J549" s="413"/>
    </row>
    <row r="550" spans="2:10" ht="20.100000000000001" customHeight="1">
      <c r="B550" s="410"/>
      <c r="C550" s="410"/>
      <c r="D550" s="411"/>
      <c r="E550" s="412"/>
      <c r="F550" s="413"/>
      <c r="G550" s="463"/>
      <c r="H550" s="463"/>
      <c r="I550" s="473"/>
      <c r="J550" s="413"/>
    </row>
    <row r="551" spans="2:10" ht="20.100000000000001" customHeight="1">
      <c r="B551" s="410"/>
      <c r="C551" s="410"/>
      <c r="D551" s="411"/>
      <c r="E551" s="412"/>
      <c r="F551" s="413"/>
      <c r="G551" s="463"/>
      <c r="H551" s="463"/>
      <c r="I551" s="473"/>
      <c r="J551" s="413"/>
    </row>
    <row r="552" spans="2:10" ht="20.100000000000001" customHeight="1">
      <c r="B552" s="410"/>
      <c r="C552" s="410"/>
      <c r="D552" s="411"/>
      <c r="E552" s="412"/>
      <c r="F552" s="413"/>
      <c r="G552" s="463"/>
      <c r="H552" s="463"/>
      <c r="I552" s="473"/>
      <c r="J552" s="413"/>
    </row>
    <row r="553" spans="2:10" ht="20.100000000000001" customHeight="1">
      <c r="B553" s="410"/>
      <c r="C553" s="410"/>
      <c r="D553" s="411"/>
      <c r="E553" s="412"/>
      <c r="F553" s="413"/>
      <c r="G553" s="463"/>
      <c r="H553" s="463"/>
      <c r="I553" s="473"/>
      <c r="J553" s="413"/>
    </row>
    <row r="554" spans="2:10" ht="20.100000000000001" customHeight="1">
      <c r="B554" s="410"/>
      <c r="C554" s="410"/>
      <c r="D554" s="411"/>
      <c r="E554" s="412"/>
      <c r="F554" s="413"/>
      <c r="G554" s="463"/>
      <c r="H554" s="463"/>
      <c r="I554" s="473"/>
      <c r="J554" s="413"/>
    </row>
    <row r="555" spans="2:10" ht="20.100000000000001" customHeight="1">
      <c r="B555" s="410"/>
      <c r="C555" s="410"/>
      <c r="D555" s="411"/>
      <c r="E555" s="412"/>
      <c r="F555" s="413"/>
      <c r="G555" s="463"/>
      <c r="H555" s="463"/>
      <c r="I555" s="473"/>
      <c r="J555" s="413"/>
    </row>
    <row r="556" spans="2:10" ht="20.100000000000001" customHeight="1">
      <c r="B556" s="410"/>
      <c r="C556" s="410"/>
      <c r="D556" s="411"/>
      <c r="E556" s="412"/>
      <c r="F556" s="413"/>
      <c r="G556" s="463"/>
      <c r="H556" s="463"/>
      <c r="I556" s="473"/>
      <c r="J556" s="413"/>
    </row>
    <row r="557" spans="2:10" ht="20.100000000000001" customHeight="1">
      <c r="B557" s="410"/>
      <c r="C557" s="410"/>
      <c r="D557" s="411"/>
      <c r="E557" s="412"/>
      <c r="F557" s="413"/>
      <c r="G557" s="463"/>
      <c r="H557" s="463"/>
      <c r="I557" s="473"/>
      <c r="J557" s="413"/>
    </row>
    <row r="558" spans="2:10" ht="20.100000000000001" customHeight="1">
      <c r="B558" s="410"/>
      <c r="C558" s="410"/>
      <c r="D558" s="411"/>
      <c r="E558" s="412"/>
      <c r="F558" s="413"/>
      <c r="G558" s="463"/>
      <c r="H558" s="463"/>
      <c r="I558" s="473"/>
      <c r="J558" s="413"/>
    </row>
    <row r="559" spans="2:10" ht="20.100000000000001" customHeight="1">
      <c r="B559" s="410"/>
      <c r="C559" s="410"/>
      <c r="D559" s="411"/>
      <c r="E559" s="412"/>
      <c r="F559" s="413"/>
      <c r="G559" s="463"/>
      <c r="H559" s="463"/>
      <c r="I559" s="473"/>
      <c r="J559" s="413"/>
    </row>
    <row r="560" spans="2:10" ht="20.100000000000001" customHeight="1">
      <c r="B560" s="410"/>
      <c r="C560" s="410"/>
      <c r="D560" s="411"/>
      <c r="E560" s="412"/>
      <c r="F560" s="413"/>
      <c r="G560" s="463"/>
      <c r="H560" s="463"/>
      <c r="I560" s="473"/>
      <c r="J560" s="413"/>
    </row>
    <row r="561" spans="2:10" ht="20.100000000000001" customHeight="1">
      <c r="B561" s="410"/>
      <c r="C561" s="410"/>
      <c r="D561" s="411"/>
      <c r="E561" s="412"/>
      <c r="F561" s="413"/>
      <c r="G561" s="463"/>
      <c r="H561" s="463"/>
      <c r="I561" s="473"/>
      <c r="J561" s="413"/>
    </row>
    <row r="562" spans="2:10" ht="20.100000000000001" customHeight="1">
      <c r="B562" s="410"/>
      <c r="C562" s="410"/>
      <c r="D562" s="411"/>
      <c r="E562" s="412"/>
      <c r="F562" s="413"/>
      <c r="G562" s="463"/>
      <c r="H562" s="463"/>
      <c r="I562" s="473"/>
      <c r="J562" s="413"/>
    </row>
    <row r="563" spans="2:10" ht="20.100000000000001" customHeight="1">
      <c r="B563" s="410"/>
      <c r="C563" s="410"/>
      <c r="D563" s="411"/>
      <c r="E563" s="412"/>
      <c r="F563" s="413"/>
      <c r="G563" s="463"/>
      <c r="H563" s="463"/>
      <c r="I563" s="473"/>
      <c r="J563" s="413"/>
    </row>
    <row r="564" spans="2:10" ht="20.100000000000001" customHeight="1">
      <c r="B564" s="410"/>
      <c r="C564" s="410"/>
      <c r="D564" s="411"/>
      <c r="E564" s="412"/>
      <c r="F564" s="413"/>
      <c r="G564" s="463"/>
      <c r="H564" s="463"/>
      <c r="I564" s="473"/>
      <c r="J564" s="413"/>
    </row>
    <row r="565" spans="2:10" ht="20.100000000000001" customHeight="1">
      <c r="B565" s="410"/>
      <c r="C565" s="410"/>
      <c r="D565" s="411"/>
      <c r="E565" s="412"/>
      <c r="F565" s="413"/>
      <c r="G565" s="463"/>
      <c r="H565" s="463"/>
      <c r="I565" s="473"/>
      <c r="J565" s="413"/>
    </row>
    <row r="566" spans="2:10" ht="20.100000000000001" customHeight="1">
      <c r="B566" s="410"/>
      <c r="C566" s="410"/>
      <c r="D566" s="411"/>
      <c r="E566" s="412"/>
      <c r="F566" s="413"/>
      <c r="G566" s="463"/>
      <c r="H566" s="463"/>
      <c r="I566" s="473"/>
      <c r="J566" s="413"/>
    </row>
    <row r="567" spans="2:10" ht="20.100000000000001" customHeight="1">
      <c r="B567" s="410"/>
      <c r="C567" s="410"/>
      <c r="D567" s="411"/>
      <c r="E567" s="412"/>
      <c r="F567" s="413"/>
      <c r="G567" s="463"/>
      <c r="H567" s="463"/>
      <c r="I567" s="473"/>
      <c r="J567" s="413"/>
    </row>
    <row r="568" spans="2:10" ht="20.100000000000001" customHeight="1">
      <c r="B568" s="410"/>
      <c r="C568" s="410"/>
      <c r="D568" s="411"/>
      <c r="E568" s="412"/>
      <c r="F568" s="413"/>
      <c r="G568" s="463"/>
      <c r="H568" s="463"/>
      <c r="I568" s="473"/>
      <c r="J568" s="413"/>
    </row>
    <row r="569" spans="2:10" ht="20.100000000000001" customHeight="1">
      <c r="B569" s="410"/>
      <c r="C569" s="410"/>
      <c r="D569" s="411"/>
      <c r="E569" s="412"/>
      <c r="F569" s="413"/>
      <c r="G569" s="463"/>
      <c r="H569" s="463"/>
      <c r="I569" s="473"/>
      <c r="J569" s="413"/>
    </row>
    <row r="570" spans="2:10" ht="20.100000000000001" customHeight="1">
      <c r="B570" s="410"/>
      <c r="C570" s="410"/>
      <c r="D570" s="411"/>
      <c r="E570" s="412"/>
      <c r="F570" s="413"/>
      <c r="G570" s="463"/>
      <c r="H570" s="463"/>
      <c r="I570" s="473"/>
      <c r="J570" s="413"/>
    </row>
    <row r="571" spans="2:10" ht="20.100000000000001" customHeight="1">
      <c r="B571" s="410"/>
      <c r="C571" s="410"/>
      <c r="D571" s="411"/>
      <c r="E571" s="412"/>
      <c r="F571" s="413"/>
      <c r="G571" s="463"/>
      <c r="H571" s="463"/>
      <c r="I571" s="473"/>
      <c r="J571" s="413"/>
    </row>
    <row r="572" spans="2:10" ht="20.100000000000001" customHeight="1">
      <c r="B572" s="410"/>
      <c r="C572" s="410"/>
      <c r="D572" s="411"/>
      <c r="E572" s="412"/>
      <c r="F572" s="413"/>
      <c r="G572" s="463"/>
      <c r="H572" s="463"/>
      <c r="I572" s="473"/>
      <c r="J572" s="413"/>
    </row>
    <row r="573" spans="2:10" ht="20.100000000000001" customHeight="1">
      <c r="B573" s="410"/>
      <c r="C573" s="410"/>
      <c r="D573" s="411"/>
      <c r="E573" s="412"/>
      <c r="F573" s="413"/>
      <c r="G573" s="463"/>
      <c r="H573" s="463"/>
      <c r="I573" s="473"/>
      <c r="J573" s="413"/>
    </row>
    <row r="574" spans="2:10" ht="20.100000000000001" customHeight="1">
      <c r="B574" s="410"/>
      <c r="C574" s="410"/>
      <c r="D574" s="411"/>
      <c r="E574" s="412"/>
      <c r="F574" s="413"/>
      <c r="G574" s="463"/>
      <c r="H574" s="463"/>
      <c r="I574" s="473"/>
      <c r="J574" s="413"/>
    </row>
    <row r="575" spans="2:10" ht="20.100000000000001" customHeight="1">
      <c r="B575" s="410"/>
      <c r="C575" s="410"/>
      <c r="D575" s="411"/>
      <c r="E575" s="412"/>
      <c r="F575" s="413"/>
      <c r="G575" s="463"/>
      <c r="H575" s="463"/>
      <c r="I575" s="473"/>
      <c r="J575" s="413"/>
    </row>
    <row r="576" spans="2:10" ht="20.100000000000001" customHeight="1">
      <c r="B576" s="410"/>
      <c r="C576" s="410"/>
      <c r="D576" s="411"/>
      <c r="E576" s="412"/>
      <c r="F576" s="413"/>
      <c r="G576" s="463"/>
      <c r="H576" s="463"/>
      <c r="I576" s="473"/>
      <c r="J576" s="413"/>
    </row>
    <row r="577" spans="2:10" ht="20.100000000000001" customHeight="1">
      <c r="B577" s="410"/>
      <c r="C577" s="410"/>
      <c r="D577" s="411"/>
      <c r="E577" s="412"/>
      <c r="F577" s="413"/>
      <c r="G577" s="463"/>
      <c r="H577" s="463"/>
      <c r="I577" s="473"/>
      <c r="J577" s="413"/>
    </row>
    <row r="578" spans="2:10" ht="20.100000000000001" customHeight="1">
      <c r="B578" s="410"/>
      <c r="C578" s="410"/>
      <c r="D578" s="411"/>
      <c r="E578" s="412"/>
      <c r="F578" s="413"/>
      <c r="G578" s="463"/>
      <c r="H578" s="463"/>
      <c r="I578" s="473"/>
      <c r="J578" s="413"/>
    </row>
    <row r="579" spans="2:10" ht="20.100000000000001" customHeight="1">
      <c r="B579" s="410"/>
      <c r="C579" s="410"/>
      <c r="D579" s="411"/>
      <c r="E579" s="412"/>
      <c r="F579" s="413"/>
      <c r="G579" s="463"/>
      <c r="H579" s="463"/>
      <c r="I579" s="473"/>
      <c r="J579" s="413"/>
    </row>
    <row r="580" spans="2:10" ht="20.100000000000001" customHeight="1">
      <c r="B580" s="410"/>
      <c r="C580" s="410"/>
      <c r="D580" s="411"/>
      <c r="E580" s="412"/>
      <c r="F580" s="413"/>
      <c r="G580" s="463"/>
      <c r="H580" s="463"/>
      <c r="I580" s="473"/>
      <c r="J580" s="413"/>
    </row>
    <row r="581" spans="2:10" ht="20.100000000000001" customHeight="1">
      <c r="B581" s="410"/>
      <c r="C581" s="410"/>
      <c r="D581" s="411"/>
      <c r="E581" s="412"/>
      <c r="F581" s="413"/>
      <c r="G581" s="463"/>
      <c r="H581" s="463"/>
      <c r="I581" s="473"/>
      <c r="J581" s="413"/>
    </row>
    <row r="582" spans="2:10" ht="20.100000000000001" customHeight="1">
      <c r="B582" s="410"/>
      <c r="C582" s="410"/>
      <c r="D582" s="411"/>
      <c r="E582" s="412"/>
      <c r="F582" s="413"/>
      <c r="G582" s="463"/>
      <c r="H582" s="463"/>
      <c r="I582" s="473"/>
      <c r="J582" s="413"/>
    </row>
    <row r="583" spans="2:10" ht="20.100000000000001" customHeight="1">
      <c r="B583" s="410"/>
      <c r="C583" s="410"/>
      <c r="D583" s="411"/>
      <c r="E583" s="412"/>
      <c r="F583" s="413"/>
      <c r="G583" s="463"/>
      <c r="H583" s="463"/>
      <c r="I583" s="473"/>
      <c r="J583" s="413"/>
    </row>
    <row r="584" spans="2:10" ht="20.100000000000001" customHeight="1">
      <c r="B584" s="410"/>
      <c r="C584" s="410"/>
      <c r="D584" s="411"/>
      <c r="E584" s="412"/>
      <c r="F584" s="413"/>
      <c r="G584" s="463"/>
      <c r="H584" s="463"/>
      <c r="I584" s="473"/>
      <c r="J584" s="413"/>
    </row>
    <row r="585" spans="2:10" ht="20.100000000000001" customHeight="1">
      <c r="B585" s="410"/>
      <c r="C585" s="410"/>
      <c r="D585" s="411"/>
      <c r="E585" s="412"/>
      <c r="F585" s="413"/>
      <c r="G585" s="463"/>
      <c r="H585" s="463"/>
      <c r="I585" s="473"/>
      <c r="J585" s="413"/>
    </row>
    <row r="586" spans="2:10" ht="20.100000000000001" customHeight="1">
      <c r="B586" s="410"/>
      <c r="C586" s="410"/>
      <c r="D586" s="411"/>
      <c r="E586" s="412"/>
      <c r="F586" s="413"/>
      <c r="G586" s="463"/>
      <c r="H586" s="463"/>
      <c r="I586" s="473"/>
      <c r="J586" s="413"/>
    </row>
    <row r="587" spans="2:10" ht="20.100000000000001" customHeight="1">
      <c r="B587" s="410"/>
      <c r="C587" s="410"/>
      <c r="D587" s="411"/>
      <c r="E587" s="412"/>
      <c r="F587" s="413"/>
      <c r="G587" s="463"/>
      <c r="H587" s="463"/>
      <c r="I587" s="473"/>
      <c r="J587" s="413"/>
    </row>
    <row r="588" spans="2:10" ht="20.100000000000001" customHeight="1">
      <c r="B588" s="410"/>
      <c r="C588" s="410"/>
      <c r="D588" s="411"/>
      <c r="E588" s="412"/>
      <c r="F588" s="413"/>
      <c r="G588" s="463"/>
      <c r="H588" s="463"/>
      <c r="I588" s="473"/>
      <c r="J588" s="413"/>
    </row>
    <row r="589" spans="2:10" ht="20.100000000000001" customHeight="1">
      <c r="B589" s="410"/>
      <c r="C589" s="410"/>
      <c r="D589" s="411"/>
      <c r="E589" s="412"/>
      <c r="F589" s="413"/>
      <c r="G589" s="463"/>
      <c r="H589" s="463"/>
      <c r="I589" s="473"/>
      <c r="J589" s="413"/>
    </row>
    <row r="590" spans="2:10" ht="20.100000000000001" customHeight="1">
      <c r="B590" s="410"/>
      <c r="C590" s="410"/>
      <c r="D590" s="411"/>
      <c r="E590" s="412"/>
      <c r="F590" s="413"/>
      <c r="G590" s="463"/>
      <c r="H590" s="463"/>
      <c r="I590" s="473"/>
      <c r="J590" s="413"/>
    </row>
    <row r="591" spans="2:10" ht="20.100000000000001" customHeight="1">
      <c r="B591" s="410"/>
      <c r="C591" s="410"/>
      <c r="D591" s="411"/>
      <c r="E591" s="412"/>
      <c r="F591" s="413"/>
      <c r="G591" s="463"/>
      <c r="H591" s="463"/>
      <c r="I591" s="473"/>
      <c r="J591" s="413"/>
    </row>
    <row r="592" spans="2:10" ht="20.100000000000001" customHeight="1">
      <c r="B592" s="410"/>
      <c r="C592" s="410"/>
      <c r="D592" s="411"/>
      <c r="E592" s="412"/>
      <c r="F592" s="413"/>
      <c r="G592" s="463"/>
      <c r="H592" s="463"/>
      <c r="I592" s="473"/>
      <c r="J592" s="413"/>
    </row>
    <row r="593" spans="2:10" ht="20.100000000000001" customHeight="1">
      <c r="B593" s="410"/>
      <c r="C593" s="410"/>
      <c r="D593" s="411"/>
      <c r="E593" s="412"/>
      <c r="F593" s="413"/>
      <c r="G593" s="463"/>
      <c r="H593" s="463"/>
      <c r="I593" s="473"/>
      <c r="J593" s="413"/>
    </row>
    <row r="594" spans="2:10" ht="20.100000000000001" customHeight="1">
      <c r="B594" s="410"/>
      <c r="C594" s="410"/>
      <c r="D594" s="411"/>
      <c r="E594" s="412"/>
      <c r="F594" s="413"/>
      <c r="G594" s="463"/>
      <c r="H594" s="463"/>
      <c r="I594" s="473"/>
      <c r="J594" s="413"/>
    </row>
    <row r="595" spans="2:10" ht="20.100000000000001" customHeight="1">
      <c r="B595" s="410"/>
      <c r="C595" s="410"/>
      <c r="D595" s="411"/>
      <c r="E595" s="412"/>
      <c r="F595" s="413"/>
      <c r="G595" s="463"/>
      <c r="H595" s="463"/>
      <c r="I595" s="473"/>
      <c r="J595" s="413"/>
    </row>
    <row r="596" spans="2:10" ht="20.100000000000001" customHeight="1">
      <c r="B596" s="410"/>
      <c r="C596" s="410"/>
      <c r="D596" s="411"/>
      <c r="E596" s="412"/>
      <c r="F596" s="413"/>
      <c r="G596" s="463"/>
      <c r="H596" s="463"/>
      <c r="I596" s="473"/>
      <c r="J596" s="413"/>
    </row>
    <row r="597" spans="2:10" ht="20.100000000000001" customHeight="1">
      <c r="B597" s="410"/>
      <c r="C597" s="410"/>
      <c r="D597" s="411"/>
      <c r="E597" s="412"/>
      <c r="F597" s="413"/>
      <c r="G597" s="463"/>
      <c r="H597" s="463"/>
      <c r="I597" s="473"/>
      <c r="J597" s="413"/>
    </row>
    <row r="598" spans="2:10" ht="20.100000000000001" customHeight="1">
      <c r="B598" s="410"/>
      <c r="C598" s="410"/>
      <c r="D598" s="411"/>
      <c r="E598" s="412"/>
      <c r="F598" s="413"/>
      <c r="G598" s="463"/>
      <c r="H598" s="463"/>
      <c r="I598" s="473"/>
      <c r="J598" s="413"/>
    </row>
    <row r="599" spans="2:10" ht="20.100000000000001" customHeight="1">
      <c r="B599" s="410"/>
      <c r="C599" s="410"/>
      <c r="D599" s="411"/>
      <c r="E599" s="412"/>
      <c r="F599" s="413"/>
      <c r="G599" s="463"/>
      <c r="H599" s="463"/>
      <c r="I599" s="473"/>
      <c r="J599" s="413"/>
    </row>
    <row r="600" spans="2:10" ht="20.100000000000001" customHeight="1">
      <c r="B600" s="410"/>
      <c r="C600" s="410"/>
      <c r="D600" s="411"/>
      <c r="E600" s="412"/>
      <c r="F600" s="413"/>
      <c r="G600" s="463"/>
      <c r="H600" s="463"/>
      <c r="I600" s="473"/>
      <c r="J600" s="413"/>
    </row>
    <row r="601" spans="2:10" ht="20.100000000000001" customHeight="1">
      <c r="B601" s="410"/>
      <c r="C601" s="410"/>
      <c r="D601" s="411"/>
      <c r="E601" s="412"/>
      <c r="F601" s="413"/>
      <c r="G601" s="463"/>
      <c r="H601" s="463"/>
      <c r="I601" s="473"/>
      <c r="J601" s="413"/>
    </row>
    <row r="602" spans="2:10" ht="20.100000000000001" customHeight="1">
      <c r="B602" s="410"/>
      <c r="C602" s="410"/>
      <c r="D602" s="411"/>
      <c r="E602" s="412"/>
      <c r="F602" s="413"/>
      <c r="G602" s="463"/>
      <c r="H602" s="463"/>
      <c r="I602" s="473"/>
      <c r="J602" s="413"/>
    </row>
    <row r="603" spans="2:10" ht="20.100000000000001" customHeight="1">
      <c r="B603" s="410"/>
      <c r="C603" s="410"/>
      <c r="D603" s="411"/>
      <c r="E603" s="412"/>
      <c r="F603" s="413"/>
      <c r="G603" s="463"/>
      <c r="H603" s="463"/>
      <c r="I603" s="473"/>
      <c r="J603" s="413"/>
    </row>
    <row r="604" spans="2:10" ht="20.100000000000001" customHeight="1">
      <c r="B604" s="410"/>
      <c r="C604" s="410"/>
      <c r="D604" s="411"/>
      <c r="E604" s="412"/>
      <c r="F604" s="413"/>
      <c r="G604" s="463"/>
      <c r="H604" s="463"/>
      <c r="I604" s="473"/>
      <c r="J604" s="413"/>
    </row>
    <row r="605" spans="2:10" ht="20.100000000000001" customHeight="1">
      <c r="B605" s="410"/>
      <c r="C605" s="410"/>
      <c r="D605" s="411"/>
      <c r="E605" s="412"/>
      <c r="F605" s="413"/>
      <c r="G605" s="463"/>
      <c r="H605" s="463"/>
      <c r="I605" s="473"/>
      <c r="J605" s="413"/>
    </row>
    <row r="606" spans="2:10" ht="20.100000000000001" customHeight="1">
      <c r="B606" s="410"/>
      <c r="C606" s="410"/>
      <c r="D606" s="411"/>
      <c r="E606" s="412"/>
      <c r="F606" s="413"/>
      <c r="G606" s="463"/>
      <c r="H606" s="463"/>
      <c r="I606" s="473"/>
      <c r="J606" s="413"/>
    </row>
    <row r="607" spans="2:10" ht="20.100000000000001" customHeight="1">
      <c r="B607" s="410"/>
      <c r="C607" s="410"/>
      <c r="D607" s="411"/>
      <c r="E607" s="412"/>
      <c r="F607" s="413"/>
      <c r="G607" s="463"/>
      <c r="H607" s="463"/>
      <c r="I607" s="473"/>
      <c r="J607" s="413"/>
    </row>
    <row r="608" spans="2:10" ht="20.100000000000001" customHeight="1">
      <c r="B608" s="410"/>
      <c r="C608" s="410"/>
      <c r="D608" s="411"/>
      <c r="E608" s="412"/>
      <c r="F608" s="413"/>
      <c r="G608" s="463"/>
      <c r="H608" s="463"/>
      <c r="I608" s="473"/>
      <c r="J608" s="413"/>
    </row>
    <row r="609" spans="2:10" ht="20.100000000000001" customHeight="1">
      <c r="B609" s="410"/>
      <c r="C609" s="410"/>
      <c r="D609" s="411"/>
      <c r="E609" s="412"/>
      <c r="F609" s="413"/>
      <c r="G609" s="463"/>
      <c r="H609" s="463"/>
      <c r="I609" s="473"/>
      <c r="J609" s="413"/>
    </row>
    <row r="610" spans="2:10" ht="20.100000000000001" customHeight="1">
      <c r="B610" s="410"/>
      <c r="C610" s="410"/>
      <c r="D610" s="411"/>
      <c r="E610" s="412"/>
      <c r="F610" s="413"/>
      <c r="G610" s="463"/>
      <c r="H610" s="463"/>
      <c r="I610" s="473"/>
      <c r="J610" s="413"/>
    </row>
    <row r="611" spans="2:10" ht="20.100000000000001" customHeight="1">
      <c r="B611" s="410"/>
      <c r="C611" s="410"/>
      <c r="D611" s="411"/>
      <c r="E611" s="412"/>
      <c r="F611" s="413"/>
      <c r="G611" s="463"/>
      <c r="H611" s="463"/>
      <c r="I611" s="473"/>
      <c r="J611" s="413"/>
    </row>
    <row r="612" spans="2:10" ht="20.100000000000001" customHeight="1">
      <c r="B612" s="410"/>
      <c r="C612" s="410"/>
      <c r="D612" s="411"/>
      <c r="E612" s="412"/>
      <c r="F612" s="413"/>
      <c r="G612" s="463"/>
      <c r="H612" s="463"/>
      <c r="I612" s="473"/>
      <c r="J612" s="413"/>
    </row>
    <row r="613" spans="2:10" ht="20.100000000000001" customHeight="1">
      <c r="B613" s="410"/>
      <c r="C613" s="410"/>
      <c r="D613" s="411"/>
      <c r="E613" s="412"/>
      <c r="F613" s="413"/>
      <c r="G613" s="463"/>
      <c r="H613" s="463"/>
      <c r="I613" s="473"/>
      <c r="J613" s="413"/>
    </row>
    <row r="614" spans="2:10" ht="20.100000000000001" customHeight="1">
      <c r="B614" s="410"/>
      <c r="C614" s="410"/>
      <c r="D614" s="411"/>
      <c r="E614" s="412"/>
      <c r="F614" s="413"/>
      <c r="G614" s="463"/>
      <c r="H614" s="463"/>
      <c r="I614" s="473"/>
      <c r="J614" s="413"/>
    </row>
    <row r="615" spans="2:10" ht="20.100000000000001" customHeight="1">
      <c r="B615" s="410"/>
      <c r="C615" s="410"/>
      <c r="D615" s="411"/>
      <c r="E615" s="412"/>
      <c r="F615" s="413"/>
      <c r="G615" s="463"/>
      <c r="H615" s="463"/>
      <c r="I615" s="473"/>
      <c r="J615" s="413"/>
    </row>
    <row r="616" spans="2:10" ht="20.100000000000001" customHeight="1">
      <c r="B616" s="410"/>
      <c r="C616" s="410"/>
      <c r="D616" s="411"/>
      <c r="E616" s="412"/>
      <c r="F616" s="413"/>
      <c r="G616" s="463"/>
      <c r="H616" s="463"/>
      <c r="I616" s="473"/>
      <c r="J616" s="413"/>
    </row>
    <row r="617" spans="2:10" ht="20.100000000000001" customHeight="1">
      <c r="B617" s="410"/>
      <c r="C617" s="410"/>
      <c r="D617" s="411"/>
      <c r="E617" s="412"/>
      <c r="F617" s="413"/>
      <c r="G617" s="463"/>
      <c r="H617" s="463"/>
      <c r="I617" s="473"/>
      <c r="J617" s="413"/>
    </row>
    <row r="618" spans="2:10" ht="20.100000000000001" customHeight="1">
      <c r="B618" s="410"/>
      <c r="C618" s="410"/>
      <c r="D618" s="411"/>
      <c r="E618" s="412"/>
      <c r="F618" s="413"/>
      <c r="G618" s="463"/>
      <c r="H618" s="463"/>
      <c r="I618" s="473"/>
      <c r="J618" s="413"/>
    </row>
    <row r="619" spans="2:10" ht="20.100000000000001" customHeight="1">
      <c r="B619" s="410"/>
      <c r="C619" s="410"/>
      <c r="D619" s="411"/>
      <c r="E619" s="412"/>
      <c r="F619" s="413"/>
      <c r="G619" s="463"/>
      <c r="H619" s="463"/>
      <c r="I619" s="473"/>
      <c r="J619" s="413"/>
    </row>
    <row r="620" spans="2:10" ht="20.100000000000001" customHeight="1">
      <c r="B620" s="410"/>
      <c r="C620" s="410"/>
      <c r="D620" s="411"/>
      <c r="E620" s="412"/>
      <c r="F620" s="413"/>
      <c r="G620" s="463"/>
      <c r="H620" s="463"/>
      <c r="I620" s="473"/>
      <c r="J620" s="413"/>
    </row>
    <row r="621" spans="2:10" ht="20.100000000000001" customHeight="1">
      <c r="B621" s="410"/>
      <c r="C621" s="410"/>
      <c r="D621" s="411"/>
      <c r="E621" s="412"/>
      <c r="F621" s="413"/>
      <c r="G621" s="463"/>
      <c r="H621" s="463"/>
      <c r="I621" s="473"/>
      <c r="J621" s="413"/>
    </row>
    <row r="622" spans="2:10" ht="20.100000000000001" customHeight="1">
      <c r="B622" s="410"/>
      <c r="C622" s="410"/>
      <c r="D622" s="411"/>
      <c r="E622" s="412"/>
      <c r="F622" s="413"/>
      <c r="G622" s="463"/>
      <c r="H622" s="463"/>
      <c r="I622" s="473"/>
      <c r="J622" s="413"/>
    </row>
    <row r="623" spans="2:10" ht="20.100000000000001" customHeight="1">
      <c r="B623" s="410"/>
      <c r="C623" s="410"/>
      <c r="D623" s="411"/>
      <c r="E623" s="412"/>
      <c r="F623" s="413"/>
      <c r="G623" s="463"/>
      <c r="H623" s="463"/>
      <c r="I623" s="473"/>
      <c r="J623" s="413"/>
    </row>
    <row r="624" spans="2:10" ht="20.100000000000001" customHeight="1">
      <c r="B624" s="410"/>
      <c r="C624" s="410"/>
      <c r="D624" s="411"/>
      <c r="E624" s="412"/>
      <c r="F624" s="413"/>
      <c r="G624" s="463"/>
      <c r="H624" s="463"/>
      <c r="I624" s="473"/>
      <c r="J624" s="413"/>
    </row>
    <row r="625" spans="2:10" ht="20.100000000000001" customHeight="1">
      <c r="B625" s="410"/>
      <c r="C625" s="410"/>
      <c r="D625" s="411"/>
      <c r="E625" s="412"/>
      <c r="F625" s="413"/>
      <c r="G625" s="463"/>
      <c r="H625" s="463"/>
      <c r="I625" s="473"/>
      <c r="J625" s="413"/>
    </row>
    <row r="626" spans="2:10" ht="20.100000000000001" customHeight="1">
      <c r="B626" s="410"/>
      <c r="C626" s="410"/>
      <c r="D626" s="411"/>
      <c r="E626" s="412"/>
      <c r="F626" s="413"/>
      <c r="G626" s="463"/>
      <c r="H626" s="463"/>
      <c r="I626" s="473"/>
      <c r="J626" s="413"/>
    </row>
    <row r="627" spans="2:10" ht="20.100000000000001" customHeight="1">
      <c r="B627" s="410"/>
      <c r="C627" s="410"/>
      <c r="D627" s="411"/>
      <c r="E627" s="412"/>
      <c r="F627" s="413"/>
      <c r="G627" s="463"/>
      <c r="H627" s="463"/>
      <c r="I627" s="473"/>
      <c r="J627" s="413"/>
    </row>
    <row r="628" spans="2:10" ht="20.100000000000001" customHeight="1">
      <c r="B628" s="410"/>
      <c r="C628" s="410"/>
      <c r="D628" s="411"/>
      <c r="E628" s="412"/>
      <c r="F628" s="413"/>
      <c r="G628" s="463"/>
      <c r="H628" s="463"/>
      <c r="I628" s="473"/>
      <c r="J628" s="413"/>
    </row>
    <row r="629" spans="2:10" ht="20.100000000000001" customHeight="1">
      <c r="B629" s="410"/>
      <c r="C629" s="410"/>
      <c r="D629" s="411"/>
      <c r="E629" s="412"/>
      <c r="F629" s="413"/>
      <c r="G629" s="463"/>
      <c r="H629" s="463"/>
      <c r="I629" s="473"/>
      <c r="J629" s="413"/>
    </row>
    <row r="630" spans="2:10" ht="20.100000000000001" customHeight="1">
      <c r="B630" s="410"/>
      <c r="C630" s="410"/>
      <c r="D630" s="411"/>
      <c r="E630" s="412"/>
      <c r="F630" s="413"/>
      <c r="G630" s="463"/>
      <c r="H630" s="463"/>
      <c r="I630" s="473"/>
      <c r="J630" s="413"/>
    </row>
    <row r="631" spans="2:10" ht="20.100000000000001" customHeight="1">
      <c r="B631" s="410"/>
      <c r="C631" s="410"/>
      <c r="D631" s="411"/>
      <c r="E631" s="412"/>
      <c r="F631" s="413"/>
      <c r="G631" s="463"/>
      <c r="H631" s="463"/>
      <c r="I631" s="473"/>
      <c r="J631" s="413"/>
    </row>
    <row r="632" spans="2:10" ht="20.100000000000001" customHeight="1">
      <c r="B632" s="410"/>
      <c r="C632" s="410"/>
      <c r="D632" s="411"/>
      <c r="E632" s="412"/>
      <c r="F632" s="413"/>
      <c r="G632" s="463"/>
      <c r="H632" s="463"/>
      <c r="I632" s="473"/>
      <c r="J632" s="413"/>
    </row>
    <row r="633" spans="2:10" ht="20.100000000000001" customHeight="1">
      <c r="B633" s="410"/>
      <c r="C633" s="410"/>
      <c r="D633" s="411"/>
      <c r="E633" s="412"/>
      <c r="F633" s="413"/>
      <c r="G633" s="463"/>
      <c r="H633" s="463"/>
      <c r="I633" s="473"/>
      <c r="J633" s="413"/>
    </row>
    <row r="634" spans="2:10" ht="20.100000000000001" customHeight="1">
      <c r="B634" s="410"/>
      <c r="C634" s="410"/>
      <c r="D634" s="411"/>
      <c r="E634" s="412"/>
      <c r="F634" s="413"/>
      <c r="G634" s="463"/>
      <c r="H634" s="463"/>
      <c r="I634" s="473"/>
      <c r="J634" s="413"/>
    </row>
    <row r="635" spans="2:10" ht="20.100000000000001" customHeight="1">
      <c r="B635" s="410"/>
      <c r="C635" s="410"/>
      <c r="D635" s="411"/>
      <c r="E635" s="412"/>
      <c r="F635" s="413"/>
      <c r="G635" s="463"/>
      <c r="H635" s="463"/>
      <c r="I635" s="473"/>
      <c r="J635" s="413"/>
    </row>
    <row r="636" spans="2:10" ht="20.100000000000001" customHeight="1">
      <c r="B636" s="410"/>
      <c r="C636" s="410"/>
      <c r="D636" s="411"/>
      <c r="E636" s="412"/>
      <c r="F636" s="413"/>
      <c r="G636" s="463"/>
      <c r="H636" s="463"/>
      <c r="I636" s="473"/>
      <c r="J636" s="413"/>
    </row>
    <row r="637" spans="2:10" ht="20.100000000000001" customHeight="1">
      <c r="B637" s="410"/>
      <c r="C637" s="410"/>
      <c r="D637" s="411"/>
      <c r="E637" s="412"/>
      <c r="F637" s="413"/>
      <c r="G637" s="463"/>
      <c r="H637" s="463"/>
      <c r="I637" s="473"/>
      <c r="J637" s="413"/>
    </row>
    <row r="638" spans="2:10" ht="20.100000000000001" customHeight="1">
      <c r="B638" s="410"/>
      <c r="C638" s="410"/>
      <c r="D638" s="411"/>
      <c r="E638" s="412"/>
      <c r="F638" s="413"/>
      <c r="G638" s="463"/>
      <c r="H638" s="463"/>
      <c r="I638" s="473"/>
      <c r="J638" s="413"/>
    </row>
    <row r="639" spans="2:10" ht="20.100000000000001" customHeight="1">
      <c r="B639" s="410"/>
      <c r="C639" s="410"/>
      <c r="D639" s="411"/>
      <c r="E639" s="412"/>
      <c r="F639" s="413"/>
      <c r="G639" s="463"/>
      <c r="H639" s="463"/>
      <c r="I639" s="473"/>
      <c r="J639" s="413"/>
    </row>
    <row r="640" spans="2:10" ht="20.100000000000001" customHeight="1">
      <c r="B640" s="410"/>
      <c r="C640" s="410"/>
      <c r="D640" s="411"/>
      <c r="E640" s="412"/>
      <c r="F640" s="413"/>
      <c r="G640" s="463"/>
      <c r="H640" s="463"/>
      <c r="I640" s="473"/>
      <c r="J640" s="413"/>
    </row>
    <row r="641" spans="2:10" ht="20.100000000000001" customHeight="1">
      <c r="B641" s="410"/>
      <c r="C641" s="410"/>
      <c r="D641" s="411"/>
      <c r="E641" s="412"/>
      <c r="F641" s="413"/>
      <c r="G641" s="463"/>
      <c r="H641" s="463"/>
      <c r="I641" s="473"/>
      <c r="J641" s="413"/>
    </row>
    <row r="642" spans="2:10" ht="20.100000000000001" customHeight="1">
      <c r="B642" s="410"/>
      <c r="C642" s="410"/>
      <c r="D642" s="411"/>
      <c r="E642" s="412"/>
      <c r="F642" s="413"/>
      <c r="G642" s="463"/>
      <c r="H642" s="463"/>
      <c r="I642" s="473"/>
      <c r="J642" s="413"/>
    </row>
    <row r="643" spans="2:10" ht="20.100000000000001" customHeight="1">
      <c r="B643" s="410"/>
      <c r="C643" s="410"/>
      <c r="D643" s="411"/>
      <c r="E643" s="412"/>
      <c r="F643" s="413"/>
      <c r="G643" s="463"/>
      <c r="H643" s="463"/>
      <c r="I643" s="473"/>
      <c r="J643" s="413"/>
    </row>
    <row r="644" spans="2:10" ht="20.100000000000001" customHeight="1">
      <c r="B644" s="410"/>
      <c r="C644" s="410"/>
      <c r="D644" s="411"/>
      <c r="E644" s="412"/>
      <c r="F644" s="413"/>
      <c r="G644" s="463"/>
      <c r="H644" s="463"/>
      <c r="I644" s="473"/>
      <c r="J644" s="413"/>
    </row>
    <row r="645" spans="2:10" ht="20.100000000000001" customHeight="1">
      <c r="B645" s="410"/>
      <c r="C645" s="410"/>
      <c r="D645" s="411"/>
      <c r="E645" s="412"/>
      <c r="F645" s="413"/>
      <c r="G645" s="463"/>
      <c r="H645" s="463"/>
      <c r="I645" s="473"/>
      <c r="J645" s="413"/>
    </row>
    <row r="646" spans="2:10" ht="20.100000000000001" customHeight="1">
      <c r="B646" s="410"/>
      <c r="C646" s="410"/>
      <c r="D646" s="411"/>
      <c r="E646" s="412"/>
      <c r="F646" s="413"/>
      <c r="G646" s="463"/>
      <c r="H646" s="463"/>
      <c r="I646" s="473"/>
      <c r="J646" s="413"/>
    </row>
    <row r="647" spans="2:10" ht="20.100000000000001" customHeight="1">
      <c r="B647" s="410"/>
      <c r="C647" s="410"/>
      <c r="D647" s="411"/>
      <c r="E647" s="412"/>
      <c r="F647" s="413"/>
      <c r="G647" s="463"/>
      <c r="H647" s="463"/>
      <c r="I647" s="473"/>
      <c r="J647" s="413"/>
    </row>
    <row r="648" spans="2:10" ht="20.100000000000001" customHeight="1">
      <c r="B648" s="410"/>
      <c r="C648" s="410"/>
      <c r="D648" s="411"/>
      <c r="E648" s="412"/>
      <c r="F648" s="413"/>
      <c r="G648" s="463"/>
      <c r="H648" s="463"/>
      <c r="I648" s="473"/>
      <c r="J648" s="413"/>
    </row>
    <row r="649" spans="2:10" ht="20.100000000000001" customHeight="1">
      <c r="B649" s="410"/>
      <c r="C649" s="410"/>
      <c r="D649" s="411"/>
      <c r="E649" s="412"/>
      <c r="F649" s="413"/>
      <c r="G649" s="463"/>
      <c r="H649" s="463"/>
      <c r="I649" s="473"/>
      <c r="J649" s="413"/>
    </row>
    <row r="650" spans="2:10" ht="20.100000000000001" customHeight="1">
      <c r="B650" s="410"/>
      <c r="C650" s="410"/>
      <c r="D650" s="411"/>
      <c r="E650" s="412"/>
      <c r="F650" s="413"/>
      <c r="G650" s="463"/>
      <c r="H650" s="463"/>
      <c r="I650" s="473"/>
      <c r="J650" s="413"/>
    </row>
    <row r="651" spans="2:10" ht="20.100000000000001" customHeight="1">
      <c r="B651" s="410"/>
      <c r="C651" s="410"/>
      <c r="D651" s="411"/>
      <c r="E651" s="412"/>
      <c r="F651" s="413"/>
      <c r="G651" s="463"/>
      <c r="H651" s="463"/>
      <c r="I651" s="473"/>
      <c r="J651" s="413"/>
    </row>
    <row r="652" spans="2:10" ht="20.100000000000001" customHeight="1">
      <c r="B652" s="410"/>
      <c r="C652" s="410"/>
      <c r="D652" s="411"/>
      <c r="E652" s="412"/>
      <c r="F652" s="413"/>
      <c r="G652" s="463"/>
      <c r="H652" s="463"/>
      <c r="I652" s="473"/>
      <c r="J652" s="413"/>
    </row>
    <row r="653" spans="2:10" ht="20.100000000000001" customHeight="1">
      <c r="B653" s="410"/>
      <c r="C653" s="410"/>
      <c r="D653" s="411"/>
      <c r="E653" s="412"/>
      <c r="F653" s="413"/>
      <c r="G653" s="463"/>
      <c r="H653" s="463"/>
      <c r="I653" s="473"/>
      <c r="J653" s="413"/>
    </row>
    <row r="654" spans="2:10" ht="20.100000000000001" customHeight="1">
      <c r="B654" s="410"/>
      <c r="C654" s="410"/>
      <c r="D654" s="411"/>
      <c r="E654" s="412"/>
      <c r="F654" s="413"/>
      <c r="G654" s="463"/>
      <c r="H654" s="463"/>
      <c r="I654" s="473"/>
      <c r="J654" s="413"/>
    </row>
    <row r="655" spans="2:10" ht="20.100000000000001" customHeight="1">
      <c r="B655" s="410"/>
      <c r="C655" s="410"/>
      <c r="D655" s="411"/>
      <c r="E655" s="412"/>
      <c r="F655" s="413"/>
      <c r="G655" s="463"/>
      <c r="H655" s="463"/>
      <c r="I655" s="473"/>
      <c r="J655" s="413"/>
    </row>
    <row r="656" spans="2:10" ht="20.100000000000001" customHeight="1">
      <c r="B656" s="410"/>
      <c r="C656" s="410"/>
      <c r="D656" s="411"/>
      <c r="E656" s="412"/>
      <c r="F656" s="413"/>
      <c r="G656" s="463"/>
      <c r="H656" s="463"/>
      <c r="I656" s="473"/>
      <c r="J656" s="413"/>
    </row>
    <row r="657" spans="2:10" ht="20.100000000000001" customHeight="1">
      <c r="B657" s="410"/>
      <c r="C657" s="410"/>
      <c r="D657" s="411"/>
      <c r="E657" s="412"/>
      <c r="F657" s="413"/>
      <c r="G657" s="463"/>
      <c r="H657" s="463"/>
      <c r="I657" s="473"/>
      <c r="J657" s="413"/>
    </row>
    <row r="658" spans="2:10" ht="20.100000000000001" customHeight="1">
      <c r="B658" s="410"/>
      <c r="C658" s="410"/>
      <c r="D658" s="411"/>
      <c r="E658" s="412"/>
      <c r="F658" s="413"/>
      <c r="G658" s="463"/>
      <c r="H658" s="463"/>
      <c r="I658" s="473"/>
      <c r="J658" s="413"/>
    </row>
    <row r="659" spans="2:10" ht="20.100000000000001" customHeight="1">
      <c r="B659" s="410"/>
      <c r="C659" s="410"/>
      <c r="D659" s="411"/>
      <c r="E659" s="412"/>
      <c r="F659" s="413"/>
      <c r="G659" s="463"/>
      <c r="H659" s="463"/>
      <c r="I659" s="473"/>
      <c r="J659" s="413"/>
    </row>
    <row r="660" spans="2:10" ht="20.100000000000001" customHeight="1">
      <c r="B660" s="410"/>
      <c r="C660" s="410"/>
      <c r="D660" s="411"/>
      <c r="E660" s="412"/>
      <c r="F660" s="413"/>
      <c r="G660" s="463"/>
      <c r="H660" s="463"/>
      <c r="I660" s="473"/>
      <c r="J660" s="413"/>
    </row>
    <row r="661" spans="2:10" ht="20.100000000000001" customHeight="1">
      <c r="B661" s="410"/>
      <c r="C661" s="410"/>
      <c r="D661" s="411"/>
      <c r="E661" s="412"/>
      <c r="F661" s="413"/>
      <c r="G661" s="463"/>
      <c r="H661" s="463"/>
      <c r="I661" s="473"/>
      <c r="J661" s="413"/>
    </row>
    <row r="662" spans="2:10" ht="20.100000000000001" customHeight="1">
      <c r="B662" s="410"/>
      <c r="C662" s="410"/>
      <c r="D662" s="411"/>
      <c r="E662" s="412"/>
      <c r="F662" s="413"/>
      <c r="G662" s="463"/>
      <c r="H662" s="463"/>
      <c r="I662" s="473"/>
      <c r="J662" s="413"/>
    </row>
    <row r="663" spans="2:10" ht="20.100000000000001" customHeight="1">
      <c r="B663" s="410"/>
      <c r="C663" s="410"/>
      <c r="D663" s="411"/>
      <c r="E663" s="412"/>
      <c r="F663" s="413"/>
      <c r="G663" s="463"/>
      <c r="H663" s="463"/>
      <c r="I663" s="473"/>
      <c r="J663" s="413"/>
    </row>
    <row r="664" spans="2:10" ht="20.100000000000001" customHeight="1">
      <c r="B664" s="410"/>
      <c r="C664" s="410"/>
      <c r="D664" s="411"/>
      <c r="E664" s="412"/>
      <c r="F664" s="413"/>
      <c r="G664" s="463"/>
      <c r="H664" s="463"/>
      <c r="I664" s="473"/>
      <c r="J664" s="413"/>
    </row>
    <row r="665" spans="2:10" ht="20.100000000000001" customHeight="1">
      <c r="B665" s="410"/>
      <c r="C665" s="410"/>
      <c r="D665" s="411"/>
      <c r="E665" s="412"/>
      <c r="F665" s="413"/>
      <c r="G665" s="463"/>
      <c r="H665" s="463"/>
      <c r="I665" s="473"/>
      <c r="J665" s="413"/>
    </row>
    <row r="666" spans="2:10" ht="20.100000000000001" customHeight="1">
      <c r="B666" s="410"/>
      <c r="C666" s="410"/>
      <c r="D666" s="411"/>
      <c r="E666" s="412"/>
      <c r="F666" s="413"/>
      <c r="G666" s="463"/>
      <c r="H666" s="463"/>
      <c r="I666" s="473"/>
      <c r="J666" s="413"/>
    </row>
    <row r="667" spans="2:10" ht="20.100000000000001" customHeight="1">
      <c r="B667" s="410"/>
      <c r="C667" s="410"/>
      <c r="D667" s="411"/>
      <c r="E667" s="412"/>
      <c r="F667" s="413"/>
      <c r="G667" s="463"/>
      <c r="H667" s="463"/>
      <c r="I667" s="473"/>
      <c r="J667" s="413"/>
    </row>
    <row r="668" spans="2:10" ht="20.100000000000001" customHeight="1">
      <c r="B668" s="410"/>
      <c r="C668" s="410"/>
      <c r="D668" s="411"/>
      <c r="E668" s="412"/>
      <c r="F668" s="413"/>
      <c r="G668" s="463"/>
      <c r="H668" s="463"/>
      <c r="I668" s="473"/>
      <c r="J668" s="413"/>
    </row>
    <row r="669" spans="2:10" ht="20.100000000000001" customHeight="1">
      <c r="B669" s="410"/>
      <c r="C669" s="410"/>
      <c r="D669" s="411"/>
      <c r="E669" s="412"/>
      <c r="F669" s="413"/>
      <c r="G669" s="463"/>
      <c r="H669" s="463"/>
      <c r="I669" s="473"/>
      <c r="J669" s="413"/>
    </row>
    <row r="670" spans="2:10" ht="20.100000000000001" customHeight="1">
      <c r="B670" s="410"/>
      <c r="C670" s="410"/>
      <c r="D670" s="411"/>
      <c r="E670" s="412"/>
      <c r="F670" s="413"/>
      <c r="G670" s="463"/>
      <c r="H670" s="463"/>
      <c r="I670" s="473"/>
      <c r="J670" s="413"/>
    </row>
    <row r="671" spans="2:10" ht="20.100000000000001" customHeight="1">
      <c r="B671" s="410"/>
      <c r="C671" s="410"/>
      <c r="D671" s="411"/>
      <c r="E671" s="412"/>
      <c r="F671" s="413"/>
      <c r="G671" s="463"/>
      <c r="H671" s="463"/>
      <c r="I671" s="473"/>
      <c r="J671" s="413"/>
    </row>
    <row r="672" spans="2:10" ht="20.100000000000001" customHeight="1">
      <c r="B672" s="410"/>
      <c r="C672" s="410"/>
      <c r="D672" s="411"/>
      <c r="E672" s="412"/>
      <c r="F672" s="413"/>
      <c r="G672" s="463"/>
      <c r="H672" s="463"/>
      <c r="I672" s="473"/>
      <c r="J672" s="413"/>
    </row>
    <row r="673" spans="2:10" ht="20.100000000000001" customHeight="1">
      <c r="B673" s="410"/>
      <c r="C673" s="410"/>
      <c r="D673" s="411"/>
      <c r="E673" s="412"/>
      <c r="F673" s="413"/>
      <c r="G673" s="463"/>
      <c r="H673" s="463"/>
      <c r="I673" s="473"/>
      <c r="J673" s="413"/>
    </row>
    <row r="674" spans="2:10" ht="20.100000000000001" customHeight="1">
      <c r="B674" s="410"/>
      <c r="C674" s="410"/>
      <c r="D674" s="411"/>
      <c r="E674" s="412"/>
      <c r="F674" s="413"/>
      <c r="G674" s="463"/>
      <c r="H674" s="463"/>
      <c r="I674" s="473"/>
      <c r="J674" s="413"/>
    </row>
    <row r="675" spans="2:10" ht="20.100000000000001" customHeight="1">
      <c r="B675" s="410"/>
      <c r="C675" s="410"/>
      <c r="D675" s="411"/>
      <c r="E675" s="412"/>
      <c r="F675" s="413"/>
      <c r="G675" s="463"/>
      <c r="H675" s="463"/>
      <c r="I675" s="473"/>
      <c r="J675" s="413"/>
    </row>
    <row r="676" spans="2:10" ht="20.100000000000001" customHeight="1">
      <c r="B676" s="410"/>
      <c r="C676" s="410"/>
      <c r="D676" s="411"/>
      <c r="E676" s="412"/>
      <c r="F676" s="413"/>
      <c r="G676" s="463"/>
      <c r="H676" s="463"/>
      <c r="I676" s="473"/>
      <c r="J676" s="413"/>
    </row>
    <row r="677" spans="2:10" ht="20.100000000000001" customHeight="1">
      <c r="B677" s="410"/>
      <c r="C677" s="410"/>
      <c r="D677" s="411"/>
      <c r="E677" s="412"/>
      <c r="F677" s="413"/>
      <c r="G677" s="463"/>
      <c r="H677" s="463"/>
      <c r="I677" s="473"/>
      <c r="J677" s="413"/>
    </row>
    <row r="678" spans="2:10" ht="20.100000000000001" customHeight="1">
      <c r="B678" s="410"/>
      <c r="C678" s="410"/>
      <c r="D678" s="411"/>
      <c r="E678" s="412"/>
      <c r="F678" s="413"/>
      <c r="G678" s="463"/>
      <c r="H678" s="463"/>
      <c r="I678" s="473"/>
      <c r="J678" s="413"/>
    </row>
    <row r="679" spans="2:10" ht="20.100000000000001" customHeight="1">
      <c r="B679" s="410"/>
      <c r="C679" s="410"/>
      <c r="D679" s="411"/>
      <c r="E679" s="412"/>
      <c r="F679" s="413"/>
      <c r="G679" s="463"/>
      <c r="H679" s="463"/>
      <c r="I679" s="473"/>
      <c r="J679" s="413"/>
    </row>
    <row r="680" spans="2:10" ht="20.100000000000001" customHeight="1">
      <c r="B680" s="410"/>
      <c r="C680" s="410"/>
      <c r="D680" s="411"/>
      <c r="E680" s="412"/>
      <c r="F680" s="413"/>
      <c r="G680" s="463"/>
      <c r="H680" s="463"/>
      <c r="I680" s="473"/>
      <c r="J680" s="413"/>
    </row>
    <row r="681" spans="2:10" ht="20.100000000000001" customHeight="1">
      <c r="B681" s="410"/>
      <c r="C681" s="410"/>
      <c r="D681" s="411"/>
      <c r="E681" s="412"/>
      <c r="F681" s="413"/>
      <c r="G681" s="463"/>
      <c r="H681" s="463"/>
      <c r="I681" s="473"/>
      <c r="J681" s="413"/>
    </row>
    <row r="682" spans="2:10" ht="20.100000000000001" customHeight="1">
      <c r="B682" s="410"/>
      <c r="C682" s="410"/>
      <c r="D682" s="411"/>
      <c r="E682" s="412"/>
      <c r="F682" s="413"/>
      <c r="G682" s="463"/>
      <c r="H682" s="463"/>
      <c r="I682" s="473"/>
      <c r="J682" s="413"/>
    </row>
    <row r="683" spans="2:10" ht="20.100000000000001" customHeight="1">
      <c r="B683" s="410"/>
      <c r="C683" s="410"/>
      <c r="D683" s="411"/>
      <c r="E683" s="412"/>
      <c r="F683" s="413"/>
      <c r="G683" s="463"/>
      <c r="H683" s="463"/>
      <c r="I683" s="473"/>
      <c r="J683" s="413"/>
    </row>
    <row r="684" spans="2:10" ht="20.100000000000001" customHeight="1">
      <c r="B684" s="410"/>
      <c r="C684" s="410"/>
      <c r="D684" s="411"/>
      <c r="E684" s="412"/>
      <c r="F684" s="413"/>
      <c r="G684" s="463"/>
      <c r="H684" s="463"/>
      <c r="I684" s="473"/>
      <c r="J684" s="413"/>
    </row>
    <row r="685" spans="2:10" ht="20.100000000000001" customHeight="1">
      <c r="B685" s="410"/>
      <c r="C685" s="410"/>
      <c r="D685" s="411"/>
      <c r="E685" s="412"/>
      <c r="F685" s="413"/>
      <c r="G685" s="463"/>
      <c r="H685" s="463"/>
      <c r="I685" s="473"/>
      <c r="J685" s="413"/>
    </row>
    <row r="686" spans="2:10" ht="20.100000000000001" customHeight="1">
      <c r="B686" s="410"/>
      <c r="C686" s="410"/>
      <c r="D686" s="411"/>
      <c r="E686" s="412"/>
      <c r="F686" s="413"/>
      <c r="G686" s="463"/>
      <c r="H686" s="463"/>
      <c r="I686" s="473"/>
      <c r="J686" s="413"/>
    </row>
    <row r="687" spans="2:10" ht="20.100000000000001" customHeight="1">
      <c r="B687" s="410"/>
      <c r="C687" s="410"/>
      <c r="D687" s="411"/>
      <c r="E687" s="412"/>
      <c r="F687" s="413"/>
      <c r="G687" s="463"/>
      <c r="H687" s="463"/>
      <c r="I687" s="473"/>
      <c r="J687" s="413"/>
    </row>
    <row r="688" spans="2:10" ht="20.100000000000001" customHeight="1">
      <c r="B688" s="410"/>
      <c r="C688" s="410"/>
      <c r="D688" s="411"/>
      <c r="E688" s="412"/>
      <c r="F688" s="413"/>
      <c r="G688" s="463"/>
      <c r="H688" s="463"/>
      <c r="I688" s="473"/>
      <c r="J688" s="413"/>
    </row>
    <row r="689" spans="2:10" ht="20.100000000000001" customHeight="1">
      <c r="B689" s="410"/>
      <c r="C689" s="410"/>
      <c r="D689" s="411"/>
      <c r="E689" s="412"/>
      <c r="F689" s="413"/>
      <c r="G689" s="463"/>
      <c r="H689" s="463"/>
      <c r="I689" s="473"/>
      <c r="J689" s="413"/>
    </row>
    <row r="690" spans="2:10" ht="20.100000000000001" customHeight="1">
      <c r="B690" s="410"/>
      <c r="C690" s="410"/>
      <c r="D690" s="411"/>
      <c r="E690" s="412"/>
      <c r="F690" s="413"/>
      <c r="G690" s="463"/>
      <c r="H690" s="463"/>
      <c r="I690" s="473"/>
      <c r="J690" s="413"/>
    </row>
    <row r="691" spans="2:10" ht="20.100000000000001" customHeight="1">
      <c r="B691" s="410"/>
      <c r="C691" s="410"/>
      <c r="D691" s="411"/>
      <c r="E691" s="412"/>
      <c r="F691" s="413"/>
      <c r="G691" s="463"/>
      <c r="H691" s="463"/>
      <c r="I691" s="473"/>
      <c r="J691" s="413"/>
    </row>
    <row r="692" spans="2:10" ht="20.100000000000001" customHeight="1">
      <c r="B692" s="410"/>
      <c r="C692" s="410"/>
      <c r="D692" s="411"/>
      <c r="E692" s="412"/>
      <c r="F692" s="413"/>
      <c r="G692" s="463"/>
      <c r="H692" s="463"/>
      <c r="I692" s="473"/>
      <c r="J692" s="413"/>
    </row>
    <row r="693" spans="2:10" ht="20.100000000000001" customHeight="1">
      <c r="B693" s="410"/>
      <c r="C693" s="410"/>
      <c r="D693" s="411"/>
      <c r="E693" s="412"/>
      <c r="F693" s="413"/>
      <c r="G693" s="463"/>
      <c r="H693" s="463"/>
      <c r="I693" s="473"/>
      <c r="J693" s="413"/>
    </row>
    <row r="694" spans="2:10" ht="20.100000000000001" customHeight="1">
      <c r="B694" s="410"/>
      <c r="C694" s="410"/>
      <c r="D694" s="411"/>
      <c r="E694" s="412"/>
      <c r="F694" s="413"/>
      <c r="G694" s="463"/>
      <c r="H694" s="463"/>
      <c r="I694" s="473"/>
      <c r="J694" s="413"/>
    </row>
    <row r="695" spans="2:10" ht="20.100000000000001" customHeight="1">
      <c r="B695" s="410"/>
      <c r="C695" s="410"/>
      <c r="D695" s="411"/>
      <c r="E695" s="412"/>
      <c r="F695" s="413"/>
      <c r="G695" s="463"/>
      <c r="H695" s="463"/>
      <c r="I695" s="473"/>
      <c r="J695" s="413"/>
    </row>
    <row r="696" spans="2:10" ht="20.100000000000001" customHeight="1">
      <c r="B696" s="410"/>
      <c r="C696" s="410"/>
      <c r="D696" s="411"/>
      <c r="E696" s="412"/>
      <c r="F696" s="413"/>
      <c r="G696" s="463"/>
      <c r="H696" s="463"/>
      <c r="I696" s="473"/>
      <c r="J696" s="413"/>
    </row>
    <row r="697" spans="2:10" ht="20.100000000000001" customHeight="1">
      <c r="B697" s="410"/>
      <c r="C697" s="410"/>
      <c r="D697" s="411"/>
      <c r="E697" s="412"/>
      <c r="F697" s="413"/>
      <c r="G697" s="463"/>
      <c r="H697" s="463"/>
      <c r="I697" s="473"/>
      <c r="J697" s="413"/>
    </row>
    <row r="698" spans="2:10" ht="20.100000000000001" customHeight="1">
      <c r="B698" s="410"/>
      <c r="C698" s="410"/>
      <c r="D698" s="411"/>
      <c r="E698" s="412"/>
      <c r="F698" s="413"/>
      <c r="G698" s="463"/>
      <c r="H698" s="463"/>
      <c r="I698" s="473"/>
      <c r="J698" s="413"/>
    </row>
    <row r="699" spans="2:10" ht="20.100000000000001" customHeight="1">
      <c r="B699" s="410"/>
      <c r="C699" s="410"/>
      <c r="D699" s="411"/>
      <c r="E699" s="412"/>
      <c r="F699" s="413"/>
      <c r="G699" s="463"/>
      <c r="H699" s="463"/>
      <c r="I699" s="473"/>
      <c r="J699" s="413"/>
    </row>
    <row r="700" spans="2:10" ht="20.100000000000001" customHeight="1">
      <c r="B700" s="410"/>
      <c r="C700" s="410"/>
      <c r="D700" s="411"/>
      <c r="E700" s="412"/>
      <c r="F700" s="413"/>
      <c r="G700" s="463"/>
      <c r="H700" s="463"/>
      <c r="I700" s="473"/>
      <c r="J700" s="413"/>
    </row>
    <row r="701" spans="2:10" ht="20.100000000000001" customHeight="1">
      <c r="B701" s="410"/>
      <c r="C701" s="410"/>
      <c r="D701" s="411"/>
      <c r="E701" s="412"/>
      <c r="F701" s="413"/>
      <c r="G701" s="463"/>
      <c r="H701" s="463"/>
      <c r="I701" s="473"/>
      <c r="J701" s="413"/>
    </row>
    <row r="702" spans="2:10" ht="20.100000000000001" customHeight="1">
      <c r="B702" s="410"/>
      <c r="C702" s="410"/>
      <c r="D702" s="411"/>
      <c r="E702" s="412"/>
      <c r="F702" s="413"/>
      <c r="G702" s="463"/>
      <c r="H702" s="463"/>
      <c r="I702" s="473"/>
      <c r="J702" s="413"/>
    </row>
    <row r="703" spans="2:10" ht="20.100000000000001" customHeight="1">
      <c r="B703" s="410"/>
      <c r="C703" s="410"/>
      <c r="D703" s="411"/>
      <c r="E703" s="412"/>
      <c r="F703" s="413"/>
      <c r="G703" s="463"/>
      <c r="H703" s="463"/>
      <c r="I703" s="473"/>
      <c r="J703" s="413"/>
    </row>
    <row r="704" spans="2:10" ht="20.100000000000001" customHeight="1">
      <c r="B704" s="410"/>
      <c r="C704" s="410"/>
      <c r="D704" s="411"/>
      <c r="E704" s="412"/>
      <c r="F704" s="413"/>
      <c r="G704" s="463"/>
      <c r="H704" s="463"/>
      <c r="I704" s="473"/>
      <c r="J704" s="413"/>
    </row>
    <row r="705" spans="2:10" ht="20.100000000000001" customHeight="1">
      <c r="B705" s="410"/>
      <c r="C705" s="410"/>
      <c r="D705" s="411"/>
      <c r="E705" s="412"/>
      <c r="F705" s="413"/>
      <c r="G705" s="463"/>
      <c r="H705" s="463"/>
      <c r="I705" s="473"/>
      <c r="J705" s="413"/>
    </row>
    <row r="706" spans="2:10" ht="20.100000000000001" customHeight="1">
      <c r="B706" s="410"/>
      <c r="C706" s="410"/>
      <c r="D706" s="411"/>
      <c r="E706" s="412"/>
      <c r="F706" s="413"/>
      <c r="G706" s="463"/>
      <c r="H706" s="463"/>
      <c r="I706" s="473"/>
      <c r="J706" s="413"/>
    </row>
    <row r="707" spans="2:10" ht="20.100000000000001" customHeight="1">
      <c r="B707" s="410"/>
      <c r="C707" s="410"/>
      <c r="D707" s="411"/>
      <c r="E707" s="412"/>
      <c r="F707" s="413"/>
      <c r="G707" s="463"/>
      <c r="H707" s="463"/>
      <c r="I707" s="473"/>
      <c r="J707" s="413"/>
    </row>
    <row r="708" spans="2:10" ht="20.100000000000001" customHeight="1">
      <c r="B708" s="410"/>
      <c r="C708" s="410"/>
      <c r="D708" s="411"/>
      <c r="E708" s="412"/>
      <c r="F708" s="413"/>
      <c r="G708" s="463"/>
      <c r="H708" s="463"/>
      <c r="I708" s="473"/>
      <c r="J708" s="413"/>
    </row>
    <row r="709" spans="2:10" ht="20.100000000000001" customHeight="1">
      <c r="B709" s="410"/>
      <c r="C709" s="410"/>
      <c r="D709" s="411"/>
      <c r="E709" s="412"/>
      <c r="F709" s="413"/>
      <c r="G709" s="463"/>
      <c r="H709" s="463"/>
      <c r="I709" s="473"/>
      <c r="J709" s="413"/>
    </row>
    <row r="710" spans="2:10" ht="20.100000000000001" customHeight="1">
      <c r="B710" s="410"/>
      <c r="C710" s="410"/>
      <c r="D710" s="411"/>
      <c r="E710" s="412"/>
      <c r="F710" s="413"/>
      <c r="G710" s="463"/>
      <c r="H710" s="463"/>
      <c r="I710" s="473"/>
      <c r="J710" s="413"/>
    </row>
    <row r="711" spans="2:10" ht="20.100000000000001" customHeight="1">
      <c r="B711" s="410"/>
      <c r="C711" s="410"/>
      <c r="D711" s="411"/>
      <c r="E711" s="412"/>
      <c r="F711" s="413"/>
      <c r="G711" s="463"/>
      <c r="H711" s="463"/>
      <c r="I711" s="473"/>
      <c r="J711" s="413"/>
    </row>
    <row r="712" spans="2:10" ht="20.100000000000001" customHeight="1">
      <c r="B712" s="410"/>
      <c r="C712" s="410"/>
      <c r="D712" s="411"/>
      <c r="E712" s="412"/>
      <c r="F712" s="413"/>
      <c r="G712" s="463"/>
      <c r="H712" s="463"/>
      <c r="I712" s="473"/>
      <c r="J712" s="413"/>
    </row>
    <row r="713" spans="2:10" ht="20.100000000000001" customHeight="1">
      <c r="B713" s="410"/>
      <c r="C713" s="410"/>
      <c r="D713" s="411"/>
      <c r="E713" s="412"/>
      <c r="F713" s="413"/>
      <c r="G713" s="463"/>
      <c r="H713" s="463"/>
      <c r="I713" s="473"/>
      <c r="J713" s="413"/>
    </row>
    <row r="714" spans="2:10" ht="20.100000000000001" customHeight="1">
      <c r="B714" s="410"/>
      <c r="C714" s="410"/>
      <c r="D714" s="411"/>
      <c r="E714" s="412"/>
      <c r="F714" s="413"/>
      <c r="G714" s="463"/>
      <c r="H714" s="463"/>
      <c r="I714" s="473"/>
      <c r="J714" s="413"/>
    </row>
    <row r="715" spans="2:10" ht="20.100000000000001" customHeight="1">
      <c r="B715" s="410"/>
      <c r="C715" s="410"/>
      <c r="D715" s="411"/>
      <c r="E715" s="412"/>
      <c r="F715" s="413"/>
      <c r="G715" s="463"/>
      <c r="H715" s="463"/>
      <c r="I715" s="473"/>
      <c r="J715" s="413"/>
    </row>
    <row r="716" spans="2:10" ht="20.100000000000001" customHeight="1">
      <c r="B716" s="410"/>
      <c r="C716" s="410"/>
      <c r="D716" s="411"/>
      <c r="E716" s="412"/>
      <c r="F716" s="413"/>
      <c r="G716" s="463"/>
      <c r="H716" s="463"/>
      <c r="I716" s="473"/>
      <c r="J716" s="413"/>
    </row>
    <row r="717" spans="2:10" ht="20.100000000000001" customHeight="1">
      <c r="B717" s="410"/>
      <c r="C717" s="410"/>
      <c r="D717" s="411"/>
      <c r="E717" s="412"/>
      <c r="F717" s="413"/>
      <c r="G717" s="463"/>
      <c r="H717" s="463"/>
      <c r="I717" s="473"/>
      <c r="J717" s="413"/>
    </row>
    <row r="718" spans="2:10" ht="20.100000000000001" customHeight="1">
      <c r="B718" s="410"/>
      <c r="C718" s="410"/>
      <c r="D718" s="411"/>
      <c r="E718" s="412"/>
      <c r="F718" s="413"/>
      <c r="G718" s="463"/>
      <c r="H718" s="463"/>
      <c r="I718" s="473"/>
      <c r="J718" s="413"/>
    </row>
    <row r="719" spans="2:10" ht="20.100000000000001" customHeight="1">
      <c r="B719" s="410"/>
      <c r="C719" s="410"/>
      <c r="D719" s="411"/>
      <c r="E719" s="412"/>
      <c r="F719" s="413"/>
      <c r="G719" s="463"/>
      <c r="H719" s="463"/>
      <c r="I719" s="473"/>
      <c r="J719" s="413"/>
    </row>
    <row r="720" spans="2:10" ht="20.100000000000001" customHeight="1">
      <c r="B720" s="410"/>
      <c r="C720" s="410"/>
      <c r="D720" s="411"/>
      <c r="E720" s="412"/>
      <c r="F720" s="413"/>
      <c r="G720" s="463"/>
      <c r="H720" s="463"/>
      <c r="I720" s="473"/>
      <c r="J720" s="413"/>
    </row>
    <row r="721" spans="2:10" ht="20.100000000000001" customHeight="1">
      <c r="B721" s="410"/>
      <c r="C721" s="410"/>
      <c r="D721" s="411"/>
      <c r="E721" s="412"/>
      <c r="F721" s="413"/>
      <c r="G721" s="463"/>
      <c r="H721" s="463"/>
      <c r="I721" s="473"/>
      <c r="J721" s="413"/>
    </row>
    <row r="722" spans="2:10" ht="20.100000000000001" customHeight="1">
      <c r="B722" s="410"/>
      <c r="C722" s="410"/>
      <c r="D722" s="411"/>
      <c r="E722" s="412"/>
      <c r="F722" s="413"/>
      <c r="G722" s="463"/>
      <c r="H722" s="463"/>
      <c r="I722" s="473"/>
      <c r="J722" s="413"/>
    </row>
    <row r="723" spans="2:10" ht="20.100000000000001" customHeight="1">
      <c r="B723" s="410"/>
      <c r="C723" s="410"/>
      <c r="D723" s="411"/>
      <c r="E723" s="412"/>
      <c r="F723" s="413"/>
      <c r="G723" s="463"/>
      <c r="H723" s="463"/>
      <c r="I723" s="473"/>
      <c r="J723" s="413"/>
    </row>
    <row r="724" spans="2:10" ht="20.100000000000001" customHeight="1">
      <c r="B724" s="410"/>
      <c r="C724" s="410"/>
      <c r="D724" s="411"/>
      <c r="E724" s="412"/>
      <c r="F724" s="413"/>
      <c r="G724" s="463"/>
      <c r="H724" s="463"/>
      <c r="I724" s="473"/>
      <c r="J724" s="413"/>
    </row>
    <row r="725" spans="2:10" ht="20.100000000000001" customHeight="1">
      <c r="B725" s="410"/>
      <c r="C725" s="410"/>
      <c r="D725" s="411"/>
      <c r="E725" s="412"/>
      <c r="F725" s="413"/>
      <c r="G725" s="463"/>
      <c r="H725" s="463"/>
      <c r="I725" s="473"/>
      <c r="J725" s="413"/>
    </row>
    <row r="726" spans="2:10" ht="20.100000000000001" customHeight="1">
      <c r="B726" s="410"/>
      <c r="C726" s="410"/>
      <c r="D726" s="411"/>
      <c r="E726" s="412"/>
      <c r="F726" s="413"/>
      <c r="G726" s="463"/>
      <c r="H726" s="463"/>
      <c r="I726" s="473"/>
      <c r="J726" s="413"/>
    </row>
    <row r="727" spans="2:10" ht="20.100000000000001" customHeight="1">
      <c r="B727" s="410"/>
      <c r="C727" s="410"/>
      <c r="D727" s="411"/>
      <c r="E727" s="412"/>
      <c r="F727" s="413"/>
      <c r="G727" s="463"/>
      <c r="H727" s="463"/>
      <c r="I727" s="473"/>
      <c r="J727" s="413"/>
    </row>
    <row r="728" spans="2:10" ht="20.100000000000001" customHeight="1">
      <c r="B728" s="410"/>
      <c r="C728" s="410"/>
      <c r="D728" s="411"/>
      <c r="E728" s="412"/>
      <c r="F728" s="413"/>
      <c r="G728" s="463"/>
      <c r="H728" s="463"/>
      <c r="I728" s="473"/>
      <c r="J728" s="413"/>
    </row>
    <row r="729" spans="2:10" ht="20.100000000000001" customHeight="1">
      <c r="B729" s="410"/>
      <c r="C729" s="410"/>
      <c r="D729" s="411"/>
      <c r="E729" s="412"/>
      <c r="F729" s="413"/>
      <c r="G729" s="463"/>
      <c r="H729" s="463"/>
      <c r="I729" s="473"/>
      <c r="J729" s="413"/>
    </row>
    <row r="730" spans="2:10" ht="20.100000000000001" customHeight="1">
      <c r="B730" s="410"/>
      <c r="C730" s="410"/>
      <c r="D730" s="411"/>
      <c r="E730" s="412"/>
      <c r="F730" s="413"/>
      <c r="G730" s="463"/>
      <c r="H730" s="463"/>
      <c r="I730" s="473"/>
      <c r="J730" s="413"/>
    </row>
    <row r="731" spans="2:10" ht="20.100000000000001" customHeight="1">
      <c r="B731" s="410"/>
      <c r="C731" s="410"/>
      <c r="D731" s="411"/>
      <c r="E731" s="412"/>
      <c r="F731" s="413"/>
      <c r="G731" s="463"/>
      <c r="H731" s="463"/>
      <c r="I731" s="473"/>
      <c r="J731" s="413"/>
    </row>
    <row r="732" spans="2:10" ht="20.100000000000001" customHeight="1">
      <c r="B732" s="410"/>
      <c r="C732" s="410"/>
      <c r="D732" s="411"/>
      <c r="E732" s="412"/>
      <c r="F732" s="413"/>
      <c r="G732" s="463"/>
      <c r="H732" s="463"/>
      <c r="I732" s="473"/>
      <c r="J732" s="413"/>
    </row>
    <row r="733" spans="2:10" ht="20.100000000000001" customHeight="1">
      <c r="B733" s="410"/>
      <c r="C733" s="410"/>
      <c r="D733" s="411"/>
      <c r="E733" s="412"/>
      <c r="F733" s="413"/>
      <c r="G733" s="463"/>
      <c r="H733" s="463"/>
      <c r="I733" s="473"/>
      <c r="J733" s="413"/>
    </row>
    <row r="734" spans="2:10" ht="20.100000000000001" customHeight="1">
      <c r="B734" s="410"/>
      <c r="C734" s="410"/>
      <c r="D734" s="411"/>
      <c r="E734" s="412"/>
      <c r="F734" s="413"/>
      <c r="G734" s="463"/>
      <c r="H734" s="463"/>
      <c r="I734" s="473"/>
      <c r="J734" s="413"/>
    </row>
    <row r="735" spans="2:10" ht="20.100000000000001" customHeight="1">
      <c r="B735" s="410"/>
      <c r="C735" s="410"/>
      <c r="D735" s="411"/>
      <c r="E735" s="412"/>
      <c r="F735" s="413"/>
      <c r="G735" s="463"/>
      <c r="H735" s="463"/>
      <c r="I735" s="473"/>
      <c r="J735" s="413"/>
    </row>
    <row r="736" spans="2:10" ht="20.100000000000001" customHeight="1">
      <c r="B736" s="410"/>
      <c r="C736" s="410"/>
      <c r="D736" s="411"/>
      <c r="E736" s="412"/>
      <c r="F736" s="413"/>
      <c r="G736" s="463"/>
      <c r="H736" s="463"/>
      <c r="I736" s="473"/>
      <c r="J736" s="413"/>
    </row>
    <row r="737" spans="2:10" ht="20.100000000000001" customHeight="1">
      <c r="B737" s="410"/>
      <c r="C737" s="410"/>
      <c r="D737" s="411"/>
      <c r="E737" s="412"/>
      <c r="F737" s="413"/>
      <c r="G737" s="463"/>
      <c r="H737" s="463"/>
      <c r="I737" s="473"/>
      <c r="J737" s="413"/>
    </row>
    <row r="738" spans="2:10" ht="20.100000000000001" customHeight="1">
      <c r="B738" s="410"/>
      <c r="C738" s="410"/>
      <c r="D738" s="411"/>
      <c r="E738" s="412"/>
      <c r="F738" s="413"/>
      <c r="G738" s="463"/>
      <c r="H738" s="463"/>
      <c r="I738" s="473"/>
      <c r="J738" s="413"/>
    </row>
    <row r="739" spans="2:10" ht="20.100000000000001" customHeight="1">
      <c r="B739" s="410"/>
      <c r="C739" s="410"/>
      <c r="D739" s="411"/>
      <c r="E739" s="412"/>
      <c r="F739" s="413"/>
      <c r="G739" s="463"/>
      <c r="H739" s="463"/>
      <c r="I739" s="473"/>
      <c r="J739" s="413"/>
    </row>
    <row r="740" spans="2:10" ht="20.100000000000001" customHeight="1">
      <c r="B740" s="410"/>
      <c r="C740" s="410"/>
      <c r="D740" s="411"/>
      <c r="E740" s="412"/>
      <c r="F740" s="413"/>
      <c r="G740" s="463"/>
      <c r="H740" s="463"/>
      <c r="I740" s="473"/>
      <c r="J740" s="413"/>
    </row>
    <row r="741" spans="2:10" ht="20.100000000000001" customHeight="1">
      <c r="B741" s="410"/>
      <c r="C741" s="410"/>
      <c r="D741" s="411"/>
      <c r="E741" s="412"/>
      <c r="F741" s="413"/>
      <c r="G741" s="463"/>
      <c r="H741" s="463"/>
      <c r="I741" s="473"/>
      <c r="J741" s="413"/>
    </row>
    <row r="742" spans="2:10" ht="20.100000000000001" customHeight="1">
      <c r="B742" s="410"/>
      <c r="C742" s="410"/>
      <c r="D742" s="411"/>
      <c r="E742" s="412"/>
      <c r="F742" s="413"/>
      <c r="G742" s="463"/>
      <c r="H742" s="463"/>
      <c r="I742" s="473"/>
      <c r="J742" s="413"/>
    </row>
    <row r="743" spans="2:10" ht="20.100000000000001" customHeight="1">
      <c r="B743" s="410"/>
      <c r="C743" s="410"/>
      <c r="D743" s="411"/>
      <c r="E743" s="412"/>
      <c r="F743" s="413"/>
      <c r="G743" s="463"/>
      <c r="H743" s="463"/>
      <c r="I743" s="473"/>
      <c r="J743" s="413"/>
    </row>
    <row r="744" spans="2:10" ht="20.100000000000001" customHeight="1">
      <c r="B744" s="410"/>
      <c r="C744" s="410"/>
      <c r="D744" s="411"/>
      <c r="E744" s="412"/>
      <c r="F744" s="413"/>
      <c r="G744" s="463"/>
      <c r="H744" s="463"/>
      <c r="I744" s="473"/>
      <c r="J744" s="413"/>
    </row>
    <row r="745" spans="2:10" ht="20.100000000000001" customHeight="1">
      <c r="B745" s="410"/>
      <c r="C745" s="410"/>
      <c r="D745" s="411"/>
      <c r="E745" s="412"/>
      <c r="F745" s="413"/>
      <c r="G745" s="463"/>
      <c r="H745" s="463"/>
      <c r="I745" s="473"/>
      <c r="J745" s="413"/>
    </row>
    <row r="746" spans="2:10" ht="20.100000000000001" customHeight="1">
      <c r="B746" s="410"/>
      <c r="C746" s="410"/>
      <c r="D746" s="411"/>
      <c r="E746" s="412"/>
      <c r="F746" s="413"/>
      <c r="G746" s="463"/>
      <c r="H746" s="463"/>
      <c r="I746" s="473"/>
      <c r="J746" s="413"/>
    </row>
    <row r="747" spans="2:10" ht="20.100000000000001" customHeight="1">
      <c r="B747" s="410"/>
      <c r="C747" s="410"/>
      <c r="D747" s="411"/>
      <c r="E747" s="412"/>
      <c r="F747" s="413"/>
      <c r="G747" s="463"/>
      <c r="H747" s="463"/>
      <c r="I747" s="473"/>
      <c r="J747" s="413"/>
    </row>
    <row r="748" spans="2:10" ht="20.100000000000001" customHeight="1">
      <c r="B748" s="410"/>
      <c r="C748" s="410"/>
      <c r="D748" s="411"/>
      <c r="E748" s="412"/>
      <c r="F748" s="413"/>
      <c r="G748" s="463"/>
      <c r="H748" s="463"/>
      <c r="I748" s="473"/>
      <c r="J748" s="413"/>
    </row>
    <row r="749" spans="2:10" ht="20.100000000000001" customHeight="1">
      <c r="B749" s="410"/>
      <c r="C749" s="410"/>
      <c r="D749" s="411"/>
      <c r="E749" s="412"/>
      <c r="F749" s="413"/>
      <c r="G749" s="463"/>
      <c r="H749" s="463"/>
      <c r="I749" s="473"/>
      <c r="J749" s="413"/>
    </row>
    <row r="750" spans="2:10" ht="20.100000000000001" customHeight="1">
      <c r="B750" s="410"/>
      <c r="C750" s="410"/>
      <c r="D750" s="411"/>
      <c r="E750" s="412"/>
      <c r="F750" s="413"/>
      <c r="G750" s="463"/>
      <c r="H750" s="463"/>
      <c r="I750" s="473"/>
      <c r="J750" s="413"/>
    </row>
    <row r="751" spans="2:10" ht="20.100000000000001" customHeight="1">
      <c r="B751" s="410"/>
      <c r="C751" s="410"/>
      <c r="D751" s="411"/>
      <c r="E751" s="412"/>
      <c r="F751" s="413"/>
      <c r="G751" s="463"/>
      <c r="H751" s="463"/>
      <c r="I751" s="473"/>
      <c r="J751" s="413"/>
    </row>
    <row r="752" spans="2:10" ht="20.100000000000001" customHeight="1">
      <c r="B752" s="410"/>
      <c r="C752" s="410"/>
      <c r="D752" s="411"/>
      <c r="E752" s="412"/>
      <c r="F752" s="413"/>
      <c r="G752" s="463"/>
      <c r="H752" s="463"/>
      <c r="I752" s="473"/>
      <c r="J752" s="413"/>
    </row>
    <row r="753" spans="2:10" ht="20.100000000000001" customHeight="1">
      <c r="B753" s="410"/>
      <c r="C753" s="410"/>
      <c r="D753" s="411"/>
      <c r="E753" s="412"/>
      <c r="F753" s="413"/>
      <c r="G753" s="463"/>
      <c r="H753" s="463"/>
      <c r="I753" s="473"/>
      <c r="J753" s="413"/>
    </row>
    <row r="754" spans="2:10" ht="20.100000000000001" customHeight="1">
      <c r="B754" s="410"/>
      <c r="C754" s="410"/>
      <c r="D754" s="411"/>
      <c r="E754" s="412"/>
      <c r="F754" s="413"/>
      <c r="G754" s="463"/>
      <c r="H754" s="463"/>
      <c r="I754" s="473"/>
      <c r="J754" s="413"/>
    </row>
    <row r="755" spans="2:10" ht="20.100000000000001" customHeight="1">
      <c r="B755" s="410"/>
      <c r="C755" s="410"/>
      <c r="D755" s="411"/>
      <c r="E755" s="412"/>
      <c r="F755" s="413"/>
      <c r="G755" s="463"/>
      <c r="H755" s="463"/>
      <c r="I755" s="473"/>
      <c r="J755" s="413"/>
    </row>
    <row r="756" spans="2:10" ht="20.100000000000001" customHeight="1">
      <c r="B756" s="410"/>
      <c r="C756" s="410"/>
      <c r="D756" s="411"/>
      <c r="E756" s="412"/>
      <c r="F756" s="413"/>
      <c r="G756" s="463"/>
      <c r="H756" s="463"/>
      <c r="I756" s="473"/>
      <c r="J756" s="413"/>
    </row>
    <row r="757" spans="2:10" ht="20.100000000000001" customHeight="1">
      <c r="B757" s="410"/>
      <c r="C757" s="410"/>
      <c r="D757" s="411"/>
      <c r="E757" s="412"/>
      <c r="F757" s="413"/>
      <c r="G757" s="463"/>
      <c r="H757" s="463"/>
      <c r="I757" s="473"/>
      <c r="J757" s="413"/>
    </row>
    <row r="758" spans="2:10" ht="20.100000000000001" customHeight="1">
      <c r="B758" s="410"/>
      <c r="C758" s="410"/>
      <c r="D758" s="411"/>
      <c r="E758" s="412"/>
      <c r="F758" s="413"/>
      <c r="G758" s="463"/>
      <c r="H758" s="463"/>
      <c r="I758" s="473"/>
      <c r="J758" s="413"/>
    </row>
    <row r="759" spans="2:10" ht="20.100000000000001" customHeight="1">
      <c r="B759" s="410"/>
      <c r="C759" s="410"/>
      <c r="D759" s="411"/>
      <c r="E759" s="412"/>
      <c r="F759" s="413"/>
      <c r="G759" s="463"/>
      <c r="H759" s="463"/>
      <c r="I759" s="473"/>
      <c r="J759" s="413"/>
    </row>
    <row r="760" spans="2:10" ht="20.100000000000001" customHeight="1">
      <c r="B760" s="410"/>
      <c r="C760" s="410"/>
      <c r="D760" s="411"/>
      <c r="E760" s="412"/>
      <c r="F760" s="413"/>
      <c r="G760" s="463"/>
      <c r="H760" s="463"/>
      <c r="I760" s="473"/>
      <c r="J760" s="413"/>
    </row>
    <row r="761" spans="2:10" ht="20.100000000000001" customHeight="1">
      <c r="B761" s="410"/>
      <c r="C761" s="410"/>
      <c r="D761" s="411"/>
      <c r="E761" s="412"/>
      <c r="F761" s="413"/>
      <c r="G761" s="463"/>
      <c r="H761" s="463"/>
      <c r="I761" s="473"/>
      <c r="J761" s="413"/>
    </row>
    <row r="762" spans="2:10" ht="20.100000000000001" customHeight="1">
      <c r="B762" s="410"/>
      <c r="C762" s="410"/>
      <c r="D762" s="411"/>
      <c r="E762" s="412"/>
      <c r="F762" s="413"/>
      <c r="G762" s="463"/>
      <c r="H762" s="463"/>
      <c r="I762" s="473"/>
      <c r="J762" s="413"/>
    </row>
    <row r="763" spans="2:10" ht="20.100000000000001" customHeight="1">
      <c r="B763" s="410"/>
      <c r="C763" s="410"/>
      <c r="D763" s="411"/>
      <c r="E763" s="412"/>
      <c r="F763" s="413"/>
      <c r="G763" s="463"/>
      <c r="H763" s="463"/>
      <c r="I763" s="473"/>
      <c r="J763" s="413"/>
    </row>
    <row r="764" spans="2:10" ht="20.100000000000001" customHeight="1">
      <c r="B764" s="410"/>
      <c r="C764" s="410"/>
      <c r="D764" s="411"/>
      <c r="E764" s="412"/>
      <c r="F764" s="413"/>
      <c r="G764" s="463"/>
      <c r="H764" s="463"/>
      <c r="I764" s="473"/>
      <c r="J764" s="413"/>
    </row>
    <row r="765" spans="2:10" ht="20.100000000000001" customHeight="1">
      <c r="B765" s="410"/>
      <c r="C765" s="410"/>
      <c r="D765" s="411"/>
      <c r="E765" s="412"/>
      <c r="F765" s="413"/>
      <c r="G765" s="463"/>
      <c r="H765" s="463"/>
      <c r="I765" s="473"/>
      <c r="J765" s="413"/>
    </row>
    <row r="766" spans="2:10" ht="20.100000000000001" customHeight="1">
      <c r="B766" s="410"/>
      <c r="C766" s="410"/>
      <c r="D766" s="411"/>
      <c r="E766" s="412"/>
      <c r="F766" s="413"/>
      <c r="G766" s="463"/>
      <c r="H766" s="463"/>
      <c r="I766" s="473"/>
      <c r="J766" s="413"/>
    </row>
    <row r="767" spans="2:10" ht="20.100000000000001" customHeight="1">
      <c r="B767" s="410"/>
      <c r="C767" s="410"/>
      <c r="D767" s="411"/>
      <c r="E767" s="412"/>
      <c r="F767" s="413"/>
      <c r="G767" s="463"/>
      <c r="H767" s="463"/>
      <c r="I767" s="473"/>
      <c r="J767" s="413"/>
    </row>
    <row r="768" spans="2:10" ht="20.100000000000001" customHeight="1">
      <c r="B768" s="410"/>
      <c r="C768" s="410"/>
      <c r="D768" s="411"/>
      <c r="E768" s="412"/>
      <c r="F768" s="413"/>
      <c r="G768" s="463"/>
      <c r="H768" s="463"/>
      <c r="I768" s="473"/>
      <c r="J768" s="413"/>
    </row>
    <row r="769" spans="2:10" ht="20.100000000000001" customHeight="1">
      <c r="B769" s="410"/>
      <c r="C769" s="410"/>
      <c r="D769" s="411"/>
      <c r="E769" s="412"/>
      <c r="F769" s="413"/>
      <c r="G769" s="463"/>
      <c r="H769" s="463"/>
      <c r="I769" s="473"/>
      <c r="J769" s="413"/>
    </row>
    <row r="770" spans="2:10" ht="20.100000000000001" customHeight="1">
      <c r="B770" s="410"/>
      <c r="C770" s="410"/>
      <c r="D770" s="411"/>
      <c r="E770" s="412"/>
      <c r="F770" s="413"/>
      <c r="G770" s="463"/>
      <c r="H770" s="463"/>
      <c r="I770" s="473"/>
      <c r="J770" s="413"/>
    </row>
    <row r="771" spans="2:10" ht="20.100000000000001" customHeight="1">
      <c r="B771" s="410"/>
      <c r="C771" s="410"/>
      <c r="D771" s="411"/>
      <c r="E771" s="412"/>
      <c r="F771" s="413"/>
      <c r="G771" s="463"/>
      <c r="H771" s="463"/>
      <c r="I771" s="473"/>
      <c r="J771" s="413"/>
    </row>
    <row r="772" spans="2:10" ht="20.100000000000001" customHeight="1">
      <c r="B772" s="410"/>
      <c r="C772" s="410"/>
      <c r="D772" s="411"/>
      <c r="E772" s="412"/>
      <c r="F772" s="413"/>
      <c r="G772" s="463"/>
      <c r="H772" s="463"/>
      <c r="I772" s="473"/>
      <c r="J772" s="413"/>
    </row>
    <row r="773" spans="2:10" ht="20.100000000000001" customHeight="1">
      <c r="B773" s="410"/>
      <c r="C773" s="410"/>
      <c r="D773" s="411"/>
      <c r="E773" s="412"/>
      <c r="F773" s="413"/>
      <c r="G773" s="463"/>
      <c r="H773" s="463"/>
      <c r="I773" s="473"/>
      <c r="J773" s="413"/>
    </row>
    <row r="774" spans="2:10" ht="20.100000000000001" customHeight="1">
      <c r="B774" s="410"/>
      <c r="C774" s="410"/>
      <c r="D774" s="411"/>
      <c r="E774" s="412"/>
      <c r="F774" s="413"/>
      <c r="G774" s="463"/>
      <c r="H774" s="463"/>
      <c r="I774" s="473"/>
      <c r="J774" s="413"/>
    </row>
    <row r="775" spans="2:10" ht="20.100000000000001" customHeight="1">
      <c r="B775" s="410"/>
      <c r="C775" s="410"/>
      <c r="D775" s="411"/>
      <c r="E775" s="412"/>
      <c r="F775" s="413"/>
      <c r="G775" s="463"/>
      <c r="H775" s="463"/>
      <c r="I775" s="473"/>
      <c r="J775" s="413"/>
    </row>
    <row r="776" spans="2:10" ht="20.100000000000001" customHeight="1">
      <c r="B776" s="410"/>
      <c r="C776" s="410"/>
      <c r="D776" s="411"/>
      <c r="E776" s="412"/>
      <c r="F776" s="413"/>
      <c r="G776" s="463"/>
      <c r="H776" s="463"/>
      <c r="I776" s="473"/>
      <c r="J776" s="413"/>
    </row>
    <row r="777" spans="2:10" ht="20.100000000000001" customHeight="1">
      <c r="B777" s="410"/>
      <c r="C777" s="410"/>
      <c r="D777" s="411"/>
      <c r="E777" s="412"/>
      <c r="F777" s="413"/>
      <c r="G777" s="463"/>
      <c r="H777" s="463"/>
      <c r="I777" s="473"/>
      <c r="J777" s="413"/>
    </row>
    <row r="778" spans="2:10" ht="20.100000000000001" customHeight="1">
      <c r="B778" s="410"/>
      <c r="C778" s="410"/>
      <c r="D778" s="411"/>
      <c r="E778" s="412"/>
      <c r="F778" s="413"/>
      <c r="G778" s="463"/>
      <c r="H778" s="463"/>
      <c r="I778" s="473"/>
      <c r="J778" s="413"/>
    </row>
    <row r="779" spans="2:10" ht="20.100000000000001" customHeight="1">
      <c r="B779" s="410"/>
      <c r="C779" s="410"/>
      <c r="D779" s="411"/>
      <c r="E779" s="412"/>
      <c r="F779" s="413"/>
      <c r="G779" s="463"/>
      <c r="H779" s="463"/>
      <c r="I779" s="473"/>
      <c r="J779" s="413"/>
    </row>
    <row r="780" spans="2:10" ht="20.100000000000001" customHeight="1">
      <c r="B780" s="410"/>
      <c r="C780" s="410"/>
      <c r="D780" s="411"/>
      <c r="E780" s="412"/>
      <c r="F780" s="413"/>
      <c r="G780" s="463"/>
      <c r="H780" s="463"/>
      <c r="I780" s="473"/>
      <c r="J780" s="413"/>
    </row>
    <row r="781" spans="2:10" ht="20.100000000000001" customHeight="1">
      <c r="B781" s="410"/>
      <c r="C781" s="410"/>
      <c r="D781" s="411"/>
      <c r="E781" s="412"/>
      <c r="F781" s="413"/>
      <c r="G781" s="463"/>
      <c r="H781" s="463"/>
      <c r="I781" s="473"/>
      <c r="J781" s="413"/>
    </row>
    <row r="782" spans="2:10" ht="20.100000000000001" customHeight="1">
      <c r="B782" s="410"/>
      <c r="C782" s="410"/>
      <c r="D782" s="411"/>
      <c r="E782" s="412"/>
      <c r="F782" s="413"/>
      <c r="G782" s="463"/>
      <c r="H782" s="463"/>
      <c r="I782" s="473"/>
      <c r="J782" s="413"/>
    </row>
    <row r="783" spans="2:10" ht="20.100000000000001" customHeight="1">
      <c r="B783" s="410"/>
      <c r="C783" s="410"/>
      <c r="D783" s="411"/>
      <c r="E783" s="412"/>
      <c r="F783" s="413"/>
      <c r="G783" s="463"/>
      <c r="H783" s="463"/>
      <c r="I783" s="473"/>
      <c r="J783" s="413"/>
    </row>
    <row r="784" spans="2:10" ht="20.100000000000001" customHeight="1">
      <c r="B784" s="410"/>
      <c r="C784" s="410"/>
      <c r="D784" s="411"/>
      <c r="E784" s="412"/>
      <c r="F784" s="413"/>
      <c r="G784" s="463"/>
      <c r="H784" s="463"/>
      <c r="I784" s="473"/>
      <c r="J784" s="413"/>
    </row>
    <row r="785" spans="2:10" ht="20.100000000000001" customHeight="1">
      <c r="B785" s="410"/>
      <c r="C785" s="410"/>
      <c r="D785" s="411"/>
      <c r="E785" s="412"/>
      <c r="F785" s="413"/>
      <c r="G785" s="463"/>
      <c r="H785" s="463"/>
      <c r="I785" s="473"/>
      <c r="J785" s="413"/>
    </row>
    <row r="786" spans="2:10" ht="20.100000000000001" customHeight="1">
      <c r="B786" s="410"/>
      <c r="C786" s="410"/>
      <c r="D786" s="411"/>
      <c r="E786" s="412"/>
      <c r="F786" s="413"/>
      <c r="G786" s="463"/>
      <c r="H786" s="463"/>
      <c r="I786" s="473"/>
      <c r="J786" s="413"/>
    </row>
    <row r="787" spans="2:10" ht="20.100000000000001" customHeight="1">
      <c r="B787" s="410"/>
      <c r="C787" s="410"/>
      <c r="D787" s="411"/>
      <c r="E787" s="412"/>
      <c r="F787" s="413"/>
      <c r="G787" s="463"/>
      <c r="H787" s="463"/>
      <c r="I787" s="473"/>
      <c r="J787" s="413"/>
    </row>
    <row r="788" spans="2:10" ht="20.100000000000001" customHeight="1">
      <c r="B788" s="410"/>
      <c r="C788" s="410"/>
      <c r="D788" s="411"/>
      <c r="E788" s="412"/>
      <c r="F788" s="413"/>
      <c r="G788" s="463"/>
      <c r="H788" s="463"/>
      <c r="I788" s="473"/>
      <c r="J788" s="413"/>
    </row>
    <row r="789" spans="2:10" ht="20.100000000000001" customHeight="1">
      <c r="B789" s="410"/>
      <c r="C789" s="410"/>
      <c r="D789" s="411"/>
      <c r="E789" s="412"/>
      <c r="F789" s="413"/>
      <c r="G789" s="463"/>
      <c r="H789" s="463"/>
      <c r="I789" s="473"/>
      <c r="J789" s="413"/>
    </row>
    <row r="790" spans="2:10" ht="20.100000000000001" customHeight="1">
      <c r="B790" s="410"/>
      <c r="C790" s="410"/>
      <c r="D790" s="411"/>
      <c r="E790" s="412"/>
      <c r="F790" s="413"/>
      <c r="G790" s="463"/>
      <c r="H790" s="463"/>
      <c r="I790" s="473"/>
      <c r="J790" s="413"/>
    </row>
    <row r="791" spans="2:10" ht="20.100000000000001" customHeight="1">
      <c r="B791" s="410"/>
      <c r="C791" s="410"/>
      <c r="D791" s="411"/>
      <c r="E791" s="412"/>
      <c r="F791" s="413"/>
      <c r="G791" s="463"/>
      <c r="H791" s="463"/>
      <c r="I791" s="473"/>
      <c r="J791" s="413"/>
    </row>
    <row r="792" spans="2:10" ht="20.100000000000001" customHeight="1">
      <c r="B792" s="410"/>
      <c r="C792" s="410"/>
      <c r="D792" s="411"/>
      <c r="E792" s="412"/>
      <c r="F792" s="413"/>
      <c r="G792" s="463"/>
      <c r="H792" s="463"/>
      <c r="I792" s="473"/>
      <c r="J792" s="413"/>
    </row>
    <row r="793" spans="2:10" ht="20.100000000000001" customHeight="1">
      <c r="B793" s="410"/>
      <c r="C793" s="410"/>
      <c r="D793" s="411"/>
      <c r="E793" s="412"/>
      <c r="F793" s="413"/>
      <c r="G793" s="463"/>
      <c r="H793" s="463"/>
      <c r="I793" s="473"/>
      <c r="J793" s="413"/>
    </row>
    <row r="794" spans="2:10" ht="20.100000000000001" customHeight="1">
      <c r="B794" s="410"/>
      <c r="C794" s="410"/>
      <c r="D794" s="411"/>
      <c r="E794" s="412"/>
      <c r="F794" s="413"/>
      <c r="G794" s="463"/>
      <c r="H794" s="463"/>
      <c r="I794" s="473"/>
      <c r="J794" s="413"/>
    </row>
    <row r="795" spans="2:10" ht="20.100000000000001" customHeight="1">
      <c r="B795" s="410"/>
      <c r="C795" s="410"/>
      <c r="D795" s="411"/>
      <c r="E795" s="412"/>
      <c r="F795" s="413"/>
      <c r="G795" s="463"/>
      <c r="H795" s="463"/>
      <c r="I795" s="473"/>
      <c r="J795" s="413"/>
    </row>
    <row r="796" spans="2:10" ht="20.100000000000001" customHeight="1">
      <c r="B796" s="410"/>
      <c r="C796" s="410"/>
      <c r="D796" s="411"/>
      <c r="E796" s="412"/>
      <c r="F796" s="413"/>
      <c r="G796" s="463"/>
      <c r="H796" s="463"/>
      <c r="I796" s="473"/>
      <c r="J796" s="413"/>
    </row>
    <row r="797" spans="2:10" ht="20.100000000000001" customHeight="1">
      <c r="B797" s="410"/>
      <c r="C797" s="410"/>
      <c r="D797" s="411"/>
      <c r="E797" s="412"/>
      <c r="F797" s="413"/>
      <c r="G797" s="463"/>
      <c r="H797" s="463"/>
      <c r="I797" s="473"/>
      <c r="J797" s="413"/>
    </row>
    <row r="798" spans="2:10" ht="20.100000000000001" customHeight="1">
      <c r="B798" s="410"/>
      <c r="C798" s="410"/>
      <c r="D798" s="411"/>
      <c r="E798" s="412"/>
      <c r="F798" s="413"/>
      <c r="G798" s="463"/>
      <c r="H798" s="463"/>
      <c r="I798" s="473"/>
      <c r="J798" s="413"/>
    </row>
    <row r="799" spans="2:10" ht="20.100000000000001" customHeight="1">
      <c r="B799" s="410"/>
      <c r="C799" s="410"/>
      <c r="D799" s="411"/>
      <c r="E799" s="412"/>
      <c r="F799" s="413"/>
      <c r="G799" s="463"/>
      <c r="H799" s="463"/>
      <c r="I799" s="473"/>
      <c r="J799" s="413"/>
    </row>
    <row r="800" spans="2:10" ht="20.100000000000001" customHeight="1">
      <c r="B800" s="410"/>
      <c r="C800" s="410"/>
      <c r="D800" s="411"/>
      <c r="E800" s="412"/>
      <c r="F800" s="413"/>
      <c r="G800" s="463"/>
      <c r="H800" s="463"/>
      <c r="I800" s="473"/>
      <c r="J800" s="413"/>
    </row>
    <row r="801" spans="2:10" ht="20.100000000000001" customHeight="1">
      <c r="B801" s="410"/>
      <c r="C801" s="410"/>
      <c r="D801" s="411"/>
      <c r="E801" s="412"/>
      <c r="F801" s="413"/>
      <c r="G801" s="463"/>
      <c r="H801" s="463"/>
      <c r="I801" s="473"/>
      <c r="J801" s="413"/>
    </row>
    <row r="802" spans="2:10" ht="20.100000000000001" customHeight="1">
      <c r="B802" s="410"/>
      <c r="C802" s="410"/>
      <c r="D802" s="411"/>
      <c r="E802" s="412"/>
      <c r="F802" s="413"/>
      <c r="G802" s="463"/>
      <c r="H802" s="463"/>
      <c r="I802" s="473"/>
      <c r="J802" s="413"/>
    </row>
    <row r="803" spans="2:10" ht="20.100000000000001" customHeight="1">
      <c r="B803" s="410"/>
      <c r="C803" s="410"/>
      <c r="D803" s="411"/>
      <c r="E803" s="412"/>
      <c r="F803" s="413"/>
      <c r="G803" s="463"/>
      <c r="H803" s="463"/>
      <c r="I803" s="473"/>
      <c r="J803" s="413"/>
    </row>
    <row r="804" spans="2:10" ht="20.100000000000001" customHeight="1">
      <c r="B804" s="410"/>
      <c r="C804" s="410"/>
      <c r="D804" s="411"/>
      <c r="E804" s="412"/>
      <c r="F804" s="413"/>
      <c r="G804" s="463"/>
      <c r="H804" s="463"/>
      <c r="I804" s="473"/>
      <c r="J804" s="413"/>
    </row>
    <row r="805" spans="2:10" ht="20.100000000000001" customHeight="1">
      <c r="B805" s="410"/>
      <c r="C805" s="410"/>
      <c r="D805" s="411"/>
      <c r="E805" s="412"/>
      <c r="F805" s="413"/>
      <c r="G805" s="463"/>
      <c r="H805" s="463"/>
      <c r="I805" s="473"/>
      <c r="J805" s="413"/>
    </row>
    <row r="806" spans="2:10" ht="20.100000000000001" customHeight="1">
      <c r="B806" s="410"/>
      <c r="C806" s="410"/>
      <c r="D806" s="411"/>
      <c r="E806" s="412"/>
      <c r="F806" s="413"/>
      <c r="G806" s="463"/>
      <c r="H806" s="463"/>
      <c r="I806" s="473"/>
      <c r="J806" s="413"/>
    </row>
    <row r="807" spans="2:10" ht="20.100000000000001" customHeight="1">
      <c r="B807" s="410"/>
      <c r="C807" s="410"/>
      <c r="D807" s="411"/>
      <c r="E807" s="412"/>
      <c r="F807" s="413"/>
      <c r="G807" s="463"/>
      <c r="H807" s="463"/>
      <c r="I807" s="473"/>
      <c r="J807" s="413"/>
    </row>
    <row r="808" spans="2:10" ht="20.100000000000001" customHeight="1">
      <c r="B808" s="410"/>
      <c r="C808" s="410"/>
      <c r="D808" s="411"/>
      <c r="E808" s="412"/>
      <c r="F808" s="413"/>
      <c r="G808" s="463"/>
      <c r="H808" s="463"/>
      <c r="I808" s="473"/>
      <c r="J808" s="413"/>
    </row>
    <row r="809" spans="2:10" ht="20.100000000000001" customHeight="1">
      <c r="B809" s="410"/>
      <c r="C809" s="410"/>
      <c r="D809" s="411"/>
      <c r="E809" s="412"/>
      <c r="F809" s="413"/>
      <c r="G809" s="463"/>
      <c r="H809" s="463"/>
      <c r="I809" s="473"/>
      <c r="J809" s="413"/>
    </row>
    <row r="810" spans="2:10" ht="20.100000000000001" customHeight="1">
      <c r="B810" s="410"/>
      <c r="C810" s="410"/>
      <c r="D810" s="411"/>
      <c r="E810" s="412"/>
      <c r="F810" s="413"/>
      <c r="G810" s="463"/>
      <c r="H810" s="463"/>
      <c r="I810" s="473"/>
      <c r="J810" s="413"/>
    </row>
    <row r="811" spans="2:10" ht="20.100000000000001" customHeight="1">
      <c r="B811" s="410"/>
      <c r="C811" s="410"/>
      <c r="D811" s="411"/>
      <c r="E811" s="412"/>
      <c r="F811" s="413"/>
      <c r="G811" s="463"/>
      <c r="H811" s="463"/>
      <c r="I811" s="473"/>
      <c r="J811" s="413"/>
    </row>
    <row r="812" spans="2:10" ht="20.100000000000001" customHeight="1">
      <c r="B812" s="410"/>
      <c r="C812" s="410"/>
      <c r="D812" s="411"/>
      <c r="E812" s="412"/>
      <c r="F812" s="413"/>
      <c r="G812" s="463"/>
      <c r="H812" s="463"/>
      <c r="I812" s="473"/>
      <c r="J812" s="413"/>
    </row>
    <row r="813" spans="2:10" ht="20.100000000000001" customHeight="1">
      <c r="B813" s="410"/>
      <c r="C813" s="410"/>
      <c r="D813" s="411"/>
      <c r="E813" s="412"/>
      <c r="F813" s="413"/>
      <c r="G813" s="463"/>
      <c r="H813" s="463"/>
      <c r="I813" s="473"/>
      <c r="J813" s="413"/>
    </row>
    <row r="814" spans="2:10" ht="20.100000000000001" customHeight="1">
      <c r="B814" s="410"/>
      <c r="C814" s="410"/>
      <c r="D814" s="411"/>
      <c r="E814" s="412"/>
      <c r="F814" s="413"/>
      <c r="G814" s="463"/>
      <c r="H814" s="463"/>
      <c r="I814" s="473"/>
      <c r="J814" s="413"/>
    </row>
    <row r="815" spans="2:10" ht="20.100000000000001" customHeight="1">
      <c r="B815" s="410"/>
      <c r="C815" s="410"/>
      <c r="D815" s="411"/>
      <c r="E815" s="412"/>
      <c r="F815" s="413"/>
      <c r="G815" s="463"/>
      <c r="H815" s="463"/>
      <c r="I815" s="473"/>
      <c r="J815" s="413"/>
    </row>
    <row r="816" spans="2:10" ht="20.100000000000001" customHeight="1">
      <c r="B816" s="410"/>
      <c r="C816" s="410"/>
      <c r="D816" s="411"/>
      <c r="E816" s="412"/>
      <c r="F816" s="413"/>
      <c r="G816" s="463"/>
      <c r="H816" s="463"/>
      <c r="I816" s="473"/>
      <c r="J816" s="413"/>
    </row>
    <row r="817" spans="2:10" ht="20.100000000000001" customHeight="1">
      <c r="B817" s="410"/>
      <c r="C817" s="410"/>
      <c r="D817" s="411"/>
      <c r="E817" s="412"/>
      <c r="F817" s="413"/>
      <c r="G817" s="463"/>
      <c r="H817" s="463"/>
      <c r="I817" s="473"/>
      <c r="J817" s="413"/>
    </row>
    <row r="818" spans="2:10" ht="20.100000000000001" customHeight="1">
      <c r="B818" s="410"/>
      <c r="C818" s="410"/>
      <c r="D818" s="411"/>
      <c r="E818" s="412"/>
      <c r="F818" s="413"/>
      <c r="G818" s="463"/>
      <c r="H818" s="463"/>
      <c r="I818" s="473"/>
      <c r="J818" s="413"/>
    </row>
    <row r="819" spans="2:10" ht="20.100000000000001" customHeight="1">
      <c r="B819" s="410"/>
      <c r="C819" s="410"/>
      <c r="D819" s="411"/>
      <c r="E819" s="412"/>
      <c r="F819" s="413"/>
      <c r="G819" s="463"/>
      <c r="H819" s="463"/>
      <c r="I819" s="473"/>
      <c r="J819" s="413"/>
    </row>
    <row r="820" spans="2:10" ht="20.100000000000001" customHeight="1">
      <c r="B820" s="410"/>
      <c r="C820" s="410"/>
      <c r="D820" s="411"/>
      <c r="E820" s="412"/>
      <c r="F820" s="413"/>
      <c r="G820" s="463"/>
      <c r="H820" s="463"/>
      <c r="I820" s="473"/>
      <c r="J820" s="413"/>
    </row>
    <row r="821" spans="2:10" ht="20.100000000000001" customHeight="1">
      <c r="B821" s="410"/>
      <c r="C821" s="410"/>
      <c r="D821" s="411"/>
      <c r="E821" s="412"/>
      <c r="F821" s="413"/>
      <c r="G821" s="463"/>
      <c r="H821" s="463"/>
      <c r="I821" s="473"/>
      <c r="J821" s="413"/>
    </row>
    <row r="822" spans="2:10" ht="20.100000000000001" customHeight="1">
      <c r="B822" s="410"/>
      <c r="C822" s="410"/>
      <c r="D822" s="411"/>
      <c r="E822" s="412"/>
      <c r="F822" s="413"/>
      <c r="G822" s="463"/>
      <c r="H822" s="463"/>
      <c r="I822" s="473"/>
      <c r="J822" s="413"/>
    </row>
    <row r="823" spans="2:10" ht="20.100000000000001" customHeight="1">
      <c r="B823" s="410"/>
      <c r="C823" s="410"/>
      <c r="D823" s="411"/>
      <c r="E823" s="412"/>
      <c r="F823" s="413"/>
      <c r="G823" s="463"/>
      <c r="H823" s="463"/>
      <c r="I823" s="473"/>
      <c r="J823" s="413"/>
    </row>
    <row r="824" spans="2:10" ht="20.100000000000001" customHeight="1">
      <c r="B824" s="410"/>
      <c r="C824" s="410"/>
      <c r="D824" s="411"/>
      <c r="E824" s="412"/>
      <c r="F824" s="413"/>
      <c r="G824" s="463"/>
      <c r="H824" s="463"/>
      <c r="I824" s="473"/>
      <c r="J824" s="413"/>
    </row>
    <row r="825" spans="2:10" ht="20.100000000000001" customHeight="1">
      <c r="B825" s="410"/>
      <c r="C825" s="410"/>
      <c r="D825" s="411"/>
      <c r="E825" s="412"/>
      <c r="F825" s="413"/>
      <c r="G825" s="463"/>
      <c r="H825" s="463"/>
      <c r="I825" s="473"/>
      <c r="J825" s="413"/>
    </row>
    <row r="826" spans="2:10" ht="20.100000000000001" customHeight="1">
      <c r="B826" s="410"/>
      <c r="C826" s="410"/>
      <c r="D826" s="411"/>
      <c r="E826" s="412"/>
      <c r="F826" s="413"/>
      <c r="G826" s="463"/>
      <c r="H826" s="463"/>
      <c r="I826" s="473"/>
      <c r="J826" s="413"/>
    </row>
    <row r="827" spans="2:10" ht="20.100000000000001" customHeight="1">
      <c r="B827" s="410"/>
      <c r="C827" s="410"/>
      <c r="D827" s="411"/>
      <c r="E827" s="412"/>
      <c r="F827" s="413"/>
      <c r="G827" s="463"/>
      <c r="H827" s="463"/>
      <c r="I827" s="473"/>
      <c r="J827" s="413"/>
    </row>
    <row r="828" spans="2:10" ht="20.100000000000001" customHeight="1">
      <c r="B828" s="410"/>
      <c r="C828" s="410"/>
      <c r="D828" s="411"/>
      <c r="E828" s="412"/>
      <c r="F828" s="413"/>
      <c r="G828" s="463"/>
      <c r="H828" s="463"/>
      <c r="I828" s="473"/>
      <c r="J828" s="413"/>
    </row>
    <row r="829" spans="2:10" ht="20.100000000000001" customHeight="1">
      <c r="B829" s="410"/>
      <c r="C829" s="410"/>
      <c r="D829" s="411"/>
      <c r="E829" s="412"/>
      <c r="F829" s="413"/>
      <c r="G829" s="463"/>
      <c r="H829" s="463"/>
      <c r="I829" s="473"/>
      <c r="J829" s="413"/>
    </row>
    <row r="830" spans="2:10" ht="20.100000000000001" customHeight="1">
      <c r="B830" s="410"/>
      <c r="C830" s="410"/>
      <c r="D830" s="411"/>
      <c r="E830" s="412"/>
      <c r="F830" s="413"/>
      <c r="G830" s="463"/>
      <c r="H830" s="463"/>
      <c r="I830" s="473"/>
      <c r="J830" s="413"/>
    </row>
    <row r="831" spans="2:10" ht="20.100000000000001" customHeight="1">
      <c r="B831" s="410"/>
      <c r="C831" s="410"/>
      <c r="D831" s="411"/>
      <c r="E831" s="412"/>
      <c r="F831" s="413"/>
      <c r="G831" s="463"/>
      <c r="H831" s="463"/>
      <c r="I831" s="473"/>
      <c r="J831" s="413"/>
    </row>
    <row r="832" spans="2:10" ht="20.100000000000001" customHeight="1">
      <c r="B832" s="410"/>
      <c r="C832" s="410"/>
      <c r="D832" s="411"/>
      <c r="E832" s="412"/>
      <c r="F832" s="413"/>
      <c r="G832" s="463"/>
      <c r="H832" s="463"/>
      <c r="I832" s="473"/>
      <c r="J832" s="413"/>
    </row>
    <row r="833" spans="2:10" ht="20.100000000000001" customHeight="1">
      <c r="B833" s="410"/>
      <c r="C833" s="410"/>
      <c r="D833" s="411"/>
      <c r="E833" s="412"/>
      <c r="F833" s="413"/>
      <c r="G833" s="463"/>
      <c r="H833" s="463"/>
      <c r="I833" s="473"/>
      <c r="J833" s="413"/>
    </row>
    <row r="834" spans="2:10" ht="20.100000000000001" customHeight="1">
      <c r="B834" s="410"/>
      <c r="C834" s="410"/>
      <c r="D834" s="411"/>
      <c r="E834" s="412"/>
      <c r="F834" s="413"/>
      <c r="G834" s="463"/>
      <c r="H834" s="463"/>
      <c r="I834" s="473"/>
      <c r="J834" s="413"/>
    </row>
    <row r="835" spans="2:10" ht="20.100000000000001" customHeight="1">
      <c r="B835" s="410"/>
      <c r="C835" s="410"/>
      <c r="D835" s="411"/>
      <c r="E835" s="412"/>
      <c r="F835" s="413"/>
      <c r="G835" s="463"/>
      <c r="H835" s="463"/>
      <c r="I835" s="473"/>
      <c r="J835" s="413"/>
    </row>
    <row r="836" spans="2:10" ht="20.100000000000001" customHeight="1">
      <c r="B836" s="410"/>
      <c r="C836" s="410"/>
      <c r="D836" s="411"/>
      <c r="E836" s="412"/>
      <c r="F836" s="413"/>
      <c r="G836" s="463"/>
      <c r="H836" s="463"/>
      <c r="I836" s="473"/>
      <c r="J836" s="413"/>
    </row>
    <row r="837" spans="2:10" ht="20.100000000000001" customHeight="1">
      <c r="B837" s="410"/>
      <c r="C837" s="410"/>
      <c r="D837" s="411"/>
      <c r="E837" s="412"/>
      <c r="F837" s="413"/>
      <c r="G837" s="463"/>
      <c r="H837" s="463"/>
      <c r="I837" s="473"/>
      <c r="J837" s="413"/>
    </row>
    <row r="838" spans="2:10" ht="20.100000000000001" customHeight="1">
      <c r="B838" s="410"/>
      <c r="C838" s="410"/>
      <c r="D838" s="411"/>
      <c r="E838" s="412"/>
      <c r="F838" s="413"/>
      <c r="G838" s="463"/>
      <c r="H838" s="463"/>
      <c r="I838" s="473"/>
      <c r="J838" s="413"/>
    </row>
    <row r="839" spans="2:10" ht="20.100000000000001" customHeight="1">
      <c r="B839" s="410"/>
      <c r="C839" s="410"/>
      <c r="D839" s="411"/>
      <c r="E839" s="412"/>
      <c r="F839" s="413"/>
      <c r="G839" s="463"/>
      <c r="H839" s="463"/>
      <c r="I839" s="473"/>
      <c r="J839" s="413"/>
    </row>
    <row r="840" spans="2:10" ht="20.100000000000001" customHeight="1">
      <c r="B840" s="410"/>
      <c r="C840" s="410"/>
      <c r="D840" s="411"/>
      <c r="E840" s="412"/>
      <c r="F840" s="413"/>
      <c r="G840" s="463"/>
      <c r="H840" s="463"/>
      <c r="I840" s="473"/>
      <c r="J840" s="413"/>
    </row>
    <row r="841" spans="2:10" ht="20.100000000000001" customHeight="1">
      <c r="B841" s="410"/>
      <c r="C841" s="410"/>
      <c r="D841" s="411"/>
      <c r="E841" s="412"/>
      <c r="F841" s="413"/>
      <c r="G841" s="463"/>
      <c r="H841" s="463"/>
      <c r="I841" s="473"/>
      <c r="J841" s="413"/>
    </row>
    <row r="842" spans="2:10" ht="20.100000000000001" customHeight="1">
      <c r="B842" s="410"/>
      <c r="C842" s="410"/>
      <c r="D842" s="411"/>
      <c r="E842" s="412"/>
      <c r="F842" s="413"/>
      <c r="G842" s="463"/>
      <c r="H842" s="463"/>
      <c r="I842" s="473"/>
      <c r="J842" s="413"/>
    </row>
    <row r="843" spans="2:10" ht="20.100000000000001" customHeight="1">
      <c r="B843" s="410"/>
      <c r="C843" s="410"/>
      <c r="D843" s="411"/>
      <c r="E843" s="412"/>
      <c r="F843" s="413"/>
      <c r="G843" s="463"/>
      <c r="H843" s="463"/>
      <c r="I843" s="473"/>
      <c r="J843" s="413"/>
    </row>
    <row r="844" spans="2:10" ht="20.100000000000001" customHeight="1">
      <c r="B844" s="410"/>
      <c r="C844" s="410"/>
      <c r="D844" s="411"/>
      <c r="E844" s="412"/>
      <c r="F844" s="413"/>
      <c r="G844" s="463"/>
      <c r="H844" s="463"/>
      <c r="I844" s="473"/>
      <c r="J844" s="413"/>
    </row>
    <row r="845" spans="2:10" ht="20.100000000000001" customHeight="1">
      <c r="B845" s="410"/>
      <c r="C845" s="410"/>
      <c r="D845" s="411"/>
      <c r="E845" s="412"/>
      <c r="F845" s="413"/>
      <c r="G845" s="463"/>
      <c r="H845" s="463"/>
      <c r="I845" s="473"/>
      <c r="J845" s="413"/>
    </row>
    <row r="846" spans="2:10" ht="20.100000000000001" customHeight="1">
      <c r="B846" s="410"/>
      <c r="C846" s="410"/>
      <c r="D846" s="411"/>
      <c r="E846" s="412"/>
      <c r="F846" s="413"/>
      <c r="G846" s="463"/>
      <c r="H846" s="463"/>
      <c r="I846" s="473"/>
      <c r="J846" s="413"/>
    </row>
    <row r="847" spans="2:10" ht="20.100000000000001" customHeight="1">
      <c r="B847" s="410"/>
      <c r="C847" s="410"/>
      <c r="D847" s="411"/>
      <c r="E847" s="412"/>
      <c r="F847" s="413"/>
      <c r="G847" s="463"/>
      <c r="H847" s="463"/>
      <c r="I847" s="473"/>
      <c r="J847" s="413"/>
    </row>
    <row r="848" spans="2:10" ht="20.100000000000001" customHeight="1">
      <c r="B848" s="410"/>
      <c r="C848" s="410"/>
      <c r="D848" s="411"/>
      <c r="E848" s="412"/>
      <c r="F848" s="413"/>
      <c r="G848" s="463"/>
      <c r="H848" s="463"/>
      <c r="I848" s="473"/>
      <c r="J848" s="413"/>
    </row>
    <row r="849" spans="2:10" ht="20.100000000000001" customHeight="1">
      <c r="B849" s="410"/>
      <c r="C849" s="410"/>
      <c r="D849" s="411"/>
      <c r="E849" s="412"/>
      <c r="F849" s="413"/>
      <c r="G849" s="463"/>
      <c r="H849" s="463"/>
      <c r="I849" s="473"/>
      <c r="J849" s="413"/>
    </row>
    <row r="850" spans="2:10" ht="20.100000000000001" customHeight="1">
      <c r="B850" s="410"/>
      <c r="C850" s="410"/>
      <c r="D850" s="411"/>
      <c r="E850" s="412"/>
      <c r="F850" s="413"/>
      <c r="G850" s="463"/>
      <c r="H850" s="463"/>
      <c r="I850" s="473"/>
      <c r="J850" s="413"/>
    </row>
    <row r="851" spans="2:10" ht="20.100000000000001" customHeight="1">
      <c r="B851" s="410"/>
      <c r="C851" s="410"/>
      <c r="D851" s="411"/>
      <c r="E851" s="412"/>
      <c r="F851" s="413"/>
      <c r="G851" s="463"/>
      <c r="H851" s="463"/>
      <c r="I851" s="473"/>
      <c r="J851" s="413"/>
    </row>
    <row r="852" spans="2:10" ht="20.100000000000001" customHeight="1">
      <c r="B852" s="410"/>
      <c r="C852" s="410"/>
      <c r="D852" s="411"/>
      <c r="E852" s="412"/>
      <c r="F852" s="413"/>
      <c r="G852" s="463"/>
      <c r="H852" s="463"/>
      <c r="I852" s="473"/>
      <c r="J852" s="413"/>
    </row>
    <row r="853" spans="2:10" ht="20.100000000000001" customHeight="1">
      <c r="B853" s="410"/>
      <c r="C853" s="410"/>
      <c r="D853" s="411"/>
      <c r="E853" s="412"/>
      <c r="F853" s="413"/>
      <c r="G853" s="463"/>
      <c r="H853" s="463"/>
      <c r="I853" s="473"/>
      <c r="J853" s="413"/>
    </row>
    <row r="854" spans="2:10" ht="20.100000000000001" customHeight="1">
      <c r="B854" s="410"/>
      <c r="C854" s="410"/>
      <c r="D854" s="411"/>
      <c r="E854" s="412"/>
      <c r="F854" s="413"/>
      <c r="G854" s="463"/>
      <c r="H854" s="463"/>
      <c r="I854" s="473"/>
      <c r="J854" s="413"/>
    </row>
    <row r="855" spans="2:10" ht="20.100000000000001" customHeight="1">
      <c r="B855" s="410"/>
      <c r="C855" s="410"/>
      <c r="D855" s="411"/>
      <c r="E855" s="412"/>
      <c r="F855" s="413"/>
      <c r="G855" s="463"/>
      <c r="H855" s="463"/>
      <c r="I855" s="473"/>
      <c r="J855" s="413"/>
    </row>
    <row r="856" spans="2:10" ht="20.100000000000001" customHeight="1">
      <c r="B856" s="410"/>
      <c r="C856" s="410"/>
      <c r="D856" s="411"/>
      <c r="E856" s="412"/>
      <c r="F856" s="413"/>
      <c r="G856" s="463"/>
      <c r="H856" s="463"/>
      <c r="I856" s="473"/>
      <c r="J856" s="413"/>
    </row>
    <row r="857" spans="2:10" ht="20.100000000000001" customHeight="1">
      <c r="B857" s="410"/>
      <c r="C857" s="410"/>
      <c r="D857" s="411"/>
      <c r="E857" s="412"/>
      <c r="F857" s="413"/>
      <c r="G857" s="463"/>
      <c r="H857" s="463"/>
      <c r="I857" s="473"/>
      <c r="J857" s="413"/>
    </row>
    <row r="858" spans="2:10" ht="20.100000000000001" customHeight="1">
      <c r="B858" s="410"/>
      <c r="C858" s="410"/>
      <c r="D858" s="411"/>
      <c r="E858" s="412"/>
      <c r="F858" s="413"/>
      <c r="G858" s="463"/>
      <c r="H858" s="463"/>
      <c r="I858" s="473"/>
      <c r="J858" s="413"/>
    </row>
    <row r="859" spans="2:10" ht="20.100000000000001" customHeight="1">
      <c r="B859" s="410"/>
      <c r="C859" s="410"/>
      <c r="D859" s="411"/>
      <c r="E859" s="412"/>
      <c r="F859" s="413"/>
      <c r="G859" s="463"/>
      <c r="H859" s="463"/>
      <c r="I859" s="473"/>
      <c r="J859" s="413"/>
    </row>
    <row r="860" spans="2:10" ht="20.100000000000001" customHeight="1">
      <c r="B860" s="410"/>
      <c r="C860" s="410"/>
      <c r="D860" s="411"/>
      <c r="E860" s="412"/>
      <c r="F860" s="413"/>
      <c r="G860" s="463"/>
      <c r="H860" s="463"/>
      <c r="I860" s="473"/>
      <c r="J860" s="413"/>
    </row>
    <row r="861" spans="2:10" ht="20.100000000000001" customHeight="1">
      <c r="B861" s="410"/>
      <c r="C861" s="410"/>
      <c r="D861" s="411"/>
      <c r="E861" s="412"/>
      <c r="F861" s="413"/>
      <c r="G861" s="463"/>
      <c r="H861" s="463"/>
      <c r="I861" s="473"/>
      <c r="J861" s="413"/>
    </row>
    <row r="862" spans="2:10" ht="20.100000000000001" customHeight="1">
      <c r="B862" s="410"/>
      <c r="C862" s="410"/>
      <c r="D862" s="411"/>
      <c r="E862" s="412"/>
      <c r="F862" s="413"/>
      <c r="G862" s="463"/>
      <c r="H862" s="463"/>
      <c r="I862" s="473"/>
      <c r="J862" s="413"/>
    </row>
    <row r="863" spans="2:10" ht="20.100000000000001" customHeight="1">
      <c r="B863" s="410"/>
      <c r="C863" s="410"/>
      <c r="D863" s="411"/>
      <c r="E863" s="412"/>
      <c r="F863" s="413"/>
      <c r="G863" s="463"/>
      <c r="H863" s="463"/>
      <c r="I863" s="473"/>
      <c r="J863" s="413"/>
    </row>
    <row r="864" spans="2:10" ht="20.100000000000001" customHeight="1">
      <c r="B864" s="410"/>
      <c r="C864" s="410"/>
      <c r="D864" s="411"/>
      <c r="E864" s="412"/>
      <c r="F864" s="413"/>
      <c r="G864" s="463"/>
      <c r="H864" s="463"/>
      <c r="I864" s="473"/>
      <c r="J864" s="413"/>
    </row>
    <row r="865" spans="2:10" ht="20.100000000000001" customHeight="1">
      <c r="B865" s="410"/>
      <c r="C865" s="410"/>
      <c r="D865" s="411"/>
      <c r="E865" s="412"/>
      <c r="F865" s="413"/>
      <c r="G865" s="463"/>
      <c r="H865" s="463"/>
      <c r="I865" s="473"/>
      <c r="J865" s="413"/>
    </row>
    <row r="866" spans="2:10" ht="20.100000000000001" customHeight="1">
      <c r="B866" s="410"/>
      <c r="C866" s="410"/>
      <c r="D866" s="411"/>
      <c r="E866" s="412"/>
      <c r="F866" s="413"/>
      <c r="G866" s="463"/>
      <c r="H866" s="463"/>
      <c r="I866" s="473"/>
      <c r="J866" s="413"/>
    </row>
    <row r="867" spans="2:10" ht="20.100000000000001" customHeight="1">
      <c r="B867" s="410"/>
      <c r="C867" s="410"/>
      <c r="D867" s="411"/>
      <c r="E867" s="412"/>
      <c r="F867" s="413"/>
      <c r="G867" s="463"/>
      <c r="H867" s="463"/>
      <c r="I867" s="473"/>
      <c r="J867" s="413"/>
    </row>
    <row r="868" spans="2:10" ht="20.100000000000001" customHeight="1">
      <c r="B868" s="410"/>
      <c r="C868" s="410"/>
      <c r="D868" s="411"/>
      <c r="E868" s="412"/>
      <c r="F868" s="413"/>
      <c r="G868" s="463"/>
      <c r="H868" s="463"/>
      <c r="I868" s="473"/>
      <c r="J868" s="413"/>
    </row>
    <row r="869" spans="2:10" ht="20.100000000000001" customHeight="1">
      <c r="B869" s="410"/>
      <c r="C869" s="410"/>
      <c r="D869" s="411"/>
      <c r="E869" s="412"/>
      <c r="F869" s="413"/>
      <c r="G869" s="463"/>
      <c r="H869" s="463"/>
      <c r="I869" s="473"/>
      <c r="J869" s="413"/>
    </row>
    <row r="870" spans="2:10" ht="20.100000000000001" customHeight="1">
      <c r="B870" s="410"/>
      <c r="C870" s="410"/>
      <c r="D870" s="411"/>
      <c r="E870" s="412"/>
      <c r="F870" s="413"/>
      <c r="G870" s="463"/>
      <c r="H870" s="463"/>
      <c r="I870" s="473"/>
      <c r="J870" s="413"/>
    </row>
    <row r="871" spans="2:10" ht="20.100000000000001" customHeight="1">
      <c r="B871" s="410"/>
      <c r="C871" s="410"/>
      <c r="D871" s="411"/>
      <c r="E871" s="412"/>
      <c r="F871" s="413"/>
      <c r="G871" s="463"/>
      <c r="H871" s="463"/>
      <c r="I871" s="473"/>
      <c r="J871" s="413"/>
    </row>
    <row r="872" spans="2:10" ht="20.100000000000001" customHeight="1">
      <c r="B872" s="410"/>
      <c r="C872" s="410"/>
      <c r="D872" s="411"/>
      <c r="E872" s="412"/>
      <c r="F872" s="413"/>
      <c r="G872" s="463"/>
      <c r="H872" s="463"/>
      <c r="I872" s="473"/>
      <c r="J872" s="413"/>
    </row>
    <row r="873" spans="2:10" ht="20.100000000000001" customHeight="1">
      <c r="B873" s="410"/>
      <c r="C873" s="410"/>
      <c r="D873" s="411"/>
      <c r="E873" s="412"/>
      <c r="F873" s="413"/>
      <c r="G873" s="463"/>
      <c r="H873" s="463"/>
      <c r="I873" s="473"/>
      <c r="J873" s="413"/>
    </row>
    <row r="874" spans="2:10" ht="20.100000000000001" customHeight="1">
      <c r="B874" s="410"/>
      <c r="C874" s="410"/>
      <c r="D874" s="411"/>
      <c r="E874" s="412"/>
      <c r="F874" s="413"/>
      <c r="G874" s="463"/>
      <c r="H874" s="463"/>
      <c r="I874" s="473"/>
      <c r="J874" s="413"/>
    </row>
    <row r="875" spans="2:10" ht="20.100000000000001" customHeight="1">
      <c r="B875" s="410"/>
      <c r="C875" s="410"/>
      <c r="D875" s="411"/>
      <c r="E875" s="412"/>
      <c r="F875" s="413"/>
      <c r="G875" s="463"/>
      <c r="H875" s="463"/>
      <c r="I875" s="473"/>
      <c r="J875" s="413"/>
    </row>
    <row r="876" spans="2:10" ht="20.100000000000001" customHeight="1">
      <c r="B876" s="410"/>
      <c r="C876" s="410"/>
      <c r="D876" s="411"/>
      <c r="E876" s="412"/>
      <c r="F876" s="413"/>
      <c r="G876" s="463"/>
      <c r="H876" s="463"/>
      <c r="I876" s="473"/>
      <c r="J876" s="413"/>
    </row>
    <row r="877" spans="2:10" ht="20.100000000000001" customHeight="1">
      <c r="B877" s="410"/>
      <c r="C877" s="410"/>
      <c r="D877" s="411"/>
      <c r="E877" s="412"/>
      <c r="F877" s="413"/>
      <c r="G877" s="463"/>
      <c r="H877" s="463"/>
      <c r="I877" s="473"/>
      <c r="J877" s="413"/>
    </row>
    <row r="878" spans="2:10" ht="20.100000000000001" customHeight="1">
      <c r="B878" s="410"/>
      <c r="C878" s="410"/>
      <c r="D878" s="411"/>
      <c r="E878" s="412"/>
      <c r="F878" s="413"/>
      <c r="G878" s="463"/>
      <c r="H878" s="463"/>
      <c r="I878" s="473"/>
      <c r="J878" s="413"/>
    </row>
    <row r="879" spans="2:10" ht="20.100000000000001" customHeight="1">
      <c r="B879" s="410"/>
      <c r="C879" s="410"/>
      <c r="D879" s="411"/>
      <c r="E879" s="412"/>
      <c r="F879" s="413"/>
      <c r="G879" s="463"/>
      <c r="H879" s="463"/>
      <c r="I879" s="473"/>
      <c r="J879" s="413"/>
    </row>
    <row r="880" spans="2:10" ht="20.100000000000001" customHeight="1">
      <c r="B880" s="410"/>
      <c r="C880" s="410"/>
      <c r="D880" s="411"/>
      <c r="E880" s="412"/>
      <c r="F880" s="413"/>
      <c r="G880" s="463"/>
      <c r="H880" s="463"/>
      <c r="I880" s="473"/>
      <c r="J880" s="413"/>
    </row>
    <row r="881" spans="2:10" ht="20.100000000000001" customHeight="1">
      <c r="B881" s="410"/>
      <c r="C881" s="410"/>
      <c r="D881" s="411"/>
      <c r="E881" s="412"/>
      <c r="F881" s="413"/>
      <c r="G881" s="463"/>
      <c r="H881" s="463"/>
      <c r="I881" s="473"/>
      <c r="J881" s="413"/>
    </row>
    <row r="882" spans="2:10" ht="20.100000000000001" customHeight="1">
      <c r="B882" s="410"/>
      <c r="C882" s="410"/>
      <c r="D882" s="411"/>
      <c r="E882" s="412"/>
      <c r="F882" s="413"/>
      <c r="G882" s="463"/>
      <c r="H882" s="463"/>
      <c r="I882" s="473"/>
      <c r="J882" s="413"/>
    </row>
    <row r="883" spans="2:10" ht="20.100000000000001" customHeight="1">
      <c r="B883" s="410"/>
      <c r="C883" s="410"/>
      <c r="D883" s="411"/>
      <c r="E883" s="412"/>
      <c r="F883" s="413"/>
      <c r="G883" s="463"/>
      <c r="H883" s="463"/>
      <c r="I883" s="473"/>
      <c r="J883" s="413"/>
    </row>
    <row r="884" spans="2:10" ht="20.100000000000001" customHeight="1">
      <c r="B884" s="410"/>
      <c r="C884" s="410"/>
      <c r="D884" s="411"/>
      <c r="E884" s="412"/>
      <c r="F884" s="413"/>
      <c r="G884" s="463"/>
      <c r="H884" s="463"/>
      <c r="I884" s="473"/>
      <c r="J884" s="413"/>
    </row>
    <row r="885" spans="2:10" ht="20.100000000000001" customHeight="1">
      <c r="B885" s="410"/>
      <c r="C885" s="410"/>
      <c r="D885" s="411"/>
      <c r="E885" s="412"/>
      <c r="F885" s="413"/>
      <c r="G885" s="463"/>
      <c r="H885" s="463"/>
      <c r="I885" s="473"/>
      <c r="J885" s="413"/>
    </row>
    <row r="886" spans="2:10" ht="20.100000000000001" customHeight="1">
      <c r="B886" s="410"/>
      <c r="C886" s="410"/>
      <c r="D886" s="411"/>
      <c r="E886" s="412"/>
      <c r="F886" s="413"/>
      <c r="G886" s="463"/>
      <c r="H886" s="463"/>
      <c r="I886" s="473"/>
      <c r="J886" s="413"/>
    </row>
    <row r="887" spans="2:10" ht="20.100000000000001" customHeight="1">
      <c r="B887" s="410"/>
      <c r="C887" s="410"/>
      <c r="D887" s="411"/>
      <c r="E887" s="412"/>
      <c r="F887" s="413"/>
      <c r="G887" s="463"/>
      <c r="H887" s="463"/>
      <c r="I887" s="473"/>
      <c r="J887" s="413"/>
    </row>
    <row r="888" spans="2:10" ht="20.100000000000001" customHeight="1">
      <c r="B888" s="410"/>
      <c r="C888" s="410"/>
      <c r="D888" s="411"/>
      <c r="E888" s="412"/>
      <c r="F888" s="413"/>
      <c r="G888" s="463"/>
      <c r="H888" s="463"/>
      <c r="I888" s="473"/>
      <c r="J888" s="413"/>
    </row>
    <row r="889" spans="2:10" ht="20.100000000000001" customHeight="1">
      <c r="B889" s="410"/>
      <c r="C889" s="410"/>
      <c r="D889" s="411"/>
      <c r="E889" s="412"/>
      <c r="F889" s="413"/>
      <c r="G889" s="463"/>
      <c r="H889" s="463"/>
      <c r="I889" s="473"/>
      <c r="J889" s="413"/>
    </row>
    <row r="890" spans="2:10" ht="20.100000000000001" customHeight="1">
      <c r="B890" s="410"/>
      <c r="C890" s="410"/>
      <c r="D890" s="411"/>
      <c r="E890" s="412"/>
      <c r="F890" s="413"/>
      <c r="G890" s="463"/>
      <c r="H890" s="463"/>
      <c r="I890" s="473"/>
      <c r="J890" s="413"/>
    </row>
    <row r="891" spans="2:10" ht="20.100000000000001" customHeight="1">
      <c r="B891" s="410"/>
      <c r="C891" s="410"/>
      <c r="D891" s="411"/>
      <c r="E891" s="412"/>
      <c r="F891" s="413"/>
      <c r="G891" s="463"/>
      <c r="H891" s="463"/>
      <c r="I891" s="473"/>
      <c r="J891" s="413"/>
    </row>
    <row r="892" spans="2:10" ht="20.100000000000001" customHeight="1">
      <c r="B892" s="410"/>
      <c r="C892" s="410"/>
      <c r="D892" s="411"/>
      <c r="E892" s="412"/>
      <c r="F892" s="413"/>
      <c r="G892" s="463"/>
      <c r="H892" s="463"/>
      <c r="I892" s="473"/>
      <c r="J892" s="413"/>
    </row>
    <row r="893" spans="2:10" ht="20.100000000000001" customHeight="1">
      <c r="B893" s="410"/>
      <c r="C893" s="410"/>
      <c r="D893" s="411"/>
      <c r="E893" s="412"/>
      <c r="F893" s="413"/>
      <c r="G893" s="463"/>
      <c r="H893" s="463"/>
      <c r="I893" s="473"/>
      <c r="J893" s="413"/>
    </row>
    <row r="894" spans="2:10" ht="20.100000000000001" customHeight="1">
      <c r="B894" s="410"/>
      <c r="C894" s="410"/>
      <c r="D894" s="411"/>
      <c r="E894" s="412"/>
      <c r="F894" s="413"/>
      <c r="G894" s="463"/>
      <c r="H894" s="463"/>
      <c r="I894" s="473"/>
      <c r="J894" s="413"/>
    </row>
    <row r="895" spans="2:10" ht="20.100000000000001" customHeight="1">
      <c r="B895" s="410"/>
      <c r="C895" s="410"/>
      <c r="D895" s="411"/>
      <c r="E895" s="412"/>
      <c r="F895" s="413"/>
      <c r="G895" s="463"/>
      <c r="H895" s="463"/>
      <c r="I895" s="473"/>
      <c r="J895" s="413"/>
    </row>
    <row r="896" spans="2:10" ht="20.100000000000001" customHeight="1">
      <c r="B896" s="410"/>
      <c r="C896" s="410"/>
      <c r="D896" s="411"/>
      <c r="E896" s="412"/>
      <c r="F896" s="413"/>
      <c r="G896" s="463"/>
      <c r="H896" s="463"/>
      <c r="I896" s="473"/>
      <c r="J896" s="413"/>
    </row>
    <row r="897" spans="2:10" ht="20.100000000000001" customHeight="1">
      <c r="B897" s="410"/>
      <c r="C897" s="410"/>
      <c r="D897" s="411"/>
      <c r="E897" s="412"/>
      <c r="F897" s="413"/>
      <c r="G897" s="463"/>
      <c r="H897" s="463"/>
      <c r="I897" s="473"/>
      <c r="J897" s="413"/>
    </row>
    <row r="898" spans="2:10" ht="20.100000000000001" customHeight="1">
      <c r="B898" s="410"/>
      <c r="C898" s="410"/>
      <c r="D898" s="411"/>
      <c r="E898" s="412"/>
      <c r="F898" s="413"/>
      <c r="G898" s="463"/>
      <c r="H898" s="463"/>
      <c r="I898" s="473"/>
      <c r="J898" s="413"/>
    </row>
    <row r="899" spans="2:10" ht="20.100000000000001" customHeight="1">
      <c r="B899" s="410"/>
      <c r="C899" s="410"/>
      <c r="D899" s="411"/>
      <c r="E899" s="412"/>
      <c r="F899" s="413"/>
      <c r="G899" s="463"/>
      <c r="H899" s="463"/>
      <c r="I899" s="473"/>
      <c r="J899" s="413"/>
    </row>
    <row r="900" spans="2:10" ht="20.100000000000001" customHeight="1">
      <c r="B900" s="410"/>
      <c r="C900" s="410"/>
      <c r="D900" s="411"/>
      <c r="E900" s="412"/>
      <c r="F900" s="413"/>
      <c r="G900" s="463"/>
      <c r="H900" s="463"/>
      <c r="I900" s="473"/>
      <c r="J900" s="413"/>
    </row>
    <row r="901" spans="2:10" ht="20.100000000000001" customHeight="1">
      <c r="B901" s="410"/>
      <c r="C901" s="410"/>
      <c r="D901" s="411"/>
      <c r="E901" s="412"/>
      <c r="F901" s="413"/>
      <c r="G901" s="463"/>
      <c r="H901" s="463"/>
      <c r="I901" s="473"/>
      <c r="J901" s="413"/>
    </row>
    <row r="902" spans="2:10" ht="20.100000000000001" customHeight="1">
      <c r="B902" s="410"/>
      <c r="C902" s="410"/>
      <c r="D902" s="411"/>
      <c r="E902" s="412"/>
      <c r="F902" s="413"/>
      <c r="G902" s="463"/>
      <c r="H902" s="463"/>
      <c r="I902" s="473"/>
      <c r="J902" s="413"/>
    </row>
    <row r="903" spans="2:10" ht="20.100000000000001" customHeight="1">
      <c r="B903" s="410"/>
      <c r="C903" s="410"/>
      <c r="D903" s="411"/>
      <c r="E903" s="412"/>
      <c r="F903" s="413"/>
      <c r="G903" s="463"/>
      <c r="H903" s="463"/>
      <c r="I903" s="473"/>
      <c r="J903" s="413"/>
    </row>
    <row r="904" spans="2:10" ht="20.100000000000001" customHeight="1">
      <c r="B904" s="410"/>
      <c r="C904" s="410"/>
      <c r="D904" s="411"/>
      <c r="E904" s="412"/>
      <c r="F904" s="413"/>
      <c r="G904" s="463"/>
      <c r="H904" s="463"/>
      <c r="I904" s="473"/>
      <c r="J904" s="413"/>
    </row>
    <row r="905" spans="2:10" ht="20.100000000000001" customHeight="1">
      <c r="B905" s="410"/>
      <c r="C905" s="410"/>
      <c r="D905" s="411"/>
      <c r="E905" s="412"/>
      <c r="F905" s="413"/>
      <c r="G905" s="463"/>
      <c r="H905" s="463"/>
      <c r="I905" s="473"/>
      <c r="J905" s="413"/>
    </row>
    <row r="906" spans="2:10" ht="20.100000000000001" customHeight="1">
      <c r="B906" s="410"/>
      <c r="C906" s="410"/>
      <c r="D906" s="411"/>
      <c r="E906" s="412"/>
      <c r="F906" s="413"/>
      <c r="G906" s="463"/>
      <c r="H906" s="463"/>
      <c r="I906" s="473"/>
      <c r="J906" s="413"/>
    </row>
    <row r="907" spans="2:10" ht="20.100000000000001" customHeight="1">
      <c r="B907" s="410"/>
      <c r="C907" s="410"/>
      <c r="D907" s="411"/>
      <c r="E907" s="412"/>
      <c r="F907" s="413"/>
      <c r="G907" s="463"/>
      <c r="H907" s="463"/>
      <c r="I907" s="473"/>
      <c r="J907" s="413"/>
    </row>
    <row r="908" spans="2:10" ht="20.100000000000001" customHeight="1">
      <c r="B908" s="410"/>
      <c r="C908" s="410"/>
      <c r="D908" s="411"/>
      <c r="E908" s="412"/>
      <c r="F908" s="413"/>
      <c r="G908" s="463"/>
      <c r="H908" s="463"/>
      <c r="I908" s="473"/>
      <c r="J908" s="413"/>
    </row>
    <row r="909" spans="2:10" ht="20.100000000000001" customHeight="1">
      <c r="B909" s="410"/>
      <c r="C909" s="410"/>
      <c r="D909" s="411"/>
      <c r="E909" s="412"/>
      <c r="F909" s="413"/>
      <c r="G909" s="463"/>
      <c r="H909" s="463"/>
      <c r="I909" s="473"/>
      <c r="J909" s="413"/>
    </row>
    <row r="910" spans="2:10" ht="20.100000000000001" customHeight="1">
      <c r="B910" s="410"/>
      <c r="C910" s="410"/>
      <c r="D910" s="411"/>
      <c r="E910" s="412"/>
      <c r="F910" s="413"/>
      <c r="G910" s="463"/>
      <c r="H910" s="463"/>
      <c r="I910" s="473"/>
      <c r="J910" s="413"/>
    </row>
    <row r="911" spans="2:10" ht="20.100000000000001" customHeight="1">
      <c r="B911" s="410"/>
      <c r="C911" s="410"/>
      <c r="D911" s="411"/>
      <c r="E911" s="412"/>
      <c r="F911" s="413"/>
      <c r="G911" s="463"/>
      <c r="H911" s="463"/>
      <c r="I911" s="473"/>
      <c r="J911" s="413"/>
    </row>
    <row r="912" spans="2:10" ht="20.100000000000001" customHeight="1">
      <c r="B912" s="410"/>
      <c r="C912" s="410"/>
      <c r="D912" s="411"/>
      <c r="E912" s="412"/>
      <c r="F912" s="413"/>
      <c r="G912" s="463"/>
      <c r="H912" s="463"/>
      <c r="I912" s="473"/>
      <c r="J912" s="413"/>
    </row>
    <row r="913" spans="2:10" ht="20.100000000000001" customHeight="1">
      <c r="B913" s="410"/>
      <c r="C913" s="410"/>
      <c r="D913" s="411"/>
      <c r="E913" s="412"/>
      <c r="F913" s="413"/>
      <c r="G913" s="463"/>
      <c r="H913" s="463"/>
      <c r="I913" s="473"/>
      <c r="J913" s="413"/>
    </row>
    <row r="914" spans="2:10" ht="20.100000000000001" customHeight="1">
      <c r="B914" s="410"/>
      <c r="C914" s="410"/>
      <c r="D914" s="411"/>
      <c r="E914" s="412"/>
      <c r="F914" s="413"/>
      <c r="G914" s="463"/>
      <c r="H914" s="463"/>
      <c r="I914" s="473"/>
      <c r="J914" s="413"/>
    </row>
    <row r="915" spans="2:10" ht="20.100000000000001" customHeight="1">
      <c r="B915" s="410"/>
      <c r="C915" s="410"/>
      <c r="D915" s="411"/>
      <c r="E915" s="412"/>
      <c r="F915" s="413"/>
      <c r="G915" s="463"/>
      <c r="H915" s="463"/>
      <c r="I915" s="473"/>
      <c r="J915" s="413"/>
    </row>
    <row r="916" spans="2:10" ht="20.100000000000001" customHeight="1">
      <c r="B916" s="410"/>
      <c r="C916" s="410"/>
      <c r="D916" s="411"/>
      <c r="E916" s="412"/>
      <c r="F916" s="413"/>
      <c r="G916" s="463"/>
      <c r="H916" s="463"/>
      <c r="I916" s="473"/>
      <c r="J916" s="413"/>
    </row>
    <row r="917" spans="2:10" ht="20.100000000000001" customHeight="1">
      <c r="B917" s="410"/>
      <c r="C917" s="410"/>
      <c r="D917" s="411"/>
      <c r="E917" s="412"/>
      <c r="F917" s="413"/>
      <c r="G917" s="463"/>
      <c r="H917" s="463"/>
      <c r="I917" s="473"/>
      <c r="J917" s="413"/>
    </row>
    <row r="918" spans="2:10" ht="20.100000000000001" customHeight="1">
      <c r="B918" s="410"/>
      <c r="C918" s="410"/>
      <c r="D918" s="411"/>
      <c r="E918" s="412"/>
      <c r="F918" s="413"/>
      <c r="G918" s="463"/>
      <c r="H918" s="463"/>
      <c r="I918" s="473"/>
      <c r="J918" s="413"/>
    </row>
    <row r="919" spans="2:10" ht="20.100000000000001" customHeight="1">
      <c r="B919" s="410"/>
      <c r="C919" s="410"/>
      <c r="D919" s="411"/>
      <c r="E919" s="412"/>
      <c r="F919" s="413"/>
      <c r="G919" s="463"/>
      <c r="H919" s="463"/>
      <c r="I919" s="473"/>
      <c r="J919" s="413"/>
    </row>
    <row r="920" spans="2:10" ht="20.100000000000001" customHeight="1">
      <c r="B920" s="410"/>
      <c r="C920" s="410"/>
      <c r="D920" s="411"/>
      <c r="E920" s="412"/>
      <c r="F920" s="413"/>
      <c r="G920" s="463"/>
      <c r="H920" s="463"/>
      <c r="I920" s="473"/>
      <c r="J920" s="413"/>
    </row>
    <row r="921" spans="2:10" ht="20.100000000000001" customHeight="1">
      <c r="B921" s="410"/>
      <c r="C921" s="410"/>
      <c r="D921" s="411"/>
      <c r="E921" s="412"/>
      <c r="F921" s="413"/>
      <c r="G921" s="463"/>
      <c r="H921" s="463"/>
      <c r="I921" s="473"/>
      <c r="J921" s="413"/>
    </row>
    <row r="922" spans="2:10" ht="20.100000000000001" customHeight="1">
      <c r="B922" s="410"/>
      <c r="C922" s="410"/>
      <c r="D922" s="411"/>
      <c r="E922" s="412"/>
      <c r="F922" s="413"/>
      <c r="G922" s="463"/>
      <c r="H922" s="463"/>
      <c r="I922" s="473"/>
      <c r="J922" s="413"/>
    </row>
    <row r="923" spans="2:10" ht="20.100000000000001" customHeight="1">
      <c r="B923" s="410"/>
      <c r="C923" s="410"/>
      <c r="D923" s="411"/>
      <c r="E923" s="412"/>
      <c r="F923" s="413"/>
      <c r="G923" s="463"/>
      <c r="H923" s="463"/>
      <c r="I923" s="473"/>
      <c r="J923" s="413"/>
    </row>
    <row r="924" spans="2:10" ht="20.100000000000001" customHeight="1">
      <c r="B924" s="410"/>
      <c r="C924" s="410"/>
      <c r="D924" s="411"/>
      <c r="E924" s="412"/>
      <c r="F924" s="413"/>
      <c r="G924" s="463"/>
      <c r="H924" s="463"/>
      <c r="I924" s="473"/>
      <c r="J924" s="413"/>
    </row>
    <row r="925" spans="2:10" ht="20.100000000000001" customHeight="1">
      <c r="B925" s="410"/>
      <c r="C925" s="410"/>
      <c r="D925" s="411"/>
      <c r="E925" s="412"/>
      <c r="F925" s="413"/>
      <c r="G925" s="463"/>
      <c r="H925" s="463"/>
      <c r="I925" s="473"/>
      <c r="J925" s="413"/>
    </row>
    <row r="926" spans="2:10" ht="20.100000000000001" customHeight="1">
      <c r="B926" s="410"/>
      <c r="C926" s="410"/>
      <c r="D926" s="411"/>
      <c r="E926" s="412"/>
      <c r="F926" s="413"/>
      <c r="G926" s="463"/>
      <c r="H926" s="463"/>
      <c r="I926" s="473"/>
      <c r="J926" s="413"/>
    </row>
    <row r="927" spans="2:10" ht="20.100000000000001" customHeight="1">
      <c r="B927" s="410"/>
      <c r="C927" s="410"/>
      <c r="D927" s="411"/>
      <c r="E927" s="412"/>
      <c r="F927" s="413"/>
      <c r="G927" s="463"/>
      <c r="H927" s="463"/>
      <c r="I927" s="473"/>
      <c r="J927" s="413"/>
    </row>
    <row r="928" spans="2:10" ht="20.100000000000001" customHeight="1">
      <c r="B928" s="410"/>
      <c r="C928" s="410"/>
      <c r="D928" s="411"/>
      <c r="E928" s="412"/>
      <c r="F928" s="413"/>
      <c r="G928" s="463"/>
      <c r="H928" s="463"/>
      <c r="I928" s="473"/>
      <c r="J928" s="413"/>
    </row>
    <row r="929" spans="2:10" ht="20.100000000000001" customHeight="1">
      <c r="B929" s="410"/>
      <c r="C929" s="410"/>
      <c r="D929" s="411"/>
      <c r="E929" s="412"/>
      <c r="F929" s="413"/>
      <c r="G929" s="463"/>
      <c r="H929" s="463"/>
      <c r="I929" s="473"/>
      <c r="J929" s="413"/>
    </row>
    <row r="930" spans="2:10" ht="20.100000000000001" customHeight="1">
      <c r="B930" s="410"/>
      <c r="C930" s="410"/>
      <c r="D930" s="411"/>
      <c r="E930" s="412"/>
      <c r="F930" s="413"/>
      <c r="G930" s="463"/>
      <c r="H930" s="463"/>
      <c r="I930" s="473"/>
      <c r="J930" s="413"/>
    </row>
    <row r="931" spans="2:10" ht="20.100000000000001" customHeight="1">
      <c r="B931" s="410"/>
      <c r="C931" s="410"/>
      <c r="D931" s="411"/>
      <c r="E931" s="412"/>
      <c r="F931" s="413"/>
      <c r="G931" s="463"/>
      <c r="H931" s="463"/>
      <c r="I931" s="473"/>
      <c r="J931" s="413"/>
    </row>
    <row r="932" spans="2:10" ht="20.100000000000001" customHeight="1">
      <c r="B932" s="410"/>
      <c r="C932" s="410"/>
      <c r="D932" s="411"/>
      <c r="E932" s="412"/>
      <c r="F932" s="413"/>
      <c r="G932" s="463"/>
      <c r="H932" s="463"/>
      <c r="I932" s="473"/>
      <c r="J932" s="413"/>
    </row>
    <row r="933" spans="2:10" ht="20.100000000000001" customHeight="1">
      <c r="B933" s="410"/>
      <c r="C933" s="410"/>
      <c r="D933" s="411"/>
      <c r="E933" s="412"/>
      <c r="F933" s="413"/>
      <c r="G933" s="463"/>
      <c r="H933" s="463"/>
      <c r="I933" s="473"/>
      <c r="J933" s="413"/>
    </row>
    <row r="934" spans="2:10" ht="20.100000000000001" customHeight="1">
      <c r="B934" s="410"/>
      <c r="C934" s="410"/>
      <c r="D934" s="411"/>
      <c r="E934" s="412"/>
      <c r="F934" s="413"/>
      <c r="G934" s="463"/>
      <c r="H934" s="463"/>
      <c r="I934" s="473"/>
      <c r="J934" s="413"/>
    </row>
    <row r="935" spans="2:10" ht="20.100000000000001" customHeight="1">
      <c r="B935" s="410"/>
      <c r="C935" s="410"/>
      <c r="D935" s="411"/>
      <c r="E935" s="412"/>
      <c r="F935" s="413"/>
      <c r="G935" s="463"/>
      <c r="H935" s="463"/>
      <c r="I935" s="473"/>
      <c r="J935" s="413"/>
    </row>
    <row r="936" spans="2:10" ht="20.100000000000001" customHeight="1">
      <c r="B936" s="410"/>
      <c r="C936" s="410"/>
      <c r="D936" s="411"/>
      <c r="E936" s="412"/>
      <c r="F936" s="413"/>
      <c r="G936" s="463"/>
      <c r="H936" s="463"/>
      <c r="I936" s="473"/>
      <c r="J936" s="413"/>
    </row>
    <row r="937" spans="2:10" ht="20.100000000000001" customHeight="1">
      <c r="B937" s="410"/>
      <c r="C937" s="410"/>
      <c r="D937" s="411"/>
      <c r="E937" s="412"/>
      <c r="F937" s="413"/>
      <c r="G937" s="463"/>
      <c r="H937" s="463"/>
      <c r="I937" s="473"/>
      <c r="J937" s="413"/>
    </row>
    <row r="938" spans="2:10" ht="20.100000000000001" customHeight="1">
      <c r="B938" s="410"/>
      <c r="C938" s="410"/>
      <c r="D938" s="411"/>
      <c r="E938" s="412"/>
      <c r="F938" s="413"/>
      <c r="G938" s="463"/>
      <c r="H938" s="463"/>
      <c r="I938" s="473"/>
      <c r="J938" s="413"/>
    </row>
    <row r="939" spans="2:10" ht="20.100000000000001" customHeight="1">
      <c r="B939" s="410"/>
      <c r="C939" s="410"/>
      <c r="D939" s="411"/>
      <c r="E939" s="412"/>
      <c r="F939" s="413"/>
      <c r="G939" s="463"/>
      <c r="H939" s="463"/>
      <c r="I939" s="473"/>
      <c r="J939" s="413"/>
    </row>
    <row r="940" spans="2:10" ht="20.100000000000001" customHeight="1">
      <c r="B940" s="410"/>
      <c r="C940" s="410"/>
      <c r="D940" s="411"/>
      <c r="E940" s="412"/>
      <c r="F940" s="413"/>
      <c r="G940" s="463"/>
      <c r="H940" s="463"/>
      <c r="I940" s="473"/>
      <c r="J940" s="413"/>
    </row>
    <row r="941" spans="2:10" ht="20.100000000000001" customHeight="1">
      <c r="B941" s="410"/>
      <c r="C941" s="410"/>
      <c r="D941" s="411"/>
      <c r="E941" s="412"/>
      <c r="F941" s="413"/>
      <c r="G941" s="463"/>
      <c r="H941" s="463"/>
      <c r="I941" s="473"/>
      <c r="J941" s="413"/>
    </row>
    <row r="942" spans="2:10" ht="20.100000000000001" customHeight="1">
      <c r="B942" s="410"/>
      <c r="C942" s="410"/>
      <c r="D942" s="411"/>
      <c r="E942" s="412"/>
      <c r="F942" s="413"/>
      <c r="G942" s="463"/>
      <c r="H942" s="463"/>
      <c r="I942" s="473"/>
      <c r="J942" s="413"/>
    </row>
    <row r="943" spans="2:10" ht="20.100000000000001" customHeight="1">
      <c r="B943" s="410"/>
      <c r="C943" s="410"/>
      <c r="D943" s="411"/>
      <c r="E943" s="412"/>
      <c r="F943" s="413"/>
      <c r="G943" s="463"/>
      <c r="H943" s="463"/>
      <c r="I943" s="473"/>
      <c r="J943" s="413"/>
    </row>
    <row r="944" spans="2:10" ht="20.100000000000001" customHeight="1">
      <c r="B944" s="410"/>
      <c r="C944" s="410"/>
      <c r="D944" s="411"/>
      <c r="E944" s="412"/>
      <c r="F944" s="413"/>
      <c r="G944" s="463"/>
      <c r="H944" s="463"/>
      <c r="I944" s="473"/>
      <c r="J944" s="413"/>
    </row>
    <row r="945" spans="2:10" ht="20.100000000000001" customHeight="1">
      <c r="B945" s="410"/>
      <c r="C945" s="410"/>
      <c r="D945" s="411"/>
      <c r="E945" s="412"/>
      <c r="F945" s="413"/>
      <c r="G945" s="463"/>
      <c r="H945" s="463"/>
      <c r="I945" s="473"/>
      <c r="J945" s="413"/>
    </row>
    <row r="946" spans="2:10" ht="20.100000000000001" customHeight="1">
      <c r="B946" s="410"/>
      <c r="C946" s="410"/>
      <c r="D946" s="411"/>
      <c r="E946" s="412"/>
      <c r="F946" s="413"/>
      <c r="G946" s="463"/>
      <c r="H946" s="463"/>
      <c r="I946" s="473"/>
      <c r="J946" s="413"/>
    </row>
    <row r="947" spans="2:10" ht="20.100000000000001" customHeight="1">
      <c r="B947" s="410"/>
      <c r="C947" s="410"/>
      <c r="D947" s="411"/>
      <c r="E947" s="412"/>
      <c r="F947" s="413"/>
      <c r="G947" s="463"/>
      <c r="H947" s="463"/>
      <c r="I947" s="473"/>
      <c r="J947" s="413"/>
    </row>
    <row r="948" spans="2:10" ht="20.100000000000001" customHeight="1">
      <c r="B948" s="410"/>
      <c r="C948" s="410"/>
      <c r="D948" s="411"/>
      <c r="E948" s="412"/>
      <c r="F948" s="413"/>
      <c r="G948" s="463"/>
      <c r="H948" s="463"/>
      <c r="I948" s="473"/>
      <c r="J948" s="413"/>
    </row>
    <row r="949" spans="2:10" ht="20.100000000000001" customHeight="1">
      <c r="B949" s="410"/>
      <c r="C949" s="410"/>
      <c r="D949" s="411"/>
      <c r="E949" s="412"/>
      <c r="F949" s="413"/>
      <c r="G949" s="463"/>
      <c r="H949" s="463"/>
      <c r="I949" s="473"/>
      <c r="J949" s="413"/>
    </row>
    <row r="950" spans="2:10" ht="20.100000000000001" customHeight="1">
      <c r="B950" s="410"/>
      <c r="C950" s="410"/>
      <c r="D950" s="411"/>
      <c r="E950" s="412"/>
      <c r="F950" s="413"/>
      <c r="G950" s="463"/>
      <c r="H950" s="463"/>
      <c r="I950" s="473"/>
      <c r="J950" s="413"/>
    </row>
    <row r="951" spans="2:10" ht="20.100000000000001" customHeight="1">
      <c r="B951" s="410"/>
      <c r="C951" s="410"/>
      <c r="D951" s="411"/>
      <c r="E951" s="412"/>
      <c r="F951" s="413"/>
      <c r="G951" s="463"/>
      <c r="H951" s="463"/>
      <c r="I951" s="473"/>
      <c r="J951" s="413"/>
    </row>
    <row r="952" spans="2:10" ht="20.100000000000001" customHeight="1">
      <c r="B952" s="410"/>
      <c r="C952" s="410"/>
      <c r="D952" s="411"/>
      <c r="E952" s="412"/>
      <c r="F952" s="413"/>
      <c r="G952" s="463"/>
      <c r="H952" s="463"/>
      <c r="I952" s="473"/>
      <c r="J952" s="413"/>
    </row>
    <row r="953" spans="2:10" ht="20.100000000000001" customHeight="1">
      <c r="B953" s="410"/>
      <c r="C953" s="410"/>
      <c r="D953" s="411"/>
      <c r="E953" s="412"/>
      <c r="F953" s="413"/>
      <c r="G953" s="463"/>
      <c r="H953" s="463"/>
      <c r="I953" s="473"/>
      <c r="J953" s="413"/>
    </row>
    <row r="954" spans="2:10" ht="20.100000000000001" customHeight="1">
      <c r="B954" s="410"/>
      <c r="C954" s="410"/>
      <c r="D954" s="411"/>
      <c r="E954" s="412"/>
      <c r="F954" s="413"/>
      <c r="G954" s="463"/>
      <c r="H954" s="463"/>
      <c r="I954" s="473"/>
      <c r="J954" s="413"/>
    </row>
    <row r="955" spans="2:10" ht="20.100000000000001" customHeight="1">
      <c r="B955" s="410"/>
      <c r="C955" s="410"/>
      <c r="D955" s="411"/>
      <c r="E955" s="412"/>
      <c r="F955" s="413"/>
      <c r="G955" s="463"/>
      <c r="H955" s="463"/>
      <c r="I955" s="473"/>
      <c r="J955" s="413"/>
    </row>
    <row r="956" spans="2:10" ht="20.100000000000001" customHeight="1">
      <c r="B956" s="410"/>
      <c r="C956" s="410"/>
      <c r="D956" s="411"/>
      <c r="E956" s="412"/>
      <c r="F956" s="413"/>
      <c r="G956" s="463"/>
      <c r="H956" s="463"/>
      <c r="I956" s="473"/>
      <c r="J956" s="413"/>
    </row>
    <row r="957" spans="2:10" ht="20.100000000000001" customHeight="1">
      <c r="B957" s="410"/>
      <c r="C957" s="410"/>
      <c r="D957" s="411"/>
      <c r="E957" s="412"/>
      <c r="F957" s="413"/>
      <c r="G957" s="463"/>
      <c r="H957" s="463"/>
      <c r="I957" s="473"/>
      <c r="J957" s="413"/>
    </row>
    <row r="958" spans="2:10" ht="20.100000000000001" customHeight="1">
      <c r="B958" s="410"/>
      <c r="C958" s="410"/>
      <c r="D958" s="411"/>
      <c r="E958" s="412"/>
      <c r="F958" s="413"/>
      <c r="G958" s="463"/>
      <c r="H958" s="463"/>
      <c r="I958" s="473"/>
      <c r="J958" s="413"/>
    </row>
    <row r="959" spans="2:10" ht="20.100000000000001" customHeight="1">
      <c r="B959" s="410"/>
      <c r="C959" s="410"/>
      <c r="D959" s="411"/>
      <c r="E959" s="412"/>
      <c r="F959" s="413"/>
      <c r="G959" s="463"/>
      <c r="H959" s="463"/>
      <c r="I959" s="473"/>
      <c r="J959" s="413"/>
    </row>
    <row r="960" spans="2:10" ht="20.100000000000001" customHeight="1">
      <c r="B960" s="410"/>
      <c r="C960" s="410"/>
      <c r="D960" s="411"/>
      <c r="E960" s="412"/>
      <c r="F960" s="413"/>
      <c r="G960" s="463"/>
      <c r="H960" s="463"/>
      <c r="I960" s="473"/>
      <c r="J960" s="413"/>
    </row>
    <row r="961" spans="2:10" ht="20.100000000000001" customHeight="1">
      <c r="B961" s="410"/>
      <c r="C961" s="410"/>
      <c r="D961" s="411"/>
      <c r="E961" s="412"/>
      <c r="F961" s="413"/>
      <c r="G961" s="463"/>
      <c r="H961" s="463"/>
      <c r="I961" s="473"/>
      <c r="J961" s="413"/>
    </row>
    <row r="962" spans="2:10" ht="20.100000000000001" customHeight="1">
      <c r="B962" s="410"/>
      <c r="C962" s="410"/>
      <c r="D962" s="411"/>
      <c r="E962" s="412"/>
      <c r="F962" s="413"/>
      <c r="G962" s="463"/>
      <c r="H962" s="463"/>
      <c r="I962" s="473"/>
      <c r="J962" s="413"/>
    </row>
    <row r="963" spans="2:10" ht="20.100000000000001" customHeight="1">
      <c r="B963" s="410"/>
      <c r="C963" s="410"/>
      <c r="D963" s="411"/>
      <c r="E963" s="412"/>
      <c r="F963" s="413"/>
      <c r="G963" s="463"/>
      <c r="H963" s="463"/>
      <c r="I963" s="473"/>
      <c r="J963" s="413"/>
    </row>
    <row r="964" spans="2:10" ht="20.100000000000001" customHeight="1">
      <c r="B964" s="410"/>
      <c r="C964" s="410"/>
      <c r="D964" s="411"/>
      <c r="E964" s="412"/>
      <c r="F964" s="413"/>
      <c r="G964" s="463"/>
      <c r="H964" s="463"/>
      <c r="I964" s="473"/>
      <c r="J964" s="413"/>
    </row>
    <row r="965" spans="2:10" ht="20.100000000000001" customHeight="1">
      <c r="B965" s="410"/>
      <c r="C965" s="410"/>
      <c r="D965" s="411"/>
      <c r="E965" s="412"/>
      <c r="F965" s="413"/>
      <c r="G965" s="463"/>
      <c r="H965" s="463"/>
      <c r="I965" s="473"/>
      <c r="J965" s="413"/>
    </row>
    <row r="966" spans="2:10" ht="20.100000000000001" customHeight="1">
      <c r="B966" s="410"/>
      <c r="C966" s="410"/>
      <c r="D966" s="411"/>
      <c r="E966" s="412"/>
      <c r="F966" s="413"/>
      <c r="G966" s="463"/>
      <c r="H966" s="463"/>
      <c r="I966" s="473"/>
      <c r="J966" s="413"/>
    </row>
    <row r="967" spans="2:10" ht="20.100000000000001" customHeight="1">
      <c r="B967" s="410"/>
      <c r="C967" s="410"/>
      <c r="D967" s="411"/>
      <c r="E967" s="412"/>
      <c r="F967" s="413"/>
      <c r="G967" s="463"/>
      <c r="H967" s="463"/>
      <c r="I967" s="473"/>
      <c r="J967" s="413"/>
    </row>
    <row r="968" spans="2:10" ht="20.100000000000001" customHeight="1">
      <c r="B968" s="410"/>
      <c r="C968" s="410"/>
      <c r="D968" s="411"/>
      <c r="E968" s="412"/>
      <c r="F968" s="413"/>
      <c r="G968" s="463"/>
      <c r="H968" s="463"/>
      <c r="I968" s="473"/>
      <c r="J968" s="413"/>
    </row>
    <row r="969" spans="2:10" ht="20.100000000000001" customHeight="1">
      <c r="B969" s="410"/>
      <c r="C969" s="410"/>
      <c r="D969" s="411"/>
      <c r="E969" s="412"/>
      <c r="F969" s="413"/>
      <c r="G969" s="463"/>
      <c r="H969" s="463"/>
      <c r="I969" s="473"/>
      <c r="J969" s="413"/>
    </row>
    <row r="970" spans="2:10" ht="20.100000000000001" customHeight="1">
      <c r="B970" s="410"/>
      <c r="C970" s="410"/>
      <c r="D970" s="411"/>
      <c r="E970" s="412"/>
      <c r="F970" s="413"/>
      <c r="G970" s="463"/>
      <c r="H970" s="463"/>
      <c r="I970" s="473"/>
      <c r="J970" s="413"/>
    </row>
    <row r="971" spans="2:10" ht="20.100000000000001" customHeight="1">
      <c r="B971" s="410"/>
      <c r="C971" s="410"/>
      <c r="D971" s="411"/>
      <c r="E971" s="412"/>
      <c r="F971" s="413"/>
      <c r="G971" s="463"/>
      <c r="H971" s="463"/>
      <c r="I971" s="473"/>
      <c r="J971" s="413"/>
    </row>
    <row r="972" spans="2:10" ht="20.100000000000001" customHeight="1">
      <c r="B972" s="410"/>
      <c r="C972" s="410"/>
      <c r="D972" s="411"/>
      <c r="E972" s="412"/>
      <c r="F972" s="413"/>
      <c r="G972" s="463"/>
      <c r="H972" s="463"/>
      <c r="I972" s="473"/>
      <c r="J972" s="413"/>
    </row>
    <row r="973" spans="2:10" ht="20.100000000000001" customHeight="1">
      <c r="B973" s="410"/>
      <c r="C973" s="410"/>
      <c r="D973" s="411"/>
      <c r="E973" s="412"/>
      <c r="F973" s="413"/>
      <c r="G973" s="463"/>
      <c r="H973" s="463"/>
      <c r="I973" s="473"/>
      <c r="J973" s="413"/>
    </row>
    <row r="974" spans="2:10" ht="20.100000000000001" customHeight="1">
      <c r="B974" s="410"/>
      <c r="C974" s="410"/>
      <c r="D974" s="411"/>
      <c r="E974" s="412"/>
      <c r="F974" s="413"/>
      <c r="G974" s="463"/>
      <c r="H974" s="463"/>
      <c r="I974" s="473"/>
      <c r="J974" s="413"/>
    </row>
    <row r="975" spans="2:10" ht="20.100000000000001" customHeight="1">
      <c r="B975" s="410"/>
      <c r="C975" s="410"/>
      <c r="D975" s="411"/>
      <c r="E975" s="412"/>
      <c r="F975" s="413"/>
      <c r="G975" s="463"/>
      <c r="H975" s="463"/>
      <c r="I975" s="473"/>
      <c r="J975" s="413"/>
    </row>
    <row r="976" spans="2:10" ht="20.100000000000001" customHeight="1">
      <c r="B976" s="410"/>
      <c r="C976" s="410"/>
      <c r="D976" s="411"/>
      <c r="E976" s="412"/>
      <c r="F976" s="413"/>
      <c r="G976" s="463"/>
      <c r="H976" s="463"/>
      <c r="I976" s="473"/>
      <c r="J976" s="413"/>
    </row>
    <row r="977" spans="2:10" ht="20.100000000000001" customHeight="1">
      <c r="B977" s="410"/>
      <c r="C977" s="410"/>
      <c r="D977" s="411"/>
      <c r="E977" s="412"/>
      <c r="F977" s="413"/>
      <c r="G977" s="463"/>
      <c r="H977" s="463"/>
      <c r="I977" s="473"/>
      <c r="J977" s="413"/>
    </row>
    <row r="978" spans="2:10" ht="20.100000000000001" customHeight="1">
      <c r="B978" s="410"/>
      <c r="C978" s="410"/>
      <c r="D978" s="411"/>
      <c r="E978" s="412"/>
      <c r="F978" s="413"/>
      <c r="G978" s="463"/>
      <c r="H978" s="463"/>
      <c r="I978" s="473"/>
      <c r="J978" s="413"/>
    </row>
    <row r="979" spans="2:10" ht="20.100000000000001" customHeight="1">
      <c r="B979" s="410"/>
      <c r="C979" s="410"/>
      <c r="D979" s="411"/>
      <c r="E979" s="412"/>
      <c r="F979" s="413"/>
      <c r="G979" s="463"/>
      <c r="H979" s="463"/>
      <c r="I979" s="473"/>
      <c r="J979" s="413"/>
    </row>
    <row r="980" spans="2:10" ht="20.100000000000001" customHeight="1">
      <c r="B980" s="410"/>
      <c r="C980" s="410"/>
      <c r="D980" s="411"/>
      <c r="E980" s="412"/>
      <c r="F980" s="413"/>
      <c r="G980" s="463"/>
      <c r="H980" s="463"/>
      <c r="I980" s="473"/>
      <c r="J980" s="413"/>
    </row>
    <row r="981" spans="2:10" ht="20.100000000000001" customHeight="1">
      <c r="B981" s="410"/>
      <c r="C981" s="410"/>
      <c r="D981" s="411"/>
      <c r="E981" s="412"/>
      <c r="F981" s="413"/>
      <c r="G981" s="463"/>
      <c r="H981" s="463"/>
      <c r="I981" s="473"/>
      <c r="J981" s="413"/>
    </row>
    <row r="982" spans="2:10" ht="20.100000000000001" customHeight="1">
      <c r="B982" s="410"/>
      <c r="C982" s="410"/>
      <c r="D982" s="411"/>
      <c r="E982" s="412"/>
      <c r="F982" s="413"/>
      <c r="G982" s="463"/>
      <c r="H982" s="463"/>
      <c r="I982" s="473"/>
      <c r="J982" s="413"/>
    </row>
    <row r="983" spans="2:10" ht="20.100000000000001" customHeight="1">
      <c r="B983" s="410"/>
      <c r="C983" s="410"/>
      <c r="D983" s="411"/>
      <c r="E983" s="412"/>
      <c r="F983" s="413"/>
      <c r="G983" s="463"/>
      <c r="H983" s="463"/>
      <c r="I983" s="473"/>
      <c r="J983" s="413"/>
    </row>
    <row r="984" spans="2:10" ht="20.100000000000001" customHeight="1">
      <c r="B984" s="410"/>
      <c r="C984" s="410"/>
      <c r="D984" s="411"/>
      <c r="E984" s="412"/>
      <c r="F984" s="413"/>
      <c r="G984" s="463"/>
      <c r="H984" s="463"/>
      <c r="I984" s="473"/>
      <c r="J984" s="413"/>
    </row>
    <row r="985" spans="2:10" ht="20.100000000000001" customHeight="1">
      <c r="B985" s="410"/>
      <c r="C985" s="410"/>
      <c r="D985" s="411"/>
      <c r="E985" s="412"/>
      <c r="F985" s="413"/>
      <c r="G985" s="463"/>
      <c r="H985" s="463"/>
      <c r="I985" s="473"/>
      <c r="J985" s="413"/>
    </row>
    <row r="986" spans="2:10" ht="20.100000000000001" customHeight="1">
      <c r="B986" s="410"/>
      <c r="C986" s="410"/>
      <c r="D986" s="411"/>
      <c r="E986" s="412"/>
      <c r="F986" s="413"/>
      <c r="G986" s="463"/>
      <c r="H986" s="463"/>
      <c r="I986" s="473"/>
      <c r="J986" s="413"/>
    </row>
    <row r="987" spans="2:10" ht="20.100000000000001" customHeight="1">
      <c r="B987" s="410"/>
      <c r="C987" s="410"/>
      <c r="D987" s="411"/>
      <c r="E987" s="412"/>
      <c r="F987" s="413"/>
      <c r="G987" s="463"/>
      <c r="H987" s="463"/>
      <c r="I987" s="473"/>
      <c r="J987" s="413"/>
    </row>
    <row r="988" spans="2:10" ht="20.100000000000001" customHeight="1">
      <c r="B988" s="410"/>
      <c r="C988" s="410"/>
      <c r="D988" s="411"/>
      <c r="E988" s="412"/>
      <c r="F988" s="413"/>
      <c r="G988" s="463"/>
      <c r="H988" s="463"/>
      <c r="I988" s="473"/>
      <c r="J988" s="413"/>
    </row>
    <row r="989" spans="2:10" ht="20.100000000000001" customHeight="1">
      <c r="B989" s="410"/>
      <c r="C989" s="410"/>
      <c r="D989" s="411"/>
      <c r="E989" s="412"/>
      <c r="F989" s="413"/>
      <c r="G989" s="463"/>
      <c r="H989" s="463"/>
      <c r="I989" s="473"/>
      <c r="J989" s="413"/>
    </row>
    <row r="990" spans="2:10" ht="20.100000000000001" customHeight="1">
      <c r="B990" s="410"/>
      <c r="C990" s="410"/>
      <c r="D990" s="411"/>
      <c r="E990" s="412"/>
      <c r="F990" s="413"/>
      <c r="G990" s="463"/>
      <c r="H990" s="463"/>
      <c r="I990" s="473"/>
      <c r="J990" s="413"/>
    </row>
    <row r="991" spans="2:10" ht="20.100000000000001" customHeight="1">
      <c r="B991" s="410"/>
      <c r="C991" s="410"/>
      <c r="D991" s="411"/>
      <c r="E991" s="412"/>
      <c r="F991" s="413"/>
      <c r="G991" s="463"/>
      <c r="H991" s="463"/>
      <c r="I991" s="473"/>
      <c r="J991" s="413"/>
    </row>
    <row r="992" spans="2:10" ht="20.100000000000001" customHeight="1">
      <c r="B992" s="410"/>
      <c r="C992" s="410"/>
      <c r="D992" s="411"/>
      <c r="E992" s="412"/>
      <c r="F992" s="413"/>
      <c r="G992" s="463"/>
      <c r="H992" s="463"/>
      <c r="I992" s="473"/>
      <c r="J992" s="413"/>
    </row>
    <row r="993" spans="2:10" ht="20.100000000000001" customHeight="1">
      <c r="B993" s="410"/>
      <c r="C993" s="410"/>
      <c r="D993" s="411"/>
      <c r="E993" s="412"/>
      <c r="F993" s="413"/>
      <c r="G993" s="463"/>
      <c r="H993" s="463"/>
      <c r="I993" s="473"/>
      <c r="J993" s="413"/>
    </row>
    <row r="994" spans="2:10" ht="20.100000000000001" customHeight="1">
      <c r="B994" s="410"/>
      <c r="C994" s="410"/>
      <c r="D994" s="411"/>
      <c r="E994" s="412"/>
      <c r="F994" s="413"/>
      <c r="G994" s="463"/>
      <c r="H994" s="463"/>
      <c r="I994" s="473"/>
      <c r="J994" s="413"/>
    </row>
    <row r="995" spans="2:10" ht="20.100000000000001" customHeight="1">
      <c r="B995" s="410"/>
      <c r="C995" s="410"/>
      <c r="D995" s="411"/>
      <c r="E995" s="412"/>
      <c r="F995" s="413"/>
      <c r="G995" s="463"/>
      <c r="H995" s="463"/>
      <c r="I995" s="473"/>
      <c r="J995" s="413"/>
    </row>
    <row r="996" spans="2:10" ht="20.100000000000001" customHeight="1">
      <c r="B996" s="410"/>
      <c r="C996" s="410"/>
      <c r="D996" s="411"/>
      <c r="E996" s="412"/>
      <c r="F996" s="413"/>
      <c r="G996" s="463"/>
      <c r="H996" s="463"/>
      <c r="I996" s="473"/>
      <c r="J996" s="413"/>
    </row>
    <row r="997" spans="2:10" ht="20.100000000000001" customHeight="1">
      <c r="B997" s="410"/>
      <c r="C997" s="410"/>
      <c r="D997" s="411"/>
      <c r="E997" s="412"/>
      <c r="F997" s="413"/>
      <c r="G997" s="463"/>
      <c r="H997" s="463"/>
      <c r="I997" s="473"/>
      <c r="J997" s="413"/>
    </row>
    <row r="998" spans="2:10" ht="20.100000000000001" customHeight="1">
      <c r="B998" s="410"/>
      <c r="C998" s="410"/>
      <c r="D998" s="411"/>
      <c r="E998" s="412"/>
      <c r="F998" s="413"/>
      <c r="G998" s="463"/>
      <c r="H998" s="463"/>
      <c r="I998" s="473"/>
      <c r="J998" s="413"/>
    </row>
    <row r="999" spans="2:10" ht="20.100000000000001" customHeight="1">
      <c r="B999" s="410"/>
      <c r="C999" s="410"/>
      <c r="D999" s="411"/>
      <c r="E999" s="412"/>
      <c r="F999" s="413"/>
      <c r="G999" s="463"/>
      <c r="H999" s="463"/>
      <c r="I999" s="473"/>
      <c r="J999" s="413"/>
    </row>
    <row r="1000" spans="2:10" ht="20.100000000000001" customHeight="1">
      <c r="B1000" s="410"/>
      <c r="C1000" s="410"/>
      <c r="D1000" s="411"/>
      <c r="E1000" s="412"/>
      <c r="F1000" s="413"/>
      <c r="G1000" s="463"/>
      <c r="H1000" s="463"/>
      <c r="I1000" s="473"/>
      <c r="J1000" s="413"/>
    </row>
    <row r="1001" spans="2:10" ht="20.100000000000001" customHeight="1">
      <c r="B1001" s="410"/>
      <c r="C1001" s="410"/>
      <c r="D1001" s="411"/>
      <c r="E1001" s="412"/>
      <c r="F1001" s="413"/>
      <c r="G1001" s="463"/>
      <c r="H1001" s="463"/>
      <c r="I1001" s="473"/>
      <c r="J1001" s="413"/>
    </row>
    <row r="1002" spans="2:10" ht="20.100000000000001" customHeight="1">
      <c r="B1002" s="410"/>
      <c r="C1002" s="410"/>
      <c r="D1002" s="411"/>
      <c r="E1002" s="412"/>
      <c r="F1002" s="413"/>
      <c r="G1002" s="463"/>
      <c r="H1002" s="463"/>
      <c r="I1002" s="473"/>
      <c r="J1002" s="413"/>
    </row>
    <row r="1003" spans="2:10" ht="20.100000000000001" customHeight="1">
      <c r="B1003" s="410"/>
      <c r="C1003" s="410"/>
      <c r="D1003" s="411"/>
      <c r="E1003" s="412"/>
      <c r="F1003" s="413"/>
      <c r="G1003" s="463"/>
      <c r="H1003" s="463"/>
      <c r="I1003" s="473"/>
      <c r="J1003" s="413"/>
    </row>
    <row r="1004" spans="2:10" ht="20.100000000000001" customHeight="1">
      <c r="B1004" s="410"/>
      <c r="C1004" s="410"/>
      <c r="D1004" s="411"/>
      <c r="E1004" s="412"/>
      <c r="F1004" s="413"/>
      <c r="G1004" s="463"/>
      <c r="H1004" s="463"/>
      <c r="I1004" s="473"/>
      <c r="J1004" s="413"/>
    </row>
    <row r="1005" spans="2:10" ht="20.100000000000001" customHeight="1">
      <c r="B1005" s="410"/>
      <c r="C1005" s="410"/>
      <c r="D1005" s="411"/>
      <c r="E1005" s="412"/>
      <c r="F1005" s="413"/>
      <c r="G1005" s="463"/>
      <c r="H1005" s="463"/>
      <c r="I1005" s="473"/>
      <c r="J1005" s="413"/>
    </row>
    <row r="1006" spans="2:10" ht="20.100000000000001" customHeight="1">
      <c r="B1006" s="410"/>
      <c r="C1006" s="410"/>
      <c r="D1006" s="411"/>
      <c r="E1006" s="412"/>
      <c r="F1006" s="413"/>
      <c r="G1006" s="463"/>
      <c r="H1006" s="463"/>
      <c r="I1006" s="473"/>
      <c r="J1006" s="413"/>
    </row>
    <row r="1007" spans="2:10" ht="20.100000000000001" customHeight="1">
      <c r="B1007" s="410"/>
      <c r="C1007" s="410"/>
      <c r="D1007" s="411"/>
      <c r="E1007" s="412"/>
      <c r="F1007" s="413"/>
      <c r="G1007" s="463"/>
      <c r="H1007" s="463"/>
      <c r="I1007" s="473"/>
      <c r="J1007" s="413"/>
    </row>
    <row r="1008" spans="2:10" ht="20.100000000000001" customHeight="1">
      <c r="B1008" s="410"/>
      <c r="C1008" s="410"/>
      <c r="D1008" s="411"/>
      <c r="E1008" s="412"/>
      <c r="F1008" s="413"/>
      <c r="G1008" s="463"/>
      <c r="H1008" s="463"/>
      <c r="I1008" s="473"/>
      <c r="J1008" s="413"/>
    </row>
    <row r="1009" spans="2:10" ht="20.100000000000001" customHeight="1">
      <c r="B1009" s="410"/>
      <c r="C1009" s="410"/>
      <c r="D1009" s="411"/>
      <c r="E1009" s="412"/>
      <c r="F1009" s="413"/>
      <c r="G1009" s="463"/>
      <c r="H1009" s="463"/>
      <c r="I1009" s="473"/>
      <c r="J1009" s="413"/>
    </row>
    <row r="1010" spans="2:10" ht="20.100000000000001" customHeight="1">
      <c r="B1010" s="410"/>
      <c r="C1010" s="410"/>
      <c r="D1010" s="411"/>
      <c r="E1010" s="412"/>
      <c r="F1010" s="413"/>
      <c r="G1010" s="463"/>
      <c r="H1010" s="463"/>
      <c r="I1010" s="473"/>
      <c r="J1010" s="413"/>
    </row>
    <row r="1011" spans="2:10" ht="20.100000000000001" customHeight="1">
      <c r="B1011" s="410"/>
      <c r="C1011" s="410"/>
      <c r="D1011" s="411"/>
      <c r="E1011" s="412"/>
      <c r="F1011" s="413"/>
      <c r="G1011" s="463"/>
      <c r="H1011" s="463"/>
      <c r="I1011" s="473"/>
      <c r="J1011" s="413"/>
    </row>
    <row r="1012" spans="2:10" ht="20.100000000000001" customHeight="1">
      <c r="B1012" s="410"/>
      <c r="C1012" s="410"/>
      <c r="D1012" s="411"/>
      <c r="E1012" s="412"/>
      <c r="F1012" s="413"/>
      <c r="G1012" s="463"/>
      <c r="H1012" s="463"/>
      <c r="I1012" s="473"/>
      <c r="J1012" s="413"/>
    </row>
    <row r="1013" spans="2:10" ht="20.100000000000001" customHeight="1">
      <c r="B1013" s="410"/>
      <c r="C1013" s="410"/>
      <c r="D1013" s="411"/>
      <c r="E1013" s="412"/>
      <c r="F1013" s="413"/>
      <c r="G1013" s="463"/>
      <c r="H1013" s="463"/>
      <c r="I1013" s="473"/>
      <c r="J1013" s="413"/>
    </row>
    <row r="1014" spans="2:10" ht="20.100000000000001" customHeight="1">
      <c r="B1014" s="410"/>
      <c r="C1014" s="410"/>
      <c r="D1014" s="411"/>
      <c r="E1014" s="412"/>
      <c r="F1014" s="413"/>
      <c r="G1014" s="463"/>
      <c r="H1014" s="463"/>
      <c r="I1014" s="473"/>
      <c r="J1014" s="413"/>
    </row>
    <row r="1015" spans="2:10" ht="20.100000000000001" customHeight="1">
      <c r="B1015" s="410"/>
      <c r="C1015" s="410"/>
      <c r="D1015" s="411"/>
      <c r="E1015" s="412"/>
      <c r="F1015" s="413"/>
      <c r="G1015" s="463"/>
      <c r="H1015" s="463"/>
      <c r="I1015" s="473"/>
      <c r="J1015" s="413"/>
    </row>
    <row r="1016" spans="2:10" ht="20.100000000000001" customHeight="1">
      <c r="B1016" s="410"/>
      <c r="C1016" s="410"/>
      <c r="D1016" s="411"/>
      <c r="E1016" s="412"/>
      <c r="F1016" s="413"/>
      <c r="G1016" s="463"/>
      <c r="H1016" s="463"/>
      <c r="I1016" s="473"/>
      <c r="J1016" s="413"/>
    </row>
    <row r="1017" spans="2:10" ht="20.100000000000001" customHeight="1">
      <c r="B1017" s="410"/>
      <c r="C1017" s="410"/>
      <c r="D1017" s="411"/>
      <c r="E1017" s="412"/>
      <c r="F1017" s="413"/>
      <c r="G1017" s="463"/>
      <c r="H1017" s="463"/>
      <c r="I1017" s="473"/>
      <c r="J1017" s="413"/>
    </row>
    <row r="1018" spans="2:10" ht="20.100000000000001" customHeight="1">
      <c r="B1018" s="410"/>
      <c r="C1018" s="410"/>
      <c r="D1018" s="411"/>
      <c r="E1018" s="412"/>
      <c r="F1018" s="413"/>
      <c r="G1018" s="463"/>
      <c r="H1018" s="463"/>
      <c r="I1018" s="473"/>
      <c r="J1018" s="413"/>
    </row>
    <row r="1019" spans="2:10" ht="20.100000000000001" customHeight="1">
      <c r="B1019" s="410"/>
      <c r="C1019" s="410"/>
      <c r="D1019" s="411"/>
      <c r="E1019" s="412"/>
      <c r="F1019" s="413"/>
      <c r="G1019" s="463"/>
      <c r="H1019" s="463"/>
      <c r="I1019" s="473"/>
      <c r="J1019" s="413"/>
    </row>
    <row r="1020" spans="2:10" ht="20.100000000000001" customHeight="1">
      <c r="B1020" s="410"/>
      <c r="C1020" s="410"/>
      <c r="D1020" s="411"/>
      <c r="E1020" s="412"/>
      <c r="F1020" s="413"/>
      <c r="G1020" s="463"/>
      <c r="H1020" s="463"/>
      <c r="I1020" s="473"/>
      <c r="J1020" s="413"/>
    </row>
    <row r="1021" spans="2:10" ht="20.100000000000001" customHeight="1">
      <c r="B1021" s="410"/>
      <c r="C1021" s="410"/>
      <c r="D1021" s="411"/>
      <c r="E1021" s="412"/>
      <c r="F1021" s="413"/>
      <c r="G1021" s="463"/>
      <c r="H1021" s="463"/>
      <c r="I1021" s="473"/>
      <c r="J1021" s="413"/>
    </row>
    <row r="1022" spans="2:10" ht="20.100000000000001" customHeight="1">
      <c r="B1022" s="410"/>
      <c r="C1022" s="410"/>
      <c r="D1022" s="411"/>
      <c r="E1022" s="412"/>
      <c r="F1022" s="413"/>
      <c r="G1022" s="463"/>
      <c r="H1022" s="463"/>
      <c r="I1022" s="473"/>
      <c r="J1022" s="413"/>
    </row>
    <row r="1023" spans="2:10" ht="20.100000000000001" customHeight="1">
      <c r="B1023" s="410"/>
      <c r="C1023" s="410"/>
      <c r="D1023" s="411"/>
      <c r="E1023" s="412"/>
      <c r="F1023" s="413"/>
      <c r="G1023" s="463"/>
      <c r="H1023" s="463"/>
      <c r="I1023" s="473"/>
      <c r="J1023" s="413"/>
    </row>
    <row r="1024" spans="2:10" ht="20.100000000000001" customHeight="1">
      <c r="B1024" s="410"/>
      <c r="C1024" s="410"/>
      <c r="D1024" s="411"/>
      <c r="E1024" s="412"/>
      <c r="F1024" s="413"/>
      <c r="G1024" s="463"/>
      <c r="H1024" s="463"/>
      <c r="I1024" s="473"/>
      <c r="J1024" s="413"/>
    </row>
    <row r="1025" spans="2:10" ht="20.100000000000001" customHeight="1">
      <c r="B1025" s="410"/>
      <c r="C1025" s="410"/>
      <c r="D1025" s="411"/>
      <c r="E1025" s="412"/>
      <c r="F1025" s="413"/>
      <c r="G1025" s="463"/>
      <c r="H1025" s="463"/>
      <c r="I1025" s="473"/>
      <c r="J1025" s="413"/>
    </row>
    <row r="1026" spans="2:10" ht="20.100000000000001" customHeight="1">
      <c r="B1026" s="410"/>
      <c r="C1026" s="410"/>
      <c r="D1026" s="411"/>
      <c r="E1026" s="412"/>
      <c r="F1026" s="413"/>
      <c r="G1026" s="463"/>
      <c r="H1026" s="463"/>
      <c r="I1026" s="473"/>
      <c r="J1026" s="413"/>
    </row>
    <row r="1027" spans="2:10" ht="20.100000000000001" customHeight="1">
      <c r="B1027" s="410"/>
      <c r="C1027" s="410"/>
      <c r="D1027" s="411"/>
      <c r="E1027" s="412"/>
      <c r="F1027" s="413"/>
      <c r="G1027" s="463"/>
      <c r="H1027" s="463"/>
      <c r="I1027" s="473"/>
      <c r="J1027" s="413"/>
    </row>
    <row r="1028" spans="2:10" ht="20.100000000000001" customHeight="1">
      <c r="B1028" s="410"/>
      <c r="C1028" s="410"/>
      <c r="D1028" s="411"/>
      <c r="E1028" s="412"/>
      <c r="F1028" s="413"/>
      <c r="G1028" s="463"/>
      <c r="H1028" s="463"/>
      <c r="I1028" s="473"/>
      <c r="J1028" s="413"/>
    </row>
    <row r="1029" spans="2:10" ht="20.100000000000001" customHeight="1">
      <c r="B1029" s="410"/>
      <c r="C1029" s="410"/>
      <c r="D1029" s="411"/>
      <c r="E1029" s="412"/>
      <c r="F1029" s="413"/>
      <c r="G1029" s="463"/>
      <c r="H1029" s="463"/>
      <c r="I1029" s="473"/>
      <c r="J1029" s="413"/>
    </row>
    <row r="1030" spans="2:10" ht="20.100000000000001" customHeight="1">
      <c r="B1030" s="410"/>
      <c r="C1030" s="410"/>
      <c r="D1030" s="411"/>
      <c r="E1030" s="412"/>
      <c r="F1030" s="413"/>
      <c r="G1030" s="463"/>
      <c r="H1030" s="463"/>
      <c r="I1030" s="473"/>
      <c r="J1030" s="413"/>
    </row>
    <row r="1031" spans="2:10" ht="20.100000000000001" customHeight="1">
      <c r="B1031" s="410"/>
      <c r="C1031" s="410"/>
      <c r="D1031" s="411"/>
      <c r="E1031" s="412"/>
      <c r="F1031" s="413"/>
      <c r="G1031" s="463"/>
      <c r="H1031" s="463"/>
      <c r="I1031" s="473"/>
      <c r="J1031" s="413"/>
    </row>
    <row r="1032" spans="2:10" ht="20.100000000000001" customHeight="1">
      <c r="B1032" s="410"/>
      <c r="C1032" s="410"/>
      <c r="D1032" s="411"/>
      <c r="E1032" s="412"/>
      <c r="F1032" s="413"/>
      <c r="G1032" s="463"/>
      <c r="H1032" s="463"/>
      <c r="I1032" s="473"/>
      <c r="J1032" s="413"/>
    </row>
    <row r="1033" spans="2:10" ht="20.100000000000001" customHeight="1">
      <c r="B1033" s="410"/>
      <c r="C1033" s="410"/>
      <c r="D1033" s="411"/>
      <c r="E1033" s="412"/>
      <c r="F1033" s="413"/>
      <c r="G1033" s="463"/>
      <c r="H1033" s="463"/>
      <c r="I1033" s="473"/>
      <c r="J1033" s="413"/>
    </row>
    <row r="1034" spans="2:10" ht="20.100000000000001" customHeight="1">
      <c r="B1034" s="410"/>
      <c r="C1034" s="410"/>
      <c r="D1034" s="411"/>
      <c r="E1034" s="412"/>
      <c r="F1034" s="413"/>
      <c r="G1034" s="463"/>
      <c r="H1034" s="463"/>
      <c r="I1034" s="473"/>
      <c r="J1034" s="413"/>
    </row>
    <row r="1035" spans="2:10" ht="20.100000000000001" customHeight="1">
      <c r="B1035" s="410"/>
      <c r="C1035" s="410"/>
      <c r="D1035" s="411"/>
      <c r="E1035" s="412"/>
      <c r="F1035" s="413"/>
      <c r="G1035" s="463"/>
      <c r="H1035" s="463"/>
      <c r="I1035" s="473"/>
      <c r="J1035" s="413"/>
    </row>
    <row r="1036" spans="2:10" ht="20.100000000000001" customHeight="1">
      <c r="B1036" s="410"/>
      <c r="C1036" s="410"/>
      <c r="D1036" s="411"/>
      <c r="E1036" s="412"/>
      <c r="F1036" s="413"/>
      <c r="G1036" s="463"/>
      <c r="H1036" s="463"/>
      <c r="I1036" s="473"/>
      <c r="J1036" s="413"/>
    </row>
    <row r="1037" spans="2:10" ht="20.100000000000001" customHeight="1">
      <c r="B1037" s="410"/>
      <c r="C1037" s="410"/>
      <c r="D1037" s="411"/>
      <c r="E1037" s="412"/>
      <c r="F1037" s="413"/>
      <c r="G1037" s="463"/>
      <c r="H1037" s="463"/>
      <c r="I1037" s="473"/>
      <c r="J1037" s="413"/>
    </row>
    <row r="1038" spans="2:10" ht="20.100000000000001" customHeight="1">
      <c r="B1038" s="410"/>
      <c r="C1038" s="410"/>
      <c r="D1038" s="411"/>
      <c r="E1038" s="412"/>
      <c r="F1038" s="413"/>
      <c r="G1038" s="463"/>
      <c r="H1038" s="463"/>
      <c r="I1038" s="473"/>
      <c r="J1038" s="413"/>
    </row>
    <row r="1039" spans="2:10" ht="20.100000000000001" customHeight="1">
      <c r="B1039" s="410"/>
      <c r="C1039" s="410"/>
      <c r="D1039" s="411"/>
      <c r="E1039" s="412"/>
      <c r="F1039" s="413"/>
      <c r="G1039" s="463"/>
      <c r="H1039" s="463"/>
      <c r="I1039" s="473"/>
      <c r="J1039" s="413"/>
    </row>
    <row r="1040" spans="2:10" ht="20.100000000000001" customHeight="1">
      <c r="B1040" s="410"/>
      <c r="C1040" s="410"/>
      <c r="D1040" s="411"/>
      <c r="E1040" s="412"/>
      <c r="F1040" s="413"/>
      <c r="G1040" s="463"/>
      <c r="H1040" s="463"/>
      <c r="I1040" s="473"/>
      <c r="J1040" s="413"/>
    </row>
    <row r="1041" spans="2:10" ht="20.100000000000001" customHeight="1">
      <c r="B1041" s="410"/>
      <c r="C1041" s="410"/>
      <c r="D1041" s="411"/>
      <c r="E1041" s="412"/>
      <c r="F1041" s="413"/>
      <c r="G1041" s="463"/>
      <c r="H1041" s="463"/>
      <c r="I1041" s="473"/>
      <c r="J1041" s="413"/>
    </row>
    <row r="1042" spans="2:10" ht="20.100000000000001" customHeight="1">
      <c r="B1042" s="410"/>
      <c r="C1042" s="410"/>
      <c r="D1042" s="411"/>
      <c r="E1042" s="412"/>
      <c r="F1042" s="413"/>
      <c r="G1042" s="463"/>
      <c r="H1042" s="463"/>
      <c r="I1042" s="473"/>
      <c r="J1042" s="413"/>
    </row>
    <row r="1043" spans="2:10" ht="20.100000000000001" customHeight="1">
      <c r="B1043" s="410"/>
      <c r="C1043" s="410"/>
      <c r="D1043" s="411"/>
      <c r="E1043" s="412"/>
      <c r="F1043" s="413"/>
      <c r="G1043" s="463"/>
      <c r="H1043" s="463"/>
      <c r="I1043" s="473"/>
      <c r="J1043" s="413"/>
    </row>
    <row r="1044" spans="2:10" ht="20.100000000000001" customHeight="1">
      <c r="B1044" s="410"/>
      <c r="C1044" s="410"/>
      <c r="D1044" s="411"/>
      <c r="E1044" s="412"/>
      <c r="F1044" s="413"/>
      <c r="G1044" s="463"/>
      <c r="H1044" s="463"/>
      <c r="I1044" s="473"/>
      <c r="J1044" s="413"/>
    </row>
    <row r="1045" spans="2:10" ht="20.100000000000001" customHeight="1">
      <c r="B1045" s="410"/>
      <c r="C1045" s="410"/>
      <c r="D1045" s="411"/>
      <c r="E1045" s="412"/>
      <c r="F1045" s="413"/>
      <c r="G1045" s="463"/>
      <c r="H1045" s="463"/>
      <c r="I1045" s="473"/>
      <c r="J1045" s="413"/>
    </row>
    <row r="1046" spans="2:10" ht="20.100000000000001" customHeight="1">
      <c r="B1046" s="410"/>
      <c r="C1046" s="410"/>
      <c r="D1046" s="411"/>
      <c r="E1046" s="412"/>
      <c r="F1046" s="413"/>
      <c r="G1046" s="463"/>
      <c r="H1046" s="463"/>
      <c r="I1046" s="473"/>
      <c r="J1046" s="413"/>
    </row>
    <row r="1047" spans="2:10" ht="20.100000000000001" customHeight="1">
      <c r="B1047" s="410"/>
      <c r="C1047" s="410"/>
      <c r="D1047" s="411"/>
      <c r="E1047" s="412"/>
      <c r="F1047" s="413"/>
      <c r="G1047" s="463"/>
      <c r="H1047" s="463"/>
      <c r="I1047" s="473"/>
      <c r="J1047" s="413"/>
    </row>
    <row r="1048" spans="2:10" ht="20.100000000000001" customHeight="1">
      <c r="B1048" s="410"/>
      <c r="C1048" s="410"/>
      <c r="D1048" s="411"/>
      <c r="E1048" s="412"/>
      <c r="F1048" s="413"/>
      <c r="G1048" s="463"/>
      <c r="H1048" s="463"/>
      <c r="I1048" s="473"/>
      <c r="J1048" s="413"/>
    </row>
    <row r="1049" spans="2:10" ht="20.100000000000001" customHeight="1">
      <c r="B1049" s="410"/>
      <c r="C1049" s="410"/>
      <c r="D1049" s="411"/>
      <c r="E1049" s="412"/>
      <c r="F1049" s="413"/>
      <c r="G1049" s="463"/>
      <c r="H1049" s="463"/>
      <c r="I1049" s="473"/>
      <c r="J1049" s="413"/>
    </row>
    <row r="1050" spans="2:10" ht="20.100000000000001" customHeight="1">
      <c r="B1050" s="410"/>
      <c r="C1050" s="410"/>
      <c r="D1050" s="411"/>
      <c r="E1050" s="412"/>
      <c r="F1050" s="413"/>
      <c r="G1050" s="463"/>
      <c r="H1050" s="463"/>
      <c r="I1050" s="473"/>
      <c r="J1050" s="413"/>
    </row>
    <row r="1051" spans="2:10" ht="20.100000000000001" customHeight="1">
      <c r="B1051" s="410"/>
      <c r="C1051" s="410"/>
      <c r="D1051" s="411"/>
      <c r="E1051" s="412"/>
      <c r="F1051" s="413"/>
      <c r="G1051" s="463"/>
      <c r="H1051" s="463"/>
      <c r="I1051" s="473"/>
      <c r="J1051" s="413"/>
    </row>
    <row r="1052" spans="2:10" ht="20.100000000000001" customHeight="1">
      <c r="B1052" s="410"/>
      <c r="C1052" s="410"/>
      <c r="D1052" s="411"/>
      <c r="E1052" s="412"/>
      <c r="F1052" s="413"/>
      <c r="G1052" s="463"/>
      <c r="H1052" s="463"/>
      <c r="I1052" s="473"/>
      <c r="J1052" s="413"/>
    </row>
    <row r="1053" spans="2:10" ht="20.100000000000001" customHeight="1">
      <c r="B1053" s="410"/>
      <c r="C1053" s="410"/>
      <c r="D1053" s="411"/>
      <c r="E1053" s="412"/>
      <c r="F1053" s="413"/>
      <c r="G1053" s="463"/>
      <c r="H1053" s="463"/>
      <c r="I1053" s="473"/>
      <c r="J1053" s="413"/>
    </row>
    <row r="1054" spans="2:10" ht="20.100000000000001" customHeight="1">
      <c r="B1054" s="410"/>
      <c r="C1054" s="410"/>
      <c r="D1054" s="411"/>
      <c r="E1054" s="412"/>
      <c r="F1054" s="413"/>
      <c r="G1054" s="463"/>
      <c r="H1054" s="463"/>
      <c r="I1054" s="473"/>
      <c r="J1054" s="413"/>
    </row>
    <row r="1055" spans="2:10" ht="20.100000000000001" customHeight="1">
      <c r="B1055" s="410"/>
      <c r="C1055" s="410"/>
      <c r="D1055" s="411"/>
      <c r="E1055" s="412"/>
      <c r="F1055" s="413"/>
      <c r="G1055" s="463"/>
      <c r="H1055" s="463"/>
      <c r="I1055" s="473"/>
      <c r="J1055" s="413"/>
    </row>
    <row r="1056" spans="2:10" ht="20.100000000000001" customHeight="1">
      <c r="B1056" s="410"/>
      <c r="C1056" s="410"/>
      <c r="D1056" s="411"/>
      <c r="E1056" s="412"/>
      <c r="F1056" s="413"/>
      <c r="G1056" s="463"/>
      <c r="H1056" s="463"/>
      <c r="I1056" s="473"/>
      <c r="J1056" s="413"/>
    </row>
    <row r="1057" spans="2:10" ht="20.100000000000001" customHeight="1">
      <c r="B1057" s="410"/>
      <c r="C1057" s="410"/>
      <c r="D1057" s="411"/>
      <c r="E1057" s="412"/>
      <c r="F1057" s="413"/>
      <c r="G1057" s="463"/>
      <c r="H1057" s="463"/>
      <c r="I1057" s="473"/>
      <c r="J1057" s="413"/>
    </row>
    <row r="1058" spans="2:10" ht="20.100000000000001" customHeight="1">
      <c r="B1058" s="410"/>
      <c r="C1058" s="410"/>
      <c r="D1058" s="411"/>
      <c r="E1058" s="412"/>
      <c r="F1058" s="413"/>
      <c r="G1058" s="463"/>
      <c r="H1058" s="463"/>
      <c r="I1058" s="473"/>
      <c r="J1058" s="413"/>
    </row>
    <row r="1059" spans="2:10" ht="20.100000000000001" customHeight="1">
      <c r="B1059" s="410"/>
      <c r="C1059" s="410"/>
      <c r="D1059" s="411"/>
      <c r="E1059" s="412"/>
      <c r="F1059" s="413"/>
      <c r="G1059" s="463"/>
      <c r="H1059" s="463"/>
      <c r="I1059" s="473"/>
      <c r="J1059" s="413"/>
    </row>
    <row r="1060" spans="2:10" ht="20.100000000000001" customHeight="1">
      <c r="B1060" s="410"/>
      <c r="C1060" s="410"/>
      <c r="D1060" s="411"/>
      <c r="E1060" s="412"/>
      <c r="F1060" s="413"/>
      <c r="G1060" s="463"/>
      <c r="H1060" s="463"/>
      <c r="I1060" s="473"/>
      <c r="J1060" s="413"/>
    </row>
    <row r="1061" spans="2:10" ht="20.100000000000001" customHeight="1">
      <c r="B1061" s="410"/>
      <c r="C1061" s="410"/>
      <c r="D1061" s="411"/>
      <c r="E1061" s="412"/>
      <c r="F1061" s="413"/>
      <c r="G1061" s="463"/>
      <c r="H1061" s="463"/>
      <c r="I1061" s="473"/>
      <c r="J1061" s="413"/>
    </row>
    <row r="1062" spans="2:10" ht="20.100000000000001" customHeight="1">
      <c r="B1062" s="410"/>
      <c r="C1062" s="410"/>
      <c r="D1062" s="411"/>
      <c r="E1062" s="412"/>
      <c r="F1062" s="413"/>
      <c r="G1062" s="463"/>
      <c r="H1062" s="463"/>
      <c r="I1062" s="473"/>
      <c r="J1062" s="413"/>
    </row>
    <row r="1063" spans="2:10" ht="20.100000000000001" customHeight="1">
      <c r="B1063" s="410"/>
      <c r="C1063" s="410"/>
      <c r="D1063" s="411"/>
      <c r="E1063" s="412"/>
      <c r="F1063" s="413"/>
      <c r="G1063" s="463"/>
      <c r="H1063" s="463"/>
      <c r="I1063" s="473"/>
      <c r="J1063" s="413"/>
    </row>
    <row r="1064" spans="2:10" ht="20.100000000000001" customHeight="1">
      <c r="B1064" s="410"/>
      <c r="C1064" s="410"/>
      <c r="D1064" s="411"/>
      <c r="E1064" s="412"/>
      <c r="F1064" s="413"/>
      <c r="G1064" s="463"/>
      <c r="H1064" s="463"/>
      <c r="I1064" s="473"/>
      <c r="J1064" s="413"/>
    </row>
    <row r="1065" spans="2:10" ht="20.100000000000001" customHeight="1">
      <c r="B1065" s="410"/>
      <c r="C1065" s="410"/>
      <c r="D1065" s="411"/>
      <c r="E1065" s="412"/>
      <c r="F1065" s="413"/>
      <c r="G1065" s="463"/>
      <c r="H1065" s="463"/>
      <c r="I1065" s="473"/>
      <c r="J1065" s="413"/>
    </row>
    <row r="1066" spans="2:10" ht="20.100000000000001" customHeight="1">
      <c r="B1066" s="410"/>
      <c r="C1066" s="410"/>
      <c r="D1066" s="411"/>
      <c r="E1066" s="412"/>
      <c r="F1066" s="413"/>
      <c r="G1066" s="463"/>
      <c r="H1066" s="463"/>
      <c r="I1066" s="473"/>
      <c r="J1066" s="413"/>
    </row>
    <row r="1067" spans="2:10" ht="20.100000000000001" customHeight="1">
      <c r="B1067" s="410"/>
      <c r="C1067" s="410"/>
      <c r="D1067" s="411"/>
      <c r="E1067" s="412"/>
      <c r="F1067" s="413"/>
      <c r="G1067" s="463"/>
      <c r="H1067" s="463"/>
      <c r="I1067" s="473"/>
      <c r="J1067" s="413"/>
    </row>
    <row r="1068" spans="2:10" ht="20.100000000000001" customHeight="1">
      <c r="B1068" s="410"/>
      <c r="C1068" s="410"/>
      <c r="D1068" s="411"/>
      <c r="E1068" s="412"/>
      <c r="F1068" s="413"/>
      <c r="G1068" s="463"/>
      <c r="H1068" s="463"/>
      <c r="I1068" s="473"/>
      <c r="J1068" s="413"/>
    </row>
    <row r="1069" spans="2:10" ht="20.100000000000001" customHeight="1">
      <c r="B1069" s="410"/>
      <c r="C1069" s="410"/>
      <c r="D1069" s="411"/>
      <c r="E1069" s="412"/>
      <c r="F1069" s="413"/>
      <c r="G1069" s="463"/>
      <c r="H1069" s="463"/>
      <c r="I1069" s="473"/>
      <c r="J1069" s="413"/>
    </row>
    <row r="1070" spans="2:10" ht="20.100000000000001" customHeight="1">
      <c r="B1070" s="410"/>
      <c r="C1070" s="410"/>
      <c r="D1070" s="411"/>
      <c r="E1070" s="412"/>
      <c r="F1070" s="413"/>
      <c r="G1070" s="463"/>
      <c r="H1070" s="463"/>
      <c r="I1070" s="473"/>
      <c r="J1070" s="413"/>
    </row>
    <row r="1071" spans="2:10" ht="20.100000000000001" customHeight="1">
      <c r="B1071" s="410"/>
      <c r="C1071" s="410"/>
      <c r="D1071" s="411"/>
      <c r="E1071" s="412"/>
      <c r="F1071" s="413"/>
      <c r="G1071" s="463"/>
      <c r="H1071" s="463"/>
      <c r="I1071" s="473"/>
      <c r="J1071" s="413"/>
    </row>
    <row r="1072" spans="2:10" ht="20.100000000000001" customHeight="1">
      <c r="B1072" s="410"/>
      <c r="C1072" s="410"/>
      <c r="D1072" s="411"/>
      <c r="E1072" s="412"/>
      <c r="F1072" s="413"/>
      <c r="G1072" s="463"/>
      <c r="H1072" s="463"/>
      <c r="I1072" s="473"/>
      <c r="J1072" s="413"/>
    </row>
    <row r="1073" spans="2:10" ht="20.100000000000001" customHeight="1">
      <c r="B1073" s="410"/>
      <c r="C1073" s="410"/>
      <c r="D1073" s="411"/>
      <c r="E1073" s="412"/>
      <c r="F1073" s="413"/>
      <c r="G1073" s="463"/>
      <c r="H1073" s="463"/>
      <c r="I1073" s="473"/>
      <c r="J1073" s="413"/>
    </row>
    <row r="1074" spans="2:10" ht="20.100000000000001" customHeight="1">
      <c r="B1074" s="410"/>
      <c r="C1074" s="410"/>
      <c r="D1074" s="411"/>
      <c r="E1074" s="412"/>
      <c r="F1074" s="413"/>
      <c r="G1074" s="463"/>
      <c r="H1074" s="463"/>
      <c r="I1074" s="473"/>
      <c r="J1074" s="413"/>
    </row>
    <row r="1075" spans="2:10" ht="20.100000000000001" customHeight="1">
      <c r="B1075" s="410"/>
      <c r="C1075" s="410"/>
      <c r="D1075" s="411"/>
      <c r="E1075" s="412"/>
      <c r="F1075" s="413"/>
      <c r="G1075" s="463"/>
      <c r="H1075" s="463"/>
      <c r="I1075" s="473"/>
      <c r="J1075" s="413"/>
    </row>
    <row r="1076" spans="2:10" ht="20.100000000000001" customHeight="1">
      <c r="B1076" s="410"/>
      <c r="C1076" s="410"/>
      <c r="D1076" s="411"/>
      <c r="E1076" s="412"/>
      <c r="F1076" s="413"/>
      <c r="G1076" s="463"/>
      <c r="H1076" s="463"/>
      <c r="I1076" s="473"/>
      <c r="J1076" s="413"/>
    </row>
    <row r="1077" spans="2:10" ht="20.100000000000001" customHeight="1">
      <c r="B1077" s="410"/>
      <c r="C1077" s="410"/>
      <c r="D1077" s="411"/>
      <c r="E1077" s="412"/>
      <c r="F1077" s="413"/>
      <c r="G1077" s="463"/>
      <c r="H1077" s="463"/>
      <c r="I1077" s="473"/>
      <c r="J1077" s="413"/>
    </row>
    <row r="1078" spans="2:10" ht="20.100000000000001" customHeight="1">
      <c r="B1078" s="410"/>
      <c r="C1078" s="410"/>
      <c r="D1078" s="411"/>
      <c r="E1078" s="412"/>
      <c r="F1078" s="413"/>
      <c r="G1078" s="463"/>
      <c r="H1078" s="463"/>
      <c r="I1078" s="473"/>
      <c r="J1078" s="413"/>
    </row>
    <row r="1079" spans="2:10" ht="20.100000000000001" customHeight="1">
      <c r="B1079" s="410"/>
      <c r="C1079" s="410"/>
      <c r="D1079" s="411"/>
      <c r="E1079" s="412"/>
      <c r="F1079" s="413"/>
      <c r="G1079" s="463"/>
      <c r="H1079" s="463"/>
      <c r="I1079" s="473"/>
      <c r="J1079" s="413"/>
    </row>
    <row r="1080" spans="2:10" ht="20.100000000000001" customHeight="1">
      <c r="B1080" s="410"/>
      <c r="C1080" s="410"/>
      <c r="D1080" s="411"/>
      <c r="E1080" s="412"/>
      <c r="F1080" s="413"/>
      <c r="G1080" s="463"/>
      <c r="H1080" s="463"/>
      <c r="I1080" s="473"/>
      <c r="J1080" s="413"/>
    </row>
    <row r="1081" spans="2:10" ht="20.100000000000001" customHeight="1">
      <c r="B1081" s="410"/>
      <c r="C1081" s="410"/>
      <c r="D1081" s="411"/>
      <c r="E1081" s="412"/>
      <c r="F1081" s="413"/>
      <c r="G1081" s="463"/>
      <c r="H1081" s="463"/>
      <c r="I1081" s="473"/>
      <c r="J1081" s="413"/>
    </row>
    <row r="1082" spans="2:10" ht="20.100000000000001" customHeight="1">
      <c r="B1082" s="410"/>
      <c r="C1082" s="410"/>
      <c r="D1082" s="411"/>
      <c r="E1082" s="412"/>
      <c r="F1082" s="413"/>
      <c r="G1082" s="463"/>
      <c r="H1082" s="463"/>
      <c r="I1082" s="473"/>
      <c r="J1082" s="413"/>
    </row>
    <row r="1083" spans="2:10" ht="20.100000000000001" customHeight="1">
      <c r="B1083" s="410"/>
      <c r="C1083" s="410"/>
      <c r="D1083" s="411"/>
      <c r="E1083" s="412"/>
      <c r="F1083" s="413"/>
      <c r="G1083" s="463"/>
      <c r="H1083" s="463"/>
      <c r="I1083" s="473"/>
      <c r="J1083" s="413"/>
    </row>
    <row r="1084" spans="2:10" ht="20.100000000000001" customHeight="1">
      <c r="B1084" s="410"/>
      <c r="C1084" s="410"/>
      <c r="D1084" s="411"/>
      <c r="E1084" s="412"/>
      <c r="F1084" s="413"/>
      <c r="G1084" s="463"/>
      <c r="H1084" s="463"/>
      <c r="I1084" s="473"/>
      <c r="J1084" s="413"/>
    </row>
    <row r="1085" spans="2:10" ht="20.100000000000001" customHeight="1">
      <c r="B1085" s="410"/>
      <c r="C1085" s="410"/>
      <c r="D1085" s="411"/>
      <c r="E1085" s="412"/>
      <c r="F1085" s="413"/>
      <c r="G1085" s="463"/>
      <c r="H1085" s="463"/>
      <c r="I1085" s="473"/>
      <c r="J1085" s="413"/>
    </row>
    <row r="1086" spans="2:10" ht="20.100000000000001" customHeight="1">
      <c r="B1086" s="410"/>
      <c r="C1086" s="410"/>
      <c r="D1086" s="411"/>
      <c r="E1086" s="412"/>
      <c r="F1086" s="413"/>
      <c r="G1086" s="463"/>
      <c r="H1086" s="463"/>
      <c r="I1086" s="473"/>
      <c r="J1086" s="413"/>
    </row>
    <row r="1087" spans="2:10" ht="20.100000000000001" customHeight="1">
      <c r="B1087" s="410"/>
      <c r="C1087" s="410"/>
      <c r="D1087" s="411"/>
      <c r="E1087" s="412"/>
      <c r="F1087" s="413"/>
      <c r="G1087" s="463"/>
      <c r="H1087" s="463"/>
      <c r="I1087" s="473"/>
      <c r="J1087" s="413"/>
    </row>
    <row r="1088" spans="2:10" ht="20.100000000000001" customHeight="1">
      <c r="B1088" s="410"/>
      <c r="C1088" s="410"/>
      <c r="D1088" s="411"/>
      <c r="E1088" s="412"/>
      <c r="F1088" s="413"/>
      <c r="G1088" s="463"/>
      <c r="H1088" s="463"/>
      <c r="I1088" s="473"/>
      <c r="J1088" s="413"/>
    </row>
    <row r="1089" spans="2:10" ht="20.100000000000001" customHeight="1">
      <c r="B1089" s="410"/>
      <c r="C1089" s="410"/>
      <c r="D1089" s="411"/>
      <c r="E1089" s="412"/>
      <c r="F1089" s="413"/>
      <c r="G1089" s="463"/>
      <c r="H1089" s="463"/>
      <c r="I1089" s="473"/>
      <c r="J1089" s="413"/>
    </row>
    <row r="1090" spans="2:10" ht="20.100000000000001" customHeight="1">
      <c r="B1090" s="410"/>
      <c r="C1090" s="410"/>
      <c r="D1090" s="411"/>
      <c r="E1090" s="412"/>
      <c r="F1090" s="413"/>
      <c r="G1090" s="463"/>
      <c r="H1090" s="463"/>
      <c r="I1090" s="473"/>
      <c r="J1090" s="413"/>
    </row>
    <row r="1091" spans="2:10" ht="20.100000000000001" customHeight="1">
      <c r="B1091" s="410"/>
      <c r="C1091" s="410"/>
      <c r="D1091" s="411"/>
      <c r="E1091" s="412"/>
      <c r="F1091" s="413"/>
      <c r="G1091" s="463"/>
      <c r="H1091" s="463"/>
      <c r="I1091" s="473"/>
      <c r="J1091" s="413"/>
    </row>
    <row r="1092" spans="2:10" ht="20.100000000000001" customHeight="1">
      <c r="B1092" s="410"/>
      <c r="C1092" s="410"/>
      <c r="D1092" s="411"/>
      <c r="E1092" s="412"/>
      <c r="F1092" s="413"/>
      <c r="G1092" s="463"/>
      <c r="H1092" s="463"/>
      <c r="I1092" s="473"/>
      <c r="J1092" s="413"/>
    </row>
    <row r="1093" spans="2:10" ht="20.100000000000001" customHeight="1">
      <c r="B1093" s="410"/>
      <c r="C1093" s="410"/>
      <c r="D1093" s="411"/>
      <c r="E1093" s="412"/>
      <c r="F1093" s="413"/>
      <c r="G1093" s="463"/>
      <c r="H1093" s="463"/>
      <c r="I1093" s="473"/>
      <c r="J1093" s="413"/>
    </row>
    <row r="1094" spans="2:10" ht="20.100000000000001" customHeight="1">
      <c r="B1094" s="410"/>
      <c r="C1094" s="410"/>
      <c r="D1094" s="411"/>
      <c r="E1094" s="412"/>
      <c r="F1094" s="413"/>
      <c r="G1094" s="463"/>
      <c r="H1094" s="463"/>
      <c r="I1094" s="473"/>
      <c r="J1094" s="413"/>
    </row>
    <row r="1095" spans="2:10" ht="20.100000000000001" customHeight="1">
      <c r="B1095" s="410"/>
      <c r="C1095" s="410"/>
      <c r="D1095" s="411"/>
      <c r="E1095" s="412"/>
      <c r="F1095" s="413"/>
      <c r="G1095" s="463"/>
      <c r="H1095" s="463"/>
      <c r="I1095" s="473"/>
      <c r="J1095" s="413"/>
    </row>
    <row r="1096" spans="2:10" ht="20.100000000000001" customHeight="1">
      <c r="B1096" s="410"/>
      <c r="C1096" s="410"/>
      <c r="D1096" s="411"/>
      <c r="E1096" s="412"/>
      <c r="F1096" s="413"/>
      <c r="G1096" s="463"/>
      <c r="H1096" s="463"/>
      <c r="I1096" s="473"/>
      <c r="J1096" s="413"/>
    </row>
    <row r="1097" spans="2:10" ht="20.100000000000001" customHeight="1">
      <c r="B1097" s="410"/>
      <c r="C1097" s="410"/>
      <c r="D1097" s="411"/>
      <c r="E1097" s="412"/>
      <c r="F1097" s="413"/>
      <c r="G1097" s="463"/>
      <c r="H1097" s="463"/>
      <c r="I1097" s="473"/>
      <c r="J1097" s="413"/>
    </row>
    <row r="1098" spans="2:10" ht="20.100000000000001" customHeight="1">
      <c r="B1098" s="410"/>
      <c r="C1098" s="410"/>
      <c r="D1098" s="411"/>
      <c r="E1098" s="412"/>
      <c r="F1098" s="413"/>
      <c r="G1098" s="463"/>
      <c r="H1098" s="463"/>
      <c r="I1098" s="473"/>
      <c r="J1098" s="413"/>
    </row>
    <row r="1099" spans="2:10" ht="20.100000000000001" customHeight="1">
      <c r="B1099" s="410"/>
      <c r="C1099" s="410"/>
      <c r="D1099" s="411"/>
      <c r="E1099" s="412"/>
      <c r="F1099" s="413"/>
      <c r="G1099" s="463"/>
      <c r="H1099" s="463"/>
      <c r="I1099" s="473"/>
      <c r="J1099" s="413"/>
    </row>
    <row r="1100" spans="2:10" ht="20.100000000000001" customHeight="1">
      <c r="B1100" s="410"/>
      <c r="C1100" s="410"/>
      <c r="D1100" s="411"/>
      <c r="E1100" s="412"/>
      <c r="F1100" s="413"/>
      <c r="G1100" s="463"/>
      <c r="H1100" s="463"/>
      <c r="I1100" s="473"/>
      <c r="J1100" s="413"/>
    </row>
    <row r="1101" spans="2:10" ht="20.100000000000001" customHeight="1">
      <c r="B1101" s="410"/>
      <c r="C1101" s="410"/>
      <c r="D1101" s="411"/>
      <c r="E1101" s="412"/>
      <c r="F1101" s="413"/>
      <c r="G1101" s="463"/>
      <c r="H1101" s="463"/>
      <c r="I1101" s="473"/>
      <c r="J1101" s="413"/>
    </row>
    <row r="1102" spans="2:10" ht="20.100000000000001" customHeight="1">
      <c r="B1102" s="410"/>
      <c r="C1102" s="410"/>
      <c r="D1102" s="411"/>
      <c r="E1102" s="412"/>
      <c r="F1102" s="413"/>
      <c r="G1102" s="463"/>
      <c r="H1102" s="463"/>
      <c r="I1102" s="473"/>
      <c r="J1102" s="413"/>
    </row>
    <row r="1103" spans="2:10" ht="20.100000000000001" customHeight="1">
      <c r="B1103" s="410"/>
      <c r="C1103" s="410"/>
      <c r="D1103" s="411"/>
      <c r="E1103" s="412"/>
      <c r="F1103" s="413"/>
      <c r="G1103" s="463"/>
      <c r="H1103" s="463"/>
      <c r="I1103" s="473"/>
      <c r="J1103" s="413"/>
    </row>
    <row r="1104" spans="2:10" ht="20.100000000000001" customHeight="1">
      <c r="B1104" s="410"/>
      <c r="C1104" s="410"/>
      <c r="D1104" s="411"/>
      <c r="E1104" s="412"/>
      <c r="F1104" s="413"/>
      <c r="G1104" s="463"/>
      <c r="H1104" s="463"/>
      <c r="I1104" s="473"/>
      <c r="J1104" s="413"/>
    </row>
    <row r="1105" spans="2:10" ht="20.100000000000001" customHeight="1">
      <c r="B1105" s="410"/>
      <c r="C1105" s="410"/>
      <c r="D1105" s="411"/>
      <c r="E1105" s="412"/>
      <c r="F1105" s="413"/>
      <c r="G1105" s="463"/>
      <c r="H1105" s="463"/>
      <c r="I1105" s="473"/>
      <c r="J1105" s="413"/>
    </row>
    <row r="1106" spans="2:10" ht="20.100000000000001" customHeight="1">
      <c r="B1106" s="410"/>
      <c r="C1106" s="410"/>
      <c r="D1106" s="411"/>
      <c r="E1106" s="412"/>
      <c r="F1106" s="413"/>
      <c r="G1106" s="463"/>
      <c r="H1106" s="463"/>
      <c r="I1106" s="473"/>
      <c r="J1106" s="413"/>
    </row>
    <row r="1107" spans="2:10" ht="20.100000000000001" customHeight="1">
      <c r="B1107" s="410"/>
      <c r="C1107" s="410"/>
      <c r="D1107" s="411"/>
      <c r="E1107" s="412"/>
      <c r="F1107" s="413"/>
      <c r="G1107" s="463"/>
      <c r="H1107" s="463"/>
      <c r="I1107" s="473"/>
      <c r="J1107" s="413"/>
    </row>
    <row r="1108" spans="2:10" ht="20.100000000000001" customHeight="1">
      <c r="B1108" s="410"/>
      <c r="C1108" s="410"/>
      <c r="D1108" s="411"/>
      <c r="E1108" s="412"/>
      <c r="F1108" s="413"/>
      <c r="G1108" s="463"/>
      <c r="H1108" s="463"/>
      <c r="I1108" s="473"/>
      <c r="J1108" s="413"/>
    </row>
    <row r="1109" spans="2:10" ht="20.100000000000001" customHeight="1">
      <c r="B1109" s="410"/>
      <c r="C1109" s="410"/>
      <c r="D1109" s="411"/>
      <c r="E1109" s="412"/>
      <c r="F1109" s="413"/>
      <c r="G1109" s="463"/>
      <c r="H1109" s="463"/>
      <c r="I1109" s="473"/>
      <c r="J1109" s="413"/>
    </row>
    <row r="1110" spans="2:10" ht="20.100000000000001" customHeight="1">
      <c r="B1110" s="410"/>
      <c r="C1110" s="410"/>
      <c r="D1110" s="411"/>
      <c r="E1110" s="412"/>
      <c r="F1110" s="413"/>
      <c r="G1110" s="463"/>
      <c r="H1110" s="463"/>
      <c r="I1110" s="473"/>
      <c r="J1110" s="413"/>
    </row>
    <row r="1111" spans="2:10" ht="20.100000000000001" customHeight="1">
      <c r="B1111" s="410"/>
      <c r="C1111" s="410"/>
      <c r="D1111" s="411"/>
      <c r="E1111" s="412"/>
      <c r="F1111" s="413"/>
      <c r="G1111" s="463"/>
      <c r="H1111" s="463"/>
      <c r="I1111" s="473"/>
      <c r="J1111" s="413"/>
    </row>
    <row r="1112" spans="2:10" ht="20.100000000000001" customHeight="1">
      <c r="B1112" s="410"/>
      <c r="C1112" s="410"/>
      <c r="D1112" s="411"/>
      <c r="E1112" s="412"/>
      <c r="F1112" s="413"/>
      <c r="G1112" s="463"/>
      <c r="H1112" s="463"/>
      <c r="I1112" s="473"/>
      <c r="J1112" s="413"/>
    </row>
    <row r="1113" spans="2:10" ht="20.100000000000001" customHeight="1">
      <c r="B1113" s="410"/>
      <c r="C1113" s="410"/>
      <c r="D1113" s="411"/>
      <c r="E1113" s="412"/>
      <c r="F1113" s="413"/>
      <c r="G1113" s="463"/>
      <c r="H1113" s="463"/>
      <c r="I1113" s="473"/>
      <c r="J1113" s="413"/>
    </row>
    <row r="1114" spans="2:10" ht="20.100000000000001" customHeight="1">
      <c r="B1114" s="410"/>
      <c r="C1114" s="410"/>
      <c r="D1114" s="411"/>
      <c r="E1114" s="412"/>
      <c r="F1114" s="413"/>
      <c r="G1114" s="463"/>
      <c r="H1114" s="463"/>
      <c r="I1114" s="473"/>
      <c r="J1114" s="413"/>
    </row>
    <row r="1115" spans="2:10" ht="20.100000000000001" customHeight="1">
      <c r="B1115" s="410"/>
      <c r="C1115" s="410"/>
      <c r="D1115" s="411"/>
      <c r="E1115" s="412"/>
      <c r="F1115" s="413"/>
      <c r="G1115" s="463"/>
      <c r="H1115" s="463"/>
      <c r="I1115" s="473"/>
      <c r="J1115" s="413"/>
    </row>
    <row r="1116" spans="2:10" ht="20.100000000000001" customHeight="1">
      <c r="B1116" s="410"/>
      <c r="C1116" s="410"/>
      <c r="D1116" s="411"/>
      <c r="E1116" s="412"/>
      <c r="F1116" s="413"/>
      <c r="G1116" s="463"/>
      <c r="H1116" s="463"/>
      <c r="I1116" s="473"/>
      <c r="J1116" s="413"/>
    </row>
    <row r="1117" spans="2:10" ht="20.100000000000001" customHeight="1">
      <c r="B1117" s="410"/>
      <c r="C1117" s="410"/>
      <c r="D1117" s="411"/>
      <c r="E1117" s="412"/>
      <c r="F1117" s="413"/>
      <c r="G1117" s="463"/>
      <c r="H1117" s="463"/>
      <c r="I1117" s="473"/>
      <c r="J1117" s="413"/>
    </row>
    <row r="1118" spans="2:10" ht="20.100000000000001" customHeight="1">
      <c r="B1118" s="410"/>
      <c r="C1118" s="410"/>
      <c r="D1118" s="411"/>
      <c r="E1118" s="412"/>
      <c r="F1118" s="413"/>
      <c r="G1118" s="463"/>
      <c r="H1118" s="463"/>
      <c r="I1118" s="473"/>
      <c r="J1118" s="413"/>
    </row>
    <row r="1119" spans="2:10" ht="20.100000000000001" customHeight="1">
      <c r="B1119" s="410"/>
      <c r="C1119" s="410"/>
      <c r="D1119" s="411"/>
      <c r="E1119" s="412"/>
      <c r="F1119" s="413"/>
      <c r="G1119" s="463"/>
      <c r="H1119" s="463"/>
      <c r="I1119" s="473"/>
      <c r="J1119" s="413"/>
    </row>
    <row r="1120" spans="2:10" ht="20.100000000000001" customHeight="1">
      <c r="B1120" s="410"/>
      <c r="C1120" s="410"/>
      <c r="D1120" s="411"/>
      <c r="E1120" s="412"/>
      <c r="F1120" s="413"/>
      <c r="G1120" s="463"/>
      <c r="H1120" s="463"/>
      <c r="I1120" s="473"/>
      <c r="J1120" s="413"/>
    </row>
    <row r="1121" spans="2:10" ht="20.100000000000001" customHeight="1">
      <c r="B1121" s="410"/>
      <c r="C1121" s="410"/>
      <c r="D1121" s="411"/>
      <c r="E1121" s="412"/>
      <c r="F1121" s="413"/>
      <c r="G1121" s="463"/>
      <c r="H1121" s="463"/>
      <c r="I1121" s="473"/>
      <c r="J1121" s="413"/>
    </row>
    <row r="1122" spans="2:10" ht="20.100000000000001" customHeight="1">
      <c r="B1122" s="410"/>
      <c r="C1122" s="410"/>
      <c r="D1122" s="411"/>
      <c r="E1122" s="412"/>
      <c r="F1122" s="413"/>
      <c r="G1122" s="463"/>
      <c r="H1122" s="463"/>
      <c r="I1122" s="473"/>
      <c r="J1122" s="413"/>
    </row>
    <row r="1123" spans="2:10" ht="20.100000000000001" customHeight="1">
      <c r="B1123" s="410"/>
      <c r="C1123" s="410"/>
      <c r="D1123" s="411"/>
      <c r="E1123" s="412"/>
      <c r="F1123" s="413"/>
      <c r="G1123" s="463"/>
      <c r="H1123" s="463"/>
      <c r="I1123" s="473"/>
      <c r="J1123" s="413"/>
    </row>
    <row r="1124" spans="2:10" ht="20.100000000000001" customHeight="1">
      <c r="B1124" s="410"/>
      <c r="C1124" s="410"/>
      <c r="D1124" s="411"/>
      <c r="E1124" s="412"/>
      <c r="F1124" s="413"/>
      <c r="G1124" s="463"/>
      <c r="H1124" s="463"/>
      <c r="I1124" s="473"/>
      <c r="J1124" s="413"/>
    </row>
    <row r="1125" spans="2:10" ht="20.100000000000001" customHeight="1">
      <c r="B1125" s="410"/>
      <c r="C1125" s="410"/>
      <c r="D1125" s="411"/>
      <c r="E1125" s="412"/>
      <c r="F1125" s="413"/>
      <c r="G1125" s="463"/>
      <c r="H1125" s="463"/>
      <c r="I1125" s="473"/>
      <c r="J1125" s="413"/>
    </row>
    <row r="1126" spans="2:10" ht="20.100000000000001" customHeight="1">
      <c r="B1126" s="410"/>
      <c r="C1126" s="410"/>
      <c r="D1126" s="411"/>
      <c r="E1126" s="412"/>
      <c r="F1126" s="413"/>
      <c r="G1126" s="463"/>
      <c r="H1126" s="463"/>
      <c r="I1126" s="473"/>
      <c r="J1126" s="413"/>
    </row>
    <row r="1127" spans="2:10" ht="20.100000000000001" customHeight="1">
      <c r="B1127" s="410"/>
      <c r="C1127" s="410"/>
      <c r="D1127" s="411"/>
      <c r="E1127" s="412"/>
      <c r="F1127" s="413"/>
      <c r="G1127" s="463"/>
      <c r="H1127" s="463"/>
      <c r="I1127" s="473"/>
      <c r="J1127" s="413"/>
    </row>
    <row r="1128" spans="2:10" ht="20.100000000000001" customHeight="1">
      <c r="B1128" s="410"/>
      <c r="C1128" s="410"/>
      <c r="D1128" s="411"/>
      <c r="E1128" s="412"/>
      <c r="F1128" s="413"/>
      <c r="G1128" s="463"/>
      <c r="H1128" s="463"/>
      <c r="I1128" s="473"/>
      <c r="J1128" s="413"/>
    </row>
    <row r="1129" spans="2:10" ht="20.100000000000001" customHeight="1">
      <c r="B1129" s="410"/>
      <c r="C1129" s="410"/>
      <c r="D1129" s="411"/>
      <c r="E1129" s="412"/>
      <c r="F1129" s="413"/>
      <c r="G1129" s="463"/>
      <c r="H1129" s="463"/>
      <c r="I1129" s="473"/>
      <c r="J1129" s="413"/>
    </row>
    <row r="1130" spans="2:10" ht="20.100000000000001" customHeight="1">
      <c r="B1130" s="410"/>
      <c r="C1130" s="410"/>
      <c r="D1130" s="411"/>
      <c r="E1130" s="412"/>
      <c r="F1130" s="413"/>
      <c r="G1130" s="463"/>
      <c r="H1130" s="463"/>
      <c r="I1130" s="473"/>
      <c r="J1130" s="413"/>
    </row>
    <row r="1131" spans="2:10" ht="20.100000000000001" customHeight="1">
      <c r="B1131" s="410"/>
      <c r="C1131" s="410"/>
      <c r="D1131" s="411"/>
      <c r="E1131" s="412"/>
      <c r="F1131" s="413"/>
      <c r="G1131" s="463"/>
      <c r="H1131" s="463"/>
      <c r="I1131" s="473"/>
      <c r="J1131" s="413"/>
    </row>
    <row r="1132" spans="2:10" ht="20.100000000000001" customHeight="1">
      <c r="B1132" s="410"/>
      <c r="C1132" s="410"/>
      <c r="D1132" s="411"/>
      <c r="E1132" s="412"/>
      <c r="F1132" s="413"/>
      <c r="G1132" s="463"/>
      <c r="H1132" s="463"/>
      <c r="I1132" s="473"/>
      <c r="J1132" s="413"/>
    </row>
    <row r="1133" spans="2:10" ht="20.100000000000001" customHeight="1">
      <c r="B1133" s="410"/>
      <c r="C1133" s="410"/>
      <c r="D1133" s="411"/>
      <c r="E1133" s="412"/>
      <c r="F1133" s="413"/>
      <c r="G1133" s="463"/>
      <c r="H1133" s="463"/>
      <c r="I1133" s="473"/>
      <c r="J1133" s="413"/>
    </row>
    <row r="1134" spans="2:10" ht="20.100000000000001" customHeight="1">
      <c r="B1134" s="410"/>
      <c r="C1134" s="410"/>
      <c r="D1134" s="411"/>
      <c r="E1134" s="412"/>
      <c r="F1134" s="413"/>
      <c r="G1134" s="463"/>
      <c r="H1134" s="463"/>
      <c r="I1134" s="473"/>
      <c r="J1134" s="413"/>
    </row>
    <row r="1135" spans="2:10" ht="20.100000000000001" customHeight="1">
      <c r="B1135" s="410"/>
      <c r="C1135" s="410"/>
      <c r="D1135" s="411"/>
      <c r="E1135" s="412"/>
      <c r="F1135" s="413"/>
      <c r="G1135" s="463"/>
      <c r="H1135" s="463"/>
      <c r="I1135" s="473"/>
      <c r="J1135" s="413"/>
    </row>
    <row r="1136" spans="2:10" ht="20.100000000000001" customHeight="1">
      <c r="B1136" s="410"/>
      <c r="C1136" s="410"/>
      <c r="D1136" s="411"/>
      <c r="E1136" s="412"/>
      <c r="F1136" s="413"/>
      <c r="G1136" s="463"/>
      <c r="H1136" s="463"/>
      <c r="I1136" s="473"/>
      <c r="J1136" s="413"/>
    </row>
    <row r="1137" spans="2:10" ht="20.100000000000001" customHeight="1">
      <c r="B1137" s="410"/>
      <c r="C1137" s="410"/>
      <c r="D1137" s="411"/>
      <c r="E1137" s="412"/>
      <c r="F1137" s="413"/>
      <c r="G1137" s="463"/>
      <c r="H1137" s="463"/>
      <c r="I1137" s="473"/>
      <c r="J1137" s="413"/>
    </row>
    <row r="1138" spans="2:10" ht="20.100000000000001" customHeight="1">
      <c r="B1138" s="410"/>
      <c r="C1138" s="410"/>
      <c r="D1138" s="411"/>
      <c r="E1138" s="412"/>
      <c r="F1138" s="413"/>
      <c r="G1138" s="463"/>
      <c r="H1138" s="463"/>
      <c r="I1138" s="473"/>
      <c r="J1138" s="413"/>
    </row>
    <row r="1139" spans="2:10" ht="20.100000000000001" customHeight="1">
      <c r="B1139" s="410"/>
      <c r="C1139" s="410"/>
      <c r="D1139" s="411"/>
      <c r="E1139" s="412"/>
      <c r="F1139" s="413"/>
      <c r="G1139" s="463"/>
      <c r="H1139" s="463"/>
      <c r="I1139" s="473"/>
      <c r="J1139" s="413"/>
    </row>
    <row r="1140" spans="2:10" ht="20.100000000000001" customHeight="1">
      <c r="B1140" s="410"/>
      <c r="C1140" s="410"/>
      <c r="D1140" s="411"/>
      <c r="E1140" s="412"/>
      <c r="F1140" s="413"/>
      <c r="G1140" s="463"/>
      <c r="H1140" s="463"/>
      <c r="I1140" s="473"/>
      <c r="J1140" s="413"/>
    </row>
    <row r="1141" spans="2:10" ht="20.100000000000001" customHeight="1">
      <c r="B1141" s="410"/>
      <c r="C1141" s="410"/>
      <c r="D1141" s="411"/>
      <c r="E1141" s="412"/>
      <c r="F1141" s="413"/>
      <c r="G1141" s="463"/>
      <c r="H1141" s="463"/>
      <c r="I1141" s="473"/>
      <c r="J1141" s="413"/>
    </row>
    <row r="1142" spans="2:10" ht="20.100000000000001" customHeight="1">
      <c r="B1142" s="410"/>
      <c r="C1142" s="410"/>
      <c r="D1142" s="411"/>
      <c r="E1142" s="412"/>
      <c r="F1142" s="413"/>
      <c r="G1142" s="463"/>
      <c r="H1142" s="463"/>
      <c r="I1142" s="473"/>
      <c r="J1142" s="413"/>
    </row>
    <row r="1143" spans="2:10" ht="20.100000000000001" customHeight="1">
      <c r="B1143" s="410"/>
      <c r="C1143" s="410"/>
      <c r="D1143" s="411"/>
      <c r="E1143" s="412"/>
      <c r="F1143" s="413"/>
      <c r="G1143" s="463"/>
      <c r="H1143" s="463"/>
      <c r="I1143" s="473"/>
      <c r="J1143" s="413"/>
    </row>
    <row r="1144" spans="2:10" ht="20.100000000000001" customHeight="1">
      <c r="B1144" s="410"/>
      <c r="C1144" s="410"/>
      <c r="D1144" s="411"/>
      <c r="E1144" s="412"/>
      <c r="F1144" s="413"/>
      <c r="G1144" s="463"/>
      <c r="H1144" s="463"/>
      <c r="I1144" s="473"/>
      <c r="J1144" s="413"/>
    </row>
    <row r="1145" spans="2:10" ht="20.100000000000001" customHeight="1">
      <c r="B1145" s="410"/>
      <c r="C1145" s="410"/>
      <c r="D1145" s="411"/>
      <c r="E1145" s="412"/>
      <c r="F1145" s="413"/>
      <c r="G1145" s="463"/>
      <c r="H1145" s="463"/>
      <c r="I1145" s="473"/>
      <c r="J1145" s="413"/>
    </row>
    <row r="1146" spans="2:10" ht="20.100000000000001" customHeight="1">
      <c r="B1146" s="410"/>
      <c r="C1146" s="410"/>
      <c r="D1146" s="411"/>
      <c r="E1146" s="412"/>
      <c r="F1146" s="413"/>
      <c r="G1146" s="463"/>
      <c r="H1146" s="463"/>
      <c r="I1146" s="473"/>
      <c r="J1146" s="413"/>
    </row>
    <row r="1147" spans="2:10" ht="20.100000000000001" customHeight="1">
      <c r="B1147" s="410"/>
      <c r="C1147" s="410"/>
      <c r="D1147" s="411"/>
      <c r="E1147" s="412"/>
      <c r="F1147" s="413"/>
      <c r="G1147" s="463"/>
      <c r="H1147" s="463"/>
      <c r="I1147" s="473"/>
      <c r="J1147" s="413"/>
    </row>
    <row r="1148" spans="2:10" ht="20.100000000000001" customHeight="1">
      <c r="B1148" s="410"/>
      <c r="C1148" s="410"/>
      <c r="D1148" s="411"/>
      <c r="E1148" s="412"/>
      <c r="F1148" s="413"/>
      <c r="G1148" s="463"/>
      <c r="H1148" s="463"/>
      <c r="I1148" s="473"/>
      <c r="J1148" s="413"/>
    </row>
    <row r="1149" spans="2:10" ht="20.100000000000001" customHeight="1">
      <c r="B1149" s="410"/>
      <c r="C1149" s="410"/>
      <c r="D1149" s="411"/>
      <c r="E1149" s="412"/>
      <c r="F1149" s="413"/>
      <c r="G1149" s="463"/>
      <c r="H1149" s="463"/>
      <c r="I1149" s="473"/>
      <c r="J1149" s="413"/>
    </row>
    <row r="1150" spans="2:10" ht="20.100000000000001" customHeight="1">
      <c r="B1150" s="410"/>
      <c r="C1150" s="410"/>
      <c r="D1150" s="411"/>
      <c r="E1150" s="412"/>
      <c r="F1150" s="413"/>
      <c r="G1150" s="463"/>
      <c r="H1150" s="463"/>
      <c r="I1150" s="473"/>
      <c r="J1150" s="413"/>
    </row>
    <row r="1151" spans="2:10" ht="20.100000000000001" customHeight="1">
      <c r="B1151" s="410"/>
      <c r="C1151" s="410"/>
      <c r="D1151" s="411"/>
      <c r="E1151" s="412"/>
      <c r="F1151" s="413"/>
      <c r="G1151" s="463"/>
      <c r="H1151" s="463"/>
      <c r="I1151" s="473"/>
      <c r="J1151" s="413"/>
    </row>
    <row r="1152" spans="2:10" ht="20.100000000000001" customHeight="1">
      <c r="B1152" s="410"/>
      <c r="C1152" s="410"/>
      <c r="D1152" s="411"/>
      <c r="E1152" s="412"/>
      <c r="F1152" s="413"/>
      <c r="G1152" s="463"/>
      <c r="H1152" s="463"/>
      <c r="I1152" s="473"/>
      <c r="J1152" s="413"/>
    </row>
    <row r="1153" spans="2:10" ht="20.100000000000001" customHeight="1">
      <c r="B1153" s="410"/>
      <c r="C1153" s="410"/>
      <c r="D1153" s="411"/>
      <c r="E1153" s="412"/>
      <c r="F1153" s="413"/>
      <c r="G1153" s="463"/>
      <c r="H1153" s="463"/>
      <c r="I1153" s="473"/>
      <c r="J1153" s="413"/>
    </row>
    <row r="1154" spans="2:10" ht="20.100000000000001" customHeight="1">
      <c r="B1154" s="410"/>
      <c r="C1154" s="410"/>
      <c r="D1154" s="411"/>
      <c r="E1154" s="412"/>
      <c r="F1154" s="413"/>
      <c r="G1154" s="463"/>
      <c r="H1154" s="463"/>
      <c r="I1154" s="473"/>
      <c r="J1154" s="413"/>
    </row>
    <row r="1155" spans="2:10" ht="20.100000000000001" customHeight="1">
      <c r="B1155" s="410"/>
      <c r="C1155" s="410"/>
      <c r="D1155" s="411"/>
      <c r="E1155" s="412"/>
      <c r="F1155" s="413"/>
      <c r="G1155" s="463"/>
      <c r="H1155" s="463"/>
      <c r="I1155" s="473"/>
      <c r="J1155" s="413"/>
    </row>
    <row r="1156" spans="2:10" ht="20.100000000000001" customHeight="1">
      <c r="B1156" s="410"/>
      <c r="C1156" s="410"/>
      <c r="D1156" s="411"/>
      <c r="E1156" s="412"/>
      <c r="F1156" s="413"/>
      <c r="G1156" s="463"/>
      <c r="H1156" s="463"/>
      <c r="I1156" s="473"/>
      <c r="J1156" s="413"/>
    </row>
    <row r="1157" spans="2:10" ht="20.100000000000001" customHeight="1">
      <c r="B1157" s="410"/>
      <c r="C1157" s="410"/>
      <c r="D1157" s="411"/>
      <c r="E1157" s="412"/>
      <c r="F1157" s="413"/>
      <c r="G1157" s="463"/>
      <c r="H1157" s="463"/>
      <c r="I1157" s="473"/>
      <c r="J1157" s="413"/>
    </row>
    <row r="1158" spans="2:10" ht="20.100000000000001" customHeight="1">
      <c r="B1158" s="410"/>
      <c r="C1158" s="410"/>
      <c r="D1158" s="411"/>
      <c r="E1158" s="412"/>
      <c r="F1158" s="413"/>
      <c r="G1158" s="463"/>
      <c r="H1158" s="463"/>
      <c r="I1158" s="473"/>
      <c r="J1158" s="413"/>
    </row>
    <row r="1159" spans="2:10" ht="20.100000000000001" customHeight="1">
      <c r="B1159" s="410"/>
      <c r="C1159" s="410"/>
      <c r="D1159" s="411"/>
      <c r="E1159" s="412"/>
      <c r="F1159" s="413"/>
      <c r="G1159" s="463"/>
      <c r="H1159" s="463"/>
      <c r="I1159" s="473"/>
      <c r="J1159" s="413"/>
    </row>
    <row r="1160" spans="2:10" ht="20.100000000000001" customHeight="1">
      <c r="B1160" s="410"/>
      <c r="C1160" s="410"/>
      <c r="D1160" s="411"/>
      <c r="E1160" s="412"/>
      <c r="F1160" s="413"/>
      <c r="G1160" s="463"/>
      <c r="H1160" s="463"/>
      <c r="I1160" s="473"/>
      <c r="J1160" s="413"/>
    </row>
    <row r="1161" spans="2:10" ht="20.100000000000001" customHeight="1">
      <c r="B1161" s="410"/>
      <c r="C1161" s="410"/>
      <c r="D1161" s="411"/>
      <c r="E1161" s="412"/>
      <c r="F1161" s="413"/>
      <c r="G1161" s="463"/>
      <c r="H1161" s="463"/>
      <c r="I1161" s="473"/>
      <c r="J1161" s="413"/>
    </row>
    <row r="1162" spans="2:10" ht="20.100000000000001" customHeight="1">
      <c r="B1162" s="410"/>
      <c r="C1162" s="410"/>
      <c r="D1162" s="411"/>
      <c r="E1162" s="412"/>
      <c r="F1162" s="413"/>
      <c r="G1162" s="463"/>
      <c r="H1162" s="463"/>
      <c r="I1162" s="473"/>
      <c r="J1162" s="413"/>
    </row>
    <row r="1163" spans="2:10" ht="20.100000000000001" customHeight="1">
      <c r="B1163" s="410"/>
      <c r="C1163" s="410"/>
      <c r="D1163" s="411"/>
      <c r="E1163" s="412"/>
      <c r="F1163" s="413"/>
      <c r="G1163" s="463"/>
      <c r="H1163" s="463"/>
      <c r="I1163" s="473"/>
      <c r="J1163" s="413"/>
    </row>
    <row r="1164" spans="2:10" ht="20.100000000000001" customHeight="1">
      <c r="B1164" s="410"/>
      <c r="C1164" s="410"/>
      <c r="D1164" s="411"/>
      <c r="E1164" s="412"/>
      <c r="F1164" s="413"/>
      <c r="G1164" s="463"/>
      <c r="H1164" s="463"/>
      <c r="I1164" s="473"/>
      <c r="J1164" s="413"/>
    </row>
    <row r="1165" spans="2:10" ht="20.100000000000001" customHeight="1">
      <c r="B1165" s="410"/>
      <c r="C1165" s="410"/>
      <c r="D1165" s="411"/>
      <c r="E1165" s="412"/>
      <c r="F1165" s="413"/>
      <c r="G1165" s="463"/>
      <c r="H1165" s="463"/>
      <c r="I1165" s="473"/>
      <c r="J1165" s="413"/>
    </row>
    <row r="1166" spans="2:10" ht="20.100000000000001" customHeight="1">
      <c r="B1166" s="410"/>
      <c r="C1166" s="410"/>
      <c r="D1166" s="411"/>
      <c r="E1166" s="412"/>
      <c r="F1166" s="413"/>
      <c r="G1166" s="463"/>
      <c r="H1166" s="463"/>
      <c r="I1166" s="473"/>
      <c r="J1166" s="413"/>
    </row>
    <row r="1167" spans="2:10" ht="20.100000000000001" customHeight="1">
      <c r="B1167" s="410"/>
      <c r="C1167" s="410"/>
      <c r="D1167" s="411"/>
      <c r="E1167" s="412"/>
      <c r="F1167" s="413"/>
      <c r="G1167" s="463"/>
      <c r="H1167" s="463"/>
      <c r="I1167" s="473"/>
      <c r="J1167" s="413"/>
    </row>
    <row r="1168" spans="2:10" ht="20.100000000000001" customHeight="1">
      <c r="B1168" s="410"/>
      <c r="C1168" s="410"/>
      <c r="D1168" s="411"/>
      <c r="E1168" s="412"/>
      <c r="F1168" s="413"/>
      <c r="G1168" s="463"/>
      <c r="H1168" s="463"/>
      <c r="I1168" s="473"/>
      <c r="J1168" s="413"/>
    </row>
    <row r="1169" spans="2:10" ht="20.100000000000001" customHeight="1">
      <c r="B1169" s="410"/>
      <c r="C1169" s="410"/>
      <c r="D1169" s="411"/>
      <c r="E1169" s="412"/>
      <c r="F1169" s="413"/>
      <c r="G1169" s="463"/>
      <c r="H1169" s="463"/>
      <c r="I1169" s="473"/>
      <c r="J1169" s="413"/>
    </row>
    <row r="1170" spans="2:10" ht="20.100000000000001" customHeight="1">
      <c r="B1170" s="410"/>
      <c r="C1170" s="410"/>
      <c r="D1170" s="411"/>
      <c r="E1170" s="412"/>
      <c r="F1170" s="413"/>
      <c r="G1170" s="463"/>
      <c r="H1170" s="463"/>
      <c r="I1170" s="473"/>
      <c r="J1170" s="413"/>
    </row>
    <row r="1171" spans="2:10" ht="20.100000000000001" customHeight="1">
      <c r="B1171" s="410"/>
      <c r="C1171" s="410"/>
      <c r="D1171" s="411"/>
      <c r="E1171" s="412"/>
      <c r="F1171" s="413"/>
      <c r="G1171" s="463"/>
      <c r="H1171" s="463"/>
      <c r="I1171" s="473"/>
      <c r="J1171" s="413"/>
    </row>
    <row r="1172" spans="2:10" ht="20.100000000000001" customHeight="1">
      <c r="B1172" s="410"/>
      <c r="C1172" s="410"/>
      <c r="D1172" s="411"/>
      <c r="E1172" s="412"/>
      <c r="F1172" s="413"/>
      <c r="G1172" s="463"/>
      <c r="H1172" s="463"/>
      <c r="I1172" s="473"/>
      <c r="J1172" s="413"/>
    </row>
    <row r="1173" spans="2:10" ht="20.100000000000001" customHeight="1">
      <c r="B1173" s="410"/>
      <c r="C1173" s="410"/>
      <c r="D1173" s="411"/>
      <c r="E1173" s="412"/>
      <c r="F1173" s="413"/>
      <c r="G1173" s="463"/>
      <c r="H1173" s="463"/>
      <c r="I1173" s="473"/>
      <c r="J1173" s="413"/>
    </row>
    <row r="1174" spans="2:10" ht="20.100000000000001" customHeight="1">
      <c r="B1174" s="410"/>
      <c r="C1174" s="410"/>
      <c r="D1174" s="411"/>
      <c r="E1174" s="412"/>
      <c r="F1174" s="413"/>
      <c r="G1174" s="463"/>
      <c r="H1174" s="463"/>
      <c r="I1174" s="473"/>
      <c r="J1174" s="413"/>
    </row>
    <row r="1175" spans="2:10" ht="20.100000000000001" customHeight="1">
      <c r="B1175" s="410"/>
      <c r="C1175" s="410"/>
      <c r="D1175" s="411"/>
      <c r="E1175" s="412"/>
      <c r="F1175" s="413"/>
      <c r="G1175" s="463"/>
      <c r="H1175" s="463"/>
      <c r="I1175" s="473"/>
      <c r="J1175" s="413"/>
    </row>
    <row r="1176" spans="2:10" ht="20.100000000000001" customHeight="1">
      <c r="B1176" s="410"/>
      <c r="C1176" s="410"/>
      <c r="D1176" s="411"/>
      <c r="E1176" s="412"/>
      <c r="F1176" s="413"/>
      <c r="G1176" s="463"/>
      <c r="H1176" s="463"/>
      <c r="I1176" s="473"/>
      <c r="J1176" s="413"/>
    </row>
    <row r="1177" spans="2:10" ht="20.100000000000001" customHeight="1">
      <c r="B1177" s="410"/>
      <c r="C1177" s="410"/>
      <c r="D1177" s="411"/>
      <c r="E1177" s="412"/>
      <c r="F1177" s="413"/>
      <c r="G1177" s="463"/>
      <c r="H1177" s="463"/>
      <c r="I1177" s="473"/>
      <c r="J1177" s="413"/>
    </row>
    <row r="1178" spans="2:10" ht="20.100000000000001" customHeight="1">
      <c r="B1178" s="410"/>
      <c r="C1178" s="410"/>
      <c r="D1178" s="411"/>
      <c r="E1178" s="412"/>
      <c r="F1178" s="413"/>
      <c r="G1178" s="463"/>
      <c r="H1178" s="463"/>
      <c r="I1178" s="473"/>
      <c r="J1178" s="413"/>
    </row>
    <row r="1179" spans="2:10" ht="20.100000000000001" customHeight="1">
      <c r="B1179" s="410"/>
      <c r="C1179" s="410"/>
      <c r="D1179" s="411"/>
      <c r="E1179" s="412"/>
      <c r="F1179" s="413"/>
      <c r="G1179" s="463"/>
      <c r="H1179" s="463"/>
      <c r="I1179" s="473"/>
      <c r="J1179" s="413"/>
    </row>
    <row r="1180" spans="2:10" ht="20.100000000000001" customHeight="1">
      <c r="B1180" s="410"/>
      <c r="C1180" s="410"/>
      <c r="D1180" s="411"/>
      <c r="E1180" s="412"/>
      <c r="F1180" s="413"/>
      <c r="G1180" s="463"/>
      <c r="H1180" s="463"/>
      <c r="I1180" s="473"/>
      <c r="J1180" s="413"/>
    </row>
    <row r="1181" spans="2:10" ht="20.100000000000001" customHeight="1">
      <c r="B1181" s="410"/>
      <c r="C1181" s="410"/>
      <c r="D1181" s="411"/>
      <c r="E1181" s="412"/>
      <c r="F1181" s="413"/>
      <c r="G1181" s="463"/>
      <c r="H1181" s="463"/>
      <c r="I1181" s="473"/>
      <c r="J1181" s="413"/>
    </row>
    <row r="1182" spans="2:10" ht="20.100000000000001" customHeight="1">
      <c r="B1182" s="410"/>
      <c r="C1182" s="410"/>
      <c r="D1182" s="411"/>
      <c r="E1182" s="412"/>
      <c r="F1182" s="413"/>
      <c r="G1182" s="463"/>
      <c r="H1182" s="463"/>
      <c r="I1182" s="473"/>
      <c r="J1182" s="413"/>
    </row>
    <row r="1183" spans="2:10" ht="20.100000000000001" customHeight="1">
      <c r="B1183" s="410"/>
      <c r="C1183" s="410"/>
      <c r="D1183" s="411"/>
      <c r="E1183" s="412"/>
      <c r="F1183" s="413"/>
      <c r="G1183" s="463"/>
      <c r="H1183" s="463"/>
      <c r="I1183" s="473"/>
      <c r="J1183" s="413"/>
    </row>
    <row r="1184" spans="2:10" ht="20.100000000000001" customHeight="1">
      <c r="B1184" s="410"/>
      <c r="C1184" s="410"/>
      <c r="D1184" s="411"/>
      <c r="E1184" s="412"/>
      <c r="F1184" s="413"/>
      <c r="G1184" s="463"/>
      <c r="H1184" s="463"/>
      <c r="I1184" s="473"/>
      <c r="J1184" s="413"/>
    </row>
    <row r="1185" spans="2:10" ht="20.100000000000001" customHeight="1">
      <c r="B1185" s="410"/>
      <c r="C1185" s="410"/>
      <c r="D1185" s="411"/>
      <c r="E1185" s="412"/>
      <c r="F1185" s="413"/>
      <c r="G1185" s="463"/>
      <c r="H1185" s="463"/>
      <c r="I1185" s="473"/>
      <c r="J1185" s="413"/>
    </row>
    <row r="1186" spans="2:10" ht="20.100000000000001" customHeight="1">
      <c r="B1186" s="410"/>
      <c r="C1186" s="410"/>
      <c r="D1186" s="411"/>
      <c r="E1186" s="412"/>
      <c r="F1186" s="413"/>
      <c r="G1186" s="463"/>
      <c r="H1186" s="463"/>
      <c r="I1186" s="473"/>
      <c r="J1186" s="413"/>
    </row>
    <row r="1187" spans="2:10" ht="20.100000000000001" customHeight="1">
      <c r="B1187" s="410"/>
      <c r="C1187" s="410"/>
      <c r="D1187" s="411"/>
      <c r="E1187" s="412"/>
      <c r="F1187" s="413"/>
      <c r="G1187" s="463"/>
      <c r="H1187" s="463"/>
      <c r="I1187" s="473"/>
      <c r="J1187" s="413"/>
    </row>
    <row r="1188" spans="2:10" ht="20.100000000000001" customHeight="1">
      <c r="B1188" s="410"/>
      <c r="C1188" s="410"/>
      <c r="D1188" s="411"/>
      <c r="E1188" s="412"/>
      <c r="F1188" s="413"/>
      <c r="G1188" s="463"/>
      <c r="H1188" s="463"/>
      <c r="I1188" s="473"/>
      <c r="J1188" s="413"/>
    </row>
    <row r="1189" spans="2:10" ht="20.100000000000001" customHeight="1">
      <c r="B1189" s="410"/>
      <c r="C1189" s="410"/>
      <c r="D1189" s="411"/>
      <c r="E1189" s="412"/>
      <c r="F1189" s="413"/>
      <c r="G1189" s="463"/>
      <c r="H1189" s="463"/>
      <c r="I1189" s="473"/>
      <c r="J1189" s="413"/>
    </row>
    <row r="1190" spans="2:10" ht="20.100000000000001" customHeight="1">
      <c r="B1190" s="410"/>
      <c r="C1190" s="410"/>
      <c r="D1190" s="411"/>
      <c r="E1190" s="412"/>
      <c r="F1190" s="413"/>
      <c r="G1190" s="463"/>
      <c r="H1190" s="463"/>
      <c r="I1190" s="473"/>
      <c r="J1190" s="413"/>
    </row>
    <row r="1191" spans="2:10" ht="20.100000000000001" customHeight="1">
      <c r="B1191" s="410"/>
      <c r="C1191" s="410"/>
      <c r="D1191" s="411"/>
      <c r="E1191" s="412"/>
      <c r="F1191" s="413"/>
      <c r="G1191" s="463"/>
      <c r="H1191" s="463"/>
      <c r="I1191" s="473"/>
      <c r="J1191" s="413"/>
    </row>
    <row r="1192" spans="2:10" ht="20.100000000000001" customHeight="1">
      <c r="B1192" s="410"/>
      <c r="C1192" s="410"/>
      <c r="D1192" s="411"/>
      <c r="E1192" s="412"/>
      <c r="F1192" s="413"/>
      <c r="G1192" s="463"/>
      <c r="H1192" s="463"/>
      <c r="I1192" s="473"/>
      <c r="J1192" s="413"/>
    </row>
    <row r="1193" spans="2:10" ht="20.100000000000001" customHeight="1">
      <c r="B1193" s="410"/>
      <c r="C1193" s="410"/>
      <c r="D1193" s="411"/>
      <c r="E1193" s="412"/>
      <c r="F1193" s="413"/>
      <c r="G1193" s="463"/>
      <c r="H1193" s="463"/>
      <c r="I1193" s="473"/>
      <c r="J1193" s="413"/>
    </row>
    <row r="1194" spans="2:10" ht="20.100000000000001" customHeight="1">
      <c r="B1194" s="410"/>
      <c r="C1194" s="410"/>
      <c r="D1194" s="411"/>
      <c r="E1194" s="412"/>
      <c r="F1194" s="413"/>
      <c r="G1194" s="463"/>
      <c r="H1194" s="463"/>
      <c r="I1194" s="473"/>
      <c r="J1194" s="413"/>
    </row>
    <row r="1195" spans="2:10" ht="20.100000000000001" customHeight="1">
      <c r="B1195" s="410"/>
      <c r="C1195" s="410"/>
      <c r="D1195" s="411"/>
      <c r="E1195" s="412"/>
      <c r="F1195" s="413"/>
      <c r="G1195" s="463"/>
      <c r="H1195" s="463"/>
      <c r="I1195" s="473"/>
      <c r="J1195" s="413"/>
    </row>
    <row r="1196" spans="2:10" ht="20.100000000000001" customHeight="1">
      <c r="B1196" s="410"/>
      <c r="C1196" s="410"/>
      <c r="D1196" s="411"/>
      <c r="E1196" s="412"/>
      <c r="F1196" s="413"/>
      <c r="G1196" s="463"/>
      <c r="H1196" s="463"/>
      <c r="I1196" s="473"/>
      <c r="J1196" s="413"/>
    </row>
    <row r="1197" spans="2:10" ht="20.100000000000001" customHeight="1">
      <c r="B1197" s="410"/>
      <c r="C1197" s="410"/>
      <c r="D1197" s="411"/>
      <c r="E1197" s="412"/>
      <c r="F1197" s="413"/>
      <c r="G1197" s="463"/>
      <c r="H1197" s="463"/>
      <c r="I1197" s="473"/>
      <c r="J1197" s="413"/>
    </row>
    <row r="1198" spans="2:10" ht="20.100000000000001" customHeight="1">
      <c r="B1198" s="410"/>
      <c r="C1198" s="410"/>
      <c r="D1198" s="411"/>
      <c r="E1198" s="412"/>
      <c r="F1198" s="413"/>
      <c r="G1198" s="463"/>
      <c r="H1198" s="463"/>
      <c r="I1198" s="473"/>
      <c r="J1198" s="413"/>
    </row>
    <row r="1199" spans="2:10" ht="20.100000000000001" customHeight="1">
      <c r="B1199" s="410"/>
      <c r="C1199" s="410"/>
      <c r="D1199" s="411"/>
      <c r="E1199" s="412"/>
      <c r="F1199" s="413"/>
      <c r="G1199" s="463"/>
      <c r="H1199" s="463"/>
      <c r="I1199" s="473"/>
      <c r="J1199" s="413"/>
    </row>
    <row r="1200" spans="2:10" ht="20.100000000000001" customHeight="1">
      <c r="B1200" s="410"/>
      <c r="C1200" s="410"/>
      <c r="D1200" s="411"/>
      <c r="E1200" s="412"/>
      <c r="F1200" s="413"/>
      <c r="G1200" s="463"/>
      <c r="H1200" s="463"/>
      <c r="I1200" s="473"/>
      <c r="J1200" s="413"/>
    </row>
    <row r="1201" spans="2:10" ht="20.100000000000001" customHeight="1">
      <c r="B1201" s="410"/>
      <c r="C1201" s="410"/>
      <c r="D1201" s="411"/>
      <c r="E1201" s="412"/>
      <c r="F1201" s="413"/>
      <c r="G1201" s="463"/>
      <c r="H1201" s="463"/>
      <c r="I1201" s="473"/>
      <c r="J1201" s="413"/>
    </row>
    <row r="1202" spans="2:10" ht="20.100000000000001" customHeight="1">
      <c r="B1202" s="410"/>
      <c r="C1202" s="410"/>
      <c r="D1202" s="411"/>
      <c r="E1202" s="412"/>
      <c r="F1202" s="413"/>
      <c r="G1202" s="463"/>
      <c r="H1202" s="463"/>
      <c r="I1202" s="473"/>
      <c r="J1202" s="413"/>
    </row>
    <row r="1203" spans="2:10" ht="20.100000000000001" customHeight="1">
      <c r="B1203" s="410"/>
      <c r="C1203" s="410"/>
      <c r="D1203" s="411"/>
      <c r="E1203" s="412"/>
      <c r="F1203" s="413"/>
      <c r="G1203" s="463"/>
      <c r="H1203" s="463"/>
      <c r="I1203" s="473"/>
      <c r="J1203" s="413"/>
    </row>
    <row r="1204" spans="2:10" ht="20.100000000000001" customHeight="1">
      <c r="B1204" s="410"/>
      <c r="C1204" s="410"/>
      <c r="D1204" s="411"/>
      <c r="E1204" s="412"/>
      <c r="F1204" s="413"/>
      <c r="G1204" s="463"/>
      <c r="H1204" s="463"/>
      <c r="I1204" s="473"/>
      <c r="J1204" s="413"/>
    </row>
    <row r="1205" spans="2:10" ht="20.100000000000001" customHeight="1">
      <c r="B1205" s="410"/>
      <c r="C1205" s="410"/>
      <c r="D1205" s="411"/>
      <c r="E1205" s="412"/>
      <c r="F1205" s="413"/>
      <c r="G1205" s="463"/>
      <c r="H1205" s="463"/>
      <c r="I1205" s="473"/>
      <c r="J1205" s="413"/>
    </row>
    <row r="1206" spans="2:10" ht="20.100000000000001" customHeight="1">
      <c r="B1206" s="410"/>
      <c r="C1206" s="410"/>
      <c r="D1206" s="411"/>
      <c r="E1206" s="412"/>
      <c r="F1206" s="413"/>
      <c r="G1206" s="463"/>
      <c r="H1206" s="463"/>
      <c r="I1206" s="473"/>
      <c r="J1206" s="413"/>
    </row>
    <row r="1207" spans="2:10" ht="20.100000000000001" customHeight="1">
      <c r="B1207" s="410"/>
      <c r="C1207" s="410"/>
      <c r="D1207" s="411"/>
      <c r="E1207" s="412"/>
      <c r="F1207" s="413"/>
      <c r="G1207" s="463"/>
      <c r="H1207" s="463"/>
      <c r="I1207" s="473"/>
      <c r="J1207" s="413"/>
    </row>
    <row r="1208" spans="2:10" ht="20.100000000000001" customHeight="1">
      <c r="B1208" s="410"/>
      <c r="C1208" s="410"/>
      <c r="D1208" s="411"/>
      <c r="E1208" s="412"/>
      <c r="F1208" s="413"/>
      <c r="G1208" s="463"/>
      <c r="H1208" s="463"/>
      <c r="I1208" s="473"/>
      <c r="J1208" s="413"/>
    </row>
    <row r="1209" spans="2:10" ht="20.100000000000001" customHeight="1">
      <c r="B1209" s="410"/>
      <c r="C1209" s="410"/>
      <c r="D1209" s="411"/>
      <c r="E1209" s="412"/>
      <c r="F1209" s="413"/>
      <c r="G1209" s="463"/>
      <c r="H1209" s="463"/>
      <c r="I1209" s="473"/>
      <c r="J1209" s="413"/>
    </row>
    <row r="1210" spans="2:10" ht="20.100000000000001" customHeight="1">
      <c r="B1210" s="410"/>
      <c r="C1210" s="410"/>
      <c r="D1210" s="411"/>
      <c r="E1210" s="412"/>
      <c r="F1210" s="413"/>
      <c r="G1210" s="463"/>
      <c r="H1210" s="463"/>
      <c r="I1210" s="473"/>
      <c r="J1210" s="413"/>
    </row>
    <row r="1211" spans="2:10" ht="20.100000000000001" customHeight="1">
      <c r="B1211" s="410"/>
      <c r="C1211" s="410"/>
      <c r="D1211" s="411"/>
      <c r="E1211" s="412"/>
      <c r="F1211" s="413"/>
      <c r="G1211" s="463"/>
      <c r="H1211" s="463"/>
      <c r="I1211" s="473"/>
      <c r="J1211" s="413"/>
    </row>
    <row r="1212" spans="2:10" ht="20.100000000000001" customHeight="1">
      <c r="B1212" s="410"/>
      <c r="C1212" s="410"/>
      <c r="D1212" s="411"/>
      <c r="E1212" s="412"/>
      <c r="F1212" s="413"/>
      <c r="G1212" s="463"/>
      <c r="H1212" s="463"/>
      <c r="I1212" s="473"/>
      <c r="J1212" s="413"/>
    </row>
    <row r="1213" spans="2:10" ht="20.100000000000001" customHeight="1">
      <c r="B1213" s="410"/>
      <c r="C1213" s="410"/>
      <c r="D1213" s="411"/>
      <c r="E1213" s="412"/>
      <c r="F1213" s="413"/>
      <c r="G1213" s="463"/>
      <c r="H1213" s="463"/>
      <c r="I1213" s="473"/>
      <c r="J1213" s="413"/>
    </row>
    <row r="1214" spans="2:10" ht="20.100000000000001" customHeight="1">
      <c r="B1214" s="410"/>
      <c r="C1214" s="410"/>
      <c r="D1214" s="411"/>
      <c r="E1214" s="412"/>
      <c r="F1214" s="413"/>
      <c r="G1214" s="463"/>
      <c r="H1214" s="463"/>
      <c r="I1214" s="473"/>
      <c r="J1214" s="413"/>
    </row>
    <row r="1215" spans="2:10" ht="20.100000000000001" customHeight="1">
      <c r="B1215" s="410"/>
      <c r="C1215" s="410"/>
      <c r="D1215" s="411"/>
      <c r="E1215" s="412"/>
      <c r="F1215" s="413"/>
      <c r="G1215" s="463"/>
      <c r="H1215" s="463"/>
      <c r="I1215" s="473"/>
      <c r="J1215" s="413"/>
    </row>
    <row r="1216" spans="2:10" ht="20.100000000000001" customHeight="1">
      <c r="B1216" s="410"/>
      <c r="C1216" s="410"/>
      <c r="D1216" s="411"/>
      <c r="E1216" s="412"/>
      <c r="F1216" s="413"/>
      <c r="G1216" s="463"/>
      <c r="H1216" s="463"/>
      <c r="I1216" s="473"/>
      <c r="J1216" s="413"/>
    </row>
    <row r="1217" spans="2:10" ht="20.100000000000001" customHeight="1">
      <c r="B1217" s="410"/>
      <c r="C1217" s="410"/>
      <c r="D1217" s="411"/>
      <c r="E1217" s="412"/>
      <c r="F1217" s="413"/>
      <c r="G1217" s="463"/>
      <c r="H1217" s="463"/>
      <c r="I1217" s="473"/>
      <c r="J1217" s="413"/>
    </row>
    <row r="1218" spans="2:10" ht="20.100000000000001" customHeight="1">
      <c r="B1218" s="410"/>
      <c r="C1218" s="410"/>
      <c r="D1218" s="411"/>
      <c r="E1218" s="412"/>
      <c r="F1218" s="413"/>
      <c r="G1218" s="463"/>
      <c r="H1218" s="463"/>
      <c r="I1218" s="473"/>
      <c r="J1218" s="413"/>
    </row>
    <row r="1219" spans="2:10" ht="20.100000000000001" customHeight="1">
      <c r="B1219" s="410"/>
      <c r="C1219" s="410"/>
      <c r="D1219" s="411"/>
      <c r="E1219" s="412"/>
      <c r="F1219" s="413"/>
      <c r="G1219" s="463"/>
      <c r="H1219" s="463"/>
      <c r="I1219" s="473"/>
      <c r="J1219" s="413"/>
    </row>
    <row r="1220" spans="2:10" ht="20.100000000000001" customHeight="1">
      <c r="B1220" s="410"/>
      <c r="C1220" s="410"/>
      <c r="D1220" s="411"/>
      <c r="E1220" s="412"/>
      <c r="F1220" s="413"/>
      <c r="G1220" s="463"/>
      <c r="H1220" s="463"/>
      <c r="I1220" s="473"/>
      <c r="J1220" s="413"/>
    </row>
    <row r="1221" spans="2:10" ht="20.100000000000001" customHeight="1">
      <c r="B1221" s="410"/>
      <c r="C1221" s="410"/>
      <c r="D1221" s="411"/>
      <c r="E1221" s="412"/>
      <c r="F1221" s="413"/>
      <c r="G1221" s="463"/>
      <c r="H1221" s="463"/>
      <c r="I1221" s="473"/>
      <c r="J1221" s="413"/>
    </row>
    <row r="1222" spans="2:10" ht="20.100000000000001" customHeight="1">
      <c r="B1222" s="410"/>
      <c r="C1222" s="410"/>
      <c r="D1222" s="411"/>
      <c r="E1222" s="412"/>
      <c r="F1222" s="413"/>
      <c r="G1222" s="463"/>
      <c r="H1222" s="463"/>
      <c r="I1222" s="473"/>
      <c r="J1222" s="413"/>
    </row>
    <row r="1223" spans="2:10" ht="20.100000000000001" customHeight="1">
      <c r="B1223" s="410"/>
      <c r="C1223" s="410"/>
      <c r="D1223" s="411"/>
      <c r="E1223" s="412"/>
      <c r="F1223" s="413"/>
      <c r="G1223" s="463"/>
      <c r="H1223" s="463"/>
      <c r="I1223" s="473"/>
      <c r="J1223" s="413"/>
    </row>
    <row r="1224" spans="2:10" ht="20.100000000000001" customHeight="1">
      <c r="B1224" s="410"/>
      <c r="C1224" s="410"/>
      <c r="D1224" s="411"/>
      <c r="E1224" s="412"/>
      <c r="F1224" s="413"/>
      <c r="G1224" s="463"/>
      <c r="H1224" s="463"/>
      <c r="I1224" s="473"/>
      <c r="J1224" s="413"/>
    </row>
    <row r="1225" spans="2:10" ht="20.100000000000001" customHeight="1">
      <c r="B1225" s="410"/>
      <c r="C1225" s="410"/>
      <c r="D1225" s="411"/>
      <c r="E1225" s="412"/>
      <c r="F1225" s="413"/>
      <c r="G1225" s="463"/>
      <c r="H1225" s="463"/>
      <c r="I1225" s="473"/>
      <c r="J1225" s="413"/>
    </row>
    <row r="1226" spans="2:10" ht="20.100000000000001" customHeight="1">
      <c r="B1226" s="410"/>
      <c r="C1226" s="410"/>
      <c r="D1226" s="411"/>
      <c r="E1226" s="412"/>
      <c r="F1226" s="413"/>
      <c r="G1226" s="463"/>
      <c r="H1226" s="463"/>
      <c r="I1226" s="473"/>
      <c r="J1226" s="413"/>
    </row>
    <row r="1227" spans="2:10" ht="20.100000000000001" customHeight="1">
      <c r="B1227" s="410"/>
      <c r="C1227" s="410"/>
      <c r="D1227" s="411"/>
      <c r="E1227" s="412"/>
      <c r="F1227" s="413"/>
      <c r="G1227" s="463"/>
      <c r="H1227" s="463"/>
      <c r="I1227" s="473"/>
      <c r="J1227" s="413"/>
    </row>
    <row r="1228" spans="2:10" ht="20.100000000000001" customHeight="1">
      <c r="B1228" s="410"/>
      <c r="C1228" s="410"/>
      <c r="D1228" s="411"/>
      <c r="E1228" s="412"/>
      <c r="F1228" s="413"/>
      <c r="G1228" s="463"/>
      <c r="H1228" s="463"/>
      <c r="I1228" s="473"/>
      <c r="J1228" s="413"/>
    </row>
    <row r="1229" spans="2:10" ht="20.100000000000001" customHeight="1">
      <c r="B1229" s="410"/>
      <c r="C1229" s="410"/>
      <c r="D1229" s="411"/>
      <c r="E1229" s="412"/>
      <c r="F1229" s="413"/>
      <c r="G1229" s="463"/>
      <c r="H1229" s="463"/>
      <c r="I1229" s="473"/>
      <c r="J1229" s="413"/>
    </row>
    <row r="1230" spans="2:10" ht="20.100000000000001" customHeight="1">
      <c r="B1230" s="410"/>
      <c r="C1230" s="410"/>
      <c r="D1230" s="411"/>
      <c r="E1230" s="412"/>
      <c r="F1230" s="413"/>
      <c r="G1230" s="463"/>
      <c r="H1230" s="463"/>
      <c r="I1230" s="473"/>
      <c r="J1230" s="413"/>
    </row>
    <row r="1231" spans="2:10" ht="20.100000000000001" customHeight="1">
      <c r="B1231" s="410"/>
      <c r="C1231" s="410"/>
      <c r="D1231" s="411"/>
      <c r="E1231" s="412"/>
      <c r="F1231" s="413"/>
      <c r="G1231" s="463"/>
      <c r="H1231" s="463"/>
      <c r="I1231" s="473"/>
      <c r="J1231" s="413"/>
    </row>
    <row r="1232" spans="2:10" ht="20.100000000000001" customHeight="1">
      <c r="B1232" s="410"/>
      <c r="C1232" s="410"/>
      <c r="D1232" s="411"/>
      <c r="E1232" s="412"/>
      <c r="F1232" s="413"/>
      <c r="G1232" s="463"/>
      <c r="H1232" s="463"/>
      <c r="I1232" s="473"/>
      <c r="J1232" s="413"/>
    </row>
    <row r="1233" spans="2:10" ht="20.100000000000001" customHeight="1">
      <c r="B1233" s="410"/>
      <c r="C1233" s="410"/>
      <c r="D1233" s="411"/>
      <c r="E1233" s="412"/>
      <c r="F1233" s="413"/>
      <c r="G1233" s="463"/>
      <c r="H1233" s="463"/>
      <c r="I1233" s="473"/>
      <c r="J1233" s="413"/>
    </row>
    <row r="1234" spans="2:10" ht="20.100000000000001" customHeight="1">
      <c r="B1234" s="410"/>
      <c r="C1234" s="410"/>
      <c r="D1234" s="411"/>
      <c r="E1234" s="412"/>
      <c r="F1234" s="413"/>
      <c r="G1234" s="463"/>
      <c r="H1234" s="463"/>
      <c r="I1234" s="473"/>
      <c r="J1234" s="413"/>
    </row>
    <row r="1235" spans="2:10" ht="20.100000000000001" customHeight="1">
      <c r="B1235" s="410"/>
      <c r="C1235" s="410"/>
      <c r="D1235" s="411"/>
      <c r="E1235" s="412"/>
      <c r="F1235" s="413"/>
      <c r="G1235" s="463"/>
      <c r="H1235" s="463"/>
      <c r="I1235" s="473"/>
      <c r="J1235" s="413"/>
    </row>
    <row r="1236" spans="2:10" ht="20.100000000000001" customHeight="1">
      <c r="B1236" s="410"/>
      <c r="C1236" s="410"/>
      <c r="D1236" s="411"/>
      <c r="E1236" s="412"/>
      <c r="F1236" s="413"/>
      <c r="G1236" s="463"/>
      <c r="H1236" s="463"/>
      <c r="I1236" s="473"/>
      <c r="J1236" s="413"/>
    </row>
    <row r="1237" spans="2:10" ht="20.100000000000001" customHeight="1">
      <c r="B1237" s="410"/>
      <c r="C1237" s="410"/>
      <c r="D1237" s="411"/>
      <c r="E1237" s="412"/>
      <c r="F1237" s="413"/>
      <c r="G1237" s="463"/>
      <c r="H1237" s="463"/>
      <c r="I1237" s="473"/>
      <c r="J1237" s="413"/>
    </row>
    <row r="1238" spans="2:10" ht="20.100000000000001" customHeight="1">
      <c r="B1238" s="410"/>
      <c r="C1238" s="410"/>
      <c r="D1238" s="411"/>
      <c r="E1238" s="412"/>
      <c r="F1238" s="413"/>
      <c r="G1238" s="463"/>
      <c r="H1238" s="463"/>
      <c r="I1238" s="473"/>
      <c r="J1238" s="413"/>
    </row>
    <row r="1239" spans="2:10" ht="20.100000000000001" customHeight="1">
      <c r="B1239" s="410"/>
      <c r="C1239" s="410"/>
      <c r="D1239" s="411"/>
      <c r="E1239" s="412"/>
      <c r="F1239" s="413"/>
      <c r="G1239" s="463"/>
      <c r="H1239" s="463"/>
      <c r="I1239" s="473"/>
      <c r="J1239" s="413"/>
    </row>
    <row r="1240" spans="2:10" ht="20.100000000000001" customHeight="1">
      <c r="B1240" s="410"/>
      <c r="C1240" s="410"/>
      <c r="D1240" s="411"/>
      <c r="E1240" s="412"/>
      <c r="F1240" s="413"/>
      <c r="G1240" s="463"/>
      <c r="H1240" s="463"/>
      <c r="I1240" s="473"/>
      <c r="J1240" s="413"/>
    </row>
    <row r="1241" spans="2:10" ht="20.100000000000001" customHeight="1">
      <c r="B1241" s="410"/>
      <c r="C1241" s="410"/>
      <c r="D1241" s="411"/>
      <c r="E1241" s="412"/>
      <c r="F1241" s="413"/>
      <c r="G1241" s="463"/>
      <c r="H1241" s="463"/>
      <c r="I1241" s="473"/>
      <c r="J1241" s="413"/>
    </row>
    <row r="1242" spans="2:10" ht="20.100000000000001" customHeight="1">
      <c r="B1242" s="410"/>
      <c r="C1242" s="410"/>
      <c r="D1242" s="411"/>
      <c r="E1242" s="412"/>
      <c r="F1242" s="413"/>
      <c r="G1242" s="463"/>
      <c r="H1242" s="463"/>
      <c r="I1242" s="473"/>
      <c r="J1242" s="413"/>
    </row>
    <row r="1243" spans="2:10" ht="20.100000000000001" customHeight="1">
      <c r="B1243" s="410"/>
      <c r="C1243" s="410"/>
      <c r="D1243" s="411"/>
      <c r="E1243" s="412"/>
      <c r="F1243" s="413"/>
      <c r="G1243" s="463"/>
      <c r="H1243" s="463"/>
      <c r="I1243" s="473"/>
      <c r="J1243" s="413"/>
    </row>
    <row r="1244" spans="2:10" ht="20.100000000000001" customHeight="1">
      <c r="B1244" s="410"/>
      <c r="C1244" s="410"/>
      <c r="D1244" s="411"/>
      <c r="E1244" s="412"/>
      <c r="F1244" s="413"/>
      <c r="G1244" s="463"/>
      <c r="H1244" s="463"/>
      <c r="I1244" s="473"/>
      <c r="J1244" s="413"/>
    </row>
    <row r="1245" spans="2:10" ht="20.100000000000001" customHeight="1">
      <c r="B1245" s="410"/>
      <c r="C1245" s="410"/>
      <c r="D1245" s="411"/>
      <c r="E1245" s="412"/>
      <c r="F1245" s="413"/>
      <c r="G1245" s="463"/>
      <c r="H1245" s="463"/>
      <c r="I1245" s="473"/>
      <c r="J1245" s="413"/>
    </row>
    <row r="1246" spans="2:10" ht="20.100000000000001" customHeight="1">
      <c r="B1246" s="410"/>
      <c r="C1246" s="410"/>
      <c r="D1246" s="411"/>
      <c r="E1246" s="412"/>
      <c r="F1246" s="413"/>
      <c r="G1246" s="463"/>
      <c r="H1246" s="463"/>
      <c r="I1246" s="473"/>
      <c r="J1246" s="413"/>
    </row>
    <row r="1247" spans="2:10" ht="20.100000000000001" customHeight="1">
      <c r="B1247" s="410"/>
      <c r="C1247" s="410"/>
      <c r="D1247" s="411"/>
      <c r="E1247" s="412"/>
      <c r="F1247" s="413"/>
      <c r="G1247" s="463"/>
      <c r="H1247" s="463"/>
      <c r="I1247" s="473"/>
      <c r="J1247" s="413"/>
    </row>
    <row r="1248" spans="2:10" ht="20.100000000000001" customHeight="1">
      <c r="B1248" s="410"/>
      <c r="C1248" s="410"/>
      <c r="D1248" s="411"/>
      <c r="E1248" s="412"/>
      <c r="F1248" s="413"/>
      <c r="G1248" s="463"/>
      <c r="H1248" s="463"/>
      <c r="I1248" s="473"/>
      <c r="J1248" s="413"/>
    </row>
    <row r="1249" spans="2:10" ht="20.100000000000001" customHeight="1">
      <c r="B1249" s="410"/>
      <c r="C1249" s="410"/>
      <c r="D1249" s="411"/>
      <c r="E1249" s="412"/>
      <c r="F1249" s="413"/>
      <c r="G1249" s="463"/>
      <c r="H1249" s="463"/>
      <c r="I1249" s="473"/>
      <c r="J1249" s="413"/>
    </row>
    <row r="1250" spans="2:10" ht="20.100000000000001" customHeight="1">
      <c r="B1250" s="410"/>
      <c r="C1250" s="410"/>
      <c r="D1250" s="411"/>
      <c r="E1250" s="412"/>
      <c r="F1250" s="413"/>
      <c r="G1250" s="463"/>
      <c r="H1250" s="463"/>
      <c r="I1250" s="473"/>
      <c r="J1250" s="413"/>
    </row>
    <row r="1251" spans="2:10" ht="20.100000000000001" customHeight="1">
      <c r="B1251" s="410"/>
      <c r="C1251" s="410"/>
      <c r="D1251" s="411"/>
      <c r="E1251" s="412"/>
      <c r="F1251" s="413"/>
      <c r="G1251" s="463"/>
      <c r="H1251" s="463"/>
      <c r="I1251" s="473"/>
      <c r="J1251" s="413"/>
    </row>
    <row r="1252" spans="2:10" ht="20.100000000000001" customHeight="1"/>
    <row r="1253" spans="2:10" ht="20.100000000000001" customHeight="1"/>
    <row r="1254" spans="2:10" ht="20.100000000000001" customHeight="1"/>
    <row r="1255" spans="2:10" ht="20.100000000000001" customHeight="1"/>
    <row r="1256" spans="2:10" ht="20.100000000000001" customHeight="1"/>
    <row r="1257" spans="2:10" ht="20.100000000000001" customHeight="1"/>
    <row r="1258" spans="2:10" ht="20.100000000000001" customHeight="1"/>
    <row r="1259" spans="2:10" ht="20.100000000000001" customHeight="1"/>
    <row r="1260" spans="2:10" ht="20.100000000000001" customHeight="1"/>
    <row r="1261" spans="2:10" ht="20.100000000000001" customHeight="1"/>
    <row r="1262" spans="2:10" ht="20.100000000000001" customHeight="1"/>
    <row r="1263" spans="2:10" ht="20.100000000000001" customHeight="1"/>
    <row r="1264" spans="2:10" ht="20.100000000000001" customHeight="1"/>
    <row r="1265" ht="20.100000000000001" customHeight="1"/>
    <row r="1266" ht="20.100000000000001" customHeight="1"/>
    <row r="1267" ht="20.100000000000001" customHeight="1"/>
    <row r="1268" ht="20.100000000000001" customHeight="1"/>
    <row r="1269" ht="20.100000000000001" customHeight="1"/>
    <row r="1270" ht="20.100000000000001" customHeight="1"/>
    <row r="1271" ht="20.100000000000001" customHeight="1"/>
    <row r="1272" ht="20.100000000000001" customHeight="1"/>
    <row r="1273" ht="20.100000000000001" customHeight="1"/>
    <row r="1274" ht="20.100000000000001" customHeight="1"/>
    <row r="1275" ht="20.100000000000001" customHeight="1"/>
    <row r="1276" ht="20.100000000000001" customHeight="1"/>
    <row r="1277" ht="20.100000000000001" customHeight="1"/>
    <row r="1278" ht="20.100000000000001" customHeight="1"/>
    <row r="1279" ht="20.100000000000001" customHeight="1"/>
    <row r="128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ht="20.100000000000001" customHeight="1"/>
    <row r="2034" ht="20.100000000000001" customHeight="1"/>
    <row r="2035" ht="20.100000000000001" customHeight="1"/>
    <row r="2036" ht="20.100000000000001" customHeight="1"/>
    <row r="2037" ht="20.100000000000001" customHeight="1"/>
    <row r="2038" ht="20.100000000000001" customHeight="1"/>
    <row r="2039" ht="20.100000000000001" customHeight="1"/>
    <row r="2040" ht="20.100000000000001" customHeight="1"/>
    <row r="2041" ht="20.100000000000001" customHeight="1"/>
    <row r="2042" ht="20.100000000000001" customHeight="1"/>
    <row r="2043" ht="20.100000000000001" customHeight="1"/>
    <row r="2044" ht="20.100000000000001" customHeight="1"/>
    <row r="2045" ht="20.100000000000001" customHeight="1"/>
    <row r="2046" ht="20.100000000000001" customHeight="1"/>
    <row r="2047" ht="20.100000000000001" customHeight="1"/>
    <row r="2048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  <row r="2157" ht="20.100000000000001" customHeight="1"/>
    <row r="2158" ht="20.100000000000001" customHeight="1"/>
    <row r="2159" ht="20.100000000000001" customHeight="1"/>
    <row r="2160" ht="20.100000000000001" customHeight="1"/>
    <row r="2161" ht="20.100000000000001" customHeight="1"/>
    <row r="2162" ht="20.100000000000001" customHeight="1"/>
    <row r="2163" ht="20.100000000000001" customHeight="1"/>
    <row r="2164" ht="20.100000000000001" customHeight="1"/>
    <row r="2165" ht="20.100000000000001" customHeight="1"/>
    <row r="2166" ht="20.100000000000001" customHeight="1"/>
    <row r="2167" ht="20.100000000000001" customHeight="1"/>
    <row r="2168" ht="20.100000000000001" customHeight="1"/>
    <row r="2169" ht="20.100000000000001" customHeight="1"/>
    <row r="2170" ht="20.100000000000001" customHeight="1"/>
    <row r="2171" ht="20.100000000000001" customHeight="1"/>
    <row r="2172" ht="20.100000000000001" customHeight="1"/>
    <row r="2173" ht="20.100000000000001" customHeight="1"/>
    <row r="2174" ht="20.100000000000001" customHeight="1"/>
    <row r="2175" ht="20.100000000000001" customHeight="1"/>
    <row r="2176" ht="20.100000000000001" customHeight="1"/>
    <row r="2177" ht="20.100000000000001" customHeight="1"/>
    <row r="2178" ht="20.100000000000001" customHeight="1"/>
    <row r="2179" ht="20.100000000000001" customHeight="1"/>
    <row r="2180" ht="20.100000000000001" customHeight="1"/>
    <row r="2181" ht="20.100000000000001" customHeight="1"/>
    <row r="2182" ht="20.100000000000001" customHeight="1"/>
    <row r="2183" ht="20.100000000000001" customHeight="1"/>
    <row r="2184" ht="20.100000000000001" customHeight="1"/>
    <row r="2185" ht="20.100000000000001" customHeight="1"/>
    <row r="2186" ht="20.100000000000001" customHeight="1"/>
    <row r="2187" ht="20.100000000000001" customHeight="1"/>
    <row r="2188" ht="20.100000000000001" customHeight="1"/>
    <row r="2189" ht="20.100000000000001" customHeight="1"/>
    <row r="2190" ht="20.100000000000001" customHeight="1"/>
    <row r="2191" ht="20.100000000000001" customHeight="1"/>
    <row r="2192" ht="20.100000000000001" customHeight="1"/>
    <row r="2193" ht="20.100000000000001" customHeight="1"/>
    <row r="2194" ht="20.100000000000001" customHeight="1"/>
    <row r="2195" ht="20.100000000000001" customHeight="1"/>
    <row r="2196" ht="20.100000000000001" customHeight="1"/>
    <row r="2197" ht="20.100000000000001" customHeight="1"/>
    <row r="2198" ht="20.100000000000001" customHeight="1"/>
    <row r="2199" ht="20.100000000000001" customHeight="1"/>
    <row r="2200" ht="20.100000000000001" customHeight="1"/>
    <row r="2201" ht="20.100000000000001" customHeight="1"/>
    <row r="2202" ht="20.100000000000001" customHeight="1"/>
    <row r="2203" ht="20.100000000000001" customHeight="1"/>
    <row r="2204" ht="20.100000000000001" customHeight="1"/>
    <row r="2205" ht="20.100000000000001" customHeight="1"/>
    <row r="2206" ht="20.100000000000001" customHeight="1"/>
    <row r="2207" ht="20.100000000000001" customHeight="1"/>
    <row r="2208" ht="20.100000000000001" customHeight="1"/>
    <row r="2209" ht="20.100000000000001" customHeight="1"/>
    <row r="2210" ht="20.100000000000001" customHeight="1"/>
    <row r="2211" ht="20.100000000000001" customHeight="1"/>
    <row r="2212" ht="20.100000000000001" customHeight="1"/>
    <row r="2213" ht="20.100000000000001" customHeight="1"/>
    <row r="2214" ht="20.100000000000001" customHeight="1"/>
    <row r="2215" ht="20.100000000000001" customHeight="1"/>
    <row r="2216" ht="20.100000000000001" customHeight="1"/>
    <row r="2217" ht="20.100000000000001" customHeight="1"/>
    <row r="2218" ht="20.100000000000001" customHeight="1"/>
    <row r="2219" ht="20.100000000000001" customHeight="1"/>
    <row r="2220" ht="20.100000000000001" customHeight="1"/>
    <row r="2221" ht="20.100000000000001" customHeight="1"/>
    <row r="2222" ht="20.100000000000001" customHeight="1"/>
    <row r="2223" ht="20.100000000000001" customHeight="1"/>
    <row r="2224" ht="20.100000000000001" customHeight="1"/>
    <row r="2225" ht="20.100000000000001" customHeight="1"/>
    <row r="2226" ht="20.100000000000001" customHeight="1"/>
    <row r="2227" ht="20.100000000000001" customHeight="1"/>
    <row r="2228" ht="20.100000000000001" customHeight="1"/>
    <row r="2229" ht="20.100000000000001" customHeight="1"/>
    <row r="2230" ht="20.100000000000001" customHeight="1"/>
    <row r="2231" ht="20.100000000000001" customHeight="1"/>
    <row r="2232" ht="20.100000000000001" customHeight="1"/>
    <row r="2233" ht="20.100000000000001" customHeight="1"/>
    <row r="2234" ht="20.100000000000001" customHeight="1"/>
    <row r="2235" ht="20.100000000000001" customHeight="1"/>
    <row r="2236" ht="20.100000000000001" customHeight="1"/>
    <row r="2237" ht="20.100000000000001" customHeight="1"/>
    <row r="2238" ht="20.100000000000001" customHeight="1"/>
    <row r="2239" ht="20.100000000000001" customHeight="1"/>
    <row r="2240" ht="20.100000000000001" customHeight="1"/>
    <row r="2241" ht="20.100000000000001" customHeight="1"/>
    <row r="2242" ht="20.100000000000001" customHeight="1"/>
    <row r="2243" ht="20.100000000000001" customHeight="1"/>
    <row r="2244" ht="20.100000000000001" customHeight="1"/>
    <row r="2245" ht="20.100000000000001" customHeight="1"/>
    <row r="2246" ht="20.100000000000001" customHeight="1"/>
    <row r="2247" ht="20.100000000000001" customHeight="1"/>
    <row r="2248" ht="20.100000000000001" customHeight="1"/>
    <row r="2249" ht="20.100000000000001" customHeight="1"/>
    <row r="2250" ht="20.100000000000001" customHeight="1"/>
    <row r="2251" ht="20.100000000000001" customHeight="1"/>
    <row r="2252" ht="20.100000000000001" customHeight="1"/>
    <row r="2253" ht="20.100000000000001" customHeight="1"/>
    <row r="2254" ht="20.100000000000001" customHeight="1"/>
    <row r="2255" ht="20.100000000000001" customHeight="1"/>
    <row r="2256" ht="20.100000000000001" customHeight="1"/>
    <row r="2257" ht="20.100000000000001" customHeight="1"/>
    <row r="2258" ht="20.100000000000001" customHeight="1"/>
    <row r="2259" ht="20.100000000000001" customHeight="1"/>
    <row r="2260" ht="20.100000000000001" customHeight="1"/>
    <row r="2261" ht="20.100000000000001" customHeight="1"/>
    <row r="2262" ht="20.100000000000001" customHeight="1"/>
    <row r="2263" ht="20.100000000000001" customHeight="1"/>
    <row r="2264" ht="20.100000000000001" customHeight="1"/>
    <row r="2265" ht="20.100000000000001" customHeight="1"/>
    <row r="2266" ht="20.100000000000001" customHeight="1"/>
    <row r="2267" ht="20.100000000000001" customHeight="1"/>
    <row r="2268" ht="20.100000000000001" customHeight="1"/>
    <row r="2269" ht="20.100000000000001" customHeight="1"/>
    <row r="2270" ht="20.100000000000001" customHeight="1"/>
    <row r="2271" ht="20.100000000000001" customHeight="1"/>
    <row r="2272" ht="20.100000000000001" customHeight="1"/>
    <row r="2273" ht="20.100000000000001" customHeight="1"/>
    <row r="2274" ht="20.100000000000001" customHeight="1"/>
    <row r="2275" ht="20.100000000000001" customHeight="1"/>
    <row r="2276" ht="20.100000000000001" customHeight="1"/>
    <row r="2277" ht="20.100000000000001" customHeight="1"/>
    <row r="2278" ht="20.100000000000001" customHeight="1"/>
    <row r="2279" ht="20.100000000000001" customHeight="1"/>
    <row r="2280" ht="20.100000000000001" customHeight="1"/>
    <row r="2281" ht="20.100000000000001" customHeight="1"/>
    <row r="2282" ht="20.100000000000001" customHeight="1"/>
    <row r="2283" ht="20.100000000000001" customHeight="1"/>
    <row r="2284" ht="20.100000000000001" customHeight="1"/>
    <row r="2285" ht="20.100000000000001" customHeight="1"/>
    <row r="2286" ht="20.100000000000001" customHeight="1"/>
    <row r="2287" ht="20.100000000000001" customHeight="1"/>
    <row r="2288" ht="20.100000000000001" customHeight="1"/>
    <row r="2289" ht="20.100000000000001" customHeight="1"/>
    <row r="2290" ht="20.100000000000001" customHeight="1"/>
    <row r="2291" ht="20.100000000000001" customHeight="1"/>
    <row r="2292" ht="20.100000000000001" customHeight="1"/>
    <row r="2293" ht="20.100000000000001" customHeight="1"/>
    <row r="2294" ht="20.100000000000001" customHeight="1"/>
    <row r="2295" ht="20.100000000000001" customHeight="1"/>
    <row r="2296" ht="20.100000000000001" customHeight="1"/>
    <row r="2297" ht="20.100000000000001" customHeight="1"/>
    <row r="2298" ht="20.100000000000001" customHeight="1"/>
    <row r="2299" ht="20.100000000000001" customHeight="1"/>
    <row r="2300" ht="20.100000000000001" customHeight="1"/>
    <row r="2301" ht="20.100000000000001" customHeight="1"/>
    <row r="2302" ht="20.100000000000001" customHeight="1"/>
    <row r="2303" ht="20.100000000000001" customHeight="1"/>
    <row r="2304" ht="20.100000000000001" customHeight="1"/>
    <row r="2305" ht="20.100000000000001" customHeight="1"/>
    <row r="2306" ht="20.100000000000001" customHeight="1"/>
    <row r="2307" ht="20.100000000000001" customHeight="1"/>
    <row r="2308" ht="20.100000000000001" customHeight="1"/>
    <row r="2309" ht="20.100000000000001" customHeight="1"/>
    <row r="2310" ht="20.100000000000001" customHeight="1"/>
    <row r="2311" ht="20.100000000000001" customHeight="1"/>
    <row r="2312" ht="20.100000000000001" customHeight="1"/>
    <row r="2313" ht="20.100000000000001" customHeight="1"/>
    <row r="2314" ht="20.100000000000001" customHeight="1"/>
    <row r="2315" ht="20.100000000000001" customHeight="1"/>
    <row r="2316" ht="20.100000000000001" customHeight="1"/>
    <row r="2317" ht="20.100000000000001" customHeight="1"/>
    <row r="2318" ht="20.100000000000001" customHeight="1"/>
    <row r="2319" ht="20.100000000000001" customHeight="1"/>
    <row r="2320" ht="20.100000000000001" customHeight="1"/>
    <row r="2321" ht="20.100000000000001" customHeight="1"/>
    <row r="2322" ht="20.100000000000001" customHeight="1"/>
    <row r="2323" ht="20.100000000000001" customHeight="1"/>
    <row r="2324" ht="20.100000000000001" customHeight="1"/>
    <row r="2325" ht="20.100000000000001" customHeight="1"/>
    <row r="2326" ht="20.100000000000001" customHeight="1"/>
    <row r="2327" ht="20.100000000000001" customHeight="1"/>
    <row r="2328" ht="20.100000000000001" customHeight="1"/>
    <row r="2329" ht="20.100000000000001" customHeight="1"/>
    <row r="2330" ht="20.100000000000001" customHeight="1"/>
    <row r="2331" ht="20.100000000000001" customHeight="1"/>
    <row r="2332" ht="20.100000000000001" customHeight="1"/>
    <row r="2333" ht="20.100000000000001" customHeight="1"/>
    <row r="2334" ht="20.100000000000001" customHeight="1"/>
    <row r="2335" ht="20.100000000000001" customHeight="1"/>
    <row r="2336" ht="20.100000000000001" customHeight="1"/>
    <row r="2337" ht="20.100000000000001" customHeight="1"/>
    <row r="2338" ht="20.100000000000001" customHeight="1"/>
    <row r="2339" ht="20.100000000000001" customHeight="1"/>
    <row r="2340" ht="20.100000000000001" customHeight="1"/>
    <row r="2341" ht="20.100000000000001" customHeight="1"/>
    <row r="2342" ht="20.100000000000001" customHeight="1"/>
    <row r="2343" ht="20.100000000000001" customHeight="1"/>
    <row r="2344" ht="20.100000000000001" customHeight="1"/>
    <row r="2345" ht="20.100000000000001" customHeight="1"/>
    <row r="2346" ht="20.100000000000001" customHeight="1"/>
    <row r="2347" ht="20.100000000000001" customHeight="1"/>
    <row r="2348" ht="20.100000000000001" customHeight="1"/>
    <row r="2349" ht="20.100000000000001" customHeight="1"/>
    <row r="2350" ht="20.100000000000001" customHeight="1"/>
    <row r="2351" ht="20.100000000000001" customHeight="1"/>
    <row r="2352" ht="20.100000000000001" customHeight="1"/>
    <row r="2353" ht="20.100000000000001" customHeight="1"/>
    <row r="2354" ht="20.100000000000001" customHeight="1"/>
    <row r="2355" ht="20.100000000000001" customHeight="1"/>
    <row r="2356" ht="20.100000000000001" customHeight="1"/>
    <row r="2357" ht="20.100000000000001" customHeight="1"/>
    <row r="2358" ht="20.100000000000001" customHeight="1"/>
    <row r="2359" ht="20.100000000000001" customHeight="1"/>
    <row r="2360" ht="20.100000000000001" customHeight="1"/>
    <row r="2361" ht="20.100000000000001" customHeight="1"/>
    <row r="2362" ht="20.100000000000001" customHeight="1"/>
    <row r="2363" ht="20.100000000000001" customHeight="1"/>
    <row r="2364" ht="20.100000000000001" customHeight="1"/>
    <row r="2365" ht="20.100000000000001" customHeight="1"/>
    <row r="2366" ht="20.100000000000001" customHeight="1"/>
    <row r="2367" ht="20.100000000000001" customHeight="1"/>
    <row r="2368" ht="20.100000000000001" customHeight="1"/>
    <row r="2369" ht="20.100000000000001" customHeight="1"/>
    <row r="2370" ht="20.100000000000001" customHeight="1"/>
    <row r="2371" ht="20.100000000000001" customHeight="1"/>
    <row r="2372" ht="20.100000000000001" customHeight="1"/>
    <row r="2373" ht="20.100000000000001" customHeight="1"/>
    <row r="2374" ht="20.100000000000001" customHeight="1"/>
    <row r="2375" ht="20.100000000000001" customHeight="1"/>
    <row r="2376" ht="20.100000000000001" customHeight="1"/>
    <row r="2377" ht="20.100000000000001" customHeight="1"/>
    <row r="2378" ht="20.100000000000001" customHeight="1"/>
    <row r="2379" ht="20.100000000000001" customHeight="1"/>
    <row r="2380" ht="20.100000000000001" customHeight="1"/>
    <row r="2381" ht="20.100000000000001" customHeight="1"/>
    <row r="2382" ht="20.100000000000001" customHeight="1"/>
    <row r="2383" ht="20.100000000000001" customHeight="1"/>
    <row r="2384" ht="20.100000000000001" customHeight="1"/>
    <row r="2385" ht="20.100000000000001" customHeight="1"/>
    <row r="2386" ht="20.100000000000001" customHeight="1"/>
    <row r="2387" ht="20.100000000000001" customHeight="1"/>
    <row r="2388" ht="20.100000000000001" customHeight="1"/>
    <row r="2389" ht="20.100000000000001" customHeight="1"/>
    <row r="2390" ht="20.100000000000001" customHeight="1"/>
    <row r="2391" ht="20.100000000000001" customHeight="1"/>
    <row r="2392" ht="20.100000000000001" customHeight="1"/>
    <row r="2393" ht="20.100000000000001" customHeight="1"/>
    <row r="2394" ht="20.100000000000001" customHeight="1"/>
    <row r="2395" ht="20.100000000000001" customHeight="1"/>
    <row r="2396" ht="20.100000000000001" customHeight="1"/>
    <row r="2397" ht="20.100000000000001" customHeight="1"/>
    <row r="2398" ht="20.100000000000001" customHeight="1"/>
    <row r="2399" ht="20.100000000000001" customHeight="1"/>
    <row r="2400" ht="20.100000000000001" customHeight="1"/>
    <row r="2401" ht="20.100000000000001" customHeight="1"/>
    <row r="2402" ht="20.100000000000001" customHeight="1"/>
    <row r="2403" ht="20.100000000000001" customHeight="1"/>
    <row r="2404" ht="20.100000000000001" customHeight="1"/>
    <row r="2405" ht="20.100000000000001" customHeight="1"/>
    <row r="2406" ht="20.100000000000001" customHeight="1"/>
    <row r="2407" ht="20.100000000000001" customHeight="1"/>
    <row r="2408" ht="20.100000000000001" customHeight="1"/>
    <row r="2409" ht="20.100000000000001" customHeight="1"/>
    <row r="2410" ht="20.100000000000001" customHeight="1"/>
    <row r="2411" ht="20.100000000000001" customHeight="1"/>
    <row r="2412" ht="20.100000000000001" customHeight="1"/>
    <row r="2413" ht="20.100000000000001" customHeight="1"/>
    <row r="2414" ht="20.100000000000001" customHeight="1"/>
    <row r="2415" ht="20.100000000000001" customHeight="1"/>
    <row r="2416" ht="20.100000000000001" customHeight="1"/>
    <row r="2417" ht="20.100000000000001" customHeight="1"/>
    <row r="2418" ht="20.100000000000001" customHeight="1"/>
    <row r="2419" ht="20.100000000000001" customHeight="1"/>
    <row r="2420" ht="20.100000000000001" customHeight="1"/>
    <row r="2421" ht="20.100000000000001" customHeight="1"/>
    <row r="2422" ht="20.100000000000001" customHeight="1"/>
    <row r="2423" ht="20.100000000000001" customHeight="1"/>
    <row r="2424" ht="20.100000000000001" customHeight="1"/>
    <row r="2425" ht="20.100000000000001" customHeight="1"/>
    <row r="2426" ht="20.100000000000001" customHeight="1"/>
    <row r="2427" ht="20.100000000000001" customHeight="1"/>
    <row r="2428" ht="20.100000000000001" customHeight="1"/>
    <row r="2429" ht="20.100000000000001" customHeight="1"/>
    <row r="2430" ht="20.100000000000001" customHeight="1"/>
    <row r="2431" ht="20.100000000000001" customHeight="1"/>
    <row r="2432" ht="20.100000000000001" customHeight="1"/>
    <row r="2433" ht="20.100000000000001" customHeight="1"/>
    <row r="2434" ht="20.100000000000001" customHeight="1"/>
    <row r="2435" ht="20.100000000000001" customHeight="1"/>
    <row r="2436" ht="20.100000000000001" customHeight="1"/>
    <row r="2437" ht="20.100000000000001" customHeight="1"/>
    <row r="2438" ht="20.100000000000001" customHeight="1"/>
    <row r="2439" ht="20.100000000000001" customHeight="1"/>
    <row r="2440" ht="20.100000000000001" customHeight="1"/>
    <row r="2441" ht="20.100000000000001" customHeight="1"/>
    <row r="2442" ht="20.100000000000001" customHeight="1"/>
    <row r="2443" ht="20.100000000000001" customHeight="1"/>
    <row r="2444" ht="20.100000000000001" customHeight="1"/>
    <row r="2445" ht="20.100000000000001" customHeight="1"/>
    <row r="2446" ht="20.100000000000001" customHeight="1"/>
    <row r="2447" ht="20.100000000000001" customHeight="1"/>
    <row r="2448" ht="20.100000000000001" customHeight="1"/>
    <row r="2449" ht="20.100000000000001" customHeight="1"/>
    <row r="2450" ht="20.100000000000001" customHeight="1"/>
    <row r="2451" ht="20.100000000000001" customHeight="1"/>
    <row r="2452" ht="20.100000000000001" customHeight="1"/>
    <row r="2453" ht="20.100000000000001" customHeight="1"/>
    <row r="2454" ht="20.100000000000001" customHeight="1"/>
    <row r="2455" ht="20.100000000000001" customHeight="1"/>
    <row r="2456" ht="20.100000000000001" customHeight="1"/>
    <row r="2457" ht="20.100000000000001" customHeight="1"/>
    <row r="2458" ht="20.100000000000001" customHeight="1"/>
    <row r="2459" ht="20.100000000000001" customHeight="1"/>
    <row r="2460" ht="20.100000000000001" customHeight="1"/>
    <row r="2461" ht="20.100000000000001" customHeight="1"/>
    <row r="2462" ht="20.100000000000001" customHeight="1"/>
    <row r="2463" ht="20.100000000000001" customHeight="1"/>
    <row r="2464" ht="20.100000000000001" customHeight="1"/>
    <row r="2465" ht="20.100000000000001" customHeight="1"/>
    <row r="2466" ht="20.100000000000001" customHeight="1"/>
    <row r="2467" ht="20.100000000000001" customHeight="1"/>
    <row r="2468" ht="20.100000000000001" customHeight="1"/>
    <row r="2469" ht="20.100000000000001" customHeight="1"/>
    <row r="2470" ht="20.100000000000001" customHeight="1"/>
    <row r="2471" ht="20.100000000000001" customHeight="1"/>
    <row r="2472" ht="20.100000000000001" customHeight="1"/>
    <row r="2473" ht="20.100000000000001" customHeight="1"/>
    <row r="2474" ht="20.100000000000001" customHeight="1"/>
    <row r="2475" ht="20.100000000000001" customHeight="1"/>
    <row r="2476" ht="20.100000000000001" customHeight="1"/>
    <row r="2477" ht="20.100000000000001" customHeight="1"/>
    <row r="2478" ht="20.100000000000001" customHeight="1"/>
    <row r="2479" ht="20.100000000000001" customHeight="1"/>
    <row r="2480" ht="20.100000000000001" customHeight="1"/>
    <row r="2481" ht="20.100000000000001" customHeight="1"/>
    <row r="2482" ht="20.100000000000001" customHeight="1"/>
    <row r="2483" ht="20.100000000000001" customHeight="1"/>
    <row r="2484" ht="20.100000000000001" customHeight="1"/>
    <row r="2485" ht="20.100000000000001" customHeight="1"/>
    <row r="2486" ht="20.100000000000001" customHeight="1"/>
    <row r="2487" ht="20.100000000000001" customHeight="1"/>
    <row r="2488" ht="20.100000000000001" customHeight="1"/>
    <row r="2489" ht="20.100000000000001" customHeight="1"/>
    <row r="2490" ht="20.100000000000001" customHeight="1"/>
    <row r="2491" ht="20.100000000000001" customHeight="1"/>
    <row r="2492" ht="20.100000000000001" customHeight="1"/>
    <row r="2493" ht="20.100000000000001" customHeight="1"/>
    <row r="2494" ht="20.100000000000001" customHeight="1"/>
    <row r="2495" ht="20.100000000000001" customHeight="1"/>
    <row r="2496" ht="20.100000000000001" customHeight="1"/>
    <row r="2497" ht="20.100000000000001" customHeight="1"/>
    <row r="2498" ht="20.100000000000001" customHeight="1"/>
    <row r="2499" ht="20.100000000000001" customHeight="1"/>
    <row r="2500" ht="20.100000000000001" customHeight="1"/>
    <row r="2501" ht="20.100000000000001" customHeight="1"/>
    <row r="2502" ht="20.100000000000001" customHeight="1"/>
    <row r="2503" ht="20.100000000000001" customHeight="1"/>
    <row r="2504" ht="20.100000000000001" customHeight="1"/>
    <row r="2505" ht="20.100000000000001" customHeight="1"/>
    <row r="2506" ht="20.100000000000001" customHeight="1"/>
    <row r="2507" ht="20.100000000000001" customHeight="1"/>
    <row r="2508" ht="20.100000000000001" customHeight="1"/>
    <row r="2509" ht="20.100000000000001" customHeight="1"/>
    <row r="2510" ht="20.100000000000001" customHeight="1"/>
    <row r="2511" ht="20.100000000000001" customHeight="1"/>
    <row r="2512" ht="20.100000000000001" customHeight="1"/>
    <row r="2513" ht="20.100000000000001" customHeight="1"/>
    <row r="2514" ht="20.100000000000001" customHeight="1"/>
    <row r="2515" ht="20.100000000000001" customHeight="1"/>
    <row r="2516" ht="20.100000000000001" customHeight="1"/>
    <row r="2517" ht="20.100000000000001" customHeight="1"/>
    <row r="2518" ht="20.100000000000001" customHeight="1"/>
    <row r="2519" ht="20.100000000000001" customHeight="1"/>
    <row r="2520" ht="20.100000000000001" customHeight="1"/>
    <row r="2521" ht="20.100000000000001" customHeight="1"/>
    <row r="2522" ht="20.100000000000001" customHeight="1"/>
    <row r="2523" ht="20.100000000000001" customHeight="1"/>
    <row r="2524" ht="20.100000000000001" customHeight="1"/>
    <row r="2525" ht="20.100000000000001" customHeight="1"/>
    <row r="2526" ht="20.100000000000001" customHeight="1"/>
    <row r="2527" ht="20.100000000000001" customHeight="1"/>
    <row r="2528" ht="20.100000000000001" customHeight="1"/>
    <row r="2529" ht="20.100000000000001" customHeight="1"/>
    <row r="2530" ht="20.100000000000001" customHeight="1"/>
    <row r="2531" ht="20.100000000000001" customHeight="1"/>
    <row r="2532" ht="20.100000000000001" customHeight="1"/>
    <row r="2533" ht="20.100000000000001" customHeight="1"/>
    <row r="2534" ht="20.100000000000001" customHeight="1"/>
    <row r="2535" ht="20.100000000000001" customHeight="1"/>
    <row r="2536" ht="20.100000000000001" customHeight="1"/>
    <row r="2537" ht="20.100000000000001" customHeight="1"/>
    <row r="2538" ht="20.100000000000001" customHeight="1"/>
    <row r="2539" ht="20.100000000000001" customHeight="1"/>
    <row r="2540" ht="20.100000000000001" customHeight="1"/>
    <row r="2541" ht="20.100000000000001" customHeight="1"/>
    <row r="2542" ht="20.100000000000001" customHeight="1"/>
    <row r="2543" ht="20.100000000000001" customHeight="1"/>
    <row r="2544" ht="20.100000000000001" customHeight="1"/>
    <row r="2545" ht="20.100000000000001" customHeight="1"/>
    <row r="2546" ht="20.100000000000001" customHeight="1"/>
    <row r="2547" ht="20.100000000000001" customHeight="1"/>
    <row r="2548" ht="20.100000000000001" customHeight="1"/>
    <row r="2549" ht="20.100000000000001" customHeight="1"/>
    <row r="2550" ht="20.100000000000001" customHeight="1"/>
    <row r="2551" ht="20.100000000000001" customHeight="1"/>
    <row r="2552" ht="20.100000000000001" customHeight="1"/>
    <row r="2553" ht="20.100000000000001" customHeight="1"/>
    <row r="2554" ht="20.100000000000001" customHeight="1"/>
    <row r="2555" ht="20.100000000000001" customHeight="1"/>
    <row r="2556" ht="20.100000000000001" customHeight="1"/>
    <row r="2557" ht="20.100000000000001" customHeight="1"/>
    <row r="2558" ht="20.100000000000001" customHeight="1"/>
    <row r="2559" ht="20.100000000000001" customHeight="1"/>
    <row r="2560" ht="20.100000000000001" customHeight="1"/>
    <row r="2561" ht="20.100000000000001" customHeight="1"/>
    <row r="2562" ht="20.100000000000001" customHeight="1"/>
    <row r="2563" ht="20.100000000000001" customHeight="1"/>
    <row r="2564" ht="20.100000000000001" customHeight="1"/>
    <row r="2565" ht="20.100000000000001" customHeight="1"/>
    <row r="2566" ht="20.100000000000001" customHeight="1"/>
    <row r="2567" ht="20.100000000000001" customHeight="1"/>
    <row r="2568" ht="20.100000000000001" customHeight="1"/>
    <row r="2569" ht="20.100000000000001" customHeight="1"/>
    <row r="2570" ht="20.100000000000001" customHeight="1"/>
    <row r="2571" ht="20.100000000000001" customHeight="1"/>
    <row r="2572" ht="20.100000000000001" customHeight="1"/>
    <row r="2573" ht="20.100000000000001" customHeight="1"/>
    <row r="2574" ht="20.100000000000001" customHeight="1"/>
    <row r="2575" ht="20.100000000000001" customHeight="1"/>
    <row r="2576" ht="20.100000000000001" customHeight="1"/>
    <row r="2577" ht="20.100000000000001" customHeight="1"/>
    <row r="2578" ht="20.100000000000001" customHeight="1"/>
    <row r="2579" ht="20.100000000000001" customHeight="1"/>
    <row r="2580" ht="20.100000000000001" customHeight="1"/>
    <row r="2581" ht="20.100000000000001" customHeight="1"/>
    <row r="2582" ht="20.100000000000001" customHeight="1"/>
    <row r="2583" ht="20.100000000000001" customHeight="1"/>
    <row r="2584" ht="20.100000000000001" customHeight="1"/>
    <row r="2585" ht="20.100000000000001" customHeight="1"/>
    <row r="2586" ht="20.100000000000001" customHeight="1"/>
    <row r="2587" ht="20.100000000000001" customHeight="1"/>
    <row r="2588" ht="20.100000000000001" customHeight="1"/>
    <row r="2589" ht="20.100000000000001" customHeight="1"/>
    <row r="2590" ht="20.100000000000001" customHeight="1"/>
    <row r="2591" ht="20.100000000000001" customHeight="1"/>
    <row r="2592" ht="20.100000000000001" customHeight="1"/>
    <row r="2593" ht="20.100000000000001" customHeight="1"/>
    <row r="2594" ht="20.100000000000001" customHeight="1"/>
    <row r="2595" ht="20.100000000000001" customHeight="1"/>
    <row r="2596" ht="20.100000000000001" customHeight="1"/>
    <row r="2597" ht="20.100000000000001" customHeight="1"/>
    <row r="2598" ht="20.100000000000001" customHeight="1"/>
    <row r="2599" ht="20.100000000000001" customHeight="1"/>
    <row r="2600" ht="20.100000000000001" customHeight="1"/>
    <row r="2601" ht="20.100000000000001" customHeight="1"/>
    <row r="2602" ht="20.100000000000001" customHeight="1"/>
    <row r="2603" ht="20.100000000000001" customHeight="1"/>
    <row r="2604" ht="20.100000000000001" customHeight="1"/>
    <row r="2605" ht="20.100000000000001" customHeight="1"/>
    <row r="2606" ht="20.100000000000001" customHeight="1"/>
    <row r="2607" ht="20.100000000000001" customHeight="1"/>
    <row r="2608" ht="20.100000000000001" customHeight="1"/>
    <row r="2609" ht="20.100000000000001" customHeight="1"/>
    <row r="2610" ht="20.100000000000001" customHeight="1"/>
    <row r="2611" ht="20.100000000000001" customHeight="1"/>
    <row r="2612" ht="20.100000000000001" customHeight="1"/>
    <row r="2613" ht="20.100000000000001" customHeight="1"/>
    <row r="2614" ht="20.100000000000001" customHeight="1"/>
    <row r="2615" ht="20.100000000000001" customHeight="1"/>
    <row r="2616" ht="20.100000000000001" customHeight="1"/>
    <row r="2617" ht="20.100000000000001" customHeight="1"/>
    <row r="2618" ht="20.100000000000001" customHeight="1"/>
    <row r="2619" ht="20.100000000000001" customHeight="1"/>
    <row r="2620" ht="20.100000000000001" customHeight="1"/>
    <row r="2621" ht="20.100000000000001" customHeight="1"/>
    <row r="2622" ht="20.100000000000001" customHeight="1"/>
    <row r="2623" ht="20.100000000000001" customHeight="1"/>
    <row r="2624" ht="20.100000000000001" customHeight="1"/>
    <row r="2625" ht="20.100000000000001" customHeight="1"/>
    <row r="2626" ht="20.100000000000001" customHeight="1"/>
    <row r="2627" ht="20.100000000000001" customHeight="1"/>
    <row r="2628" ht="20.100000000000001" customHeight="1"/>
    <row r="2629" ht="20.100000000000001" customHeight="1"/>
    <row r="2630" ht="20.100000000000001" customHeight="1"/>
    <row r="2631" ht="20.100000000000001" customHeight="1"/>
    <row r="2632" ht="20.100000000000001" customHeight="1"/>
    <row r="2633" ht="20.100000000000001" customHeight="1"/>
    <row r="2634" ht="20.100000000000001" customHeight="1"/>
    <row r="2635" ht="20.100000000000001" customHeight="1"/>
    <row r="2636" ht="20.100000000000001" customHeight="1"/>
    <row r="2637" ht="20.100000000000001" customHeight="1"/>
    <row r="2638" ht="20.100000000000001" customHeight="1"/>
    <row r="2639" ht="20.100000000000001" customHeight="1"/>
    <row r="2640" ht="20.100000000000001" customHeight="1"/>
    <row r="2641" ht="20.100000000000001" customHeight="1"/>
    <row r="2642" ht="20.100000000000001" customHeight="1"/>
    <row r="2643" ht="20.100000000000001" customHeight="1"/>
    <row r="2644" ht="20.100000000000001" customHeight="1"/>
    <row r="2645" ht="20.100000000000001" customHeight="1"/>
    <row r="2646" ht="20.100000000000001" customHeight="1"/>
    <row r="2647" ht="20.100000000000001" customHeight="1"/>
    <row r="2648" ht="20.100000000000001" customHeight="1"/>
    <row r="2649" ht="20.100000000000001" customHeight="1"/>
    <row r="2650" ht="20.100000000000001" customHeight="1"/>
    <row r="2651" ht="20.100000000000001" customHeight="1"/>
    <row r="2652" ht="20.100000000000001" customHeight="1"/>
    <row r="2653" ht="20.100000000000001" customHeight="1"/>
    <row r="2654" ht="20.100000000000001" customHeight="1"/>
    <row r="2655" ht="20.100000000000001" customHeight="1"/>
    <row r="2656" ht="20.100000000000001" customHeight="1"/>
    <row r="2657" ht="20.100000000000001" customHeight="1"/>
    <row r="2658" ht="20.100000000000001" customHeight="1"/>
    <row r="2659" ht="20.100000000000001" customHeight="1"/>
    <row r="2660" ht="20.100000000000001" customHeight="1"/>
    <row r="2661" ht="20.100000000000001" customHeight="1"/>
    <row r="2662" ht="20.100000000000001" customHeight="1"/>
    <row r="2663" ht="20.100000000000001" customHeight="1"/>
    <row r="2664" ht="20.100000000000001" customHeight="1"/>
    <row r="2665" ht="20.100000000000001" customHeight="1"/>
    <row r="2666" ht="20.100000000000001" customHeight="1"/>
    <row r="2667" ht="20.100000000000001" customHeight="1"/>
    <row r="2668" ht="20.100000000000001" customHeight="1"/>
    <row r="2669" ht="20.100000000000001" customHeight="1"/>
    <row r="2670" ht="20.100000000000001" customHeight="1"/>
    <row r="2671" ht="20.100000000000001" customHeight="1"/>
    <row r="2672" ht="20.100000000000001" customHeight="1"/>
    <row r="2673" ht="20.100000000000001" customHeight="1"/>
    <row r="2674" ht="20.100000000000001" customHeight="1"/>
    <row r="2675" ht="20.100000000000001" customHeight="1"/>
    <row r="2676" ht="20.100000000000001" customHeight="1"/>
    <row r="2677" ht="20.100000000000001" customHeight="1"/>
    <row r="2678" ht="20.100000000000001" customHeight="1"/>
    <row r="2679" ht="20.100000000000001" customHeight="1"/>
    <row r="2680" ht="20.100000000000001" customHeight="1"/>
    <row r="2681" ht="20.100000000000001" customHeight="1"/>
    <row r="2682" ht="20.100000000000001" customHeight="1"/>
    <row r="2683" ht="20.100000000000001" customHeight="1"/>
    <row r="2684" ht="20.100000000000001" customHeight="1"/>
    <row r="2685" ht="20.100000000000001" customHeight="1"/>
    <row r="2686" ht="20.100000000000001" customHeight="1"/>
    <row r="2687" ht="20.100000000000001" customHeight="1"/>
    <row r="2688" ht="20.100000000000001" customHeight="1"/>
    <row r="2689" ht="20.100000000000001" customHeight="1"/>
    <row r="2690" ht="20.100000000000001" customHeight="1"/>
    <row r="2691" ht="20.100000000000001" customHeight="1"/>
    <row r="2692" ht="20.100000000000001" customHeight="1"/>
    <row r="2693" ht="20.100000000000001" customHeight="1"/>
    <row r="2694" ht="20.100000000000001" customHeight="1"/>
    <row r="2695" ht="20.100000000000001" customHeight="1"/>
    <row r="2696" ht="20.100000000000001" customHeight="1"/>
    <row r="2697" ht="20.100000000000001" customHeight="1"/>
    <row r="2698" ht="20.100000000000001" customHeight="1"/>
    <row r="2699" ht="20.100000000000001" customHeight="1"/>
    <row r="2700" ht="20.100000000000001" customHeight="1"/>
    <row r="2701" ht="20.100000000000001" customHeight="1"/>
    <row r="2702" ht="20.100000000000001" customHeight="1"/>
    <row r="2703" ht="20.100000000000001" customHeight="1"/>
    <row r="2704" ht="20.100000000000001" customHeight="1"/>
    <row r="2705" ht="20.100000000000001" customHeight="1"/>
    <row r="2706" ht="20.100000000000001" customHeight="1"/>
    <row r="2707" ht="20.100000000000001" customHeight="1"/>
    <row r="2708" ht="20.100000000000001" customHeight="1"/>
    <row r="2709" ht="20.100000000000001" customHeight="1"/>
  </sheetData>
  <autoFilter ref="A5:Q5" xr:uid="{00000000-0001-0000-0200-000000000000}">
    <filterColumn colId="3" showButton="0"/>
  </autoFilter>
  <mergeCells count="8">
    <mergeCell ref="F4:F5"/>
    <mergeCell ref="D4:E5"/>
    <mergeCell ref="B4:B5"/>
    <mergeCell ref="N6:O6"/>
    <mergeCell ref="G4:G5"/>
    <mergeCell ref="H4:H5"/>
    <mergeCell ref="I4:I5"/>
    <mergeCell ref="J4:J5"/>
  </mergeCells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  <rowBreaks count="9" manualBreakCount="9">
    <brk id="49" max="9" man="1"/>
    <brk id="93" max="9" man="1"/>
    <brk id="137" max="9" man="1"/>
    <brk id="181" max="9" man="1"/>
    <brk id="225" max="9" man="1"/>
    <brk id="269" max="9" man="1"/>
    <brk id="313" max="9" man="1"/>
    <brk id="357" max="9" man="1"/>
    <brk id="40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34"/>
  <sheetViews>
    <sheetView view="pageBreakPreview" zoomScale="115" zoomScaleNormal="100" zoomScaleSheetLayoutView="115" workbookViewId="0">
      <pane xSplit="6" ySplit="5" topLeftCell="G363" activePane="bottomRight" state="frozen"/>
      <selection pane="topRight" activeCell="G1" sqref="G1"/>
      <selection pane="bottomLeft" activeCell="A6" sqref="A6"/>
      <selection pane="bottomRight" activeCell="O372" sqref="O372"/>
    </sheetView>
  </sheetViews>
  <sheetFormatPr defaultColWidth="19.625" defaultRowHeight="12"/>
  <cols>
    <col min="1" max="1" width="0.875" style="358" customWidth="1"/>
    <col min="2" max="2" width="10.625" style="358" customWidth="1"/>
    <col min="3" max="3" width="0.875" style="358" customWidth="1"/>
    <col min="4" max="4" width="4.125" style="359" customWidth="1"/>
    <col min="5" max="5" width="24" style="475" customWidth="1"/>
    <col min="6" max="6" width="4.625" style="360" customWidth="1"/>
    <col min="7" max="18" width="8.625" style="360" customWidth="1"/>
    <col min="19" max="19" width="10.625" style="361" customWidth="1"/>
    <col min="20" max="20" width="11.625" style="362" customWidth="1"/>
    <col min="21" max="21" width="4.625" style="345" bestFit="1" customWidth="1"/>
    <col min="22" max="22" width="36.125" style="358" bestFit="1" customWidth="1"/>
    <col min="23" max="16384" width="19.625" style="358"/>
  </cols>
  <sheetData>
    <row r="1" spans="1:22" ht="21.75" customHeight="1"/>
    <row r="2" spans="1:22" s="7" customFormat="1" ht="21.75" customHeight="1">
      <c r="A2" s="7" t="s">
        <v>456</v>
      </c>
      <c r="D2" s="26"/>
      <c r="E2" s="475"/>
      <c r="F2" s="14"/>
      <c r="G2" s="14"/>
      <c r="H2" s="14"/>
      <c r="I2" s="14"/>
      <c r="J2" s="14"/>
      <c r="K2" s="14"/>
      <c r="L2" s="7" t="s">
        <v>653</v>
      </c>
      <c r="M2" s="14"/>
      <c r="N2" s="14"/>
      <c r="O2" s="14"/>
      <c r="P2" s="14"/>
      <c r="Q2" s="14"/>
      <c r="R2" s="14"/>
      <c r="S2" s="28"/>
      <c r="T2" s="20"/>
      <c r="U2" s="12"/>
    </row>
    <row r="3" spans="1:22" s="3" customFormat="1" ht="20.25" customHeight="1">
      <c r="D3" s="27"/>
      <c r="E3" s="475"/>
      <c r="F3" s="15"/>
      <c r="G3" s="15"/>
      <c r="H3" s="15"/>
      <c r="I3" s="15"/>
      <c r="J3" s="15"/>
      <c r="K3" s="41" t="s">
        <v>4</v>
      </c>
      <c r="L3" s="42"/>
      <c r="M3" s="42"/>
      <c r="N3" s="42"/>
      <c r="O3" s="42"/>
      <c r="P3" s="42"/>
      <c r="Q3" s="42"/>
      <c r="R3" s="42"/>
      <c r="S3" s="43"/>
      <c r="T3" s="41" t="s">
        <v>4</v>
      </c>
      <c r="U3" s="13"/>
    </row>
    <row r="4" spans="1:22" s="366" customFormat="1" ht="20.100000000000001" customHeight="1">
      <c r="A4" s="363"/>
      <c r="B4" s="635" t="s">
        <v>640</v>
      </c>
      <c r="C4" s="364"/>
      <c r="D4" s="637" t="s">
        <v>616</v>
      </c>
      <c r="E4" s="638"/>
      <c r="F4" s="633" t="s">
        <v>43</v>
      </c>
      <c r="G4" s="641" t="s">
        <v>457</v>
      </c>
      <c r="H4" s="642"/>
      <c r="I4" s="643"/>
      <c r="J4" s="642"/>
      <c r="K4" s="644"/>
      <c r="L4" s="645" t="s">
        <v>458</v>
      </c>
      <c r="M4" s="642"/>
      <c r="N4" s="642"/>
      <c r="O4" s="642"/>
      <c r="P4" s="642"/>
      <c r="Q4" s="642"/>
      <c r="R4" s="646"/>
      <c r="S4" s="647" t="s">
        <v>27</v>
      </c>
      <c r="T4" s="631" t="s">
        <v>45</v>
      </c>
      <c r="U4" s="365"/>
    </row>
    <row r="5" spans="1:22" s="366" customFormat="1" ht="20.100000000000001" customHeight="1">
      <c r="A5" s="367"/>
      <c r="B5" s="636"/>
      <c r="C5" s="368"/>
      <c r="D5" s="639"/>
      <c r="E5" s="640"/>
      <c r="F5" s="634"/>
      <c r="G5" s="369" t="s">
        <v>30</v>
      </c>
      <c r="H5" s="370" t="s">
        <v>31</v>
      </c>
      <c r="I5" s="369" t="s">
        <v>32</v>
      </c>
      <c r="J5" s="370" t="s">
        <v>33</v>
      </c>
      <c r="K5" s="371" t="s">
        <v>34</v>
      </c>
      <c r="L5" s="370" t="s">
        <v>35</v>
      </c>
      <c r="M5" s="372" t="s">
        <v>36</v>
      </c>
      <c r="N5" s="370" t="s">
        <v>37</v>
      </c>
      <c r="O5" s="372" t="s">
        <v>38</v>
      </c>
      <c r="P5" s="370" t="s">
        <v>39</v>
      </c>
      <c r="Q5" s="372" t="s">
        <v>40</v>
      </c>
      <c r="R5" s="370" t="s">
        <v>41</v>
      </c>
      <c r="S5" s="648"/>
      <c r="T5" s="632"/>
      <c r="U5" s="365"/>
    </row>
    <row r="6" spans="1:22" s="366" customFormat="1" ht="15" customHeight="1">
      <c r="A6" s="373"/>
      <c r="B6" s="374" t="s">
        <v>8</v>
      </c>
      <c r="C6" s="375"/>
      <c r="D6" s="162" t="s">
        <v>780</v>
      </c>
      <c r="E6" s="476" t="s">
        <v>47</v>
      </c>
      <c r="F6" s="166"/>
      <c r="G6" s="167">
        <v>111</v>
      </c>
      <c r="H6" s="168">
        <v>199</v>
      </c>
      <c r="I6" s="167">
        <v>517</v>
      </c>
      <c r="J6" s="168">
        <v>862</v>
      </c>
      <c r="K6" s="169">
        <v>1680</v>
      </c>
      <c r="L6" s="168">
        <v>657</v>
      </c>
      <c r="M6" s="167">
        <v>772</v>
      </c>
      <c r="N6" s="168">
        <v>898</v>
      </c>
      <c r="O6" s="167">
        <v>964</v>
      </c>
      <c r="P6" s="168">
        <v>1391</v>
      </c>
      <c r="Q6" s="167">
        <v>1309</v>
      </c>
      <c r="R6" s="168">
        <v>346</v>
      </c>
      <c r="S6" s="168">
        <f>SUM(G6:R6)</f>
        <v>9706</v>
      </c>
      <c r="T6" s="376" t="s">
        <v>168</v>
      </c>
      <c r="U6" s="365">
        <v>1</v>
      </c>
      <c r="V6" s="523"/>
    </row>
    <row r="7" spans="1:22" s="366" customFormat="1" ht="15" customHeight="1">
      <c r="A7" s="373"/>
      <c r="B7" s="377"/>
      <c r="C7" s="377"/>
      <c r="D7" s="165" t="s">
        <v>48</v>
      </c>
      <c r="E7" s="477" t="s">
        <v>49</v>
      </c>
      <c r="F7" s="170"/>
      <c r="G7" s="171">
        <v>8906</v>
      </c>
      <c r="H7" s="172">
        <v>2234</v>
      </c>
      <c r="I7" s="171">
        <v>19008</v>
      </c>
      <c r="J7" s="172">
        <v>20877</v>
      </c>
      <c r="K7" s="173">
        <v>32991</v>
      </c>
      <c r="L7" s="172">
        <v>19576</v>
      </c>
      <c r="M7" s="171">
        <v>17485</v>
      </c>
      <c r="N7" s="172">
        <v>29625</v>
      </c>
      <c r="O7" s="171">
        <v>24083</v>
      </c>
      <c r="P7" s="172">
        <v>38953</v>
      </c>
      <c r="Q7" s="171">
        <v>39928</v>
      </c>
      <c r="R7" s="172">
        <v>21532</v>
      </c>
      <c r="S7" s="172">
        <f t="shared" ref="S7:S66" si="0">SUM(G7:R7)</f>
        <v>275198</v>
      </c>
      <c r="T7" s="352" t="s">
        <v>169</v>
      </c>
      <c r="U7" s="365">
        <v>1</v>
      </c>
      <c r="V7" s="523"/>
    </row>
    <row r="8" spans="1:22" s="366" customFormat="1" ht="15" customHeight="1">
      <c r="A8" s="373"/>
      <c r="B8" s="377"/>
      <c r="C8" s="377"/>
      <c r="D8" s="165" t="s">
        <v>50</v>
      </c>
      <c r="E8" s="477" t="s">
        <v>51</v>
      </c>
      <c r="F8" s="170"/>
      <c r="G8" s="171">
        <v>10019</v>
      </c>
      <c r="H8" s="172">
        <v>2513</v>
      </c>
      <c r="I8" s="171">
        <v>21384</v>
      </c>
      <c r="J8" s="172">
        <v>23487</v>
      </c>
      <c r="K8" s="173">
        <v>37115</v>
      </c>
      <c r="L8" s="172">
        <v>22023</v>
      </c>
      <c r="M8" s="171">
        <v>19671</v>
      </c>
      <c r="N8" s="172">
        <v>33328</v>
      </c>
      <c r="O8" s="171">
        <v>27093</v>
      </c>
      <c r="P8" s="172">
        <v>43822</v>
      </c>
      <c r="Q8" s="171">
        <v>44919</v>
      </c>
      <c r="R8" s="172">
        <v>24224</v>
      </c>
      <c r="S8" s="172">
        <f t="shared" si="0"/>
        <v>309598</v>
      </c>
      <c r="T8" s="352" t="s">
        <v>169</v>
      </c>
      <c r="U8" s="365">
        <v>1</v>
      </c>
      <c r="V8" s="523"/>
    </row>
    <row r="9" spans="1:22" s="366" customFormat="1" ht="15" customHeight="1">
      <c r="A9" s="373"/>
      <c r="B9" s="377"/>
      <c r="C9" s="377"/>
      <c r="D9" s="165" t="s">
        <v>52</v>
      </c>
      <c r="E9" s="477" t="s">
        <v>53</v>
      </c>
      <c r="F9" s="170"/>
      <c r="G9" s="171">
        <v>4532</v>
      </c>
      <c r="H9" s="172">
        <v>832</v>
      </c>
      <c r="I9" s="171">
        <v>7679</v>
      </c>
      <c r="J9" s="172">
        <v>6234</v>
      </c>
      <c r="K9" s="173">
        <v>9441</v>
      </c>
      <c r="L9" s="172">
        <v>6044</v>
      </c>
      <c r="M9" s="171">
        <v>4580</v>
      </c>
      <c r="N9" s="172">
        <v>5606</v>
      </c>
      <c r="O9" s="171">
        <v>10694</v>
      </c>
      <c r="P9" s="172">
        <v>12929</v>
      </c>
      <c r="Q9" s="171">
        <v>9549</v>
      </c>
      <c r="R9" s="172">
        <v>4472</v>
      </c>
      <c r="S9" s="172">
        <f t="shared" si="0"/>
        <v>82592</v>
      </c>
      <c r="T9" s="352" t="s">
        <v>170</v>
      </c>
      <c r="U9" s="365">
        <v>1</v>
      </c>
      <c r="V9" s="523"/>
    </row>
    <row r="10" spans="1:22" s="366" customFormat="1" ht="15" customHeight="1">
      <c r="A10" s="373"/>
      <c r="B10" s="377"/>
      <c r="C10" s="377"/>
      <c r="D10" s="165" t="s">
        <v>201</v>
      </c>
      <c r="E10" s="477" t="s">
        <v>55</v>
      </c>
      <c r="F10" s="170"/>
      <c r="G10" s="171">
        <v>1467</v>
      </c>
      <c r="H10" s="172">
        <v>492</v>
      </c>
      <c r="I10" s="171">
        <v>3086</v>
      </c>
      <c r="J10" s="172">
        <v>3369</v>
      </c>
      <c r="K10" s="173">
        <v>5263</v>
      </c>
      <c r="L10" s="172">
        <v>3216</v>
      </c>
      <c r="M10" s="171">
        <v>2986</v>
      </c>
      <c r="N10" s="172">
        <v>4680</v>
      </c>
      <c r="O10" s="171">
        <v>4148</v>
      </c>
      <c r="P10" s="172">
        <v>6687</v>
      </c>
      <c r="Q10" s="171">
        <v>7141</v>
      </c>
      <c r="R10" s="172">
        <v>3432</v>
      </c>
      <c r="S10" s="172">
        <f t="shared" si="0"/>
        <v>45967</v>
      </c>
      <c r="T10" s="352" t="s">
        <v>170</v>
      </c>
      <c r="U10" s="365">
        <v>1</v>
      </c>
      <c r="V10" s="523"/>
    </row>
    <row r="11" spans="1:22" s="366" customFormat="1" ht="15" customHeight="1">
      <c r="A11" s="373"/>
      <c r="B11" s="377"/>
      <c r="C11" s="377"/>
      <c r="D11" s="165" t="s">
        <v>56</v>
      </c>
      <c r="E11" s="477" t="s">
        <v>57</v>
      </c>
      <c r="F11" s="170"/>
      <c r="G11" s="171">
        <v>1331</v>
      </c>
      <c r="H11" s="172">
        <v>434</v>
      </c>
      <c r="I11" s="171">
        <v>2879</v>
      </c>
      <c r="J11" s="172">
        <v>3260</v>
      </c>
      <c r="K11" s="173">
        <v>5080</v>
      </c>
      <c r="L11" s="172">
        <v>3036</v>
      </c>
      <c r="M11" s="171">
        <v>2545</v>
      </c>
      <c r="N11" s="172">
        <v>4125</v>
      </c>
      <c r="O11" s="171">
        <v>3875</v>
      </c>
      <c r="P11" s="172">
        <v>5969</v>
      </c>
      <c r="Q11" s="171">
        <v>6203</v>
      </c>
      <c r="R11" s="172">
        <v>3116</v>
      </c>
      <c r="S11" s="172">
        <f t="shared" si="0"/>
        <v>41853</v>
      </c>
      <c r="T11" s="352" t="s">
        <v>170</v>
      </c>
      <c r="U11" s="365">
        <v>1</v>
      </c>
      <c r="V11" s="523"/>
    </row>
    <row r="12" spans="1:22" s="366" customFormat="1" ht="15" customHeight="1">
      <c r="A12" s="373"/>
      <c r="B12" s="377"/>
      <c r="C12" s="377"/>
      <c r="D12" s="165" t="s">
        <v>58</v>
      </c>
      <c r="E12" s="477" t="s">
        <v>59</v>
      </c>
      <c r="F12" s="170"/>
      <c r="G12" s="171">
        <v>423</v>
      </c>
      <c r="H12" s="172">
        <v>361</v>
      </c>
      <c r="I12" s="171">
        <v>773</v>
      </c>
      <c r="J12" s="172">
        <v>650</v>
      </c>
      <c r="K12" s="173">
        <v>5159</v>
      </c>
      <c r="L12" s="172">
        <v>884</v>
      </c>
      <c r="M12" s="171">
        <v>1074</v>
      </c>
      <c r="N12" s="172">
        <v>1197</v>
      </c>
      <c r="O12" s="171">
        <v>1681</v>
      </c>
      <c r="P12" s="172">
        <v>1337</v>
      </c>
      <c r="Q12" s="171">
        <v>1173</v>
      </c>
      <c r="R12" s="172">
        <v>400</v>
      </c>
      <c r="S12" s="172">
        <f t="shared" si="0"/>
        <v>15112</v>
      </c>
      <c r="T12" s="352" t="s">
        <v>170</v>
      </c>
      <c r="U12" s="365">
        <v>1</v>
      </c>
      <c r="V12" s="523"/>
    </row>
    <row r="13" spans="1:22" s="366" customFormat="1" ht="15" customHeight="1">
      <c r="A13" s="373"/>
      <c r="B13" s="377"/>
      <c r="C13" s="377"/>
      <c r="D13" s="165" t="s">
        <v>60</v>
      </c>
      <c r="E13" s="477" t="s">
        <v>61</v>
      </c>
      <c r="F13" s="170"/>
      <c r="G13" s="171">
        <v>351</v>
      </c>
      <c r="H13" s="172">
        <v>390</v>
      </c>
      <c r="I13" s="171">
        <v>782</v>
      </c>
      <c r="J13" s="172">
        <v>696</v>
      </c>
      <c r="K13" s="173">
        <v>1041</v>
      </c>
      <c r="L13" s="172">
        <v>747</v>
      </c>
      <c r="M13" s="171">
        <v>469</v>
      </c>
      <c r="N13" s="172">
        <v>381</v>
      </c>
      <c r="O13" s="171">
        <v>279</v>
      </c>
      <c r="P13" s="172">
        <v>720</v>
      </c>
      <c r="Q13" s="171">
        <v>517</v>
      </c>
      <c r="R13" s="172">
        <v>523</v>
      </c>
      <c r="S13" s="172">
        <f t="shared" si="0"/>
        <v>6896</v>
      </c>
      <c r="T13" s="352" t="s">
        <v>170</v>
      </c>
      <c r="U13" s="365">
        <v>1</v>
      </c>
      <c r="V13" s="523"/>
    </row>
    <row r="14" spans="1:22" s="366" customFormat="1" ht="15" customHeight="1">
      <c r="A14" s="373"/>
      <c r="B14" s="377"/>
      <c r="C14" s="377"/>
      <c r="D14" s="165" t="s">
        <v>62</v>
      </c>
      <c r="E14" s="477" t="s">
        <v>63</v>
      </c>
      <c r="F14" s="170"/>
      <c r="G14" s="171">
        <v>2600</v>
      </c>
      <c r="H14" s="172">
        <v>2352</v>
      </c>
      <c r="I14" s="171">
        <v>6976</v>
      </c>
      <c r="J14" s="172">
        <v>4256</v>
      </c>
      <c r="K14" s="173">
        <v>8813</v>
      </c>
      <c r="L14" s="172">
        <v>4204</v>
      </c>
      <c r="M14" s="171">
        <v>3611</v>
      </c>
      <c r="N14" s="172">
        <v>4146</v>
      </c>
      <c r="O14" s="171">
        <v>2938</v>
      </c>
      <c r="P14" s="172">
        <v>8842</v>
      </c>
      <c r="Q14" s="171">
        <v>4064</v>
      </c>
      <c r="R14" s="172">
        <v>3902</v>
      </c>
      <c r="S14" s="172">
        <f t="shared" si="0"/>
        <v>56704</v>
      </c>
      <c r="T14" s="352" t="s">
        <v>170</v>
      </c>
      <c r="U14" s="365">
        <v>1</v>
      </c>
      <c r="V14" s="523"/>
    </row>
    <row r="15" spans="1:22" s="366" customFormat="1" ht="15" customHeight="1">
      <c r="A15" s="373"/>
      <c r="B15" s="377"/>
      <c r="C15" s="377"/>
      <c r="D15" s="165" t="s">
        <v>64</v>
      </c>
      <c r="E15" s="477" t="s">
        <v>65</v>
      </c>
      <c r="F15" s="170"/>
      <c r="G15" s="171">
        <v>12915</v>
      </c>
      <c r="H15" s="172">
        <v>8922</v>
      </c>
      <c r="I15" s="171">
        <v>19375</v>
      </c>
      <c r="J15" s="172">
        <v>19441</v>
      </c>
      <c r="K15" s="173">
        <v>21232</v>
      </c>
      <c r="L15" s="172">
        <v>17877</v>
      </c>
      <c r="M15" s="171">
        <v>17797</v>
      </c>
      <c r="N15" s="172">
        <v>25743</v>
      </c>
      <c r="O15" s="171">
        <v>21757</v>
      </c>
      <c r="P15" s="172">
        <v>26135</v>
      </c>
      <c r="Q15" s="171">
        <v>28210</v>
      </c>
      <c r="R15" s="172">
        <v>21394</v>
      </c>
      <c r="S15" s="172">
        <f t="shared" si="0"/>
        <v>240798</v>
      </c>
      <c r="T15" s="352" t="s">
        <v>171</v>
      </c>
      <c r="U15" s="365">
        <v>1</v>
      </c>
      <c r="V15" s="523"/>
    </row>
    <row r="16" spans="1:22" s="366" customFormat="1" ht="15" customHeight="1">
      <c r="A16" s="373"/>
      <c r="B16" s="377"/>
      <c r="C16" s="377"/>
      <c r="D16" s="165" t="s">
        <v>66</v>
      </c>
      <c r="E16" s="477" t="s">
        <v>67</v>
      </c>
      <c r="F16" s="170"/>
      <c r="G16" s="171">
        <v>5822</v>
      </c>
      <c r="H16" s="172">
        <v>2096</v>
      </c>
      <c r="I16" s="171">
        <v>3856</v>
      </c>
      <c r="J16" s="172">
        <v>7571</v>
      </c>
      <c r="K16" s="173">
        <v>8290</v>
      </c>
      <c r="L16" s="172">
        <v>8246</v>
      </c>
      <c r="M16" s="171">
        <v>7669</v>
      </c>
      <c r="N16" s="172">
        <v>8570</v>
      </c>
      <c r="O16" s="171">
        <v>9361</v>
      </c>
      <c r="P16" s="172">
        <v>14077</v>
      </c>
      <c r="Q16" s="171">
        <v>11368</v>
      </c>
      <c r="R16" s="172">
        <v>7502</v>
      </c>
      <c r="S16" s="172">
        <f t="shared" si="0"/>
        <v>94428</v>
      </c>
      <c r="T16" s="352" t="s">
        <v>172</v>
      </c>
      <c r="U16" s="365">
        <v>1</v>
      </c>
      <c r="V16" s="523"/>
    </row>
    <row r="17" spans="1:24" s="366" customFormat="1" ht="15" customHeight="1">
      <c r="A17" s="373"/>
      <c r="B17" s="377"/>
      <c r="C17" s="377"/>
      <c r="D17" s="165" t="s">
        <v>68</v>
      </c>
      <c r="E17" s="477" t="s">
        <v>69</v>
      </c>
      <c r="F17" s="170"/>
      <c r="G17" s="171">
        <v>4634</v>
      </c>
      <c r="H17" s="172">
        <v>1138</v>
      </c>
      <c r="I17" s="171">
        <v>9764</v>
      </c>
      <c r="J17" s="172">
        <v>11919</v>
      </c>
      <c r="K17" s="173">
        <v>18865</v>
      </c>
      <c r="L17" s="172">
        <v>13974</v>
      </c>
      <c r="M17" s="171">
        <v>8683</v>
      </c>
      <c r="N17" s="172">
        <v>15559</v>
      </c>
      <c r="O17" s="171">
        <v>13382</v>
      </c>
      <c r="P17" s="172">
        <v>23305</v>
      </c>
      <c r="Q17" s="171">
        <v>21495</v>
      </c>
      <c r="R17" s="172">
        <v>10577</v>
      </c>
      <c r="S17" s="172">
        <f t="shared" si="0"/>
        <v>153295</v>
      </c>
      <c r="T17" s="352" t="s">
        <v>173</v>
      </c>
      <c r="U17" s="365">
        <v>1</v>
      </c>
      <c r="V17" s="523"/>
    </row>
    <row r="18" spans="1:24" s="366" customFormat="1" ht="15" customHeight="1">
      <c r="A18" s="373"/>
      <c r="B18" s="377"/>
      <c r="C18" s="377"/>
      <c r="D18" s="165" t="s">
        <v>70</v>
      </c>
      <c r="E18" s="477" t="s">
        <v>71</v>
      </c>
      <c r="F18" s="170"/>
      <c r="G18" s="171">
        <v>1585</v>
      </c>
      <c r="H18" s="172">
        <v>345</v>
      </c>
      <c r="I18" s="171">
        <v>1468</v>
      </c>
      <c r="J18" s="172">
        <v>2820</v>
      </c>
      <c r="K18" s="173">
        <v>5702</v>
      </c>
      <c r="L18" s="172">
        <v>5990</v>
      </c>
      <c r="M18" s="171">
        <v>2630</v>
      </c>
      <c r="N18" s="172">
        <v>2859</v>
      </c>
      <c r="O18" s="171">
        <v>3682</v>
      </c>
      <c r="P18" s="172">
        <v>5811</v>
      </c>
      <c r="Q18" s="171">
        <v>6687</v>
      </c>
      <c r="R18" s="172">
        <v>3511</v>
      </c>
      <c r="S18" s="172">
        <f t="shared" si="0"/>
        <v>43090</v>
      </c>
      <c r="T18" s="352" t="s">
        <v>174</v>
      </c>
      <c r="U18" s="365">
        <v>1</v>
      </c>
      <c r="V18" s="523"/>
    </row>
    <row r="19" spans="1:24" s="366" customFormat="1" ht="15" customHeight="1">
      <c r="A19" s="373"/>
      <c r="B19" s="377"/>
      <c r="C19" s="377"/>
      <c r="D19" s="165" t="s">
        <v>72</v>
      </c>
      <c r="E19" s="477" t="s">
        <v>73</v>
      </c>
      <c r="F19" s="170"/>
      <c r="G19" s="171">
        <v>55</v>
      </c>
      <c r="H19" s="172">
        <v>72</v>
      </c>
      <c r="I19" s="171">
        <v>226</v>
      </c>
      <c r="J19" s="172">
        <v>851</v>
      </c>
      <c r="K19" s="173">
        <v>1256</v>
      </c>
      <c r="L19" s="172">
        <v>686</v>
      </c>
      <c r="M19" s="171">
        <v>846</v>
      </c>
      <c r="N19" s="172">
        <v>1053</v>
      </c>
      <c r="O19" s="171">
        <v>1286</v>
      </c>
      <c r="P19" s="172">
        <v>1931</v>
      </c>
      <c r="Q19" s="171">
        <v>248</v>
      </c>
      <c r="R19" s="172">
        <v>69</v>
      </c>
      <c r="S19" s="172">
        <f t="shared" si="0"/>
        <v>8579</v>
      </c>
      <c r="T19" s="352" t="s">
        <v>175</v>
      </c>
      <c r="U19" s="365">
        <v>1</v>
      </c>
      <c r="V19" s="523"/>
    </row>
    <row r="20" spans="1:24" s="366" customFormat="1" ht="15" customHeight="1">
      <c r="A20" s="373"/>
      <c r="B20" s="377"/>
      <c r="C20" s="377"/>
      <c r="D20" s="165" t="s">
        <v>74</v>
      </c>
      <c r="E20" s="477" t="s">
        <v>75</v>
      </c>
      <c r="F20" s="170"/>
      <c r="G20" s="171">
        <v>0</v>
      </c>
      <c r="H20" s="172">
        <v>0</v>
      </c>
      <c r="I20" s="171">
        <v>0</v>
      </c>
      <c r="J20" s="172">
        <v>0</v>
      </c>
      <c r="K20" s="173">
        <v>0</v>
      </c>
      <c r="L20" s="172">
        <v>19341</v>
      </c>
      <c r="M20" s="171">
        <v>61627</v>
      </c>
      <c r="N20" s="172">
        <v>94435</v>
      </c>
      <c r="O20" s="171">
        <v>19142</v>
      </c>
      <c r="P20" s="172">
        <v>31872</v>
      </c>
      <c r="Q20" s="171">
        <v>20278</v>
      </c>
      <c r="R20" s="172">
        <v>14604</v>
      </c>
      <c r="S20" s="172">
        <f t="shared" si="0"/>
        <v>261299</v>
      </c>
      <c r="T20" s="352" t="s">
        <v>176</v>
      </c>
      <c r="U20" s="365">
        <v>1</v>
      </c>
      <c r="V20" s="523"/>
    </row>
    <row r="21" spans="1:24" s="366" customFormat="1" ht="15" customHeight="1">
      <c r="A21" s="373"/>
      <c r="B21" s="377"/>
      <c r="C21" s="377"/>
      <c r="D21" s="165" t="s">
        <v>76</v>
      </c>
      <c r="E21" s="477" t="s">
        <v>77</v>
      </c>
      <c r="F21" s="170"/>
      <c r="G21" s="171">
        <v>9591</v>
      </c>
      <c r="H21" s="172">
        <v>8742</v>
      </c>
      <c r="I21" s="171">
        <v>16765</v>
      </c>
      <c r="J21" s="172">
        <v>14124</v>
      </c>
      <c r="K21" s="173">
        <v>17417</v>
      </c>
      <c r="L21" s="172">
        <v>21130</v>
      </c>
      <c r="M21" s="171">
        <v>14380</v>
      </c>
      <c r="N21" s="172">
        <v>20946</v>
      </c>
      <c r="O21" s="171">
        <v>21432</v>
      </c>
      <c r="P21" s="172">
        <v>21909</v>
      </c>
      <c r="Q21" s="171">
        <v>19890</v>
      </c>
      <c r="R21" s="172">
        <v>14221</v>
      </c>
      <c r="S21" s="172">
        <f t="shared" si="0"/>
        <v>200547</v>
      </c>
      <c r="T21" s="352" t="s">
        <v>177</v>
      </c>
      <c r="U21" s="365">
        <v>1</v>
      </c>
      <c r="V21" s="523"/>
    </row>
    <row r="22" spans="1:24" s="366" customFormat="1" ht="15" customHeight="1">
      <c r="A22" s="373"/>
      <c r="B22" s="377"/>
      <c r="C22" s="377"/>
      <c r="D22" s="165" t="s">
        <v>78</v>
      </c>
      <c r="E22" s="477" t="s">
        <v>80</v>
      </c>
      <c r="F22" s="170"/>
      <c r="G22" s="171">
        <v>7262</v>
      </c>
      <c r="H22" s="172">
        <v>1923</v>
      </c>
      <c r="I22" s="171">
        <v>13884</v>
      </c>
      <c r="J22" s="172">
        <v>13440</v>
      </c>
      <c r="K22" s="173">
        <v>23487</v>
      </c>
      <c r="L22" s="172">
        <v>14322</v>
      </c>
      <c r="M22" s="171">
        <v>10377</v>
      </c>
      <c r="N22" s="172">
        <v>23679</v>
      </c>
      <c r="O22" s="171">
        <v>13596</v>
      </c>
      <c r="P22" s="172">
        <v>18958</v>
      </c>
      <c r="Q22" s="171">
        <v>14852</v>
      </c>
      <c r="R22" s="172">
        <v>11214</v>
      </c>
      <c r="S22" s="172">
        <f t="shared" si="0"/>
        <v>166994</v>
      </c>
      <c r="T22" s="352" t="s">
        <v>179</v>
      </c>
      <c r="U22" s="365">
        <v>1</v>
      </c>
      <c r="V22" s="523"/>
    </row>
    <row r="23" spans="1:24" s="366" customFormat="1" ht="15" customHeight="1">
      <c r="A23" s="373"/>
      <c r="B23" s="377"/>
      <c r="C23" s="377"/>
      <c r="D23" s="165" t="s">
        <v>79</v>
      </c>
      <c r="E23" s="477" t="s">
        <v>82</v>
      </c>
      <c r="F23" s="170"/>
      <c r="G23" s="171">
        <v>254</v>
      </c>
      <c r="H23" s="172">
        <v>108</v>
      </c>
      <c r="I23" s="171">
        <v>336</v>
      </c>
      <c r="J23" s="172">
        <v>471</v>
      </c>
      <c r="K23" s="173">
        <v>588</v>
      </c>
      <c r="L23" s="172">
        <v>343</v>
      </c>
      <c r="M23" s="171">
        <v>298</v>
      </c>
      <c r="N23" s="172">
        <v>495</v>
      </c>
      <c r="O23" s="171">
        <v>556</v>
      </c>
      <c r="P23" s="172">
        <v>900</v>
      </c>
      <c r="Q23" s="171">
        <v>882</v>
      </c>
      <c r="R23" s="172">
        <v>458</v>
      </c>
      <c r="S23" s="172">
        <f t="shared" si="0"/>
        <v>5689</v>
      </c>
      <c r="T23" s="352" t="s">
        <v>638</v>
      </c>
      <c r="U23" s="365">
        <v>1</v>
      </c>
      <c r="V23" s="523"/>
    </row>
    <row r="24" spans="1:24" s="366" customFormat="1" ht="15" customHeight="1">
      <c r="A24" s="373"/>
      <c r="B24" s="377"/>
      <c r="C24" s="377"/>
      <c r="D24" s="165" t="s">
        <v>81</v>
      </c>
      <c r="E24" s="477" t="s">
        <v>813</v>
      </c>
      <c r="F24" s="170"/>
      <c r="G24" s="171">
        <v>8</v>
      </c>
      <c r="H24" s="172">
        <v>7</v>
      </c>
      <c r="I24" s="171">
        <v>93</v>
      </c>
      <c r="J24" s="172">
        <v>67</v>
      </c>
      <c r="K24" s="173">
        <v>84</v>
      </c>
      <c r="L24" s="172">
        <v>75</v>
      </c>
      <c r="M24" s="171">
        <v>57</v>
      </c>
      <c r="N24" s="172">
        <v>91</v>
      </c>
      <c r="O24" s="171">
        <v>105</v>
      </c>
      <c r="P24" s="172">
        <v>98</v>
      </c>
      <c r="Q24" s="171">
        <v>155</v>
      </c>
      <c r="R24" s="172">
        <v>38</v>
      </c>
      <c r="S24" s="172">
        <f t="shared" si="0"/>
        <v>878</v>
      </c>
      <c r="T24" s="352" t="s">
        <v>180</v>
      </c>
      <c r="U24" s="365">
        <v>1</v>
      </c>
      <c r="V24" s="523"/>
    </row>
    <row r="25" spans="1:24" ht="15" customHeight="1">
      <c r="A25" s="356"/>
      <c r="B25" s="377"/>
      <c r="C25" s="377"/>
      <c r="D25" s="165" t="s">
        <v>83</v>
      </c>
      <c r="E25" s="477" t="s">
        <v>85</v>
      </c>
      <c r="F25" s="170"/>
      <c r="G25" s="171">
        <v>205</v>
      </c>
      <c r="H25" s="172">
        <v>52</v>
      </c>
      <c r="I25" s="171">
        <v>330</v>
      </c>
      <c r="J25" s="172">
        <v>423</v>
      </c>
      <c r="K25" s="173">
        <v>649</v>
      </c>
      <c r="L25" s="172">
        <v>7148</v>
      </c>
      <c r="M25" s="171">
        <v>678</v>
      </c>
      <c r="N25" s="172">
        <v>524</v>
      </c>
      <c r="O25" s="171">
        <v>456</v>
      </c>
      <c r="P25" s="172">
        <v>690</v>
      </c>
      <c r="Q25" s="171">
        <v>831</v>
      </c>
      <c r="R25" s="172">
        <v>290</v>
      </c>
      <c r="S25" s="172">
        <f t="shared" si="0"/>
        <v>12276</v>
      </c>
      <c r="T25" s="352" t="s">
        <v>180</v>
      </c>
      <c r="U25" s="345">
        <v>1</v>
      </c>
      <c r="V25" s="523"/>
      <c r="W25" s="366"/>
      <c r="X25" s="366"/>
    </row>
    <row r="26" spans="1:24" ht="15" customHeight="1">
      <c r="A26" s="356"/>
      <c r="B26" s="377"/>
      <c r="C26" s="377"/>
      <c r="D26" s="165" t="s">
        <v>84</v>
      </c>
      <c r="E26" s="477" t="s">
        <v>87</v>
      </c>
      <c r="F26" s="170"/>
      <c r="G26" s="171">
        <v>105</v>
      </c>
      <c r="H26" s="172">
        <v>68</v>
      </c>
      <c r="I26" s="171">
        <v>250</v>
      </c>
      <c r="J26" s="172">
        <v>196</v>
      </c>
      <c r="K26" s="173">
        <v>430</v>
      </c>
      <c r="L26" s="172">
        <v>463</v>
      </c>
      <c r="M26" s="171">
        <v>278</v>
      </c>
      <c r="N26" s="172">
        <v>189</v>
      </c>
      <c r="O26" s="171">
        <v>274</v>
      </c>
      <c r="P26" s="172">
        <v>351</v>
      </c>
      <c r="Q26" s="171">
        <v>364</v>
      </c>
      <c r="R26" s="172">
        <v>124</v>
      </c>
      <c r="S26" s="172">
        <f t="shared" si="0"/>
        <v>3092</v>
      </c>
      <c r="T26" s="352" t="s">
        <v>176</v>
      </c>
      <c r="U26" s="345">
        <v>1</v>
      </c>
      <c r="V26" s="523"/>
      <c r="W26" s="366"/>
      <c r="X26" s="366"/>
    </row>
    <row r="27" spans="1:24" ht="15" customHeight="1">
      <c r="A27" s="356"/>
      <c r="B27" s="377"/>
      <c r="C27" s="377"/>
      <c r="D27" s="165" t="s">
        <v>86</v>
      </c>
      <c r="E27" s="477" t="s">
        <v>89</v>
      </c>
      <c r="F27" s="170"/>
      <c r="G27" s="171">
        <v>8156</v>
      </c>
      <c r="H27" s="172">
        <v>5998</v>
      </c>
      <c r="I27" s="171">
        <v>12902</v>
      </c>
      <c r="J27" s="172">
        <v>13346</v>
      </c>
      <c r="K27" s="173">
        <v>16881</v>
      </c>
      <c r="L27" s="172">
        <v>13229</v>
      </c>
      <c r="M27" s="171">
        <v>8921</v>
      </c>
      <c r="N27" s="172">
        <v>14655</v>
      </c>
      <c r="O27" s="171">
        <v>11975</v>
      </c>
      <c r="P27" s="172">
        <v>16836</v>
      </c>
      <c r="Q27" s="171">
        <v>19722</v>
      </c>
      <c r="R27" s="172">
        <v>15607</v>
      </c>
      <c r="S27" s="172">
        <f t="shared" si="0"/>
        <v>158228</v>
      </c>
      <c r="T27" s="352" t="s">
        <v>177</v>
      </c>
      <c r="U27" s="345">
        <v>1</v>
      </c>
      <c r="V27" s="523"/>
      <c r="W27" s="366"/>
      <c r="X27" s="366"/>
    </row>
    <row r="28" spans="1:24" ht="15" customHeight="1">
      <c r="A28" s="356"/>
      <c r="B28" s="377"/>
      <c r="C28" s="377"/>
      <c r="D28" s="165" t="s">
        <v>88</v>
      </c>
      <c r="E28" s="477" t="s">
        <v>91</v>
      </c>
      <c r="F28" s="170"/>
      <c r="G28" s="171">
        <v>4916</v>
      </c>
      <c r="H28" s="172">
        <v>3882</v>
      </c>
      <c r="I28" s="171">
        <v>5052</v>
      </c>
      <c r="J28" s="172">
        <v>4898</v>
      </c>
      <c r="K28" s="173">
        <v>4963</v>
      </c>
      <c r="L28" s="172">
        <v>4901</v>
      </c>
      <c r="M28" s="171">
        <v>4475</v>
      </c>
      <c r="N28" s="172">
        <v>5163</v>
      </c>
      <c r="O28" s="171">
        <v>4651</v>
      </c>
      <c r="P28" s="172">
        <v>5166</v>
      </c>
      <c r="Q28" s="171">
        <v>4536</v>
      </c>
      <c r="R28" s="172">
        <v>4617</v>
      </c>
      <c r="S28" s="172">
        <f t="shared" si="0"/>
        <v>57220</v>
      </c>
      <c r="T28" s="352" t="s">
        <v>181</v>
      </c>
      <c r="U28" s="345">
        <v>1</v>
      </c>
      <c r="V28" s="523"/>
      <c r="W28" s="366"/>
      <c r="X28" s="366"/>
    </row>
    <row r="29" spans="1:24" ht="15" customHeight="1">
      <c r="A29" s="356"/>
      <c r="B29" s="377"/>
      <c r="C29" s="377"/>
      <c r="D29" s="165" t="s">
        <v>90</v>
      </c>
      <c r="E29" s="477" t="s">
        <v>93</v>
      </c>
      <c r="F29" s="170"/>
      <c r="G29" s="171">
        <v>0</v>
      </c>
      <c r="H29" s="172">
        <v>0</v>
      </c>
      <c r="I29" s="171">
        <v>0</v>
      </c>
      <c r="J29" s="172">
        <v>296</v>
      </c>
      <c r="K29" s="173">
        <v>378</v>
      </c>
      <c r="L29" s="172">
        <v>139</v>
      </c>
      <c r="M29" s="171">
        <v>147</v>
      </c>
      <c r="N29" s="172">
        <v>227</v>
      </c>
      <c r="O29" s="171">
        <v>222</v>
      </c>
      <c r="P29" s="172">
        <v>387</v>
      </c>
      <c r="Q29" s="171">
        <v>221</v>
      </c>
      <c r="R29" s="172">
        <v>0</v>
      </c>
      <c r="S29" s="172">
        <f t="shared" si="0"/>
        <v>2017</v>
      </c>
      <c r="T29" s="352" t="s">
        <v>182</v>
      </c>
      <c r="U29" s="345">
        <v>1</v>
      </c>
      <c r="V29" s="523"/>
      <c r="W29" s="366"/>
      <c r="X29" s="366"/>
    </row>
    <row r="30" spans="1:24" ht="15" customHeight="1">
      <c r="A30" s="356"/>
      <c r="B30" s="377"/>
      <c r="C30" s="377"/>
      <c r="D30" s="165" t="s">
        <v>92</v>
      </c>
      <c r="E30" s="477" t="s">
        <v>95</v>
      </c>
      <c r="F30" s="170"/>
      <c r="G30" s="171">
        <v>120</v>
      </c>
      <c r="H30" s="172">
        <v>65</v>
      </c>
      <c r="I30" s="171">
        <v>230</v>
      </c>
      <c r="J30" s="172">
        <v>130</v>
      </c>
      <c r="K30" s="173">
        <v>230</v>
      </c>
      <c r="L30" s="172">
        <v>165</v>
      </c>
      <c r="M30" s="171">
        <v>97</v>
      </c>
      <c r="N30" s="172">
        <v>205</v>
      </c>
      <c r="O30" s="171">
        <v>140</v>
      </c>
      <c r="P30" s="172">
        <v>262</v>
      </c>
      <c r="Q30" s="171">
        <v>250</v>
      </c>
      <c r="R30" s="172">
        <v>118</v>
      </c>
      <c r="S30" s="172">
        <f t="shared" si="0"/>
        <v>2012</v>
      </c>
      <c r="T30" s="352" t="s">
        <v>183</v>
      </c>
      <c r="U30" s="345">
        <v>1</v>
      </c>
      <c r="V30" s="523"/>
      <c r="W30" s="366"/>
      <c r="X30" s="366"/>
    </row>
    <row r="31" spans="1:24" ht="15" customHeight="1">
      <c r="A31" s="356"/>
      <c r="B31" s="377"/>
      <c r="C31" s="377"/>
      <c r="D31" s="165" t="s">
        <v>94</v>
      </c>
      <c r="E31" s="477" t="s">
        <v>97</v>
      </c>
      <c r="F31" s="170"/>
      <c r="G31" s="171">
        <v>45723</v>
      </c>
      <c r="H31" s="172">
        <v>7007</v>
      </c>
      <c r="I31" s="171">
        <v>12515</v>
      </c>
      <c r="J31" s="172">
        <v>12111</v>
      </c>
      <c r="K31" s="173">
        <v>17365</v>
      </c>
      <c r="L31" s="172">
        <v>11492</v>
      </c>
      <c r="M31" s="171">
        <v>10422</v>
      </c>
      <c r="N31" s="172">
        <v>13017</v>
      </c>
      <c r="O31" s="171">
        <v>12106</v>
      </c>
      <c r="P31" s="172">
        <v>17988</v>
      </c>
      <c r="Q31" s="171">
        <v>24255</v>
      </c>
      <c r="R31" s="172">
        <v>10372</v>
      </c>
      <c r="S31" s="172">
        <f t="shared" si="0"/>
        <v>194373</v>
      </c>
      <c r="T31" s="352" t="s">
        <v>180</v>
      </c>
      <c r="U31" s="345">
        <v>1</v>
      </c>
      <c r="V31" s="523"/>
      <c r="W31" s="366"/>
      <c r="X31" s="366"/>
    </row>
    <row r="32" spans="1:24" ht="15" customHeight="1">
      <c r="A32" s="356"/>
      <c r="B32" s="377"/>
      <c r="C32" s="377"/>
      <c r="D32" s="165" t="s">
        <v>96</v>
      </c>
      <c r="E32" s="477" t="s">
        <v>99</v>
      </c>
      <c r="F32" s="170"/>
      <c r="G32" s="171">
        <v>0</v>
      </c>
      <c r="H32" s="172">
        <v>0</v>
      </c>
      <c r="I32" s="171">
        <v>0</v>
      </c>
      <c r="J32" s="172">
        <v>9282</v>
      </c>
      <c r="K32" s="173">
        <v>11390</v>
      </c>
      <c r="L32" s="172">
        <v>8438</v>
      </c>
      <c r="M32" s="171">
        <v>6328</v>
      </c>
      <c r="N32" s="172">
        <v>6328</v>
      </c>
      <c r="O32" s="171">
        <v>7172</v>
      </c>
      <c r="P32" s="172">
        <v>7172</v>
      </c>
      <c r="Q32" s="171">
        <v>5062</v>
      </c>
      <c r="R32" s="172">
        <v>844</v>
      </c>
      <c r="S32" s="172">
        <f t="shared" si="0"/>
        <v>62016</v>
      </c>
      <c r="T32" s="352" t="s">
        <v>184</v>
      </c>
      <c r="U32" s="345">
        <v>1</v>
      </c>
      <c r="V32" s="523"/>
      <c r="W32" s="366"/>
      <c r="X32" s="366"/>
    </row>
    <row r="33" spans="1:24" ht="15" customHeight="1">
      <c r="A33" s="356"/>
      <c r="B33" s="377"/>
      <c r="C33" s="377"/>
      <c r="D33" s="165" t="s">
        <v>98</v>
      </c>
      <c r="E33" s="477" t="s">
        <v>101</v>
      </c>
      <c r="F33" s="170"/>
      <c r="G33" s="171">
        <v>0</v>
      </c>
      <c r="H33" s="172">
        <v>0</v>
      </c>
      <c r="I33" s="171">
        <v>0</v>
      </c>
      <c r="J33" s="172">
        <v>2200</v>
      </c>
      <c r="K33" s="173">
        <v>2700</v>
      </c>
      <c r="L33" s="172">
        <v>2000</v>
      </c>
      <c r="M33" s="171">
        <v>1500</v>
      </c>
      <c r="N33" s="172">
        <v>1500</v>
      </c>
      <c r="O33" s="171">
        <v>1700</v>
      </c>
      <c r="P33" s="172">
        <v>1700</v>
      </c>
      <c r="Q33" s="171">
        <v>1200</v>
      </c>
      <c r="R33" s="172">
        <v>200</v>
      </c>
      <c r="S33" s="172">
        <f t="shared" si="0"/>
        <v>14700</v>
      </c>
      <c r="T33" s="352" t="s">
        <v>184</v>
      </c>
      <c r="U33" s="345">
        <v>1</v>
      </c>
      <c r="V33" s="523"/>
      <c r="W33" s="366"/>
      <c r="X33" s="366"/>
    </row>
    <row r="34" spans="1:24" ht="15" customHeight="1">
      <c r="A34" s="356"/>
      <c r="B34" s="377"/>
      <c r="C34" s="377"/>
      <c r="D34" s="165" t="s">
        <v>100</v>
      </c>
      <c r="E34" s="477" t="s">
        <v>103</v>
      </c>
      <c r="F34" s="170"/>
      <c r="G34" s="171">
        <v>0</v>
      </c>
      <c r="H34" s="172">
        <v>0</v>
      </c>
      <c r="I34" s="171">
        <v>0</v>
      </c>
      <c r="J34" s="172">
        <v>1650</v>
      </c>
      <c r="K34" s="173">
        <v>2025</v>
      </c>
      <c r="L34" s="172">
        <v>1500</v>
      </c>
      <c r="M34" s="171">
        <v>1125</v>
      </c>
      <c r="N34" s="172">
        <v>1125</v>
      </c>
      <c r="O34" s="171">
        <v>1275</v>
      </c>
      <c r="P34" s="172">
        <v>1275</v>
      </c>
      <c r="Q34" s="171">
        <v>900</v>
      </c>
      <c r="R34" s="172">
        <v>150</v>
      </c>
      <c r="S34" s="172">
        <f t="shared" si="0"/>
        <v>11025</v>
      </c>
      <c r="T34" s="352" t="s">
        <v>184</v>
      </c>
      <c r="U34" s="345">
        <v>1</v>
      </c>
      <c r="V34" s="523"/>
      <c r="W34" s="366"/>
      <c r="X34" s="366"/>
    </row>
    <row r="35" spans="1:24" ht="15" customHeight="1">
      <c r="A35" s="356"/>
      <c r="B35" s="377"/>
      <c r="C35" s="377"/>
      <c r="D35" s="165" t="s">
        <v>102</v>
      </c>
      <c r="E35" s="477" t="s">
        <v>105</v>
      </c>
      <c r="F35" s="170"/>
      <c r="G35" s="171">
        <v>181078</v>
      </c>
      <c r="H35" s="172">
        <v>17558</v>
      </c>
      <c r="I35" s="171">
        <v>34212</v>
      </c>
      <c r="J35" s="172">
        <v>29620</v>
      </c>
      <c r="K35" s="173">
        <v>44402</v>
      </c>
      <c r="L35" s="172">
        <v>30348</v>
      </c>
      <c r="M35" s="171">
        <v>164856</v>
      </c>
      <c r="N35" s="172">
        <v>49654</v>
      </c>
      <c r="O35" s="171">
        <v>23689</v>
      </c>
      <c r="P35" s="172">
        <v>33105</v>
      </c>
      <c r="Q35" s="171">
        <v>40008</v>
      </c>
      <c r="R35" s="172">
        <v>23980</v>
      </c>
      <c r="S35" s="172">
        <f t="shared" si="0"/>
        <v>672510</v>
      </c>
      <c r="T35" s="352" t="s">
        <v>180</v>
      </c>
      <c r="U35" s="345">
        <v>1</v>
      </c>
      <c r="V35" s="523"/>
      <c r="W35" s="366"/>
      <c r="X35" s="366"/>
    </row>
    <row r="36" spans="1:24" ht="15" customHeight="1">
      <c r="A36" s="356"/>
      <c r="B36" s="357"/>
      <c r="C36" s="357"/>
      <c r="D36" s="165" t="s">
        <v>104</v>
      </c>
      <c r="E36" s="477" t="s">
        <v>107</v>
      </c>
      <c r="F36" s="170"/>
      <c r="G36" s="171">
        <v>65000</v>
      </c>
      <c r="H36" s="172">
        <v>1500</v>
      </c>
      <c r="I36" s="171">
        <v>1500</v>
      </c>
      <c r="J36" s="172">
        <v>1500</v>
      </c>
      <c r="K36" s="173">
        <v>1500</v>
      </c>
      <c r="L36" s="172">
        <v>2000</v>
      </c>
      <c r="M36" s="171">
        <v>2500</v>
      </c>
      <c r="N36" s="172">
        <v>3600</v>
      </c>
      <c r="O36" s="171">
        <v>4000</v>
      </c>
      <c r="P36" s="172">
        <v>5000</v>
      </c>
      <c r="Q36" s="171">
        <v>60000</v>
      </c>
      <c r="R36" s="172">
        <v>6000</v>
      </c>
      <c r="S36" s="172">
        <f t="shared" si="0"/>
        <v>154100</v>
      </c>
      <c r="T36" s="352" t="s">
        <v>180</v>
      </c>
      <c r="U36" s="345">
        <v>1</v>
      </c>
      <c r="V36" s="523"/>
      <c r="W36" s="366"/>
      <c r="X36" s="366"/>
    </row>
    <row r="37" spans="1:24" ht="15" customHeight="1">
      <c r="A37" s="356"/>
      <c r="B37" s="357"/>
      <c r="C37" s="357"/>
      <c r="D37" s="165" t="s">
        <v>106</v>
      </c>
      <c r="E37" s="477" t="s">
        <v>109</v>
      </c>
      <c r="F37" s="170"/>
      <c r="G37" s="171">
        <v>1460</v>
      </c>
      <c r="H37" s="172">
        <v>1296</v>
      </c>
      <c r="I37" s="171">
        <v>2579</v>
      </c>
      <c r="J37" s="172">
        <v>2258</v>
      </c>
      <c r="K37" s="173">
        <v>2945</v>
      </c>
      <c r="L37" s="172">
        <v>2867</v>
      </c>
      <c r="M37" s="171">
        <v>2996</v>
      </c>
      <c r="N37" s="172">
        <v>3647</v>
      </c>
      <c r="O37" s="171">
        <v>2385</v>
      </c>
      <c r="P37" s="172">
        <v>2279</v>
      </c>
      <c r="Q37" s="171">
        <v>3154</v>
      </c>
      <c r="R37" s="172">
        <v>2259</v>
      </c>
      <c r="S37" s="172">
        <f t="shared" si="0"/>
        <v>30125</v>
      </c>
      <c r="T37" s="352" t="s">
        <v>170</v>
      </c>
      <c r="U37" s="345">
        <v>1</v>
      </c>
      <c r="V37" s="523"/>
      <c r="W37" s="366"/>
      <c r="X37" s="366"/>
    </row>
    <row r="38" spans="1:24" ht="15" customHeight="1">
      <c r="A38" s="356"/>
      <c r="B38" s="357"/>
      <c r="C38" s="357"/>
      <c r="D38" s="165" t="s">
        <v>108</v>
      </c>
      <c r="E38" s="477" t="s">
        <v>111</v>
      </c>
      <c r="F38" s="170"/>
      <c r="G38" s="171">
        <v>700</v>
      </c>
      <c r="H38" s="172">
        <v>500</v>
      </c>
      <c r="I38" s="171">
        <v>1000</v>
      </c>
      <c r="J38" s="172">
        <v>3000</v>
      </c>
      <c r="K38" s="173">
        <v>3000</v>
      </c>
      <c r="L38" s="172">
        <v>2500</v>
      </c>
      <c r="M38" s="171">
        <v>2500</v>
      </c>
      <c r="N38" s="172">
        <v>2000</v>
      </c>
      <c r="O38" s="171">
        <v>3600</v>
      </c>
      <c r="P38" s="172">
        <v>4000</v>
      </c>
      <c r="Q38" s="171">
        <v>3000</v>
      </c>
      <c r="R38" s="172">
        <v>2500</v>
      </c>
      <c r="S38" s="172">
        <f t="shared" si="0"/>
        <v>28300</v>
      </c>
      <c r="T38" s="378" t="s">
        <v>534</v>
      </c>
      <c r="U38" s="345">
        <v>1</v>
      </c>
      <c r="V38" s="523"/>
      <c r="W38" s="366"/>
      <c r="X38" s="366"/>
    </row>
    <row r="39" spans="1:24" ht="15" customHeight="1">
      <c r="A39" s="356"/>
      <c r="B39" s="357"/>
      <c r="C39" s="357"/>
      <c r="D39" s="165" t="s">
        <v>110</v>
      </c>
      <c r="E39" s="478" t="s">
        <v>113</v>
      </c>
      <c r="F39" s="174"/>
      <c r="G39" s="175">
        <v>0</v>
      </c>
      <c r="H39" s="176">
        <v>0</v>
      </c>
      <c r="I39" s="175">
        <v>300</v>
      </c>
      <c r="J39" s="176">
        <v>300</v>
      </c>
      <c r="K39" s="177">
        <v>400</v>
      </c>
      <c r="L39" s="176">
        <v>800</v>
      </c>
      <c r="M39" s="175">
        <v>1500</v>
      </c>
      <c r="N39" s="176">
        <v>1500</v>
      </c>
      <c r="O39" s="175">
        <v>800</v>
      </c>
      <c r="P39" s="176">
        <v>800</v>
      </c>
      <c r="Q39" s="175">
        <v>500</v>
      </c>
      <c r="R39" s="176">
        <v>500</v>
      </c>
      <c r="S39" s="176">
        <f t="shared" si="0"/>
        <v>7400</v>
      </c>
      <c r="T39" s="341" t="s">
        <v>185</v>
      </c>
      <c r="U39" s="345">
        <v>1</v>
      </c>
      <c r="V39" s="523"/>
      <c r="W39" s="366"/>
      <c r="X39" s="366"/>
    </row>
    <row r="40" spans="1:24" ht="15" customHeight="1">
      <c r="A40" s="356"/>
      <c r="B40" s="357"/>
      <c r="C40" s="357"/>
      <c r="D40" s="165" t="s">
        <v>112</v>
      </c>
      <c r="E40" s="478" t="s">
        <v>115</v>
      </c>
      <c r="F40" s="174"/>
      <c r="G40" s="175">
        <v>10372</v>
      </c>
      <c r="H40" s="176">
        <v>3072</v>
      </c>
      <c r="I40" s="175">
        <v>10073</v>
      </c>
      <c r="J40" s="176">
        <v>9684</v>
      </c>
      <c r="K40" s="177">
        <v>10907</v>
      </c>
      <c r="L40" s="176">
        <v>9214</v>
      </c>
      <c r="M40" s="175">
        <v>9594</v>
      </c>
      <c r="N40" s="176">
        <v>10259</v>
      </c>
      <c r="O40" s="175">
        <v>8892</v>
      </c>
      <c r="P40" s="176">
        <v>11025</v>
      </c>
      <c r="Q40" s="175">
        <v>10858</v>
      </c>
      <c r="R40" s="176">
        <v>12143</v>
      </c>
      <c r="S40" s="176">
        <f t="shared" si="0"/>
        <v>116093</v>
      </c>
      <c r="T40" s="341" t="s">
        <v>171</v>
      </c>
      <c r="U40" s="345">
        <v>1</v>
      </c>
      <c r="V40" s="523"/>
      <c r="W40" s="366"/>
      <c r="X40" s="366"/>
    </row>
    <row r="41" spans="1:24" ht="15" customHeight="1">
      <c r="A41" s="356"/>
      <c r="B41" s="357"/>
      <c r="C41" s="357"/>
      <c r="D41" s="165" t="s">
        <v>114</v>
      </c>
      <c r="E41" s="478" t="s">
        <v>712</v>
      </c>
      <c r="F41" s="174"/>
      <c r="G41" s="175">
        <v>0</v>
      </c>
      <c r="H41" s="176">
        <v>0</v>
      </c>
      <c r="I41" s="175">
        <v>0</v>
      </c>
      <c r="J41" s="176">
        <v>0</v>
      </c>
      <c r="K41" s="177">
        <v>0</v>
      </c>
      <c r="L41" s="176">
        <v>0</v>
      </c>
      <c r="M41" s="175">
        <v>0</v>
      </c>
      <c r="N41" s="176">
        <v>0</v>
      </c>
      <c r="O41" s="175">
        <v>10</v>
      </c>
      <c r="P41" s="176">
        <v>30</v>
      </c>
      <c r="Q41" s="175">
        <v>70</v>
      </c>
      <c r="R41" s="176">
        <v>20</v>
      </c>
      <c r="S41" s="176">
        <f t="shared" si="0"/>
        <v>130</v>
      </c>
      <c r="T41" s="341" t="s">
        <v>186</v>
      </c>
      <c r="U41" s="345">
        <v>1</v>
      </c>
      <c r="V41" s="523"/>
      <c r="W41" s="366"/>
      <c r="X41" s="366"/>
    </row>
    <row r="42" spans="1:24" ht="15" customHeight="1">
      <c r="A42" s="356"/>
      <c r="B42" s="357"/>
      <c r="C42" s="357"/>
      <c r="D42" s="165" t="s">
        <v>116</v>
      </c>
      <c r="E42" s="478" t="s">
        <v>119</v>
      </c>
      <c r="F42" s="174"/>
      <c r="G42" s="175">
        <v>0</v>
      </c>
      <c r="H42" s="176">
        <v>0</v>
      </c>
      <c r="I42" s="175">
        <v>97</v>
      </c>
      <c r="J42" s="176">
        <v>317</v>
      </c>
      <c r="K42" s="177">
        <v>468</v>
      </c>
      <c r="L42" s="176">
        <v>262</v>
      </c>
      <c r="M42" s="175">
        <v>447</v>
      </c>
      <c r="N42" s="176">
        <v>400</v>
      </c>
      <c r="O42" s="175">
        <v>415</v>
      </c>
      <c r="P42" s="176">
        <v>365</v>
      </c>
      <c r="Q42" s="175">
        <v>221</v>
      </c>
      <c r="R42" s="176">
        <v>0</v>
      </c>
      <c r="S42" s="176">
        <f t="shared" si="0"/>
        <v>2992</v>
      </c>
      <c r="T42" s="341" t="s">
        <v>187</v>
      </c>
      <c r="U42" s="345">
        <v>1</v>
      </c>
      <c r="V42" s="523"/>
      <c r="W42" s="366"/>
      <c r="X42" s="366"/>
    </row>
    <row r="43" spans="1:24" ht="15" customHeight="1">
      <c r="A43" s="356"/>
      <c r="B43" s="357"/>
      <c r="C43" s="357"/>
      <c r="D43" s="165" t="s">
        <v>118</v>
      </c>
      <c r="E43" s="478" t="s">
        <v>713</v>
      </c>
      <c r="F43" s="174"/>
      <c r="G43" s="175">
        <v>0</v>
      </c>
      <c r="H43" s="176">
        <v>0</v>
      </c>
      <c r="I43" s="175">
        <v>0</v>
      </c>
      <c r="J43" s="176">
        <v>0</v>
      </c>
      <c r="K43" s="177">
        <v>0</v>
      </c>
      <c r="L43" s="176">
        <v>0</v>
      </c>
      <c r="M43" s="175">
        <v>0</v>
      </c>
      <c r="N43" s="176">
        <v>0</v>
      </c>
      <c r="O43" s="175">
        <v>0</v>
      </c>
      <c r="P43" s="176">
        <v>0</v>
      </c>
      <c r="Q43" s="175">
        <v>0</v>
      </c>
      <c r="R43" s="176">
        <v>0</v>
      </c>
      <c r="S43" s="176">
        <f t="shared" si="0"/>
        <v>0</v>
      </c>
      <c r="T43" s="341" t="s">
        <v>185</v>
      </c>
      <c r="U43" s="345">
        <v>1</v>
      </c>
      <c r="V43" s="523"/>
      <c r="W43" s="366"/>
      <c r="X43" s="366"/>
    </row>
    <row r="44" spans="1:24" ht="15" customHeight="1">
      <c r="A44" s="356"/>
      <c r="B44" s="357"/>
      <c r="C44" s="357"/>
      <c r="D44" s="165" t="s">
        <v>120</v>
      </c>
      <c r="E44" s="478" t="s">
        <v>123</v>
      </c>
      <c r="F44" s="174"/>
      <c r="G44" s="175">
        <v>0</v>
      </c>
      <c r="H44" s="176">
        <v>0</v>
      </c>
      <c r="I44" s="175">
        <v>0</v>
      </c>
      <c r="J44" s="176">
        <v>0</v>
      </c>
      <c r="K44" s="177">
        <v>0</v>
      </c>
      <c r="L44" s="176">
        <v>0</v>
      </c>
      <c r="M44" s="175">
        <v>3500</v>
      </c>
      <c r="N44" s="176">
        <v>3800</v>
      </c>
      <c r="O44" s="175">
        <v>0</v>
      </c>
      <c r="P44" s="176">
        <v>0</v>
      </c>
      <c r="Q44" s="175">
        <v>0</v>
      </c>
      <c r="R44" s="176">
        <v>0</v>
      </c>
      <c r="S44" s="176">
        <f t="shared" si="0"/>
        <v>7300</v>
      </c>
      <c r="T44" s="341" t="s">
        <v>185</v>
      </c>
      <c r="U44" s="345">
        <v>1</v>
      </c>
      <c r="V44" s="523"/>
      <c r="W44" s="366"/>
      <c r="X44" s="366"/>
    </row>
    <row r="45" spans="1:24" ht="15" customHeight="1">
      <c r="A45" s="356"/>
      <c r="B45" s="357"/>
      <c r="C45" s="357"/>
      <c r="D45" s="165" t="s">
        <v>122</v>
      </c>
      <c r="E45" s="478" t="s">
        <v>125</v>
      </c>
      <c r="F45" s="174"/>
      <c r="G45" s="175">
        <v>0</v>
      </c>
      <c r="H45" s="176">
        <v>0</v>
      </c>
      <c r="I45" s="175">
        <v>0</v>
      </c>
      <c r="J45" s="176">
        <v>0</v>
      </c>
      <c r="K45" s="177">
        <v>0</v>
      </c>
      <c r="L45" s="176">
        <v>0</v>
      </c>
      <c r="M45" s="175">
        <v>7500</v>
      </c>
      <c r="N45" s="176">
        <v>8000</v>
      </c>
      <c r="O45" s="175">
        <v>0</v>
      </c>
      <c r="P45" s="176">
        <v>0</v>
      </c>
      <c r="Q45" s="175">
        <v>0</v>
      </c>
      <c r="R45" s="176">
        <v>0</v>
      </c>
      <c r="S45" s="176">
        <f t="shared" si="0"/>
        <v>15500</v>
      </c>
      <c r="T45" s="341" t="s">
        <v>185</v>
      </c>
      <c r="U45" s="345">
        <v>1</v>
      </c>
      <c r="V45" s="523"/>
      <c r="W45" s="366"/>
      <c r="X45" s="366"/>
    </row>
    <row r="46" spans="1:24" ht="15" customHeight="1">
      <c r="A46" s="356"/>
      <c r="B46" s="357"/>
      <c r="C46" s="357"/>
      <c r="D46" s="165" t="s">
        <v>124</v>
      </c>
      <c r="E46" s="157" t="s">
        <v>891</v>
      </c>
      <c r="F46" s="174"/>
      <c r="G46" s="175">
        <v>0</v>
      </c>
      <c r="H46" s="176">
        <v>0</v>
      </c>
      <c r="I46" s="175">
        <v>0</v>
      </c>
      <c r="J46" s="176">
        <v>0</v>
      </c>
      <c r="K46" s="177">
        <v>0</v>
      </c>
      <c r="L46" s="176">
        <v>0</v>
      </c>
      <c r="M46" s="175">
        <v>1000</v>
      </c>
      <c r="N46" s="176">
        <v>0</v>
      </c>
      <c r="O46" s="175">
        <v>0</v>
      </c>
      <c r="P46" s="176">
        <v>0</v>
      </c>
      <c r="Q46" s="175">
        <v>0</v>
      </c>
      <c r="R46" s="176">
        <v>0</v>
      </c>
      <c r="S46" s="176">
        <f t="shared" si="0"/>
        <v>1000</v>
      </c>
      <c r="T46" s="378" t="s">
        <v>182</v>
      </c>
      <c r="U46" s="345">
        <v>1</v>
      </c>
      <c r="V46" s="523"/>
      <c r="W46" s="366"/>
    </row>
    <row r="47" spans="1:24" ht="15" customHeight="1">
      <c r="A47" s="356"/>
      <c r="B47" s="357"/>
      <c r="C47" s="357"/>
      <c r="D47" s="165" t="s">
        <v>126</v>
      </c>
      <c r="E47" s="478" t="s">
        <v>129</v>
      </c>
      <c r="F47" s="174"/>
      <c r="G47" s="175">
        <v>150</v>
      </c>
      <c r="H47" s="176">
        <v>170</v>
      </c>
      <c r="I47" s="175">
        <v>1500</v>
      </c>
      <c r="J47" s="176">
        <v>3800</v>
      </c>
      <c r="K47" s="177">
        <v>7000</v>
      </c>
      <c r="L47" s="176">
        <v>7500</v>
      </c>
      <c r="M47" s="175">
        <v>7300</v>
      </c>
      <c r="N47" s="176">
        <v>7000</v>
      </c>
      <c r="O47" s="175">
        <v>7500</v>
      </c>
      <c r="P47" s="176">
        <v>8500</v>
      </c>
      <c r="Q47" s="175">
        <v>8000</v>
      </c>
      <c r="R47" s="176">
        <v>5000</v>
      </c>
      <c r="S47" s="176">
        <f t="shared" si="0"/>
        <v>63420</v>
      </c>
      <c r="T47" s="341" t="s">
        <v>188</v>
      </c>
      <c r="U47" s="345">
        <v>1</v>
      </c>
      <c r="V47" s="523"/>
      <c r="W47" s="366"/>
      <c r="X47" s="366"/>
    </row>
    <row r="48" spans="1:24" ht="15" customHeight="1">
      <c r="A48" s="356"/>
      <c r="B48" s="357"/>
      <c r="C48" s="357"/>
      <c r="D48" s="165" t="s">
        <v>127</v>
      </c>
      <c r="E48" s="478" t="s">
        <v>782</v>
      </c>
      <c r="F48" s="174"/>
      <c r="G48" s="175">
        <v>47</v>
      </c>
      <c r="H48" s="176">
        <v>57</v>
      </c>
      <c r="I48" s="175">
        <v>459</v>
      </c>
      <c r="J48" s="176">
        <v>331</v>
      </c>
      <c r="K48" s="177">
        <v>227</v>
      </c>
      <c r="L48" s="176">
        <v>285</v>
      </c>
      <c r="M48" s="175">
        <v>569</v>
      </c>
      <c r="N48" s="176">
        <v>230</v>
      </c>
      <c r="O48" s="175">
        <v>959</v>
      </c>
      <c r="P48" s="176">
        <v>447</v>
      </c>
      <c r="Q48" s="175">
        <v>514</v>
      </c>
      <c r="R48" s="176">
        <v>279</v>
      </c>
      <c r="S48" s="176">
        <f t="shared" si="0"/>
        <v>4404</v>
      </c>
      <c r="T48" s="341" t="s">
        <v>181</v>
      </c>
      <c r="U48" s="345">
        <v>1</v>
      </c>
      <c r="V48" s="523"/>
      <c r="W48" s="366"/>
      <c r="X48" s="366"/>
    </row>
    <row r="49" spans="1:24" ht="15" customHeight="1">
      <c r="A49" s="379"/>
      <c r="B49" s="380"/>
      <c r="C49" s="380"/>
      <c r="D49" s="164" t="s">
        <v>128</v>
      </c>
      <c r="E49" s="596" t="s">
        <v>132</v>
      </c>
      <c r="F49" s="597"/>
      <c r="G49" s="343">
        <v>120</v>
      </c>
      <c r="H49" s="598">
        <v>35</v>
      </c>
      <c r="I49" s="343">
        <v>535</v>
      </c>
      <c r="J49" s="598">
        <v>537</v>
      </c>
      <c r="K49" s="599">
        <v>862</v>
      </c>
      <c r="L49" s="598">
        <v>493</v>
      </c>
      <c r="M49" s="343">
        <v>887</v>
      </c>
      <c r="N49" s="598">
        <v>1313</v>
      </c>
      <c r="O49" s="343">
        <v>642</v>
      </c>
      <c r="P49" s="598">
        <v>675</v>
      </c>
      <c r="Q49" s="343">
        <v>550</v>
      </c>
      <c r="R49" s="598">
        <v>316</v>
      </c>
      <c r="S49" s="598">
        <f t="shared" si="0"/>
        <v>6965</v>
      </c>
      <c r="T49" s="600"/>
      <c r="V49" s="523"/>
      <c r="W49" s="366"/>
      <c r="X49" s="366"/>
    </row>
    <row r="50" spans="1:24" ht="15" customHeight="1">
      <c r="A50" s="356"/>
      <c r="B50" s="357"/>
      <c r="C50" s="357"/>
      <c r="D50" s="165"/>
      <c r="E50" s="477" t="s">
        <v>162</v>
      </c>
      <c r="F50" s="590"/>
      <c r="G50" s="591">
        <v>113</v>
      </c>
      <c r="H50" s="592">
        <v>35</v>
      </c>
      <c r="I50" s="591">
        <v>375</v>
      </c>
      <c r="J50" s="592">
        <v>303</v>
      </c>
      <c r="K50" s="593">
        <v>476</v>
      </c>
      <c r="L50" s="592">
        <v>270</v>
      </c>
      <c r="M50" s="591">
        <v>569</v>
      </c>
      <c r="N50" s="592">
        <v>883</v>
      </c>
      <c r="O50" s="591">
        <v>430</v>
      </c>
      <c r="P50" s="592">
        <v>416</v>
      </c>
      <c r="Q50" s="591">
        <v>352</v>
      </c>
      <c r="R50" s="592">
        <v>281</v>
      </c>
      <c r="S50" s="594">
        <f t="shared" si="0"/>
        <v>4503</v>
      </c>
      <c r="T50" s="595" t="s">
        <v>182</v>
      </c>
      <c r="U50" s="345">
        <v>1</v>
      </c>
      <c r="V50" s="523"/>
      <c r="W50" s="366"/>
      <c r="X50" s="366"/>
    </row>
    <row r="51" spans="1:24" ht="15" customHeight="1">
      <c r="A51" s="356"/>
      <c r="B51" s="357"/>
      <c r="C51" s="357"/>
      <c r="D51" s="165"/>
      <c r="E51" s="478" t="s">
        <v>163</v>
      </c>
      <c r="F51" s="174"/>
      <c r="G51" s="175">
        <v>7</v>
      </c>
      <c r="H51" s="176">
        <v>0</v>
      </c>
      <c r="I51" s="175">
        <v>160</v>
      </c>
      <c r="J51" s="176">
        <v>234</v>
      </c>
      <c r="K51" s="177">
        <v>386</v>
      </c>
      <c r="L51" s="176">
        <v>223</v>
      </c>
      <c r="M51" s="175">
        <v>318</v>
      </c>
      <c r="N51" s="176">
        <v>430</v>
      </c>
      <c r="O51" s="175">
        <v>212</v>
      </c>
      <c r="P51" s="176">
        <v>259</v>
      </c>
      <c r="Q51" s="175">
        <v>198</v>
      </c>
      <c r="R51" s="176">
        <v>35</v>
      </c>
      <c r="S51" s="176">
        <f t="shared" si="0"/>
        <v>2462</v>
      </c>
      <c r="T51" s="341" t="s">
        <v>181</v>
      </c>
      <c r="U51" s="345">
        <v>1</v>
      </c>
      <c r="V51" s="523"/>
      <c r="W51" s="366"/>
      <c r="X51" s="366"/>
    </row>
    <row r="52" spans="1:24" ht="15" customHeight="1">
      <c r="A52" s="356"/>
      <c r="B52" s="357"/>
      <c r="C52" s="357"/>
      <c r="D52" s="165" t="s">
        <v>672</v>
      </c>
      <c r="E52" s="157" t="s">
        <v>944</v>
      </c>
      <c r="F52" s="174"/>
      <c r="G52" s="175">
        <v>166358</v>
      </c>
      <c r="H52" s="176">
        <v>74490</v>
      </c>
      <c r="I52" s="175">
        <v>67635</v>
      </c>
      <c r="J52" s="176">
        <v>64898</v>
      </c>
      <c r="K52" s="177">
        <v>71677</v>
      </c>
      <c r="L52" s="176">
        <v>76774</v>
      </c>
      <c r="M52" s="175">
        <v>50294</v>
      </c>
      <c r="N52" s="176">
        <v>70613</v>
      </c>
      <c r="O52" s="175">
        <v>53400</v>
      </c>
      <c r="P52" s="176">
        <v>73200</v>
      </c>
      <c r="Q52" s="175">
        <v>153391</v>
      </c>
      <c r="R52" s="176">
        <v>53364</v>
      </c>
      <c r="S52" s="176">
        <f t="shared" si="0"/>
        <v>976094</v>
      </c>
      <c r="T52" s="378"/>
      <c r="V52" s="523"/>
      <c r="W52" s="366"/>
    </row>
    <row r="53" spans="1:24" ht="15" customHeight="1">
      <c r="A53" s="356"/>
      <c r="B53" s="357"/>
      <c r="C53" s="357"/>
      <c r="D53" s="165"/>
      <c r="E53" s="477" t="s">
        <v>714</v>
      </c>
      <c r="F53" s="170"/>
      <c r="G53" s="171">
        <v>130500</v>
      </c>
      <c r="H53" s="172">
        <v>24900</v>
      </c>
      <c r="I53" s="171">
        <v>36600</v>
      </c>
      <c r="J53" s="172">
        <v>45000</v>
      </c>
      <c r="K53" s="173">
        <v>50600</v>
      </c>
      <c r="L53" s="172">
        <v>34900</v>
      </c>
      <c r="M53" s="171">
        <v>31300</v>
      </c>
      <c r="N53" s="172">
        <v>42000</v>
      </c>
      <c r="O53" s="171">
        <v>29100</v>
      </c>
      <c r="P53" s="172">
        <v>44800</v>
      </c>
      <c r="Q53" s="171">
        <v>104100</v>
      </c>
      <c r="R53" s="172">
        <v>38400</v>
      </c>
      <c r="S53" s="328">
        <f t="shared" si="0"/>
        <v>612200</v>
      </c>
      <c r="T53" s="329" t="s">
        <v>180</v>
      </c>
      <c r="U53" s="345">
        <v>1</v>
      </c>
      <c r="V53" s="523"/>
      <c r="W53" s="366"/>
      <c r="X53" s="366"/>
    </row>
    <row r="54" spans="1:24" ht="15" customHeight="1">
      <c r="A54" s="356"/>
      <c r="B54" s="357"/>
      <c r="C54" s="357"/>
      <c r="D54" s="165"/>
      <c r="E54" s="477" t="s">
        <v>715</v>
      </c>
      <c r="F54" s="170"/>
      <c r="G54" s="171">
        <v>35858</v>
      </c>
      <c r="H54" s="172">
        <v>49590</v>
      </c>
      <c r="I54" s="171">
        <v>31035</v>
      </c>
      <c r="J54" s="172">
        <v>19898</v>
      </c>
      <c r="K54" s="173">
        <v>21077</v>
      </c>
      <c r="L54" s="172">
        <v>41874</v>
      </c>
      <c r="M54" s="171">
        <v>18994</v>
      </c>
      <c r="N54" s="172">
        <v>28613</v>
      </c>
      <c r="O54" s="171">
        <v>24300</v>
      </c>
      <c r="P54" s="172">
        <v>28400</v>
      </c>
      <c r="Q54" s="171">
        <v>49291</v>
      </c>
      <c r="R54" s="172">
        <v>14964</v>
      </c>
      <c r="S54" s="328">
        <f t="shared" si="0"/>
        <v>363894</v>
      </c>
      <c r="T54" s="329" t="s">
        <v>186</v>
      </c>
      <c r="U54" s="345">
        <v>1</v>
      </c>
      <c r="V54" s="523"/>
      <c r="W54" s="366"/>
      <c r="X54" s="366"/>
    </row>
    <row r="55" spans="1:24" ht="15" customHeight="1">
      <c r="A55" s="356"/>
      <c r="B55" s="357"/>
      <c r="C55" s="357"/>
      <c r="D55" s="165" t="s">
        <v>130</v>
      </c>
      <c r="E55" s="477" t="s">
        <v>134</v>
      </c>
      <c r="F55" s="170"/>
      <c r="G55" s="171">
        <v>0</v>
      </c>
      <c r="H55" s="172">
        <v>0</v>
      </c>
      <c r="I55" s="171">
        <v>0</v>
      </c>
      <c r="J55" s="172">
        <v>0</v>
      </c>
      <c r="K55" s="173">
        <v>0</v>
      </c>
      <c r="L55" s="172">
        <v>0</v>
      </c>
      <c r="M55" s="171">
        <v>15794</v>
      </c>
      <c r="N55" s="172">
        <v>13244</v>
      </c>
      <c r="O55" s="171">
        <v>0</v>
      </c>
      <c r="P55" s="172">
        <v>0</v>
      </c>
      <c r="Q55" s="171">
        <v>0</v>
      </c>
      <c r="R55" s="172">
        <v>0</v>
      </c>
      <c r="S55" s="328">
        <f t="shared" si="0"/>
        <v>29038</v>
      </c>
      <c r="T55" s="329" t="s">
        <v>185</v>
      </c>
      <c r="U55" s="345">
        <v>1</v>
      </c>
      <c r="V55" s="523"/>
      <c r="W55" s="366"/>
      <c r="X55" s="366"/>
    </row>
    <row r="56" spans="1:24" ht="15" customHeight="1">
      <c r="A56" s="356"/>
      <c r="B56" s="357"/>
      <c r="C56" s="357"/>
      <c r="D56" s="165" t="s">
        <v>131</v>
      </c>
      <c r="E56" s="477" t="s">
        <v>716</v>
      </c>
      <c r="F56" s="170"/>
      <c r="G56" s="171">
        <v>976</v>
      </c>
      <c r="H56" s="172">
        <v>265</v>
      </c>
      <c r="I56" s="171">
        <v>1143</v>
      </c>
      <c r="J56" s="172">
        <v>1336</v>
      </c>
      <c r="K56" s="173">
        <v>1933</v>
      </c>
      <c r="L56" s="172">
        <v>1508</v>
      </c>
      <c r="M56" s="171">
        <v>1698</v>
      </c>
      <c r="N56" s="172">
        <v>1713</v>
      </c>
      <c r="O56" s="171">
        <v>2062</v>
      </c>
      <c r="P56" s="172">
        <v>3046</v>
      </c>
      <c r="Q56" s="171">
        <v>4851</v>
      </c>
      <c r="R56" s="172">
        <v>1494</v>
      </c>
      <c r="S56" s="328">
        <f t="shared" si="0"/>
        <v>22025</v>
      </c>
      <c r="T56" s="329" t="s">
        <v>802</v>
      </c>
      <c r="U56" s="345">
        <v>1</v>
      </c>
      <c r="V56" s="523"/>
      <c r="W56" s="366"/>
      <c r="X56" s="366"/>
    </row>
    <row r="57" spans="1:24" ht="15" customHeight="1">
      <c r="A57" s="356"/>
      <c r="B57" s="357"/>
      <c r="C57" s="357"/>
      <c r="D57" s="165" t="s">
        <v>290</v>
      </c>
      <c r="E57" s="477" t="s">
        <v>138</v>
      </c>
      <c r="F57" s="170"/>
      <c r="G57" s="171">
        <v>3660</v>
      </c>
      <c r="H57" s="172">
        <v>3540</v>
      </c>
      <c r="I57" s="171">
        <v>6120</v>
      </c>
      <c r="J57" s="172">
        <v>7250</v>
      </c>
      <c r="K57" s="173">
        <v>10030</v>
      </c>
      <c r="L57" s="172">
        <v>7880</v>
      </c>
      <c r="M57" s="171">
        <v>8220</v>
      </c>
      <c r="N57" s="172">
        <v>7270</v>
      </c>
      <c r="O57" s="171">
        <v>9200</v>
      </c>
      <c r="P57" s="172">
        <v>10530</v>
      </c>
      <c r="Q57" s="171">
        <v>9170</v>
      </c>
      <c r="R57" s="172">
        <v>5960</v>
      </c>
      <c r="S57" s="328">
        <f t="shared" si="0"/>
        <v>88830</v>
      </c>
      <c r="T57" s="329" t="s">
        <v>188</v>
      </c>
      <c r="U57" s="345">
        <v>1</v>
      </c>
      <c r="V57" s="523"/>
      <c r="W57" s="366"/>
      <c r="X57" s="366"/>
    </row>
    <row r="58" spans="1:24" ht="15" customHeight="1">
      <c r="A58" s="356"/>
      <c r="B58" s="357"/>
      <c r="C58" s="357"/>
      <c r="D58" s="165" t="s">
        <v>292</v>
      </c>
      <c r="E58" s="477" t="s">
        <v>717</v>
      </c>
      <c r="F58" s="170"/>
      <c r="G58" s="171">
        <v>155000</v>
      </c>
      <c r="H58" s="172">
        <v>10000</v>
      </c>
      <c r="I58" s="171">
        <v>8000</v>
      </c>
      <c r="J58" s="172">
        <v>10000</v>
      </c>
      <c r="K58" s="173">
        <v>10000</v>
      </c>
      <c r="L58" s="172">
        <v>5000</v>
      </c>
      <c r="M58" s="171">
        <v>4000</v>
      </c>
      <c r="N58" s="172">
        <v>7000</v>
      </c>
      <c r="O58" s="171">
        <v>8000</v>
      </c>
      <c r="P58" s="172">
        <v>10000</v>
      </c>
      <c r="Q58" s="171">
        <v>10000</v>
      </c>
      <c r="R58" s="172">
        <v>5000</v>
      </c>
      <c r="S58" s="328">
        <f t="shared" si="0"/>
        <v>242000</v>
      </c>
      <c r="T58" s="329" t="s">
        <v>180</v>
      </c>
      <c r="U58" s="345">
        <v>1</v>
      </c>
      <c r="V58" s="523"/>
      <c r="W58" s="366"/>
      <c r="X58" s="366"/>
    </row>
    <row r="59" spans="1:24" ht="15" customHeight="1">
      <c r="A59" s="356"/>
      <c r="B59" s="357"/>
      <c r="C59" s="357"/>
      <c r="D59" s="165" t="s">
        <v>135</v>
      </c>
      <c r="E59" s="477" t="s">
        <v>718</v>
      </c>
      <c r="F59" s="170"/>
      <c r="G59" s="171">
        <v>17</v>
      </c>
      <c r="H59" s="172">
        <v>94</v>
      </c>
      <c r="I59" s="171">
        <v>81</v>
      </c>
      <c r="J59" s="172">
        <v>70</v>
      </c>
      <c r="K59" s="173">
        <v>109</v>
      </c>
      <c r="L59" s="172">
        <v>206</v>
      </c>
      <c r="M59" s="171">
        <v>89</v>
      </c>
      <c r="N59" s="172">
        <v>184</v>
      </c>
      <c r="O59" s="171">
        <v>105</v>
      </c>
      <c r="P59" s="172">
        <v>267</v>
      </c>
      <c r="Q59" s="171">
        <v>272</v>
      </c>
      <c r="R59" s="172">
        <v>122</v>
      </c>
      <c r="S59" s="328">
        <f t="shared" si="0"/>
        <v>1616</v>
      </c>
      <c r="T59" s="329" t="s">
        <v>170</v>
      </c>
      <c r="U59" s="345">
        <v>1</v>
      </c>
      <c r="V59" s="523"/>
      <c r="W59" s="366"/>
      <c r="X59" s="366"/>
    </row>
    <row r="60" spans="1:24" ht="15" customHeight="1">
      <c r="A60" s="356"/>
      <c r="B60" s="357"/>
      <c r="C60" s="357"/>
      <c r="D60" s="165" t="s">
        <v>137</v>
      </c>
      <c r="E60" s="477" t="s">
        <v>145</v>
      </c>
      <c r="F60" s="170"/>
      <c r="G60" s="171">
        <v>12267</v>
      </c>
      <c r="H60" s="172">
        <v>3525</v>
      </c>
      <c r="I60" s="171">
        <v>9910</v>
      </c>
      <c r="J60" s="172">
        <v>9578</v>
      </c>
      <c r="K60" s="173">
        <v>10049</v>
      </c>
      <c r="L60" s="172">
        <v>9079</v>
      </c>
      <c r="M60" s="171">
        <v>7762</v>
      </c>
      <c r="N60" s="172">
        <v>8160</v>
      </c>
      <c r="O60" s="171">
        <v>8306</v>
      </c>
      <c r="P60" s="172">
        <v>10748</v>
      </c>
      <c r="Q60" s="171">
        <v>11118</v>
      </c>
      <c r="R60" s="172">
        <v>12364</v>
      </c>
      <c r="S60" s="328">
        <f t="shared" si="0"/>
        <v>112866</v>
      </c>
      <c r="T60" s="329" t="s">
        <v>171</v>
      </c>
      <c r="U60" s="345">
        <v>1</v>
      </c>
      <c r="V60" s="523"/>
      <c r="W60" s="366"/>
      <c r="X60" s="366"/>
    </row>
    <row r="61" spans="1:24" ht="15" customHeight="1">
      <c r="A61" s="356"/>
      <c r="B61" s="357"/>
      <c r="C61" s="357"/>
      <c r="D61" s="165" t="s">
        <v>139</v>
      </c>
      <c r="E61" s="477" t="s">
        <v>719</v>
      </c>
      <c r="F61" s="170"/>
      <c r="G61" s="171">
        <v>2446</v>
      </c>
      <c r="H61" s="172">
        <v>2536</v>
      </c>
      <c r="I61" s="171">
        <v>2858</v>
      </c>
      <c r="J61" s="172">
        <v>2698</v>
      </c>
      <c r="K61" s="173">
        <v>2773</v>
      </c>
      <c r="L61" s="172">
        <v>3576</v>
      </c>
      <c r="M61" s="171">
        <v>3493</v>
      </c>
      <c r="N61" s="172">
        <v>3024</v>
      </c>
      <c r="O61" s="171">
        <v>2458</v>
      </c>
      <c r="P61" s="172">
        <v>2781</v>
      </c>
      <c r="Q61" s="171">
        <v>2789</v>
      </c>
      <c r="R61" s="172">
        <v>2558</v>
      </c>
      <c r="S61" s="328">
        <f t="shared" si="0"/>
        <v>33990</v>
      </c>
      <c r="T61" s="329" t="s">
        <v>181</v>
      </c>
      <c r="U61" s="345">
        <v>1</v>
      </c>
      <c r="V61" s="523"/>
      <c r="W61" s="366"/>
      <c r="X61" s="366"/>
    </row>
    <row r="62" spans="1:24" ht="15" customHeight="1">
      <c r="A62" s="356"/>
      <c r="B62" s="357"/>
      <c r="C62" s="357"/>
      <c r="D62" s="165" t="s">
        <v>141</v>
      </c>
      <c r="E62" s="477" t="s">
        <v>720</v>
      </c>
      <c r="F62" s="170"/>
      <c r="G62" s="171">
        <v>22880</v>
      </c>
      <c r="H62" s="172">
        <v>14555</v>
      </c>
      <c r="I62" s="171">
        <v>34711</v>
      </c>
      <c r="J62" s="172">
        <v>29591</v>
      </c>
      <c r="K62" s="173">
        <v>38949</v>
      </c>
      <c r="L62" s="172">
        <v>33583</v>
      </c>
      <c r="M62" s="171">
        <v>27493</v>
      </c>
      <c r="N62" s="172">
        <v>41863</v>
      </c>
      <c r="O62" s="171">
        <v>31972</v>
      </c>
      <c r="P62" s="172">
        <v>41894</v>
      </c>
      <c r="Q62" s="171">
        <v>54940</v>
      </c>
      <c r="R62" s="172">
        <v>41237</v>
      </c>
      <c r="S62" s="328">
        <f t="shared" si="0"/>
        <v>413668</v>
      </c>
      <c r="T62" s="329" t="s">
        <v>171</v>
      </c>
      <c r="U62" s="345">
        <v>1</v>
      </c>
      <c r="V62" s="523"/>
      <c r="W62" s="366"/>
      <c r="X62" s="366"/>
    </row>
    <row r="63" spans="1:24" ht="15" customHeight="1">
      <c r="A63" s="356"/>
      <c r="B63" s="357"/>
      <c r="C63" s="357"/>
      <c r="D63" s="165" t="s">
        <v>143</v>
      </c>
      <c r="E63" s="477" t="s">
        <v>150</v>
      </c>
      <c r="F63" s="170"/>
      <c r="G63" s="171">
        <v>10149</v>
      </c>
      <c r="H63" s="172">
        <v>2590</v>
      </c>
      <c r="I63" s="171">
        <v>11615</v>
      </c>
      <c r="J63" s="172">
        <v>10381</v>
      </c>
      <c r="K63" s="173">
        <v>11745</v>
      </c>
      <c r="L63" s="172">
        <v>8606</v>
      </c>
      <c r="M63" s="171">
        <v>8663</v>
      </c>
      <c r="N63" s="172">
        <v>11141</v>
      </c>
      <c r="O63" s="171">
        <v>10773</v>
      </c>
      <c r="P63" s="172">
        <v>12555</v>
      </c>
      <c r="Q63" s="171">
        <v>13485</v>
      </c>
      <c r="R63" s="172">
        <v>13528</v>
      </c>
      <c r="S63" s="328">
        <f t="shared" si="0"/>
        <v>125231</v>
      </c>
      <c r="T63" s="329" t="s">
        <v>171</v>
      </c>
      <c r="U63" s="345">
        <v>1</v>
      </c>
      <c r="V63" s="523"/>
      <c r="W63" s="366"/>
      <c r="X63" s="366"/>
    </row>
    <row r="64" spans="1:24" ht="15" customHeight="1">
      <c r="A64" s="356"/>
      <c r="B64" s="357"/>
      <c r="C64" s="357"/>
      <c r="D64" s="165" t="s">
        <v>144</v>
      </c>
      <c r="E64" s="477" t="s">
        <v>152</v>
      </c>
      <c r="F64" s="170"/>
      <c r="G64" s="171">
        <v>167</v>
      </c>
      <c r="H64" s="172">
        <v>167</v>
      </c>
      <c r="I64" s="171">
        <v>200</v>
      </c>
      <c r="J64" s="172">
        <v>410</v>
      </c>
      <c r="K64" s="173">
        <v>885</v>
      </c>
      <c r="L64" s="172">
        <v>210</v>
      </c>
      <c r="M64" s="171">
        <v>297</v>
      </c>
      <c r="N64" s="172">
        <v>455</v>
      </c>
      <c r="O64" s="171">
        <v>395</v>
      </c>
      <c r="P64" s="172">
        <v>505</v>
      </c>
      <c r="Q64" s="171">
        <v>509</v>
      </c>
      <c r="R64" s="172">
        <v>185</v>
      </c>
      <c r="S64" s="328">
        <f t="shared" si="0"/>
        <v>4385</v>
      </c>
      <c r="T64" s="329" t="s">
        <v>170</v>
      </c>
      <c r="U64" s="345">
        <v>1</v>
      </c>
      <c r="V64" s="523"/>
      <c r="W64" s="366"/>
      <c r="X64" s="366"/>
    </row>
    <row r="65" spans="1:24" ht="15" customHeight="1">
      <c r="A65" s="356"/>
      <c r="B65" s="357"/>
      <c r="C65" s="357"/>
      <c r="D65" s="165" t="s">
        <v>146</v>
      </c>
      <c r="E65" s="477" t="s">
        <v>154</v>
      </c>
      <c r="F65" s="170"/>
      <c r="G65" s="171">
        <v>4636</v>
      </c>
      <c r="H65" s="172">
        <v>2860</v>
      </c>
      <c r="I65" s="171">
        <v>6165</v>
      </c>
      <c r="J65" s="172">
        <v>5961</v>
      </c>
      <c r="K65" s="173">
        <v>7243</v>
      </c>
      <c r="L65" s="172">
        <v>4323</v>
      </c>
      <c r="M65" s="171">
        <v>4667</v>
      </c>
      <c r="N65" s="172">
        <v>6904</v>
      </c>
      <c r="O65" s="171">
        <v>5934</v>
      </c>
      <c r="P65" s="172">
        <v>8240</v>
      </c>
      <c r="Q65" s="171">
        <v>10758</v>
      </c>
      <c r="R65" s="172">
        <v>4768</v>
      </c>
      <c r="S65" s="328">
        <f t="shared" si="0"/>
        <v>72459</v>
      </c>
      <c r="T65" s="329" t="s">
        <v>180</v>
      </c>
      <c r="U65" s="345">
        <v>1</v>
      </c>
      <c r="V65" s="523"/>
      <c r="W65" s="366"/>
      <c r="X65" s="366"/>
    </row>
    <row r="66" spans="1:24" ht="15" customHeight="1">
      <c r="A66" s="356"/>
      <c r="B66" s="357"/>
      <c r="C66" s="357"/>
      <c r="D66" s="165" t="s">
        <v>920</v>
      </c>
      <c r="E66" s="477" t="s">
        <v>721</v>
      </c>
      <c r="F66" s="170"/>
      <c r="G66" s="171">
        <v>2251</v>
      </c>
      <c r="H66" s="172">
        <v>1009</v>
      </c>
      <c r="I66" s="171">
        <v>4449</v>
      </c>
      <c r="J66" s="172">
        <v>4372</v>
      </c>
      <c r="K66" s="173">
        <v>5567</v>
      </c>
      <c r="L66" s="172">
        <v>3301</v>
      </c>
      <c r="M66" s="171">
        <v>4448</v>
      </c>
      <c r="N66" s="172">
        <v>6990</v>
      </c>
      <c r="O66" s="171">
        <v>4410</v>
      </c>
      <c r="P66" s="172">
        <v>4646</v>
      </c>
      <c r="Q66" s="171">
        <v>4352</v>
      </c>
      <c r="R66" s="172">
        <v>2980</v>
      </c>
      <c r="S66" s="328">
        <f t="shared" si="0"/>
        <v>48775</v>
      </c>
      <c r="T66" s="329"/>
      <c r="V66" s="523"/>
      <c r="W66" s="366"/>
      <c r="X66" s="366"/>
    </row>
    <row r="67" spans="1:24" ht="15" customHeight="1">
      <c r="A67" s="356"/>
      <c r="B67" s="357"/>
      <c r="C67" s="357"/>
      <c r="D67" s="165"/>
      <c r="E67" s="477" t="s">
        <v>840</v>
      </c>
      <c r="F67" s="170"/>
      <c r="G67" s="171">
        <v>438</v>
      </c>
      <c r="H67" s="172">
        <v>178</v>
      </c>
      <c r="I67" s="171">
        <v>620</v>
      </c>
      <c r="J67" s="172">
        <v>612</v>
      </c>
      <c r="K67" s="173">
        <v>672</v>
      </c>
      <c r="L67" s="172">
        <v>484</v>
      </c>
      <c r="M67" s="171">
        <v>671</v>
      </c>
      <c r="N67" s="172">
        <v>846</v>
      </c>
      <c r="O67" s="171">
        <v>680</v>
      </c>
      <c r="P67" s="172">
        <v>610</v>
      </c>
      <c r="Q67" s="171">
        <v>684</v>
      </c>
      <c r="R67" s="172">
        <v>560</v>
      </c>
      <c r="S67" s="328">
        <f t="shared" ref="S67:S127" si="1">SUM(G67:R67)</f>
        <v>7055</v>
      </c>
      <c r="T67" s="329" t="s">
        <v>182</v>
      </c>
      <c r="U67" s="345">
        <v>1</v>
      </c>
      <c r="V67" s="523"/>
      <c r="W67" s="366"/>
      <c r="X67" s="366"/>
    </row>
    <row r="68" spans="1:24" ht="15" customHeight="1">
      <c r="A68" s="356"/>
      <c r="B68" s="357"/>
      <c r="C68" s="357"/>
      <c r="D68" s="165"/>
      <c r="E68" s="477" t="s">
        <v>829</v>
      </c>
      <c r="F68" s="170"/>
      <c r="G68" s="171">
        <v>652</v>
      </c>
      <c r="H68" s="172">
        <v>360</v>
      </c>
      <c r="I68" s="171">
        <v>1438</v>
      </c>
      <c r="J68" s="172">
        <v>1785</v>
      </c>
      <c r="K68" s="173">
        <v>2296</v>
      </c>
      <c r="L68" s="172">
        <v>1097</v>
      </c>
      <c r="M68" s="171">
        <v>1218</v>
      </c>
      <c r="N68" s="172">
        <v>2078</v>
      </c>
      <c r="O68" s="171">
        <v>1368</v>
      </c>
      <c r="P68" s="172">
        <v>1962</v>
      </c>
      <c r="Q68" s="171">
        <v>1437</v>
      </c>
      <c r="R68" s="172">
        <v>735</v>
      </c>
      <c r="S68" s="328">
        <f t="shared" si="1"/>
        <v>16426</v>
      </c>
      <c r="T68" s="329" t="s">
        <v>182</v>
      </c>
      <c r="U68" s="345">
        <v>1</v>
      </c>
      <c r="V68" s="523"/>
      <c r="W68" s="366"/>
      <c r="X68" s="366"/>
    </row>
    <row r="69" spans="1:24" ht="15" customHeight="1">
      <c r="A69" s="356"/>
      <c r="B69" s="357"/>
      <c r="C69" s="357"/>
      <c r="D69" s="165"/>
      <c r="E69" s="477" t="s">
        <v>830</v>
      </c>
      <c r="F69" s="170"/>
      <c r="G69" s="171">
        <v>819</v>
      </c>
      <c r="H69" s="172">
        <v>317</v>
      </c>
      <c r="I69" s="171">
        <v>1339</v>
      </c>
      <c r="J69" s="172">
        <v>1035</v>
      </c>
      <c r="K69" s="173">
        <v>1127</v>
      </c>
      <c r="L69" s="172">
        <v>668</v>
      </c>
      <c r="M69" s="171">
        <v>1163</v>
      </c>
      <c r="N69" s="172">
        <v>1780</v>
      </c>
      <c r="O69" s="171">
        <v>1202</v>
      </c>
      <c r="P69" s="172">
        <v>1029</v>
      </c>
      <c r="Q69" s="171">
        <v>1214</v>
      </c>
      <c r="R69" s="172">
        <v>1165</v>
      </c>
      <c r="S69" s="328">
        <f t="shared" si="1"/>
        <v>12858</v>
      </c>
      <c r="T69" s="329" t="s">
        <v>182</v>
      </c>
      <c r="U69" s="345">
        <v>1</v>
      </c>
      <c r="V69" s="523"/>
      <c r="W69" s="366"/>
      <c r="X69" s="366"/>
    </row>
    <row r="70" spans="1:24" ht="15" customHeight="1">
      <c r="A70" s="356"/>
      <c r="B70" s="357"/>
      <c r="C70" s="357"/>
      <c r="D70" s="165"/>
      <c r="E70" s="477" t="s">
        <v>827</v>
      </c>
      <c r="F70" s="170"/>
      <c r="G70" s="171">
        <v>342</v>
      </c>
      <c r="H70" s="172">
        <v>154</v>
      </c>
      <c r="I70" s="171">
        <v>1052</v>
      </c>
      <c r="J70" s="172">
        <v>940</v>
      </c>
      <c r="K70" s="173">
        <v>1472</v>
      </c>
      <c r="L70" s="172">
        <v>1052</v>
      </c>
      <c r="M70" s="171">
        <v>1396</v>
      </c>
      <c r="N70" s="172">
        <v>2286</v>
      </c>
      <c r="O70" s="171">
        <v>1160</v>
      </c>
      <c r="P70" s="172">
        <v>1045</v>
      </c>
      <c r="Q70" s="171">
        <v>1017</v>
      </c>
      <c r="R70" s="172">
        <v>520</v>
      </c>
      <c r="S70" s="172">
        <f t="shared" si="1"/>
        <v>12436</v>
      </c>
      <c r="T70" s="352" t="s">
        <v>175</v>
      </c>
      <c r="U70" s="345">
        <v>1</v>
      </c>
      <c r="V70" s="523"/>
      <c r="W70" s="366"/>
      <c r="X70" s="366"/>
    </row>
    <row r="71" spans="1:24" ht="15" customHeight="1">
      <c r="A71" s="356"/>
      <c r="B71" s="357"/>
      <c r="C71" s="357"/>
      <c r="D71" s="165" t="s">
        <v>149</v>
      </c>
      <c r="E71" s="477" t="s">
        <v>722</v>
      </c>
      <c r="F71" s="170"/>
      <c r="G71" s="171">
        <v>1771</v>
      </c>
      <c r="H71" s="172">
        <v>1328</v>
      </c>
      <c r="I71" s="171">
        <v>3188</v>
      </c>
      <c r="J71" s="172">
        <v>3560</v>
      </c>
      <c r="K71" s="173">
        <v>3627</v>
      </c>
      <c r="L71" s="172">
        <v>3501</v>
      </c>
      <c r="M71" s="171">
        <v>2980</v>
      </c>
      <c r="N71" s="172">
        <v>2511</v>
      </c>
      <c r="O71" s="171">
        <v>2997</v>
      </c>
      <c r="P71" s="172">
        <v>3934</v>
      </c>
      <c r="Q71" s="171">
        <v>3584</v>
      </c>
      <c r="R71" s="172">
        <v>2255</v>
      </c>
      <c r="S71" s="172">
        <f t="shared" si="1"/>
        <v>35236</v>
      </c>
      <c r="T71" s="352" t="s">
        <v>189</v>
      </c>
      <c r="U71" s="345">
        <v>1</v>
      </c>
      <c r="V71" s="523"/>
      <c r="W71" s="366"/>
      <c r="X71" s="366"/>
    </row>
    <row r="72" spans="1:24" ht="15" customHeight="1">
      <c r="A72" s="356"/>
      <c r="B72" s="357"/>
      <c r="C72" s="357"/>
      <c r="D72" s="165" t="s">
        <v>151</v>
      </c>
      <c r="E72" s="477" t="s">
        <v>674</v>
      </c>
      <c r="F72" s="170"/>
      <c r="G72" s="171">
        <v>867</v>
      </c>
      <c r="H72" s="172">
        <v>279</v>
      </c>
      <c r="I72" s="171">
        <v>834</v>
      </c>
      <c r="J72" s="172">
        <v>665</v>
      </c>
      <c r="K72" s="173">
        <v>1520</v>
      </c>
      <c r="L72" s="172">
        <v>1058</v>
      </c>
      <c r="M72" s="171">
        <v>2097</v>
      </c>
      <c r="N72" s="172">
        <v>3043</v>
      </c>
      <c r="O72" s="171">
        <v>1251</v>
      </c>
      <c r="P72" s="172">
        <v>1167</v>
      </c>
      <c r="Q72" s="171">
        <v>938</v>
      </c>
      <c r="R72" s="172">
        <v>458</v>
      </c>
      <c r="S72" s="172">
        <f t="shared" si="1"/>
        <v>14177</v>
      </c>
      <c r="T72" s="352" t="s">
        <v>170</v>
      </c>
      <c r="U72" s="345">
        <v>1</v>
      </c>
      <c r="V72" s="523"/>
      <c r="W72" s="366"/>
      <c r="X72" s="366"/>
    </row>
    <row r="73" spans="1:24" ht="15" customHeight="1">
      <c r="A73" s="356"/>
      <c r="B73" s="357"/>
      <c r="C73" s="357"/>
      <c r="D73" s="165" t="s">
        <v>153</v>
      </c>
      <c r="E73" s="477" t="s">
        <v>156</v>
      </c>
      <c r="F73" s="170"/>
      <c r="G73" s="171">
        <v>11927</v>
      </c>
      <c r="H73" s="172">
        <v>3113</v>
      </c>
      <c r="I73" s="171">
        <v>6088</v>
      </c>
      <c r="J73" s="172">
        <v>20847</v>
      </c>
      <c r="K73" s="173">
        <v>39328</v>
      </c>
      <c r="L73" s="172">
        <v>9451</v>
      </c>
      <c r="M73" s="171">
        <v>6692</v>
      </c>
      <c r="N73" s="172">
        <v>8607</v>
      </c>
      <c r="O73" s="171">
        <v>9730</v>
      </c>
      <c r="P73" s="172">
        <v>18017</v>
      </c>
      <c r="Q73" s="171">
        <v>35766</v>
      </c>
      <c r="R73" s="172">
        <v>22668</v>
      </c>
      <c r="S73" s="172">
        <f t="shared" si="1"/>
        <v>192234</v>
      </c>
      <c r="T73" s="352"/>
      <c r="V73" s="523"/>
      <c r="W73" s="366"/>
      <c r="X73" s="366"/>
    </row>
    <row r="74" spans="1:24" ht="15" customHeight="1">
      <c r="A74" s="356"/>
      <c r="B74" s="357"/>
      <c r="C74" s="357"/>
      <c r="D74" s="165"/>
      <c r="E74" s="477" t="s">
        <v>166</v>
      </c>
      <c r="F74" s="170"/>
      <c r="G74" s="171">
        <v>11918</v>
      </c>
      <c r="H74" s="172">
        <v>3108</v>
      </c>
      <c r="I74" s="171">
        <v>6067</v>
      </c>
      <c r="J74" s="172">
        <v>20809</v>
      </c>
      <c r="K74" s="173">
        <v>39279</v>
      </c>
      <c r="L74" s="172">
        <v>9437</v>
      </c>
      <c r="M74" s="171">
        <v>6605</v>
      </c>
      <c r="N74" s="172">
        <v>8486</v>
      </c>
      <c r="O74" s="171">
        <v>9633</v>
      </c>
      <c r="P74" s="172">
        <v>18017</v>
      </c>
      <c r="Q74" s="171">
        <v>35766</v>
      </c>
      <c r="R74" s="172">
        <v>22668</v>
      </c>
      <c r="S74" s="172">
        <f t="shared" si="1"/>
        <v>191793</v>
      </c>
      <c r="T74" s="352" t="s">
        <v>178</v>
      </c>
      <c r="U74" s="345">
        <v>1</v>
      </c>
      <c r="V74" s="523"/>
      <c r="W74" s="366"/>
      <c r="X74" s="366"/>
    </row>
    <row r="75" spans="1:24" ht="15" customHeight="1">
      <c r="A75" s="356"/>
      <c r="B75" s="357"/>
      <c r="C75" s="357"/>
      <c r="D75" s="165"/>
      <c r="E75" s="477" t="s">
        <v>167</v>
      </c>
      <c r="F75" s="170"/>
      <c r="G75" s="171">
        <v>9</v>
      </c>
      <c r="H75" s="172">
        <v>5</v>
      </c>
      <c r="I75" s="171">
        <v>21</v>
      </c>
      <c r="J75" s="172">
        <v>38</v>
      </c>
      <c r="K75" s="173">
        <v>49</v>
      </c>
      <c r="L75" s="172">
        <v>14</v>
      </c>
      <c r="M75" s="171">
        <v>87</v>
      </c>
      <c r="N75" s="172">
        <v>121</v>
      </c>
      <c r="O75" s="171">
        <v>97</v>
      </c>
      <c r="P75" s="172">
        <v>0</v>
      </c>
      <c r="Q75" s="171">
        <v>0</v>
      </c>
      <c r="R75" s="172">
        <v>0</v>
      </c>
      <c r="S75" s="172">
        <f t="shared" si="1"/>
        <v>441</v>
      </c>
      <c r="T75" s="352" t="s">
        <v>187</v>
      </c>
      <c r="U75" s="345">
        <v>1</v>
      </c>
      <c r="V75" s="523"/>
      <c r="W75" s="366"/>
      <c r="X75" s="366"/>
    </row>
    <row r="76" spans="1:24" ht="15" customHeight="1">
      <c r="A76" s="356"/>
      <c r="B76" s="357"/>
      <c r="C76" s="357"/>
      <c r="D76" s="165" t="s">
        <v>937</v>
      </c>
      <c r="E76" s="477" t="s">
        <v>675</v>
      </c>
      <c r="F76" s="170"/>
      <c r="G76" s="171">
        <v>0</v>
      </c>
      <c r="H76" s="172">
        <v>0</v>
      </c>
      <c r="I76" s="171">
        <v>5137</v>
      </c>
      <c r="J76" s="172">
        <v>11219</v>
      </c>
      <c r="K76" s="173">
        <v>0</v>
      </c>
      <c r="L76" s="172">
        <v>0</v>
      </c>
      <c r="M76" s="171">
        <v>0</v>
      </c>
      <c r="N76" s="172">
        <v>0</v>
      </c>
      <c r="O76" s="171">
        <v>0</v>
      </c>
      <c r="P76" s="172">
        <v>0</v>
      </c>
      <c r="Q76" s="171">
        <v>0</v>
      </c>
      <c r="R76" s="172">
        <v>0</v>
      </c>
      <c r="S76" s="172">
        <f t="shared" si="1"/>
        <v>16356</v>
      </c>
      <c r="T76" s="352" t="s">
        <v>190</v>
      </c>
      <c r="U76" s="345">
        <v>1</v>
      </c>
      <c r="V76" s="523"/>
      <c r="W76" s="366"/>
      <c r="X76" s="366"/>
    </row>
    <row r="77" spans="1:24" ht="15" customHeight="1">
      <c r="A77" s="356"/>
      <c r="B77" s="357"/>
      <c r="C77" s="357"/>
      <c r="D77" s="165" t="s">
        <v>779</v>
      </c>
      <c r="E77" s="159" t="s">
        <v>922</v>
      </c>
      <c r="F77" s="170"/>
      <c r="G77" s="171">
        <v>0</v>
      </c>
      <c r="H77" s="172">
        <v>0</v>
      </c>
      <c r="I77" s="171">
        <v>0</v>
      </c>
      <c r="J77" s="172">
        <v>12995</v>
      </c>
      <c r="K77" s="173">
        <v>31304</v>
      </c>
      <c r="L77" s="172">
        <v>0</v>
      </c>
      <c r="M77" s="171">
        <v>0</v>
      </c>
      <c r="N77" s="172">
        <v>0</v>
      </c>
      <c r="O77" s="171">
        <v>0</v>
      </c>
      <c r="P77" s="172">
        <v>0</v>
      </c>
      <c r="Q77" s="171">
        <v>0</v>
      </c>
      <c r="R77" s="172">
        <v>0</v>
      </c>
      <c r="S77" s="172">
        <f t="shared" si="1"/>
        <v>44299</v>
      </c>
      <c r="T77" s="440" t="s">
        <v>190</v>
      </c>
      <c r="U77" s="345">
        <v>1</v>
      </c>
      <c r="V77" s="523"/>
      <c r="W77" s="366"/>
      <c r="X77" s="366"/>
    </row>
    <row r="78" spans="1:24" ht="15" customHeight="1">
      <c r="A78" s="356"/>
      <c r="B78" s="357"/>
      <c r="C78" s="357"/>
      <c r="D78" s="165" t="s">
        <v>820</v>
      </c>
      <c r="E78" s="159" t="s">
        <v>892</v>
      </c>
      <c r="F78" s="170"/>
      <c r="G78" s="171">
        <v>0</v>
      </c>
      <c r="H78" s="172">
        <v>0</v>
      </c>
      <c r="I78" s="171">
        <v>0</v>
      </c>
      <c r="J78" s="172">
        <v>0</v>
      </c>
      <c r="K78" s="173">
        <v>0</v>
      </c>
      <c r="L78" s="172">
        <v>0</v>
      </c>
      <c r="M78" s="171">
        <v>0</v>
      </c>
      <c r="N78" s="172">
        <v>400000</v>
      </c>
      <c r="O78" s="171">
        <v>0</v>
      </c>
      <c r="P78" s="172">
        <v>0</v>
      </c>
      <c r="Q78" s="171">
        <v>0</v>
      </c>
      <c r="R78" s="172">
        <v>0</v>
      </c>
      <c r="S78" s="172">
        <f t="shared" si="1"/>
        <v>400000</v>
      </c>
      <c r="T78" s="440" t="s">
        <v>192</v>
      </c>
      <c r="U78" s="345">
        <v>1</v>
      </c>
      <c r="V78" s="523"/>
      <c r="W78" s="366"/>
      <c r="X78" s="366"/>
    </row>
    <row r="79" spans="1:24" ht="15" customHeight="1">
      <c r="A79" s="356"/>
      <c r="B79" s="357"/>
      <c r="C79" s="357"/>
      <c r="D79" s="165" t="s">
        <v>873</v>
      </c>
      <c r="E79" s="159" t="s">
        <v>893</v>
      </c>
      <c r="F79" s="170"/>
      <c r="G79" s="171">
        <v>0</v>
      </c>
      <c r="H79" s="172">
        <v>0</v>
      </c>
      <c r="I79" s="171">
        <v>0</v>
      </c>
      <c r="J79" s="172">
        <v>0</v>
      </c>
      <c r="K79" s="173">
        <v>0</v>
      </c>
      <c r="L79" s="172">
        <v>0</v>
      </c>
      <c r="M79" s="171">
        <v>0</v>
      </c>
      <c r="N79" s="172">
        <v>0</v>
      </c>
      <c r="O79" s="171">
        <v>30000</v>
      </c>
      <c r="P79" s="172">
        <v>75000</v>
      </c>
      <c r="Q79" s="171">
        <v>0</v>
      </c>
      <c r="R79" s="172">
        <v>0</v>
      </c>
      <c r="S79" s="172">
        <f t="shared" si="1"/>
        <v>105000</v>
      </c>
      <c r="T79" s="440" t="s">
        <v>190</v>
      </c>
      <c r="U79" s="345">
        <v>1</v>
      </c>
      <c r="V79" s="523"/>
      <c r="W79" s="366"/>
      <c r="X79" s="366"/>
    </row>
    <row r="80" spans="1:24" ht="15" customHeight="1">
      <c r="A80" s="356"/>
      <c r="B80" s="357"/>
      <c r="C80" s="357"/>
      <c r="D80" s="165" t="s">
        <v>821</v>
      </c>
      <c r="E80" s="159" t="s">
        <v>894</v>
      </c>
      <c r="F80" s="170"/>
      <c r="G80" s="171">
        <v>0</v>
      </c>
      <c r="H80" s="172">
        <v>0</v>
      </c>
      <c r="I80" s="171">
        <v>0</v>
      </c>
      <c r="J80" s="172">
        <v>0</v>
      </c>
      <c r="K80" s="173">
        <v>0</v>
      </c>
      <c r="L80" s="172">
        <v>0</v>
      </c>
      <c r="M80" s="171">
        <v>0</v>
      </c>
      <c r="N80" s="172">
        <v>0</v>
      </c>
      <c r="O80" s="171">
        <v>0</v>
      </c>
      <c r="P80" s="172">
        <v>90000</v>
      </c>
      <c r="Q80" s="171">
        <v>0</v>
      </c>
      <c r="R80" s="172">
        <v>0</v>
      </c>
      <c r="S80" s="172">
        <f>SUM(G80:R80)</f>
        <v>90000</v>
      </c>
      <c r="T80" s="440" t="s">
        <v>193</v>
      </c>
      <c r="U80" s="345">
        <v>1</v>
      </c>
      <c r="V80" s="523"/>
      <c r="W80" s="366"/>
      <c r="X80" s="366"/>
    </row>
    <row r="81" spans="1:24" ht="15" customHeight="1">
      <c r="A81" s="356"/>
      <c r="B81" s="357"/>
      <c r="C81" s="357"/>
      <c r="D81" s="165" t="s">
        <v>778</v>
      </c>
      <c r="E81" s="477" t="s">
        <v>160</v>
      </c>
      <c r="F81" s="170"/>
      <c r="G81" s="171">
        <v>140</v>
      </c>
      <c r="H81" s="172">
        <v>55</v>
      </c>
      <c r="I81" s="171">
        <v>353</v>
      </c>
      <c r="J81" s="172">
        <v>327</v>
      </c>
      <c r="K81" s="173">
        <v>662</v>
      </c>
      <c r="L81" s="172">
        <v>396</v>
      </c>
      <c r="M81" s="171">
        <v>329</v>
      </c>
      <c r="N81" s="172">
        <v>315</v>
      </c>
      <c r="O81" s="171">
        <v>739</v>
      </c>
      <c r="P81" s="172">
        <v>1303</v>
      </c>
      <c r="Q81" s="171">
        <v>776</v>
      </c>
      <c r="R81" s="172">
        <v>339</v>
      </c>
      <c r="S81" s="172">
        <f t="shared" si="1"/>
        <v>5734</v>
      </c>
      <c r="T81" s="352" t="s">
        <v>786</v>
      </c>
      <c r="U81" s="345">
        <v>1</v>
      </c>
      <c r="V81" s="523"/>
      <c r="W81" s="366"/>
      <c r="X81" s="366"/>
    </row>
    <row r="82" spans="1:24" ht="15" customHeight="1">
      <c r="A82" s="356"/>
      <c r="B82" s="357"/>
      <c r="C82" s="357"/>
      <c r="D82" s="165" t="s">
        <v>157</v>
      </c>
      <c r="E82" s="477" t="s">
        <v>676</v>
      </c>
      <c r="F82" s="170"/>
      <c r="G82" s="171">
        <v>30</v>
      </c>
      <c r="H82" s="172">
        <v>30</v>
      </c>
      <c r="I82" s="171">
        <v>40</v>
      </c>
      <c r="J82" s="172">
        <v>50</v>
      </c>
      <c r="K82" s="173">
        <v>70</v>
      </c>
      <c r="L82" s="172">
        <v>80</v>
      </c>
      <c r="M82" s="171">
        <v>70</v>
      </c>
      <c r="N82" s="172">
        <v>120</v>
      </c>
      <c r="O82" s="171">
        <v>150</v>
      </c>
      <c r="P82" s="172">
        <v>150</v>
      </c>
      <c r="Q82" s="171">
        <v>130</v>
      </c>
      <c r="R82" s="172">
        <v>80</v>
      </c>
      <c r="S82" s="172">
        <f t="shared" si="1"/>
        <v>1000</v>
      </c>
      <c r="T82" s="352" t="s">
        <v>785</v>
      </c>
      <c r="U82" s="345">
        <v>1</v>
      </c>
      <c r="V82" s="523"/>
      <c r="W82" s="366"/>
      <c r="X82" s="366"/>
    </row>
    <row r="83" spans="1:24" ht="15" customHeight="1">
      <c r="A83" s="356"/>
      <c r="B83" s="357"/>
      <c r="C83" s="357"/>
      <c r="D83" s="165" t="s">
        <v>158</v>
      </c>
      <c r="E83" s="477" t="s">
        <v>161</v>
      </c>
      <c r="F83" s="170"/>
      <c r="G83" s="171">
        <v>0</v>
      </c>
      <c r="H83" s="172">
        <v>0</v>
      </c>
      <c r="I83" s="171">
        <v>0</v>
      </c>
      <c r="J83" s="172">
        <v>418</v>
      </c>
      <c r="K83" s="173">
        <v>580</v>
      </c>
      <c r="L83" s="172">
        <v>472</v>
      </c>
      <c r="M83" s="171">
        <v>333</v>
      </c>
      <c r="N83" s="172">
        <v>367</v>
      </c>
      <c r="O83" s="171">
        <v>468</v>
      </c>
      <c r="P83" s="172">
        <v>834</v>
      </c>
      <c r="Q83" s="171">
        <v>760</v>
      </c>
      <c r="R83" s="172">
        <v>397</v>
      </c>
      <c r="S83" s="172">
        <f t="shared" si="1"/>
        <v>4629</v>
      </c>
      <c r="T83" s="352" t="s">
        <v>195</v>
      </c>
      <c r="U83" s="345">
        <v>1</v>
      </c>
      <c r="V83" s="523"/>
      <c r="W83" s="366"/>
      <c r="X83" s="366"/>
    </row>
    <row r="84" spans="1:24" ht="15" customHeight="1">
      <c r="A84" s="356"/>
      <c r="B84" s="357"/>
      <c r="C84" s="357"/>
      <c r="D84" s="165" t="s">
        <v>159</v>
      </c>
      <c r="E84" s="477" t="s">
        <v>678</v>
      </c>
      <c r="F84" s="170"/>
      <c r="G84" s="171">
        <v>6224</v>
      </c>
      <c r="H84" s="172">
        <v>2034</v>
      </c>
      <c r="I84" s="171">
        <v>13818</v>
      </c>
      <c r="J84" s="172">
        <v>17713</v>
      </c>
      <c r="K84" s="173">
        <v>20169</v>
      </c>
      <c r="L84" s="172">
        <v>10265</v>
      </c>
      <c r="M84" s="171">
        <v>9721</v>
      </c>
      <c r="N84" s="172">
        <v>16184</v>
      </c>
      <c r="O84" s="171">
        <v>15587</v>
      </c>
      <c r="P84" s="172">
        <v>24954</v>
      </c>
      <c r="Q84" s="171">
        <v>17742</v>
      </c>
      <c r="R84" s="172">
        <v>13800</v>
      </c>
      <c r="S84" s="172">
        <f t="shared" si="1"/>
        <v>168211</v>
      </c>
      <c r="T84" s="352" t="s">
        <v>196</v>
      </c>
      <c r="U84" s="345">
        <v>1</v>
      </c>
      <c r="V84" s="523"/>
      <c r="W84" s="366"/>
      <c r="X84" s="366"/>
    </row>
    <row r="85" spans="1:24" ht="15" customHeight="1">
      <c r="A85" s="356"/>
      <c r="B85" s="357"/>
      <c r="C85" s="357"/>
      <c r="D85" s="165" t="s">
        <v>917</v>
      </c>
      <c r="E85" s="477" t="s">
        <v>679</v>
      </c>
      <c r="F85" s="170"/>
      <c r="G85" s="171">
        <v>78900</v>
      </c>
      <c r="H85" s="172">
        <v>16900</v>
      </c>
      <c r="I85" s="171">
        <v>24300</v>
      </c>
      <c r="J85" s="172">
        <v>7900</v>
      </c>
      <c r="K85" s="173">
        <v>6200</v>
      </c>
      <c r="L85" s="172">
        <v>4900</v>
      </c>
      <c r="M85" s="171">
        <v>4800</v>
      </c>
      <c r="N85" s="172">
        <v>8000</v>
      </c>
      <c r="O85" s="171">
        <v>5600</v>
      </c>
      <c r="P85" s="172">
        <v>9400</v>
      </c>
      <c r="Q85" s="171">
        <v>9800</v>
      </c>
      <c r="R85" s="172">
        <v>8100</v>
      </c>
      <c r="S85" s="172">
        <f t="shared" si="1"/>
        <v>184800</v>
      </c>
      <c r="T85" s="352" t="s">
        <v>180</v>
      </c>
      <c r="U85" s="345">
        <v>1</v>
      </c>
      <c r="V85" s="523"/>
      <c r="W85" s="366"/>
      <c r="X85" s="366"/>
    </row>
    <row r="86" spans="1:24" ht="15" customHeight="1">
      <c r="A86" s="356"/>
      <c r="B86" s="357"/>
      <c r="C86" s="357"/>
      <c r="D86" s="165" t="s">
        <v>918</v>
      </c>
      <c r="E86" s="477" t="s">
        <v>680</v>
      </c>
      <c r="F86" s="170"/>
      <c r="G86" s="171">
        <v>4305</v>
      </c>
      <c r="H86" s="172">
        <v>5499</v>
      </c>
      <c r="I86" s="171">
        <v>8153</v>
      </c>
      <c r="J86" s="172">
        <v>7907</v>
      </c>
      <c r="K86" s="173">
        <v>8269</v>
      </c>
      <c r="L86" s="172">
        <v>6553</v>
      </c>
      <c r="M86" s="171">
        <v>5495</v>
      </c>
      <c r="N86" s="172">
        <v>6218</v>
      </c>
      <c r="O86" s="171">
        <v>6308</v>
      </c>
      <c r="P86" s="172">
        <v>9049</v>
      </c>
      <c r="Q86" s="171">
        <v>8294</v>
      </c>
      <c r="R86" s="172">
        <v>6341</v>
      </c>
      <c r="S86" s="172">
        <f>SUM(G86:R86)</f>
        <v>82391</v>
      </c>
      <c r="T86" s="352" t="s">
        <v>172</v>
      </c>
      <c r="U86" s="345">
        <v>1</v>
      </c>
      <c r="V86" s="523"/>
      <c r="W86" s="366"/>
      <c r="X86" s="366"/>
    </row>
    <row r="87" spans="1:24" s="366" customFormat="1" ht="15" customHeight="1">
      <c r="A87" s="381"/>
      <c r="B87" s="382"/>
      <c r="C87" s="382"/>
      <c r="D87" s="165" t="s">
        <v>919</v>
      </c>
      <c r="E87" s="477" t="s">
        <v>879</v>
      </c>
      <c r="F87" s="170"/>
      <c r="G87" s="171">
        <v>0</v>
      </c>
      <c r="H87" s="172">
        <v>0</v>
      </c>
      <c r="I87" s="171">
        <v>0</v>
      </c>
      <c r="J87" s="172">
        <v>0</v>
      </c>
      <c r="K87" s="173">
        <v>0</v>
      </c>
      <c r="L87" s="172">
        <v>0</v>
      </c>
      <c r="M87" s="171">
        <v>0</v>
      </c>
      <c r="N87" s="172">
        <v>0</v>
      </c>
      <c r="O87" s="171">
        <v>0</v>
      </c>
      <c r="P87" s="172">
        <v>0</v>
      </c>
      <c r="Q87" s="171">
        <v>2181</v>
      </c>
      <c r="R87" s="172">
        <v>0</v>
      </c>
      <c r="S87" s="328">
        <f t="shared" si="1"/>
        <v>2181</v>
      </c>
      <c r="T87" s="352" t="s">
        <v>197</v>
      </c>
      <c r="U87" s="365">
        <v>1</v>
      </c>
      <c r="V87" s="523"/>
    </row>
    <row r="88" spans="1:24" ht="15" customHeight="1">
      <c r="A88" s="385"/>
      <c r="B88" s="386"/>
      <c r="C88" s="386"/>
      <c r="D88" s="346"/>
      <c r="E88" s="479" t="s">
        <v>617</v>
      </c>
      <c r="F88" s="387"/>
      <c r="G88" s="388">
        <f t="shared" ref="G88:S88" si="2">SUMIFS(G6:G87,$U6:$U87,1)</f>
        <v>874989</v>
      </c>
      <c r="H88" s="389">
        <f t="shared" si="2"/>
        <v>219289</v>
      </c>
      <c r="I88" s="389">
        <f t="shared" si="2"/>
        <v>427183</v>
      </c>
      <c r="J88" s="389">
        <f t="shared" si="2"/>
        <v>460420</v>
      </c>
      <c r="K88" s="389">
        <f t="shared" si="2"/>
        <v>614915</v>
      </c>
      <c r="L88" s="389">
        <f t="shared" si="2"/>
        <v>458837</v>
      </c>
      <c r="M88" s="389">
        <f t="shared" si="2"/>
        <v>586112</v>
      </c>
      <c r="N88" s="389">
        <f t="shared" si="2"/>
        <v>1035678</v>
      </c>
      <c r="O88" s="389">
        <f t="shared" si="2"/>
        <v>482762</v>
      </c>
      <c r="P88" s="389">
        <f t="shared" si="2"/>
        <v>795919</v>
      </c>
      <c r="Q88" s="389">
        <f t="shared" si="2"/>
        <v>778690</v>
      </c>
      <c r="R88" s="389">
        <f t="shared" si="2"/>
        <v>428852</v>
      </c>
      <c r="S88" s="389">
        <f t="shared" si="2"/>
        <v>7163646</v>
      </c>
      <c r="T88" s="390"/>
      <c r="U88" s="345">
        <v>2</v>
      </c>
      <c r="V88" s="523"/>
      <c r="W88" s="366"/>
      <c r="X88" s="366"/>
    </row>
    <row r="89" spans="1:24" ht="15" customHeight="1">
      <c r="A89" s="356"/>
      <c r="B89" s="374" t="s">
        <v>6</v>
      </c>
      <c r="C89" s="375"/>
      <c r="D89" s="163" t="s">
        <v>46</v>
      </c>
      <c r="E89" s="478" t="s">
        <v>801</v>
      </c>
      <c r="F89" s="174"/>
      <c r="G89" s="175">
        <v>9168</v>
      </c>
      <c r="H89" s="176">
        <v>5903</v>
      </c>
      <c r="I89" s="175">
        <v>14802</v>
      </c>
      <c r="J89" s="176">
        <v>17874</v>
      </c>
      <c r="K89" s="177">
        <v>32151</v>
      </c>
      <c r="L89" s="176">
        <v>20723</v>
      </c>
      <c r="M89" s="175">
        <v>18190</v>
      </c>
      <c r="N89" s="176">
        <v>23038</v>
      </c>
      <c r="O89" s="175">
        <v>21092</v>
      </c>
      <c r="P89" s="176">
        <v>37222</v>
      </c>
      <c r="Q89" s="175">
        <v>63518</v>
      </c>
      <c r="R89" s="176">
        <v>30468</v>
      </c>
      <c r="S89" s="391">
        <f t="shared" si="1"/>
        <v>294149</v>
      </c>
      <c r="T89" s="341" t="s">
        <v>176</v>
      </c>
      <c r="U89" s="345">
        <v>1</v>
      </c>
      <c r="V89" s="523"/>
      <c r="W89" s="366"/>
      <c r="X89" s="366"/>
    </row>
    <row r="90" spans="1:24" ht="15" customHeight="1">
      <c r="A90" s="356"/>
      <c r="B90" s="377"/>
      <c r="C90" s="377"/>
      <c r="D90" s="163" t="s">
        <v>48</v>
      </c>
      <c r="E90" s="478" t="s">
        <v>770</v>
      </c>
      <c r="F90" s="174"/>
      <c r="G90" s="175">
        <v>252</v>
      </c>
      <c r="H90" s="176">
        <v>258</v>
      </c>
      <c r="I90" s="175">
        <v>348</v>
      </c>
      <c r="J90" s="176">
        <v>576</v>
      </c>
      <c r="K90" s="177">
        <v>735</v>
      </c>
      <c r="L90" s="176">
        <v>431</v>
      </c>
      <c r="M90" s="175">
        <v>397</v>
      </c>
      <c r="N90" s="176">
        <v>660</v>
      </c>
      <c r="O90" s="175">
        <v>576</v>
      </c>
      <c r="P90" s="176">
        <v>1001</v>
      </c>
      <c r="Q90" s="175">
        <v>979</v>
      </c>
      <c r="R90" s="176">
        <v>404</v>
      </c>
      <c r="S90" s="176">
        <f t="shared" si="1"/>
        <v>6617</v>
      </c>
      <c r="T90" s="341" t="s">
        <v>170</v>
      </c>
      <c r="U90" s="345">
        <v>1</v>
      </c>
      <c r="V90" s="523"/>
      <c r="W90" s="366"/>
      <c r="X90" s="366"/>
    </row>
    <row r="91" spans="1:24" s="366" customFormat="1" ht="15" customHeight="1">
      <c r="A91" s="356"/>
      <c r="B91" s="357"/>
      <c r="C91" s="357"/>
      <c r="D91" s="165" t="s">
        <v>787</v>
      </c>
      <c r="E91" s="477" t="s">
        <v>788</v>
      </c>
      <c r="F91" s="170"/>
      <c r="G91" s="171">
        <v>34000</v>
      </c>
      <c r="H91" s="172">
        <v>5300</v>
      </c>
      <c r="I91" s="171">
        <v>5100</v>
      </c>
      <c r="J91" s="172">
        <v>8600</v>
      </c>
      <c r="K91" s="173">
        <v>8800</v>
      </c>
      <c r="L91" s="172">
        <v>5500</v>
      </c>
      <c r="M91" s="171">
        <v>3800</v>
      </c>
      <c r="N91" s="172">
        <v>4100</v>
      </c>
      <c r="O91" s="171">
        <v>4300</v>
      </c>
      <c r="P91" s="172">
        <v>7300</v>
      </c>
      <c r="Q91" s="171">
        <v>14600</v>
      </c>
      <c r="R91" s="172">
        <v>4600</v>
      </c>
      <c r="S91" s="328">
        <f t="shared" si="1"/>
        <v>106000</v>
      </c>
      <c r="T91" s="329" t="s">
        <v>180</v>
      </c>
      <c r="U91" s="365">
        <v>1</v>
      </c>
      <c r="V91" s="523"/>
    </row>
    <row r="92" spans="1:24" s="366" customFormat="1" ht="15" customHeight="1">
      <c r="A92" s="356"/>
      <c r="B92" s="357"/>
      <c r="C92" s="357"/>
      <c r="D92" s="165" t="s">
        <v>52</v>
      </c>
      <c r="E92" s="477" t="s">
        <v>789</v>
      </c>
      <c r="F92" s="170"/>
      <c r="G92" s="171">
        <v>7634</v>
      </c>
      <c r="H92" s="172">
        <v>6346</v>
      </c>
      <c r="I92" s="171">
        <v>6653</v>
      </c>
      <c r="J92" s="172">
        <v>6819</v>
      </c>
      <c r="K92" s="173">
        <v>7334</v>
      </c>
      <c r="L92" s="172">
        <v>6568</v>
      </c>
      <c r="M92" s="171">
        <v>5656</v>
      </c>
      <c r="N92" s="172">
        <v>6095</v>
      </c>
      <c r="O92" s="171">
        <v>5866</v>
      </c>
      <c r="P92" s="172">
        <v>7320</v>
      </c>
      <c r="Q92" s="171">
        <v>7596</v>
      </c>
      <c r="R92" s="172">
        <v>7698</v>
      </c>
      <c r="S92" s="328">
        <f t="shared" si="1"/>
        <v>81585</v>
      </c>
      <c r="T92" s="329" t="s">
        <v>171</v>
      </c>
      <c r="U92" s="365">
        <v>1</v>
      </c>
      <c r="V92" s="523"/>
    </row>
    <row r="93" spans="1:24" s="366" customFormat="1" ht="15" customHeight="1">
      <c r="A93" s="379"/>
      <c r="B93" s="380"/>
      <c r="C93" s="380"/>
      <c r="D93" s="164" t="s">
        <v>201</v>
      </c>
      <c r="E93" s="480" t="s">
        <v>790</v>
      </c>
      <c r="F93" s="293"/>
      <c r="G93" s="294">
        <v>5961</v>
      </c>
      <c r="H93" s="295">
        <v>4890</v>
      </c>
      <c r="I93" s="294">
        <v>5030</v>
      </c>
      <c r="J93" s="295">
        <v>5190</v>
      </c>
      <c r="K93" s="296">
        <v>6093</v>
      </c>
      <c r="L93" s="295">
        <v>5295</v>
      </c>
      <c r="M93" s="294">
        <v>6109</v>
      </c>
      <c r="N93" s="295">
        <v>6450</v>
      </c>
      <c r="O93" s="294">
        <v>4913</v>
      </c>
      <c r="P93" s="295">
        <v>5409</v>
      </c>
      <c r="Q93" s="294">
        <v>5299</v>
      </c>
      <c r="R93" s="295">
        <v>5746</v>
      </c>
      <c r="S93" s="520">
        <f t="shared" si="1"/>
        <v>66385</v>
      </c>
      <c r="T93" s="521" t="s">
        <v>171</v>
      </c>
      <c r="U93" s="365">
        <v>1</v>
      </c>
      <c r="V93" s="523"/>
    </row>
    <row r="94" spans="1:24" s="366" customFormat="1" ht="15" customHeight="1">
      <c r="A94" s="356"/>
      <c r="B94" s="357"/>
      <c r="C94" s="357"/>
      <c r="D94" s="165" t="s">
        <v>657</v>
      </c>
      <c r="E94" s="477" t="s">
        <v>791</v>
      </c>
      <c r="F94" s="170"/>
      <c r="G94" s="171">
        <v>777</v>
      </c>
      <c r="H94" s="172">
        <v>676</v>
      </c>
      <c r="I94" s="171">
        <v>1487</v>
      </c>
      <c r="J94" s="172">
        <v>2309</v>
      </c>
      <c r="K94" s="173">
        <v>3259</v>
      </c>
      <c r="L94" s="172">
        <v>2833</v>
      </c>
      <c r="M94" s="171">
        <v>2009</v>
      </c>
      <c r="N94" s="172">
        <v>2419</v>
      </c>
      <c r="O94" s="171">
        <v>2074</v>
      </c>
      <c r="P94" s="172">
        <v>5262</v>
      </c>
      <c r="Q94" s="171">
        <v>6817</v>
      </c>
      <c r="R94" s="172">
        <v>2599</v>
      </c>
      <c r="S94" s="328">
        <f t="shared" si="1"/>
        <v>32521</v>
      </c>
      <c r="T94" s="329" t="s">
        <v>170</v>
      </c>
      <c r="U94" s="365">
        <v>1</v>
      </c>
      <c r="V94" s="523"/>
    </row>
    <row r="95" spans="1:24" s="366" customFormat="1" ht="15" customHeight="1">
      <c r="A95" s="356"/>
      <c r="B95" s="357"/>
      <c r="C95" s="357"/>
      <c r="D95" s="165" t="s">
        <v>658</v>
      </c>
      <c r="E95" s="477" t="s">
        <v>792</v>
      </c>
      <c r="F95" s="170"/>
      <c r="G95" s="171">
        <v>1050</v>
      </c>
      <c r="H95" s="172">
        <v>866</v>
      </c>
      <c r="I95" s="171">
        <v>2232</v>
      </c>
      <c r="J95" s="172">
        <v>4066</v>
      </c>
      <c r="K95" s="173">
        <v>4815</v>
      </c>
      <c r="L95" s="172">
        <v>2164</v>
      </c>
      <c r="M95" s="171">
        <v>2041</v>
      </c>
      <c r="N95" s="172">
        <v>2584</v>
      </c>
      <c r="O95" s="171">
        <v>2535</v>
      </c>
      <c r="P95" s="172">
        <v>4055</v>
      </c>
      <c r="Q95" s="171">
        <v>3966</v>
      </c>
      <c r="R95" s="172">
        <v>1404</v>
      </c>
      <c r="S95" s="328">
        <f t="shared" si="1"/>
        <v>31778</v>
      </c>
      <c r="T95" s="329" t="s">
        <v>170</v>
      </c>
      <c r="U95" s="365">
        <v>1</v>
      </c>
      <c r="V95" s="523"/>
    </row>
    <row r="96" spans="1:24" s="366" customFormat="1" ht="15" customHeight="1">
      <c r="A96" s="356"/>
      <c r="B96" s="357"/>
      <c r="C96" s="357"/>
      <c r="D96" s="165" t="s">
        <v>60</v>
      </c>
      <c r="E96" s="477" t="s">
        <v>793</v>
      </c>
      <c r="F96" s="170"/>
      <c r="G96" s="171">
        <v>94</v>
      </c>
      <c r="H96" s="172">
        <v>100</v>
      </c>
      <c r="I96" s="171">
        <v>227</v>
      </c>
      <c r="J96" s="172">
        <v>338</v>
      </c>
      <c r="K96" s="173">
        <v>466</v>
      </c>
      <c r="L96" s="172">
        <v>198</v>
      </c>
      <c r="M96" s="171">
        <v>237</v>
      </c>
      <c r="N96" s="172">
        <v>316</v>
      </c>
      <c r="O96" s="171">
        <v>317</v>
      </c>
      <c r="P96" s="172">
        <v>450</v>
      </c>
      <c r="Q96" s="171">
        <v>516</v>
      </c>
      <c r="R96" s="172">
        <v>163</v>
      </c>
      <c r="S96" s="328">
        <f t="shared" si="1"/>
        <v>3422</v>
      </c>
      <c r="T96" s="329" t="s">
        <v>170</v>
      </c>
      <c r="U96" s="365">
        <v>1</v>
      </c>
      <c r="V96" s="523"/>
    </row>
    <row r="97" spans="1:24" s="366" customFormat="1" ht="15" customHeight="1">
      <c r="A97" s="356"/>
      <c r="B97" s="357"/>
      <c r="C97" s="357"/>
      <c r="D97" s="165" t="s">
        <v>62</v>
      </c>
      <c r="E97" s="477" t="s">
        <v>794</v>
      </c>
      <c r="F97" s="170"/>
      <c r="G97" s="171">
        <v>1396</v>
      </c>
      <c r="H97" s="172">
        <v>1157</v>
      </c>
      <c r="I97" s="171">
        <v>1144</v>
      </c>
      <c r="J97" s="172">
        <v>1217</v>
      </c>
      <c r="K97" s="173">
        <v>1216</v>
      </c>
      <c r="L97" s="172">
        <v>959</v>
      </c>
      <c r="M97" s="171">
        <v>1047</v>
      </c>
      <c r="N97" s="172">
        <v>937</v>
      </c>
      <c r="O97" s="171">
        <v>967</v>
      </c>
      <c r="P97" s="172">
        <v>1187</v>
      </c>
      <c r="Q97" s="171">
        <v>1095</v>
      </c>
      <c r="R97" s="172">
        <v>1141</v>
      </c>
      <c r="S97" s="328">
        <f t="shared" si="1"/>
        <v>13463</v>
      </c>
      <c r="T97" s="329" t="s">
        <v>171</v>
      </c>
      <c r="U97" s="365">
        <v>1</v>
      </c>
      <c r="V97" s="523"/>
    </row>
    <row r="98" spans="1:24" s="366" customFormat="1" ht="15" customHeight="1">
      <c r="A98" s="356"/>
      <c r="B98" s="357"/>
      <c r="C98" s="357"/>
      <c r="D98" s="165" t="s">
        <v>64</v>
      </c>
      <c r="E98" s="477" t="s">
        <v>795</v>
      </c>
      <c r="F98" s="170"/>
      <c r="G98" s="171">
        <v>0</v>
      </c>
      <c r="H98" s="172">
        <v>0</v>
      </c>
      <c r="I98" s="171">
        <v>0</v>
      </c>
      <c r="J98" s="172">
        <v>0</v>
      </c>
      <c r="K98" s="173">
        <v>0</v>
      </c>
      <c r="L98" s="172">
        <v>0</v>
      </c>
      <c r="M98" s="171">
        <v>0</v>
      </c>
      <c r="N98" s="172">
        <v>0</v>
      </c>
      <c r="O98" s="171">
        <v>0</v>
      </c>
      <c r="P98" s="172">
        <v>0</v>
      </c>
      <c r="Q98" s="171">
        <v>0</v>
      </c>
      <c r="R98" s="172">
        <v>0</v>
      </c>
      <c r="S98" s="328">
        <f t="shared" si="1"/>
        <v>0</v>
      </c>
      <c r="T98" s="329" t="s">
        <v>171</v>
      </c>
      <c r="U98" s="365">
        <v>1</v>
      </c>
      <c r="V98" s="523"/>
    </row>
    <row r="99" spans="1:24" s="366" customFormat="1" ht="15" customHeight="1">
      <c r="A99" s="356"/>
      <c r="B99" s="357"/>
      <c r="C99" s="357"/>
      <c r="D99" s="165" t="s">
        <v>66</v>
      </c>
      <c r="E99" s="477" t="s">
        <v>796</v>
      </c>
      <c r="F99" s="170"/>
      <c r="G99" s="171">
        <v>377</v>
      </c>
      <c r="H99" s="172">
        <v>344</v>
      </c>
      <c r="I99" s="171">
        <v>414</v>
      </c>
      <c r="J99" s="172">
        <v>1247</v>
      </c>
      <c r="K99" s="173">
        <v>1328</v>
      </c>
      <c r="L99" s="172">
        <v>590</v>
      </c>
      <c r="M99" s="171">
        <v>445</v>
      </c>
      <c r="N99" s="172">
        <v>419</v>
      </c>
      <c r="O99" s="171">
        <v>961</v>
      </c>
      <c r="P99" s="172">
        <v>950</v>
      </c>
      <c r="Q99" s="171">
        <v>590</v>
      </c>
      <c r="R99" s="172">
        <v>280</v>
      </c>
      <c r="S99" s="328">
        <f t="shared" si="1"/>
        <v>7945</v>
      </c>
      <c r="T99" s="329" t="s">
        <v>187</v>
      </c>
      <c r="U99" s="365">
        <v>1</v>
      </c>
      <c r="V99" s="523"/>
    </row>
    <row r="100" spans="1:24" s="366" customFormat="1" ht="15" customHeight="1">
      <c r="A100" s="356"/>
      <c r="B100" s="357"/>
      <c r="C100" s="357"/>
      <c r="D100" s="165" t="s">
        <v>68</v>
      </c>
      <c r="E100" s="477" t="s">
        <v>797</v>
      </c>
      <c r="F100" s="170"/>
      <c r="G100" s="171">
        <v>2216</v>
      </c>
      <c r="H100" s="172">
        <v>1656</v>
      </c>
      <c r="I100" s="171">
        <v>1923</v>
      </c>
      <c r="J100" s="172">
        <v>1970</v>
      </c>
      <c r="K100" s="173">
        <v>1875</v>
      </c>
      <c r="L100" s="172">
        <v>1387</v>
      </c>
      <c r="M100" s="171">
        <v>1346</v>
      </c>
      <c r="N100" s="172">
        <v>1529</v>
      </c>
      <c r="O100" s="171">
        <v>1399</v>
      </c>
      <c r="P100" s="172">
        <v>1733</v>
      </c>
      <c r="Q100" s="171">
        <v>1832</v>
      </c>
      <c r="R100" s="172">
        <v>1812</v>
      </c>
      <c r="S100" s="328">
        <f t="shared" si="1"/>
        <v>20678</v>
      </c>
      <c r="T100" s="329" t="s">
        <v>171</v>
      </c>
      <c r="U100" s="365">
        <v>1</v>
      </c>
      <c r="V100" s="523"/>
    </row>
    <row r="101" spans="1:24" s="366" customFormat="1" ht="15" customHeight="1">
      <c r="A101" s="356"/>
      <c r="B101" s="357"/>
      <c r="C101" s="357"/>
      <c r="D101" s="165" t="s">
        <v>70</v>
      </c>
      <c r="E101" s="477" t="s">
        <v>798</v>
      </c>
      <c r="F101" s="170"/>
      <c r="G101" s="171">
        <v>0</v>
      </c>
      <c r="H101" s="172">
        <v>0</v>
      </c>
      <c r="I101" s="171">
        <v>0</v>
      </c>
      <c r="J101" s="172">
        <v>98</v>
      </c>
      <c r="K101" s="173">
        <v>110</v>
      </c>
      <c r="L101" s="172">
        <v>76</v>
      </c>
      <c r="M101" s="171">
        <v>52</v>
      </c>
      <c r="N101" s="172">
        <v>77</v>
      </c>
      <c r="O101" s="171">
        <v>143</v>
      </c>
      <c r="P101" s="172">
        <v>268</v>
      </c>
      <c r="Q101" s="171">
        <v>485</v>
      </c>
      <c r="R101" s="172">
        <v>0</v>
      </c>
      <c r="S101" s="328">
        <f t="shared" si="1"/>
        <v>1309</v>
      </c>
      <c r="T101" s="329" t="s">
        <v>170</v>
      </c>
      <c r="U101" s="365">
        <v>1</v>
      </c>
      <c r="V101" s="523"/>
    </row>
    <row r="102" spans="1:24" s="366" customFormat="1" ht="15" customHeight="1">
      <c r="A102" s="356"/>
      <c r="B102" s="357"/>
      <c r="C102" s="357"/>
      <c r="D102" s="165" t="s">
        <v>72</v>
      </c>
      <c r="E102" s="477" t="s">
        <v>799</v>
      </c>
      <c r="F102" s="170"/>
      <c r="G102" s="171">
        <v>0</v>
      </c>
      <c r="H102" s="172">
        <v>0</v>
      </c>
      <c r="I102" s="171">
        <v>124</v>
      </c>
      <c r="J102" s="172">
        <v>592</v>
      </c>
      <c r="K102" s="173">
        <v>1275</v>
      </c>
      <c r="L102" s="172">
        <v>1067</v>
      </c>
      <c r="M102" s="171">
        <v>1782</v>
      </c>
      <c r="N102" s="172">
        <v>2634</v>
      </c>
      <c r="O102" s="171">
        <v>1213</v>
      </c>
      <c r="P102" s="172">
        <v>1654</v>
      </c>
      <c r="Q102" s="171">
        <v>2120</v>
      </c>
      <c r="R102" s="172">
        <v>357</v>
      </c>
      <c r="S102" s="328">
        <f t="shared" si="1"/>
        <v>12818</v>
      </c>
      <c r="T102" s="329"/>
      <c r="U102" s="365"/>
      <c r="V102" s="523"/>
    </row>
    <row r="103" spans="1:24" s="366" customFormat="1" ht="15" customHeight="1">
      <c r="A103" s="356"/>
      <c r="B103" s="357"/>
      <c r="C103" s="357"/>
      <c r="D103" s="165"/>
      <c r="E103" s="477" t="s">
        <v>800</v>
      </c>
      <c r="F103" s="170"/>
      <c r="G103" s="171">
        <v>0</v>
      </c>
      <c r="H103" s="172">
        <v>0</v>
      </c>
      <c r="I103" s="171">
        <v>0</v>
      </c>
      <c r="J103" s="172">
        <v>0</v>
      </c>
      <c r="K103" s="173">
        <v>0</v>
      </c>
      <c r="L103" s="172">
        <v>0</v>
      </c>
      <c r="M103" s="171">
        <v>0</v>
      </c>
      <c r="N103" s="172">
        <v>0</v>
      </c>
      <c r="O103" s="171">
        <v>0</v>
      </c>
      <c r="P103" s="172">
        <v>0</v>
      </c>
      <c r="Q103" s="171">
        <v>0</v>
      </c>
      <c r="R103" s="172">
        <v>0</v>
      </c>
      <c r="S103" s="328">
        <f t="shared" si="1"/>
        <v>0</v>
      </c>
      <c r="T103" s="329" t="s">
        <v>182</v>
      </c>
      <c r="U103" s="365">
        <v>1</v>
      </c>
      <c r="V103" s="523"/>
    </row>
    <row r="104" spans="1:24" s="366" customFormat="1" ht="15" customHeight="1">
      <c r="A104" s="373"/>
      <c r="B104" s="377"/>
      <c r="C104" s="377"/>
      <c r="D104" s="165"/>
      <c r="E104" s="477" t="s">
        <v>212</v>
      </c>
      <c r="F104" s="170"/>
      <c r="G104" s="171">
        <v>0</v>
      </c>
      <c r="H104" s="172">
        <v>0</v>
      </c>
      <c r="I104" s="171">
        <v>124</v>
      </c>
      <c r="J104" s="172">
        <v>592</v>
      </c>
      <c r="K104" s="173">
        <v>1275</v>
      </c>
      <c r="L104" s="172">
        <v>1067</v>
      </c>
      <c r="M104" s="171">
        <v>1782</v>
      </c>
      <c r="N104" s="172">
        <v>2634</v>
      </c>
      <c r="O104" s="171">
        <v>1213</v>
      </c>
      <c r="P104" s="172">
        <v>1654</v>
      </c>
      <c r="Q104" s="171">
        <v>2120</v>
      </c>
      <c r="R104" s="172">
        <v>357</v>
      </c>
      <c r="S104" s="328">
        <f t="shared" si="1"/>
        <v>12818</v>
      </c>
      <c r="T104" s="352" t="s">
        <v>175</v>
      </c>
      <c r="U104" s="365">
        <v>1</v>
      </c>
      <c r="V104" s="523"/>
    </row>
    <row r="105" spans="1:24" s="366" customFormat="1" ht="15" customHeight="1">
      <c r="A105" s="373"/>
      <c r="B105" s="377"/>
      <c r="C105" s="377"/>
      <c r="D105" s="165"/>
      <c r="E105" s="477" t="s">
        <v>895</v>
      </c>
      <c r="F105" s="170"/>
      <c r="G105" s="171">
        <v>0</v>
      </c>
      <c r="H105" s="172">
        <v>0</v>
      </c>
      <c r="I105" s="171">
        <v>0</v>
      </c>
      <c r="J105" s="172">
        <v>0</v>
      </c>
      <c r="K105" s="173">
        <v>0</v>
      </c>
      <c r="L105" s="172">
        <v>0</v>
      </c>
      <c r="M105" s="171">
        <v>0</v>
      </c>
      <c r="N105" s="172">
        <v>3000</v>
      </c>
      <c r="O105" s="171">
        <v>0</v>
      </c>
      <c r="P105" s="172">
        <v>0</v>
      </c>
      <c r="Q105" s="171">
        <v>0</v>
      </c>
      <c r="R105" s="172">
        <v>0</v>
      </c>
      <c r="S105" s="328">
        <f t="shared" si="1"/>
        <v>3000</v>
      </c>
      <c r="T105" s="344" t="s">
        <v>896</v>
      </c>
      <c r="U105" s="365">
        <v>1</v>
      </c>
      <c r="V105" s="523"/>
    </row>
    <row r="106" spans="1:24" s="366" customFormat="1" ht="15" customHeight="1">
      <c r="A106" s="373"/>
      <c r="B106" s="377"/>
      <c r="C106" s="377"/>
      <c r="D106" s="165" t="s">
        <v>875</v>
      </c>
      <c r="E106" s="477" t="s">
        <v>803</v>
      </c>
      <c r="F106" s="170"/>
      <c r="G106" s="171">
        <v>101</v>
      </c>
      <c r="H106" s="172">
        <v>145</v>
      </c>
      <c r="I106" s="171">
        <v>228</v>
      </c>
      <c r="J106" s="172">
        <v>358</v>
      </c>
      <c r="K106" s="173">
        <v>452</v>
      </c>
      <c r="L106" s="172">
        <v>572</v>
      </c>
      <c r="M106" s="171">
        <v>447</v>
      </c>
      <c r="N106" s="172">
        <v>653</v>
      </c>
      <c r="O106" s="171">
        <v>1110</v>
      </c>
      <c r="P106" s="172">
        <v>1510</v>
      </c>
      <c r="Q106" s="171">
        <v>825</v>
      </c>
      <c r="R106" s="172">
        <v>225</v>
      </c>
      <c r="S106" s="328">
        <f t="shared" ref="S106:S109" si="3">SUM(G106:R106)</f>
        <v>6626</v>
      </c>
      <c r="T106" s="352" t="s">
        <v>176</v>
      </c>
      <c r="U106" s="365">
        <v>1</v>
      </c>
      <c r="V106" s="523"/>
    </row>
    <row r="107" spans="1:24" s="366" customFormat="1" ht="15" customHeight="1">
      <c r="A107" s="373"/>
      <c r="B107" s="377"/>
      <c r="C107" s="377"/>
      <c r="D107" s="165" t="s">
        <v>76</v>
      </c>
      <c r="E107" s="477" t="s">
        <v>804</v>
      </c>
      <c r="F107" s="170"/>
      <c r="G107" s="171">
        <v>867</v>
      </c>
      <c r="H107" s="172">
        <v>852</v>
      </c>
      <c r="I107" s="171">
        <v>1379</v>
      </c>
      <c r="J107" s="172">
        <v>2527</v>
      </c>
      <c r="K107" s="173">
        <v>1926</v>
      </c>
      <c r="L107" s="172">
        <v>0</v>
      </c>
      <c r="M107" s="171">
        <v>451</v>
      </c>
      <c r="N107" s="172">
        <v>856</v>
      </c>
      <c r="O107" s="171">
        <v>2051</v>
      </c>
      <c r="P107" s="172">
        <v>2981</v>
      </c>
      <c r="Q107" s="171">
        <v>2782</v>
      </c>
      <c r="R107" s="172">
        <v>1196</v>
      </c>
      <c r="S107" s="328">
        <f t="shared" si="3"/>
        <v>17868</v>
      </c>
      <c r="T107" s="352" t="s">
        <v>194</v>
      </c>
      <c r="U107" s="365">
        <v>1</v>
      </c>
      <c r="V107" s="523"/>
    </row>
    <row r="108" spans="1:24" s="366" customFormat="1" ht="15" customHeight="1">
      <c r="A108" s="373"/>
      <c r="B108" s="377"/>
      <c r="C108" s="377"/>
      <c r="D108" s="165" t="s">
        <v>78</v>
      </c>
      <c r="E108" s="477" t="s">
        <v>805</v>
      </c>
      <c r="F108" s="170"/>
      <c r="G108" s="171">
        <v>1346</v>
      </c>
      <c r="H108" s="172">
        <v>1090</v>
      </c>
      <c r="I108" s="171">
        <v>1671</v>
      </c>
      <c r="J108" s="172">
        <v>1559</v>
      </c>
      <c r="K108" s="173">
        <v>2013</v>
      </c>
      <c r="L108" s="172">
        <v>1774</v>
      </c>
      <c r="M108" s="171">
        <v>1634</v>
      </c>
      <c r="N108" s="172">
        <v>1700</v>
      </c>
      <c r="O108" s="171">
        <v>1609</v>
      </c>
      <c r="P108" s="172">
        <v>2264</v>
      </c>
      <c r="Q108" s="171">
        <v>2652</v>
      </c>
      <c r="R108" s="172">
        <v>1991</v>
      </c>
      <c r="S108" s="328">
        <f t="shared" si="3"/>
        <v>21303</v>
      </c>
      <c r="T108" s="352" t="s">
        <v>172</v>
      </c>
      <c r="U108" s="365">
        <v>1</v>
      </c>
      <c r="V108" s="523"/>
    </row>
    <row r="109" spans="1:24" s="366" customFormat="1" ht="15" customHeight="1">
      <c r="A109" s="381"/>
      <c r="B109" s="382"/>
      <c r="C109" s="382"/>
      <c r="D109" s="165" t="s">
        <v>79</v>
      </c>
      <c r="E109" s="477" t="s">
        <v>806</v>
      </c>
      <c r="F109" s="170"/>
      <c r="G109" s="171">
        <v>11172</v>
      </c>
      <c r="H109" s="172">
        <v>10172</v>
      </c>
      <c r="I109" s="171">
        <v>18718</v>
      </c>
      <c r="J109" s="172">
        <v>22129</v>
      </c>
      <c r="K109" s="173">
        <v>22572</v>
      </c>
      <c r="L109" s="172">
        <v>15210</v>
      </c>
      <c r="M109" s="171">
        <v>13140</v>
      </c>
      <c r="N109" s="172">
        <v>19457</v>
      </c>
      <c r="O109" s="171">
        <v>19345</v>
      </c>
      <c r="P109" s="172">
        <v>21221</v>
      </c>
      <c r="Q109" s="171">
        <v>19434</v>
      </c>
      <c r="R109" s="172">
        <v>15302</v>
      </c>
      <c r="S109" s="328">
        <f t="shared" si="3"/>
        <v>207872</v>
      </c>
      <c r="T109" s="352" t="s">
        <v>172</v>
      </c>
      <c r="U109" s="365">
        <v>1</v>
      </c>
      <c r="V109" s="523"/>
    </row>
    <row r="110" spans="1:24" ht="15" customHeight="1">
      <c r="A110" s="385"/>
      <c r="B110" s="386"/>
      <c r="C110" s="386"/>
      <c r="D110" s="346"/>
      <c r="E110" s="479" t="s">
        <v>618</v>
      </c>
      <c r="F110" s="387"/>
      <c r="G110" s="388">
        <f t="shared" ref="G110:R110" si="4">SUMIFS(G89:G109,$U89:$U109,1)</f>
        <v>76411</v>
      </c>
      <c r="H110" s="389">
        <f t="shared" si="4"/>
        <v>39755</v>
      </c>
      <c r="I110" s="389">
        <f t="shared" si="4"/>
        <v>61480</v>
      </c>
      <c r="J110" s="389">
        <f t="shared" si="4"/>
        <v>77469</v>
      </c>
      <c r="K110" s="389">
        <f t="shared" si="4"/>
        <v>96420</v>
      </c>
      <c r="L110" s="389">
        <f t="shared" si="4"/>
        <v>65347</v>
      </c>
      <c r="M110" s="389">
        <f t="shared" si="4"/>
        <v>58783</v>
      </c>
      <c r="N110" s="389">
        <f t="shared" si="4"/>
        <v>76924</v>
      </c>
      <c r="O110" s="389">
        <f t="shared" si="4"/>
        <v>70471</v>
      </c>
      <c r="P110" s="389">
        <f t="shared" si="4"/>
        <v>101787</v>
      </c>
      <c r="Q110" s="389">
        <f t="shared" si="4"/>
        <v>135106</v>
      </c>
      <c r="R110" s="389">
        <f t="shared" si="4"/>
        <v>75386</v>
      </c>
      <c r="S110" s="389">
        <f>SUMIFS(S89:S109,$U89:$U109,1)</f>
        <v>935339</v>
      </c>
      <c r="T110" s="390"/>
      <c r="U110" s="345">
        <v>2</v>
      </c>
      <c r="V110" s="523"/>
      <c r="W110" s="366"/>
      <c r="X110" s="366"/>
    </row>
    <row r="111" spans="1:24" ht="15" customHeight="1">
      <c r="A111" s="356"/>
      <c r="B111" s="374" t="s">
        <v>213</v>
      </c>
      <c r="C111" s="375"/>
      <c r="D111" s="163" t="s">
        <v>46</v>
      </c>
      <c r="E111" s="478" t="s">
        <v>214</v>
      </c>
      <c r="F111" s="174"/>
      <c r="G111" s="175">
        <v>0</v>
      </c>
      <c r="H111" s="176">
        <v>0</v>
      </c>
      <c r="I111" s="175">
        <v>145</v>
      </c>
      <c r="J111" s="176">
        <v>1616</v>
      </c>
      <c r="K111" s="177">
        <v>2267</v>
      </c>
      <c r="L111" s="176">
        <v>1268</v>
      </c>
      <c r="M111" s="175">
        <v>1597</v>
      </c>
      <c r="N111" s="176">
        <v>2009</v>
      </c>
      <c r="O111" s="175">
        <v>1516</v>
      </c>
      <c r="P111" s="176">
        <v>1068</v>
      </c>
      <c r="Q111" s="175">
        <v>777</v>
      </c>
      <c r="R111" s="176">
        <v>344</v>
      </c>
      <c r="S111" s="391">
        <f t="shared" si="1"/>
        <v>12607</v>
      </c>
      <c r="T111" s="341"/>
      <c r="V111" s="523"/>
      <c r="W111" s="366"/>
      <c r="X111" s="366"/>
    </row>
    <row r="112" spans="1:24" ht="15" customHeight="1">
      <c r="A112" s="356"/>
      <c r="B112" s="377"/>
      <c r="C112" s="377"/>
      <c r="D112" s="163"/>
      <c r="E112" s="478" t="s">
        <v>237</v>
      </c>
      <c r="F112" s="174"/>
      <c r="G112" s="175">
        <v>0</v>
      </c>
      <c r="H112" s="176">
        <v>0</v>
      </c>
      <c r="I112" s="175">
        <v>145</v>
      </c>
      <c r="J112" s="176">
        <v>1616</v>
      </c>
      <c r="K112" s="177">
        <v>2267</v>
      </c>
      <c r="L112" s="176">
        <v>1268</v>
      </c>
      <c r="M112" s="175">
        <v>1597</v>
      </c>
      <c r="N112" s="176">
        <v>2009</v>
      </c>
      <c r="O112" s="175">
        <v>1516</v>
      </c>
      <c r="P112" s="176">
        <v>1068</v>
      </c>
      <c r="Q112" s="175">
        <v>777</v>
      </c>
      <c r="R112" s="176">
        <v>344</v>
      </c>
      <c r="S112" s="176">
        <f t="shared" si="1"/>
        <v>12607</v>
      </c>
      <c r="T112" s="341" t="s">
        <v>182</v>
      </c>
      <c r="U112" s="345">
        <v>1</v>
      </c>
      <c r="V112" s="523"/>
      <c r="W112" s="366"/>
      <c r="X112" s="366"/>
    </row>
    <row r="113" spans="1:24" ht="15" customHeight="1">
      <c r="A113" s="356"/>
      <c r="B113" s="377"/>
      <c r="C113" s="377"/>
      <c r="D113" s="163"/>
      <c r="E113" s="478" t="s">
        <v>212</v>
      </c>
      <c r="F113" s="174"/>
      <c r="G113" s="175">
        <v>0</v>
      </c>
      <c r="H113" s="176">
        <v>0</v>
      </c>
      <c r="I113" s="175">
        <v>0</v>
      </c>
      <c r="J113" s="176">
        <v>0</v>
      </c>
      <c r="K113" s="177">
        <v>0</v>
      </c>
      <c r="L113" s="176">
        <v>0</v>
      </c>
      <c r="M113" s="175">
        <v>0</v>
      </c>
      <c r="N113" s="176">
        <v>0</v>
      </c>
      <c r="O113" s="175">
        <v>0</v>
      </c>
      <c r="P113" s="176">
        <v>0</v>
      </c>
      <c r="Q113" s="175">
        <v>0</v>
      </c>
      <c r="R113" s="176">
        <v>0</v>
      </c>
      <c r="S113" s="176">
        <f t="shared" si="1"/>
        <v>0</v>
      </c>
      <c r="T113" s="341" t="s">
        <v>175</v>
      </c>
      <c r="U113" s="345">
        <v>1</v>
      </c>
      <c r="V113" s="523"/>
      <c r="W113" s="366"/>
      <c r="X113" s="366"/>
    </row>
    <row r="114" spans="1:24" ht="15" customHeight="1">
      <c r="A114" s="356"/>
      <c r="B114" s="377"/>
      <c r="C114" s="377"/>
      <c r="D114" s="163" t="s">
        <v>48</v>
      </c>
      <c r="E114" s="478" t="s">
        <v>215</v>
      </c>
      <c r="F114" s="174"/>
      <c r="G114" s="175">
        <v>19829</v>
      </c>
      <c r="H114" s="176">
        <v>19298</v>
      </c>
      <c r="I114" s="175">
        <v>20273</v>
      </c>
      <c r="J114" s="176">
        <v>20618</v>
      </c>
      <c r="K114" s="177">
        <v>19233</v>
      </c>
      <c r="L114" s="176">
        <v>15166</v>
      </c>
      <c r="M114" s="175">
        <v>17775</v>
      </c>
      <c r="N114" s="176">
        <v>19640</v>
      </c>
      <c r="O114" s="175">
        <v>19536</v>
      </c>
      <c r="P114" s="176">
        <v>21446</v>
      </c>
      <c r="Q114" s="175">
        <v>20833</v>
      </c>
      <c r="R114" s="176">
        <v>19905</v>
      </c>
      <c r="S114" s="176">
        <f t="shared" si="1"/>
        <v>233552</v>
      </c>
      <c r="T114" s="341"/>
      <c r="V114" s="523"/>
      <c r="W114" s="366"/>
      <c r="X114" s="366"/>
    </row>
    <row r="115" spans="1:24" ht="15" customHeight="1">
      <c r="A115" s="356"/>
      <c r="B115" s="377"/>
      <c r="C115" s="377"/>
      <c r="D115" s="163"/>
      <c r="E115" s="478" t="s">
        <v>238</v>
      </c>
      <c r="F115" s="174"/>
      <c r="G115" s="175">
        <v>6783</v>
      </c>
      <c r="H115" s="176">
        <v>6682</v>
      </c>
      <c r="I115" s="175">
        <v>6533</v>
      </c>
      <c r="J115" s="176">
        <v>6297</v>
      </c>
      <c r="K115" s="177">
        <v>3319</v>
      </c>
      <c r="L115" s="176">
        <v>2405</v>
      </c>
      <c r="M115" s="175">
        <v>4863</v>
      </c>
      <c r="N115" s="176">
        <v>5340</v>
      </c>
      <c r="O115" s="175">
        <v>4943</v>
      </c>
      <c r="P115" s="176">
        <v>6088</v>
      </c>
      <c r="Q115" s="175">
        <v>5991</v>
      </c>
      <c r="R115" s="176">
        <v>6316</v>
      </c>
      <c r="S115" s="176">
        <f t="shared" si="1"/>
        <v>65560</v>
      </c>
      <c r="T115" s="341" t="s">
        <v>171</v>
      </c>
      <c r="U115" s="345">
        <v>1</v>
      </c>
      <c r="V115" s="523"/>
      <c r="W115" s="366"/>
      <c r="X115" s="366"/>
    </row>
    <row r="116" spans="1:24" ht="15" customHeight="1">
      <c r="A116" s="356"/>
      <c r="B116" s="377"/>
      <c r="C116" s="377"/>
      <c r="D116" s="163"/>
      <c r="E116" s="478" t="s">
        <v>239</v>
      </c>
      <c r="F116" s="174"/>
      <c r="G116" s="175">
        <v>6406</v>
      </c>
      <c r="H116" s="176">
        <v>5630</v>
      </c>
      <c r="I116" s="175">
        <v>6429</v>
      </c>
      <c r="J116" s="176">
        <v>6830</v>
      </c>
      <c r="K116" s="177">
        <v>8121</v>
      </c>
      <c r="L116" s="176">
        <v>6613</v>
      </c>
      <c r="M116" s="175">
        <v>7105</v>
      </c>
      <c r="N116" s="176">
        <v>6715</v>
      </c>
      <c r="O116" s="175">
        <v>6431</v>
      </c>
      <c r="P116" s="176">
        <v>7122</v>
      </c>
      <c r="Q116" s="175">
        <v>6693</v>
      </c>
      <c r="R116" s="176">
        <v>6765</v>
      </c>
      <c r="S116" s="176">
        <f t="shared" si="1"/>
        <v>80860</v>
      </c>
      <c r="T116" s="341" t="s">
        <v>171</v>
      </c>
      <c r="U116" s="345">
        <v>1</v>
      </c>
      <c r="V116" s="523"/>
      <c r="W116" s="366"/>
      <c r="X116" s="366"/>
    </row>
    <row r="117" spans="1:24" ht="15" customHeight="1">
      <c r="A117" s="356"/>
      <c r="B117" s="377"/>
      <c r="C117" s="377"/>
      <c r="D117" s="163"/>
      <c r="E117" s="478" t="s">
        <v>240</v>
      </c>
      <c r="F117" s="174"/>
      <c r="G117" s="175">
        <v>472</v>
      </c>
      <c r="H117" s="176">
        <v>516</v>
      </c>
      <c r="I117" s="175">
        <v>441</v>
      </c>
      <c r="J117" s="176">
        <v>522</v>
      </c>
      <c r="K117" s="177">
        <v>383</v>
      </c>
      <c r="L117" s="176">
        <v>0</v>
      </c>
      <c r="M117" s="175">
        <v>308</v>
      </c>
      <c r="N117" s="176">
        <v>472</v>
      </c>
      <c r="O117" s="175">
        <v>397</v>
      </c>
      <c r="P117" s="176">
        <v>496</v>
      </c>
      <c r="Q117" s="175">
        <v>281</v>
      </c>
      <c r="R117" s="176">
        <v>392</v>
      </c>
      <c r="S117" s="176">
        <f t="shared" si="1"/>
        <v>4680</v>
      </c>
      <c r="T117" s="341" t="s">
        <v>171</v>
      </c>
      <c r="U117" s="345">
        <v>1</v>
      </c>
      <c r="V117" s="523"/>
      <c r="W117" s="366"/>
      <c r="X117" s="366"/>
    </row>
    <row r="118" spans="1:24" ht="15" customHeight="1">
      <c r="A118" s="356"/>
      <c r="B118" s="377"/>
      <c r="C118" s="377"/>
      <c r="D118" s="163"/>
      <c r="E118" s="478" t="s">
        <v>781</v>
      </c>
      <c r="F118" s="174"/>
      <c r="G118" s="175">
        <v>4708</v>
      </c>
      <c r="H118" s="176">
        <v>5066</v>
      </c>
      <c r="I118" s="175">
        <v>5234</v>
      </c>
      <c r="J118" s="176">
        <v>5379</v>
      </c>
      <c r="K118" s="177">
        <v>5402</v>
      </c>
      <c r="L118" s="176">
        <v>4588</v>
      </c>
      <c r="M118" s="175">
        <v>3963</v>
      </c>
      <c r="N118" s="176">
        <v>5254</v>
      </c>
      <c r="O118" s="175">
        <v>6040</v>
      </c>
      <c r="P118" s="176">
        <v>5591</v>
      </c>
      <c r="Q118" s="175">
        <v>5867</v>
      </c>
      <c r="R118" s="176">
        <v>4807</v>
      </c>
      <c r="S118" s="176">
        <f t="shared" si="1"/>
        <v>61899</v>
      </c>
      <c r="T118" s="341" t="s">
        <v>171</v>
      </c>
      <c r="U118" s="345">
        <v>1</v>
      </c>
      <c r="V118" s="523"/>
      <c r="W118" s="366"/>
      <c r="X118" s="366"/>
    </row>
    <row r="119" spans="1:24" ht="15" customHeight="1">
      <c r="A119" s="356"/>
      <c r="B119" s="377"/>
      <c r="C119" s="377"/>
      <c r="D119" s="163"/>
      <c r="E119" s="478" t="s">
        <v>241</v>
      </c>
      <c r="F119" s="174"/>
      <c r="G119" s="175">
        <v>1460</v>
      </c>
      <c r="H119" s="176">
        <v>1404</v>
      </c>
      <c r="I119" s="175">
        <v>1636</v>
      </c>
      <c r="J119" s="176">
        <v>1590</v>
      </c>
      <c r="K119" s="177">
        <v>2008</v>
      </c>
      <c r="L119" s="176">
        <v>1560</v>
      </c>
      <c r="M119" s="175">
        <v>1536</v>
      </c>
      <c r="N119" s="176">
        <v>1859</v>
      </c>
      <c r="O119" s="175">
        <v>1725</v>
      </c>
      <c r="P119" s="176">
        <v>2149</v>
      </c>
      <c r="Q119" s="175">
        <v>2001</v>
      </c>
      <c r="R119" s="176">
        <v>1625</v>
      </c>
      <c r="S119" s="176">
        <f t="shared" si="1"/>
        <v>20553</v>
      </c>
      <c r="T119" s="341" t="s">
        <v>171</v>
      </c>
      <c r="U119" s="345">
        <v>1</v>
      </c>
      <c r="V119" s="523"/>
      <c r="W119" s="366"/>
      <c r="X119" s="366"/>
    </row>
    <row r="120" spans="1:24" ht="15" customHeight="1">
      <c r="A120" s="356"/>
      <c r="B120" s="377"/>
      <c r="C120" s="377"/>
      <c r="D120" s="163" t="s">
        <v>50</v>
      </c>
      <c r="E120" s="478" t="s">
        <v>216</v>
      </c>
      <c r="F120" s="174"/>
      <c r="G120" s="175">
        <v>87</v>
      </c>
      <c r="H120" s="176">
        <v>55</v>
      </c>
      <c r="I120" s="175">
        <v>88</v>
      </c>
      <c r="J120" s="176">
        <v>78</v>
      </c>
      <c r="K120" s="177">
        <v>284</v>
      </c>
      <c r="L120" s="176">
        <v>416</v>
      </c>
      <c r="M120" s="175">
        <v>53</v>
      </c>
      <c r="N120" s="176">
        <v>95</v>
      </c>
      <c r="O120" s="175">
        <v>415</v>
      </c>
      <c r="P120" s="176">
        <v>686</v>
      </c>
      <c r="Q120" s="175">
        <v>436</v>
      </c>
      <c r="R120" s="176">
        <v>268</v>
      </c>
      <c r="S120" s="176">
        <f>SUM(G120:R120)</f>
        <v>2961</v>
      </c>
      <c r="T120" s="341" t="s">
        <v>170</v>
      </c>
      <c r="U120" s="345">
        <v>1</v>
      </c>
      <c r="V120" s="523"/>
      <c r="W120" s="366"/>
      <c r="X120" s="366"/>
    </row>
    <row r="121" spans="1:24" ht="15" customHeight="1">
      <c r="A121" s="356"/>
      <c r="B121" s="377"/>
      <c r="C121" s="377"/>
      <c r="D121" s="163" t="s">
        <v>52</v>
      </c>
      <c r="E121" s="478" t="s">
        <v>217</v>
      </c>
      <c r="F121" s="174"/>
      <c r="G121" s="175">
        <v>2847</v>
      </c>
      <c r="H121" s="176">
        <v>2610</v>
      </c>
      <c r="I121" s="175">
        <v>3885</v>
      </c>
      <c r="J121" s="176">
        <v>4830</v>
      </c>
      <c r="K121" s="177">
        <v>3776</v>
      </c>
      <c r="L121" s="176">
        <v>5569</v>
      </c>
      <c r="M121" s="175">
        <v>5703</v>
      </c>
      <c r="N121" s="176">
        <v>8603</v>
      </c>
      <c r="O121" s="175">
        <v>8993</v>
      </c>
      <c r="P121" s="176">
        <v>7896</v>
      </c>
      <c r="Q121" s="175">
        <v>6810</v>
      </c>
      <c r="R121" s="176">
        <v>6696</v>
      </c>
      <c r="S121" s="176">
        <f t="shared" si="1"/>
        <v>68218</v>
      </c>
      <c r="T121" s="341" t="s">
        <v>181</v>
      </c>
      <c r="U121" s="345">
        <v>1</v>
      </c>
      <c r="V121" s="523"/>
      <c r="W121" s="366"/>
      <c r="X121" s="366"/>
    </row>
    <row r="122" spans="1:24" ht="15" customHeight="1">
      <c r="A122" s="356"/>
      <c r="B122" s="377"/>
      <c r="C122" s="377"/>
      <c r="D122" s="163" t="s">
        <v>201</v>
      </c>
      <c r="E122" s="478" t="s">
        <v>218</v>
      </c>
      <c r="F122" s="174"/>
      <c r="G122" s="175">
        <v>59</v>
      </c>
      <c r="H122" s="176">
        <v>64</v>
      </c>
      <c r="I122" s="175">
        <v>247</v>
      </c>
      <c r="J122" s="176">
        <v>284</v>
      </c>
      <c r="K122" s="177">
        <v>433</v>
      </c>
      <c r="L122" s="176">
        <v>155</v>
      </c>
      <c r="M122" s="175">
        <v>165</v>
      </c>
      <c r="N122" s="176">
        <v>263</v>
      </c>
      <c r="O122" s="175">
        <v>230</v>
      </c>
      <c r="P122" s="176">
        <v>308</v>
      </c>
      <c r="Q122" s="175">
        <v>291</v>
      </c>
      <c r="R122" s="176">
        <v>153</v>
      </c>
      <c r="S122" s="176">
        <f t="shared" si="1"/>
        <v>2652</v>
      </c>
      <c r="T122" s="341" t="s">
        <v>194</v>
      </c>
      <c r="U122" s="345">
        <v>1</v>
      </c>
      <c r="V122" s="523"/>
      <c r="W122" s="366"/>
      <c r="X122" s="366"/>
    </row>
    <row r="123" spans="1:24" ht="15" customHeight="1">
      <c r="A123" s="356"/>
      <c r="B123" s="377"/>
      <c r="C123" s="377"/>
      <c r="D123" s="163" t="s">
        <v>56</v>
      </c>
      <c r="E123" s="478" t="s">
        <v>831</v>
      </c>
      <c r="F123" s="174"/>
      <c r="G123" s="175">
        <v>0</v>
      </c>
      <c r="H123" s="176">
        <v>0</v>
      </c>
      <c r="I123" s="175">
        <v>0</v>
      </c>
      <c r="J123" s="176">
        <v>63000</v>
      </c>
      <c r="K123" s="177">
        <v>0</v>
      </c>
      <c r="L123" s="176">
        <v>0</v>
      </c>
      <c r="M123" s="175">
        <v>0</v>
      </c>
      <c r="N123" s="176">
        <v>0</v>
      </c>
      <c r="O123" s="175">
        <v>0</v>
      </c>
      <c r="P123" s="176">
        <v>0</v>
      </c>
      <c r="Q123" s="175">
        <v>0</v>
      </c>
      <c r="R123" s="176">
        <v>0</v>
      </c>
      <c r="S123" s="176">
        <f t="shared" si="1"/>
        <v>63000</v>
      </c>
      <c r="T123" s="341" t="s">
        <v>187</v>
      </c>
      <c r="U123" s="345">
        <v>1</v>
      </c>
      <c r="V123" s="523"/>
      <c r="W123" s="366"/>
      <c r="X123" s="366"/>
    </row>
    <row r="124" spans="1:24" ht="15" customHeight="1">
      <c r="A124" s="356"/>
      <c r="B124" s="377"/>
      <c r="C124" s="377"/>
      <c r="D124" s="163" t="s">
        <v>58</v>
      </c>
      <c r="E124" s="478" t="s">
        <v>219</v>
      </c>
      <c r="F124" s="174"/>
      <c r="G124" s="175">
        <v>840</v>
      </c>
      <c r="H124" s="176">
        <v>937</v>
      </c>
      <c r="I124" s="175">
        <v>1678</v>
      </c>
      <c r="J124" s="176">
        <v>2384</v>
      </c>
      <c r="K124" s="177">
        <v>2968</v>
      </c>
      <c r="L124" s="176">
        <v>1899</v>
      </c>
      <c r="M124" s="175">
        <v>1750</v>
      </c>
      <c r="N124" s="176">
        <v>2454</v>
      </c>
      <c r="O124" s="175">
        <v>2008</v>
      </c>
      <c r="P124" s="176">
        <v>3738</v>
      </c>
      <c r="Q124" s="175">
        <v>2327</v>
      </c>
      <c r="R124" s="176">
        <v>1224</v>
      </c>
      <c r="S124" s="176">
        <f t="shared" si="1"/>
        <v>24207</v>
      </c>
      <c r="T124" s="341"/>
      <c r="V124" s="523"/>
      <c r="W124" s="366"/>
      <c r="X124" s="366"/>
    </row>
    <row r="125" spans="1:24" ht="15" customHeight="1">
      <c r="A125" s="356"/>
      <c r="B125" s="377"/>
      <c r="C125" s="377"/>
      <c r="D125" s="163"/>
      <c r="E125" s="478" t="s">
        <v>235</v>
      </c>
      <c r="F125" s="174"/>
      <c r="G125" s="175">
        <v>840</v>
      </c>
      <c r="H125" s="176">
        <v>937</v>
      </c>
      <c r="I125" s="175">
        <v>1678</v>
      </c>
      <c r="J125" s="176">
        <v>2384</v>
      </c>
      <c r="K125" s="177">
        <v>2968</v>
      </c>
      <c r="L125" s="176">
        <v>1899</v>
      </c>
      <c r="M125" s="175">
        <v>1750</v>
      </c>
      <c r="N125" s="176">
        <v>2454</v>
      </c>
      <c r="O125" s="175">
        <v>2008</v>
      </c>
      <c r="P125" s="176">
        <v>3738</v>
      </c>
      <c r="Q125" s="175">
        <v>2327</v>
      </c>
      <c r="R125" s="176">
        <v>1224</v>
      </c>
      <c r="S125" s="176">
        <f t="shared" si="1"/>
        <v>24207</v>
      </c>
      <c r="T125" s="341" t="s">
        <v>182</v>
      </c>
      <c r="U125" s="345">
        <v>1</v>
      </c>
      <c r="V125" s="523"/>
      <c r="W125" s="366"/>
      <c r="X125" s="366"/>
    </row>
    <row r="126" spans="1:24" ht="15" customHeight="1">
      <c r="A126" s="356"/>
      <c r="B126" s="377"/>
      <c r="C126" s="377"/>
      <c r="D126" s="163"/>
      <c r="E126" s="478" t="s">
        <v>236</v>
      </c>
      <c r="F126" s="174"/>
      <c r="G126" s="175">
        <v>0</v>
      </c>
      <c r="H126" s="176">
        <v>0</v>
      </c>
      <c r="I126" s="175">
        <v>0</v>
      </c>
      <c r="J126" s="176">
        <v>0</v>
      </c>
      <c r="K126" s="177">
        <v>0</v>
      </c>
      <c r="L126" s="176">
        <v>0</v>
      </c>
      <c r="M126" s="175">
        <v>0</v>
      </c>
      <c r="N126" s="176">
        <v>0</v>
      </c>
      <c r="O126" s="175">
        <v>0</v>
      </c>
      <c r="P126" s="176">
        <v>0</v>
      </c>
      <c r="Q126" s="175">
        <v>0</v>
      </c>
      <c r="R126" s="176">
        <v>0</v>
      </c>
      <c r="S126" s="176">
        <f t="shared" si="1"/>
        <v>0</v>
      </c>
      <c r="T126" s="341" t="s">
        <v>175</v>
      </c>
      <c r="U126" s="345">
        <v>1</v>
      </c>
      <c r="V126" s="523"/>
      <c r="W126" s="366"/>
      <c r="X126" s="366"/>
    </row>
    <row r="127" spans="1:24" ht="15" customHeight="1">
      <c r="A127" s="356"/>
      <c r="B127" s="377"/>
      <c r="C127" s="377"/>
      <c r="D127" s="163" t="s">
        <v>659</v>
      </c>
      <c r="E127" s="478" t="s">
        <v>220</v>
      </c>
      <c r="F127" s="174"/>
      <c r="G127" s="175">
        <v>224</v>
      </c>
      <c r="H127" s="176">
        <v>225</v>
      </c>
      <c r="I127" s="175">
        <v>757</v>
      </c>
      <c r="J127" s="176">
        <v>1364</v>
      </c>
      <c r="K127" s="177">
        <v>2041</v>
      </c>
      <c r="L127" s="176">
        <v>2396</v>
      </c>
      <c r="M127" s="175">
        <v>1184</v>
      </c>
      <c r="N127" s="176">
        <v>1009</v>
      </c>
      <c r="O127" s="175">
        <v>1431</v>
      </c>
      <c r="P127" s="176">
        <v>2643</v>
      </c>
      <c r="Q127" s="175">
        <v>1714</v>
      </c>
      <c r="R127" s="176">
        <v>957</v>
      </c>
      <c r="S127" s="176">
        <f t="shared" si="1"/>
        <v>15945</v>
      </c>
      <c r="T127" s="341" t="s">
        <v>175</v>
      </c>
      <c r="U127" s="345">
        <v>1</v>
      </c>
      <c r="V127" s="523"/>
      <c r="W127" s="366"/>
      <c r="X127" s="366"/>
    </row>
    <row r="128" spans="1:24" ht="15" customHeight="1">
      <c r="A128" s="356"/>
      <c r="B128" s="377"/>
      <c r="C128" s="377"/>
      <c r="D128" s="163" t="s">
        <v>62</v>
      </c>
      <c r="E128" s="478" t="s">
        <v>221</v>
      </c>
      <c r="F128" s="174"/>
      <c r="G128" s="175">
        <v>0</v>
      </c>
      <c r="H128" s="176">
        <v>0</v>
      </c>
      <c r="I128" s="175">
        <v>0</v>
      </c>
      <c r="J128" s="176">
        <v>526</v>
      </c>
      <c r="K128" s="177">
        <v>1347</v>
      </c>
      <c r="L128" s="176">
        <v>416</v>
      </c>
      <c r="M128" s="175">
        <v>841</v>
      </c>
      <c r="N128" s="176">
        <v>1699</v>
      </c>
      <c r="O128" s="175">
        <v>670</v>
      </c>
      <c r="P128" s="176">
        <v>534</v>
      </c>
      <c r="Q128" s="175">
        <v>85</v>
      </c>
      <c r="R128" s="176">
        <v>0</v>
      </c>
      <c r="S128" s="176">
        <f t="shared" ref="S128:S190" si="5">SUM(G128:R128)</f>
        <v>6118</v>
      </c>
      <c r="T128" s="341" t="s">
        <v>173</v>
      </c>
      <c r="U128" s="345">
        <v>1</v>
      </c>
      <c r="V128" s="523"/>
      <c r="W128" s="366"/>
      <c r="X128" s="366"/>
    </row>
    <row r="129" spans="1:24" ht="15" customHeight="1">
      <c r="A129" s="356"/>
      <c r="B129" s="357"/>
      <c r="C129" s="357"/>
      <c r="D129" s="163" t="s">
        <v>64</v>
      </c>
      <c r="E129" s="478" t="s">
        <v>222</v>
      </c>
      <c r="F129" s="174"/>
      <c r="G129" s="330">
        <v>42</v>
      </c>
      <c r="H129" s="331">
        <v>55</v>
      </c>
      <c r="I129" s="330">
        <v>224</v>
      </c>
      <c r="J129" s="331">
        <v>196</v>
      </c>
      <c r="K129" s="332">
        <v>451</v>
      </c>
      <c r="L129" s="331">
        <v>298</v>
      </c>
      <c r="M129" s="330">
        <v>251</v>
      </c>
      <c r="N129" s="331">
        <v>416</v>
      </c>
      <c r="O129" s="330">
        <v>584</v>
      </c>
      <c r="P129" s="331">
        <v>656</v>
      </c>
      <c r="Q129" s="330">
        <v>571</v>
      </c>
      <c r="R129" s="331">
        <v>193</v>
      </c>
      <c r="S129" s="331">
        <f t="shared" si="5"/>
        <v>3937</v>
      </c>
      <c r="T129" s="341" t="s">
        <v>170</v>
      </c>
      <c r="U129" s="345">
        <v>1</v>
      </c>
      <c r="V129" s="523"/>
      <c r="W129" s="366"/>
      <c r="X129" s="366"/>
    </row>
    <row r="130" spans="1:24" ht="15" customHeight="1">
      <c r="A130" s="356"/>
      <c r="B130" s="357"/>
      <c r="C130" s="357"/>
      <c r="D130" s="163" t="s">
        <v>66</v>
      </c>
      <c r="E130" s="478" t="s">
        <v>223</v>
      </c>
      <c r="F130" s="174"/>
      <c r="G130" s="175">
        <v>0</v>
      </c>
      <c r="H130" s="176">
        <v>0</v>
      </c>
      <c r="I130" s="175">
        <v>0</v>
      </c>
      <c r="J130" s="176">
        <v>0</v>
      </c>
      <c r="K130" s="177">
        <v>0</v>
      </c>
      <c r="L130" s="176">
        <v>0</v>
      </c>
      <c r="M130" s="175">
        <v>0</v>
      </c>
      <c r="N130" s="176">
        <v>0</v>
      </c>
      <c r="O130" s="175">
        <v>0</v>
      </c>
      <c r="P130" s="176">
        <v>0</v>
      </c>
      <c r="Q130" s="175">
        <v>0</v>
      </c>
      <c r="R130" s="176">
        <v>0</v>
      </c>
      <c r="S130" s="176">
        <f t="shared" si="5"/>
        <v>0</v>
      </c>
      <c r="T130" s="341" t="s">
        <v>170</v>
      </c>
      <c r="U130" s="345">
        <v>1</v>
      </c>
      <c r="V130" s="523"/>
      <c r="W130" s="366"/>
      <c r="X130" s="366"/>
    </row>
    <row r="131" spans="1:24" ht="15" customHeight="1">
      <c r="A131" s="356"/>
      <c r="B131" s="377"/>
      <c r="C131" s="377"/>
      <c r="D131" s="163" t="s">
        <v>68</v>
      </c>
      <c r="E131" s="478" t="s">
        <v>874</v>
      </c>
      <c r="F131" s="174"/>
      <c r="G131" s="175">
        <v>131</v>
      </c>
      <c r="H131" s="176">
        <v>60</v>
      </c>
      <c r="I131" s="175">
        <v>391</v>
      </c>
      <c r="J131" s="176">
        <v>534</v>
      </c>
      <c r="K131" s="177">
        <v>871</v>
      </c>
      <c r="L131" s="176">
        <v>436</v>
      </c>
      <c r="M131" s="175">
        <v>485</v>
      </c>
      <c r="N131" s="176">
        <v>583</v>
      </c>
      <c r="O131" s="175">
        <v>849</v>
      </c>
      <c r="P131" s="176">
        <v>1024</v>
      </c>
      <c r="Q131" s="175">
        <v>1024</v>
      </c>
      <c r="R131" s="176">
        <v>289</v>
      </c>
      <c r="S131" s="176">
        <f t="shared" si="5"/>
        <v>6677</v>
      </c>
      <c r="T131" s="341" t="s">
        <v>170</v>
      </c>
      <c r="U131" s="345">
        <v>1</v>
      </c>
      <c r="V131" s="523"/>
      <c r="W131" s="366"/>
      <c r="X131" s="366"/>
    </row>
    <row r="132" spans="1:24" ht="15" customHeight="1">
      <c r="A132" s="356"/>
      <c r="B132" s="357"/>
      <c r="C132" s="357"/>
      <c r="D132" s="163" t="s">
        <v>70</v>
      </c>
      <c r="E132" s="478" t="s">
        <v>224</v>
      </c>
      <c r="F132" s="174"/>
      <c r="G132" s="330">
        <v>0</v>
      </c>
      <c r="H132" s="331">
        <v>0</v>
      </c>
      <c r="I132" s="330">
        <v>45</v>
      </c>
      <c r="J132" s="331">
        <v>97</v>
      </c>
      <c r="K132" s="332">
        <v>410</v>
      </c>
      <c r="L132" s="331">
        <v>47</v>
      </c>
      <c r="M132" s="330">
        <v>77</v>
      </c>
      <c r="N132" s="331">
        <v>327</v>
      </c>
      <c r="O132" s="330">
        <v>59</v>
      </c>
      <c r="P132" s="331">
        <v>238</v>
      </c>
      <c r="Q132" s="330">
        <v>312</v>
      </c>
      <c r="R132" s="331">
        <v>87</v>
      </c>
      <c r="S132" s="331">
        <f>SUM(G132:R132)</f>
        <v>1699</v>
      </c>
      <c r="T132" s="341" t="s">
        <v>182</v>
      </c>
      <c r="U132" s="345">
        <v>1</v>
      </c>
      <c r="V132" s="523"/>
      <c r="W132" s="366"/>
      <c r="X132" s="366"/>
    </row>
    <row r="133" spans="1:24" ht="15" customHeight="1">
      <c r="A133" s="356"/>
      <c r="B133" s="377"/>
      <c r="C133" s="377"/>
      <c r="D133" s="163" t="s">
        <v>72</v>
      </c>
      <c r="E133" s="478" t="s">
        <v>225</v>
      </c>
      <c r="F133" s="174"/>
      <c r="G133" s="175">
        <v>0</v>
      </c>
      <c r="H133" s="176">
        <v>0</v>
      </c>
      <c r="I133" s="175">
        <v>0</v>
      </c>
      <c r="J133" s="176">
        <v>1400</v>
      </c>
      <c r="K133" s="177">
        <v>2900</v>
      </c>
      <c r="L133" s="176">
        <v>1700</v>
      </c>
      <c r="M133" s="175">
        <v>4200</v>
      </c>
      <c r="N133" s="176">
        <v>7500</v>
      </c>
      <c r="O133" s="175">
        <v>4800</v>
      </c>
      <c r="P133" s="176">
        <v>3700</v>
      </c>
      <c r="Q133" s="175">
        <v>705</v>
      </c>
      <c r="R133" s="176">
        <v>90</v>
      </c>
      <c r="S133" s="176">
        <f t="shared" si="5"/>
        <v>26995</v>
      </c>
      <c r="T133" s="341" t="s">
        <v>173</v>
      </c>
      <c r="U133" s="345">
        <v>1</v>
      </c>
      <c r="V133" s="523"/>
      <c r="W133" s="366"/>
      <c r="X133" s="366"/>
    </row>
    <row r="134" spans="1:24" ht="15" customHeight="1">
      <c r="A134" s="356"/>
      <c r="B134" s="357"/>
      <c r="C134" s="357"/>
      <c r="D134" s="163" t="s">
        <v>74</v>
      </c>
      <c r="E134" s="477" t="s">
        <v>226</v>
      </c>
      <c r="F134" s="174"/>
      <c r="G134" s="175">
        <v>0</v>
      </c>
      <c r="H134" s="176">
        <v>0</v>
      </c>
      <c r="I134" s="175">
        <v>2252</v>
      </c>
      <c r="J134" s="176">
        <v>2624</v>
      </c>
      <c r="K134" s="177">
        <v>3202</v>
      </c>
      <c r="L134" s="176">
        <v>2604</v>
      </c>
      <c r="M134" s="175">
        <v>2200</v>
      </c>
      <c r="N134" s="176">
        <v>2205</v>
      </c>
      <c r="O134" s="175">
        <v>2200</v>
      </c>
      <c r="P134" s="176">
        <v>2748</v>
      </c>
      <c r="Q134" s="175">
        <v>2849</v>
      </c>
      <c r="R134" s="176">
        <v>891</v>
      </c>
      <c r="S134" s="322">
        <f t="shared" si="5"/>
        <v>23775</v>
      </c>
      <c r="T134" s="323" t="s">
        <v>189</v>
      </c>
      <c r="U134" s="345">
        <v>1</v>
      </c>
      <c r="V134" s="523"/>
      <c r="W134" s="366"/>
      <c r="X134" s="366"/>
    </row>
    <row r="135" spans="1:24" ht="15" customHeight="1">
      <c r="A135" s="356"/>
      <c r="B135" s="357"/>
      <c r="C135" s="357"/>
      <c r="D135" s="163" t="s">
        <v>76</v>
      </c>
      <c r="E135" s="477" t="s">
        <v>227</v>
      </c>
      <c r="F135" s="324"/>
      <c r="G135" s="325">
        <v>7991</v>
      </c>
      <c r="H135" s="326">
        <v>8225</v>
      </c>
      <c r="I135" s="325">
        <v>12398</v>
      </c>
      <c r="J135" s="326">
        <v>14971</v>
      </c>
      <c r="K135" s="327">
        <v>12849</v>
      </c>
      <c r="L135" s="326">
        <v>11573</v>
      </c>
      <c r="M135" s="325">
        <v>10394</v>
      </c>
      <c r="N135" s="326">
        <v>12184</v>
      </c>
      <c r="O135" s="325">
        <v>11901</v>
      </c>
      <c r="P135" s="326">
        <v>14459</v>
      </c>
      <c r="Q135" s="325">
        <v>13534</v>
      </c>
      <c r="R135" s="326">
        <v>11546</v>
      </c>
      <c r="S135" s="328">
        <f t="shared" si="5"/>
        <v>142025</v>
      </c>
      <c r="T135" s="329" t="s">
        <v>172</v>
      </c>
      <c r="U135" s="345">
        <v>1</v>
      </c>
      <c r="V135" s="523"/>
      <c r="W135" s="366"/>
      <c r="X135" s="366"/>
    </row>
    <row r="136" spans="1:24" ht="15" customHeight="1">
      <c r="A136" s="356"/>
      <c r="B136" s="357"/>
      <c r="C136" s="357"/>
      <c r="D136" s="163" t="s">
        <v>78</v>
      </c>
      <c r="E136" s="477" t="s">
        <v>748</v>
      </c>
      <c r="F136" s="334"/>
      <c r="G136" s="315">
        <v>926</v>
      </c>
      <c r="H136" s="316">
        <v>767</v>
      </c>
      <c r="I136" s="315">
        <v>1259</v>
      </c>
      <c r="J136" s="316">
        <v>1201</v>
      </c>
      <c r="K136" s="317">
        <v>1524</v>
      </c>
      <c r="L136" s="316">
        <v>1736</v>
      </c>
      <c r="M136" s="315">
        <v>1649</v>
      </c>
      <c r="N136" s="316">
        <v>1734</v>
      </c>
      <c r="O136" s="315">
        <v>1516</v>
      </c>
      <c r="P136" s="316">
        <v>6491</v>
      </c>
      <c r="Q136" s="315">
        <v>3235</v>
      </c>
      <c r="R136" s="316">
        <v>492</v>
      </c>
      <c r="S136" s="316">
        <f t="shared" si="5"/>
        <v>22530</v>
      </c>
      <c r="T136" s="393" t="s">
        <v>189</v>
      </c>
      <c r="U136" s="345">
        <v>1</v>
      </c>
      <c r="V136" s="523"/>
      <c r="W136" s="366"/>
      <c r="X136" s="366"/>
    </row>
    <row r="137" spans="1:24" ht="15" customHeight="1">
      <c r="A137" s="379"/>
      <c r="B137" s="380"/>
      <c r="C137" s="380"/>
      <c r="D137" s="318" t="s">
        <v>79</v>
      </c>
      <c r="E137" s="480" t="s">
        <v>749</v>
      </c>
      <c r="F137" s="597"/>
      <c r="G137" s="601">
        <v>0</v>
      </c>
      <c r="H137" s="602">
        <v>4</v>
      </c>
      <c r="I137" s="601">
        <v>20</v>
      </c>
      <c r="J137" s="602">
        <v>212</v>
      </c>
      <c r="K137" s="603">
        <v>700</v>
      </c>
      <c r="L137" s="602">
        <v>1117</v>
      </c>
      <c r="M137" s="601">
        <v>131</v>
      </c>
      <c r="N137" s="602">
        <v>165</v>
      </c>
      <c r="O137" s="601">
        <v>53</v>
      </c>
      <c r="P137" s="602">
        <v>203</v>
      </c>
      <c r="Q137" s="601">
        <v>730</v>
      </c>
      <c r="R137" s="602">
        <v>37</v>
      </c>
      <c r="S137" s="602">
        <f t="shared" si="5"/>
        <v>3372</v>
      </c>
      <c r="T137" s="489" t="s">
        <v>759</v>
      </c>
      <c r="U137" s="345">
        <v>1</v>
      </c>
      <c r="V137" s="523"/>
      <c r="W137" s="366"/>
      <c r="X137" s="366"/>
    </row>
    <row r="138" spans="1:24" ht="15" customHeight="1">
      <c r="A138" s="356"/>
      <c r="B138" s="357"/>
      <c r="C138" s="357"/>
      <c r="D138" s="165" t="s">
        <v>81</v>
      </c>
      <c r="E138" s="477" t="s">
        <v>228</v>
      </c>
      <c r="F138" s="170"/>
      <c r="G138" s="171">
        <v>892</v>
      </c>
      <c r="H138" s="172">
        <v>1230</v>
      </c>
      <c r="I138" s="171">
        <v>2021</v>
      </c>
      <c r="J138" s="172">
        <v>2665</v>
      </c>
      <c r="K138" s="173">
        <v>3377</v>
      </c>
      <c r="L138" s="172">
        <v>2163</v>
      </c>
      <c r="M138" s="171">
        <v>2039</v>
      </c>
      <c r="N138" s="172">
        <v>2681</v>
      </c>
      <c r="O138" s="171">
        <v>2535</v>
      </c>
      <c r="P138" s="172">
        <v>3221</v>
      </c>
      <c r="Q138" s="171">
        <v>3819</v>
      </c>
      <c r="R138" s="172">
        <v>1675</v>
      </c>
      <c r="S138" s="594">
        <f t="shared" si="5"/>
        <v>28318</v>
      </c>
      <c r="T138" s="595" t="s">
        <v>172</v>
      </c>
      <c r="U138" s="345">
        <v>1</v>
      </c>
      <c r="V138" s="523"/>
      <c r="W138" s="366"/>
      <c r="X138" s="366"/>
    </row>
    <row r="139" spans="1:24" ht="15" customHeight="1">
      <c r="A139" s="356"/>
      <c r="B139" s="357"/>
      <c r="C139" s="357"/>
      <c r="D139" s="163" t="s">
        <v>83</v>
      </c>
      <c r="E139" s="477" t="s">
        <v>771</v>
      </c>
      <c r="F139" s="324"/>
      <c r="G139" s="325">
        <v>0</v>
      </c>
      <c r="H139" s="326">
        <v>0</v>
      </c>
      <c r="I139" s="325">
        <v>0</v>
      </c>
      <c r="J139" s="326">
        <v>0</v>
      </c>
      <c r="K139" s="327">
        <v>0</v>
      </c>
      <c r="L139" s="326">
        <v>976</v>
      </c>
      <c r="M139" s="325">
        <v>0</v>
      </c>
      <c r="N139" s="326">
        <v>0</v>
      </c>
      <c r="O139" s="325">
        <v>0</v>
      </c>
      <c r="P139" s="326">
        <v>1198</v>
      </c>
      <c r="Q139" s="325">
        <v>0</v>
      </c>
      <c r="R139" s="326">
        <v>0</v>
      </c>
      <c r="S139" s="328">
        <f t="shared" si="5"/>
        <v>2174</v>
      </c>
      <c r="T139" s="329" t="s">
        <v>190</v>
      </c>
      <c r="U139" s="345">
        <v>1</v>
      </c>
      <c r="V139" s="523"/>
      <c r="W139" s="366"/>
      <c r="X139" s="366"/>
    </row>
    <row r="140" spans="1:24" ht="15" customHeight="1">
      <c r="A140" s="356"/>
      <c r="B140" s="357"/>
      <c r="C140" s="357"/>
      <c r="D140" s="163" t="s">
        <v>84</v>
      </c>
      <c r="E140" s="477" t="s">
        <v>230</v>
      </c>
      <c r="F140" s="324"/>
      <c r="G140" s="325">
        <v>2700</v>
      </c>
      <c r="H140" s="326">
        <v>950</v>
      </c>
      <c r="I140" s="325">
        <v>1750</v>
      </c>
      <c r="J140" s="326">
        <v>1500</v>
      </c>
      <c r="K140" s="327">
        <v>2500</v>
      </c>
      <c r="L140" s="326">
        <v>2300</v>
      </c>
      <c r="M140" s="325">
        <v>1300</v>
      </c>
      <c r="N140" s="326">
        <v>1750</v>
      </c>
      <c r="O140" s="325">
        <v>1900</v>
      </c>
      <c r="P140" s="326">
        <v>1860</v>
      </c>
      <c r="Q140" s="325">
        <v>3200</v>
      </c>
      <c r="R140" s="326">
        <v>1200</v>
      </c>
      <c r="S140" s="328">
        <f t="shared" si="5"/>
        <v>22910</v>
      </c>
      <c r="T140" s="329" t="s">
        <v>180</v>
      </c>
      <c r="U140" s="345">
        <v>1</v>
      </c>
      <c r="V140" s="523"/>
      <c r="W140" s="366"/>
      <c r="X140" s="366"/>
    </row>
    <row r="141" spans="1:24" ht="15" customHeight="1">
      <c r="A141" s="356"/>
      <c r="B141" s="357"/>
      <c r="C141" s="357"/>
      <c r="D141" s="163" t="s">
        <v>86</v>
      </c>
      <c r="E141" s="477" t="s">
        <v>231</v>
      </c>
      <c r="F141" s="324"/>
      <c r="G141" s="325">
        <v>310</v>
      </c>
      <c r="H141" s="326">
        <v>356</v>
      </c>
      <c r="I141" s="325">
        <v>697</v>
      </c>
      <c r="J141" s="326">
        <v>952</v>
      </c>
      <c r="K141" s="327">
        <v>1073</v>
      </c>
      <c r="L141" s="326">
        <v>626</v>
      </c>
      <c r="M141" s="325">
        <v>681</v>
      </c>
      <c r="N141" s="326">
        <v>972</v>
      </c>
      <c r="O141" s="325">
        <v>668</v>
      </c>
      <c r="P141" s="326">
        <v>822</v>
      </c>
      <c r="Q141" s="325">
        <v>1018</v>
      </c>
      <c r="R141" s="326">
        <v>531</v>
      </c>
      <c r="S141" s="328">
        <f t="shared" si="5"/>
        <v>8706</v>
      </c>
      <c r="T141" s="329" t="s">
        <v>174</v>
      </c>
      <c r="U141" s="345">
        <v>1</v>
      </c>
      <c r="V141" s="523"/>
      <c r="W141" s="366"/>
      <c r="X141" s="366"/>
    </row>
    <row r="142" spans="1:24" ht="15" customHeight="1">
      <c r="A142" s="356"/>
      <c r="B142" s="357"/>
      <c r="C142" s="357"/>
      <c r="D142" s="163" t="s">
        <v>88</v>
      </c>
      <c r="E142" s="477" t="s">
        <v>232</v>
      </c>
      <c r="F142" s="324"/>
      <c r="G142" s="325">
        <v>863</v>
      </c>
      <c r="H142" s="326">
        <v>961</v>
      </c>
      <c r="I142" s="325">
        <v>2354</v>
      </c>
      <c r="J142" s="326">
        <v>4322</v>
      </c>
      <c r="K142" s="327">
        <v>4699</v>
      </c>
      <c r="L142" s="326">
        <v>3402</v>
      </c>
      <c r="M142" s="325">
        <v>2938</v>
      </c>
      <c r="N142" s="326">
        <v>3586</v>
      </c>
      <c r="O142" s="325">
        <v>3668</v>
      </c>
      <c r="P142" s="326">
        <v>5542</v>
      </c>
      <c r="Q142" s="325">
        <v>5393</v>
      </c>
      <c r="R142" s="326">
        <v>1654</v>
      </c>
      <c r="S142" s="328">
        <f t="shared" si="5"/>
        <v>39382</v>
      </c>
      <c r="T142" s="329" t="s">
        <v>172</v>
      </c>
      <c r="U142" s="345">
        <v>1</v>
      </c>
      <c r="V142" s="523"/>
      <c r="W142" s="366"/>
      <c r="X142" s="366"/>
    </row>
    <row r="143" spans="1:24" ht="15" customHeight="1">
      <c r="A143" s="356"/>
      <c r="B143" s="357"/>
      <c r="C143" s="357"/>
      <c r="D143" s="542" t="s">
        <v>90</v>
      </c>
      <c r="E143" s="546" t="s">
        <v>233</v>
      </c>
      <c r="F143" s="547"/>
      <c r="G143" s="548">
        <v>12645</v>
      </c>
      <c r="H143" s="549">
        <v>9096</v>
      </c>
      <c r="I143" s="548">
        <v>18353</v>
      </c>
      <c r="J143" s="549">
        <v>21722</v>
      </c>
      <c r="K143" s="550">
        <v>25783</v>
      </c>
      <c r="L143" s="549">
        <v>17935</v>
      </c>
      <c r="M143" s="548">
        <v>17703</v>
      </c>
      <c r="N143" s="549">
        <v>24040</v>
      </c>
      <c r="O143" s="548">
        <v>18837</v>
      </c>
      <c r="P143" s="549">
        <v>26560</v>
      </c>
      <c r="Q143" s="548">
        <v>29459</v>
      </c>
      <c r="R143" s="549">
        <v>15575</v>
      </c>
      <c r="S143" s="551">
        <f t="shared" si="5"/>
        <v>237708</v>
      </c>
      <c r="T143" s="552" t="s">
        <v>172</v>
      </c>
      <c r="U143" s="345">
        <v>1</v>
      </c>
      <c r="V143" s="523"/>
      <c r="W143" s="366"/>
      <c r="X143" s="366"/>
    </row>
    <row r="144" spans="1:24" ht="15" customHeight="1">
      <c r="A144" s="553"/>
      <c r="B144" s="554"/>
      <c r="C144" s="554"/>
      <c r="D144" s="555"/>
      <c r="E144" s="556" t="s">
        <v>619</v>
      </c>
      <c r="F144" s="557"/>
      <c r="G144" s="558">
        <f t="shared" ref="G144:S144" si="6">SUMIFS(G111:G143,$U111:$U143,1)</f>
        <v>50386</v>
      </c>
      <c r="H144" s="559">
        <f t="shared" si="6"/>
        <v>44893</v>
      </c>
      <c r="I144" s="558">
        <f t="shared" si="6"/>
        <v>68837</v>
      </c>
      <c r="J144" s="559">
        <f t="shared" si="6"/>
        <v>147096</v>
      </c>
      <c r="K144" s="560">
        <f t="shared" si="6"/>
        <v>92688</v>
      </c>
      <c r="L144" s="559">
        <f t="shared" si="6"/>
        <v>74198</v>
      </c>
      <c r="M144" s="558">
        <f t="shared" si="6"/>
        <v>73116</v>
      </c>
      <c r="N144" s="559">
        <f t="shared" si="6"/>
        <v>93915</v>
      </c>
      <c r="O144" s="558">
        <f t="shared" si="6"/>
        <v>84369</v>
      </c>
      <c r="P144" s="559">
        <f t="shared" si="6"/>
        <v>107041</v>
      </c>
      <c r="Q144" s="558">
        <f t="shared" si="6"/>
        <v>99122</v>
      </c>
      <c r="R144" s="559">
        <f t="shared" si="6"/>
        <v>63807</v>
      </c>
      <c r="S144" s="559">
        <f t="shared" si="6"/>
        <v>999468</v>
      </c>
      <c r="T144" s="561"/>
      <c r="U144" s="345">
        <v>2</v>
      </c>
      <c r="V144" s="523"/>
      <c r="W144" s="366"/>
      <c r="X144" s="366"/>
    </row>
    <row r="145" spans="1:24" ht="15" customHeight="1">
      <c r="A145" s="356"/>
      <c r="B145" s="374" t="s">
        <v>242</v>
      </c>
      <c r="C145" s="375"/>
      <c r="D145" s="165" t="s">
        <v>46</v>
      </c>
      <c r="E145" s="477" t="s">
        <v>243</v>
      </c>
      <c r="F145" s="170"/>
      <c r="G145" s="171">
        <v>20</v>
      </c>
      <c r="H145" s="172">
        <v>47</v>
      </c>
      <c r="I145" s="171">
        <v>149</v>
      </c>
      <c r="J145" s="172">
        <v>7076</v>
      </c>
      <c r="K145" s="173">
        <v>14409</v>
      </c>
      <c r="L145" s="172">
        <v>12878</v>
      </c>
      <c r="M145" s="171">
        <v>9911</v>
      </c>
      <c r="N145" s="172">
        <v>15072</v>
      </c>
      <c r="O145" s="171">
        <v>15577</v>
      </c>
      <c r="P145" s="172">
        <v>25786</v>
      </c>
      <c r="Q145" s="171">
        <v>21122</v>
      </c>
      <c r="R145" s="172">
        <v>1070</v>
      </c>
      <c r="S145" s="328">
        <f t="shared" si="5"/>
        <v>123117</v>
      </c>
      <c r="T145" s="352" t="s">
        <v>173</v>
      </c>
      <c r="U145" s="345">
        <v>1</v>
      </c>
      <c r="V145" s="523"/>
      <c r="W145" s="366"/>
      <c r="X145" s="366"/>
    </row>
    <row r="146" spans="1:24" ht="15" customHeight="1">
      <c r="A146" s="356"/>
      <c r="B146" s="377"/>
      <c r="C146" s="377"/>
      <c r="D146" s="165" t="s">
        <v>48</v>
      </c>
      <c r="E146" s="477" t="s">
        <v>244</v>
      </c>
      <c r="F146" s="170"/>
      <c r="G146" s="171">
        <v>0</v>
      </c>
      <c r="H146" s="172">
        <v>0</v>
      </c>
      <c r="I146" s="171">
        <v>77</v>
      </c>
      <c r="J146" s="172">
        <v>285</v>
      </c>
      <c r="K146" s="173">
        <v>415</v>
      </c>
      <c r="L146" s="172">
        <v>291</v>
      </c>
      <c r="M146" s="171">
        <v>164</v>
      </c>
      <c r="N146" s="172">
        <v>274</v>
      </c>
      <c r="O146" s="171">
        <v>346</v>
      </c>
      <c r="P146" s="172">
        <v>579</v>
      </c>
      <c r="Q146" s="171">
        <v>2980</v>
      </c>
      <c r="R146" s="172">
        <v>147</v>
      </c>
      <c r="S146" s="172">
        <f t="shared" si="5"/>
        <v>5558</v>
      </c>
      <c r="T146" s="352" t="s">
        <v>195</v>
      </c>
      <c r="U146" s="345">
        <v>1</v>
      </c>
      <c r="V146" s="523"/>
      <c r="W146" s="366"/>
      <c r="X146" s="366"/>
    </row>
    <row r="147" spans="1:24" ht="15" customHeight="1">
      <c r="A147" s="356"/>
      <c r="B147" s="377"/>
      <c r="C147" s="377"/>
      <c r="D147" s="165" t="s">
        <v>50</v>
      </c>
      <c r="E147" s="477" t="s">
        <v>245</v>
      </c>
      <c r="F147" s="170"/>
      <c r="G147" s="171">
        <v>864</v>
      </c>
      <c r="H147" s="172">
        <v>624</v>
      </c>
      <c r="I147" s="171">
        <v>1629</v>
      </c>
      <c r="J147" s="172">
        <v>1403</v>
      </c>
      <c r="K147" s="173">
        <v>3344</v>
      </c>
      <c r="L147" s="172">
        <v>1916</v>
      </c>
      <c r="M147" s="171">
        <v>2190</v>
      </c>
      <c r="N147" s="172">
        <v>3558</v>
      </c>
      <c r="O147" s="171">
        <v>1849</v>
      </c>
      <c r="P147" s="172">
        <v>2196</v>
      </c>
      <c r="Q147" s="171">
        <v>2289</v>
      </c>
      <c r="R147" s="172">
        <v>861</v>
      </c>
      <c r="S147" s="172">
        <f t="shared" si="5"/>
        <v>22723</v>
      </c>
      <c r="T147" s="352" t="s">
        <v>170</v>
      </c>
      <c r="U147" s="345">
        <v>1</v>
      </c>
      <c r="V147" s="523"/>
      <c r="W147" s="366"/>
      <c r="X147" s="366"/>
    </row>
    <row r="148" spans="1:24" ht="15" customHeight="1">
      <c r="A148" s="356"/>
      <c r="B148" s="377"/>
      <c r="C148" s="377"/>
      <c r="D148" s="163" t="s">
        <v>52</v>
      </c>
      <c r="E148" s="478" t="s">
        <v>723</v>
      </c>
      <c r="F148" s="174"/>
      <c r="G148" s="175">
        <v>6021</v>
      </c>
      <c r="H148" s="176">
        <v>3441</v>
      </c>
      <c r="I148" s="175">
        <v>5427</v>
      </c>
      <c r="J148" s="176">
        <v>5901</v>
      </c>
      <c r="K148" s="177">
        <v>6901</v>
      </c>
      <c r="L148" s="176">
        <v>5202</v>
      </c>
      <c r="M148" s="175">
        <v>4934</v>
      </c>
      <c r="N148" s="176">
        <v>6108</v>
      </c>
      <c r="O148" s="175">
        <v>4939</v>
      </c>
      <c r="P148" s="176">
        <v>8083</v>
      </c>
      <c r="Q148" s="175">
        <v>8322</v>
      </c>
      <c r="R148" s="176">
        <v>6384</v>
      </c>
      <c r="S148" s="176">
        <f t="shared" si="5"/>
        <v>71663</v>
      </c>
      <c r="T148" s="341" t="s">
        <v>171</v>
      </c>
      <c r="U148" s="345">
        <v>1</v>
      </c>
      <c r="V148" s="523"/>
      <c r="W148" s="366"/>
      <c r="X148" s="366"/>
    </row>
    <row r="149" spans="1:24" ht="15" customHeight="1">
      <c r="A149" s="356"/>
      <c r="B149" s="377"/>
      <c r="C149" s="377"/>
      <c r="D149" s="165" t="s">
        <v>201</v>
      </c>
      <c r="E149" s="477" t="s">
        <v>724</v>
      </c>
      <c r="F149" s="170"/>
      <c r="G149" s="171">
        <v>3227</v>
      </c>
      <c r="H149" s="172">
        <v>2346</v>
      </c>
      <c r="I149" s="171">
        <v>5053</v>
      </c>
      <c r="J149" s="172">
        <v>8227</v>
      </c>
      <c r="K149" s="173">
        <v>12154</v>
      </c>
      <c r="L149" s="172">
        <v>7128</v>
      </c>
      <c r="M149" s="171">
        <v>6039</v>
      </c>
      <c r="N149" s="172">
        <v>8057</v>
      </c>
      <c r="O149" s="171">
        <v>8056</v>
      </c>
      <c r="P149" s="172">
        <v>12468</v>
      </c>
      <c r="Q149" s="171">
        <v>14805</v>
      </c>
      <c r="R149" s="172">
        <v>5265</v>
      </c>
      <c r="S149" s="172">
        <f t="shared" si="5"/>
        <v>92825</v>
      </c>
      <c r="T149" s="352" t="s">
        <v>172</v>
      </c>
      <c r="U149" s="345">
        <v>1</v>
      </c>
      <c r="V149" s="523"/>
      <c r="W149" s="366"/>
      <c r="X149" s="366"/>
    </row>
    <row r="150" spans="1:24" ht="15" customHeight="1">
      <c r="A150" s="356"/>
      <c r="B150" s="377"/>
      <c r="C150" s="377"/>
      <c r="D150" s="165" t="s">
        <v>56</v>
      </c>
      <c r="E150" s="477" t="s">
        <v>725</v>
      </c>
      <c r="F150" s="170"/>
      <c r="G150" s="171">
        <v>48</v>
      </c>
      <c r="H150" s="172">
        <v>50</v>
      </c>
      <c r="I150" s="171">
        <v>387</v>
      </c>
      <c r="J150" s="172">
        <v>607</v>
      </c>
      <c r="K150" s="173">
        <v>1041</v>
      </c>
      <c r="L150" s="172">
        <v>603</v>
      </c>
      <c r="M150" s="171">
        <v>869</v>
      </c>
      <c r="N150" s="172">
        <v>752</v>
      </c>
      <c r="O150" s="171">
        <v>507</v>
      </c>
      <c r="P150" s="172">
        <v>2087</v>
      </c>
      <c r="Q150" s="171">
        <v>4405</v>
      </c>
      <c r="R150" s="172">
        <v>205</v>
      </c>
      <c r="S150" s="172">
        <f t="shared" si="5"/>
        <v>11561</v>
      </c>
      <c r="T150" s="352" t="s">
        <v>195</v>
      </c>
      <c r="U150" s="345">
        <v>1</v>
      </c>
      <c r="V150" s="523"/>
      <c r="W150" s="366"/>
      <c r="X150" s="366"/>
    </row>
    <row r="151" spans="1:24" ht="15" customHeight="1">
      <c r="A151" s="356"/>
      <c r="B151" s="377"/>
      <c r="C151" s="377"/>
      <c r="D151" s="165" t="s">
        <v>58</v>
      </c>
      <c r="E151" s="477" t="s">
        <v>246</v>
      </c>
      <c r="F151" s="170"/>
      <c r="G151" s="171">
        <v>108</v>
      </c>
      <c r="H151" s="172">
        <v>45</v>
      </c>
      <c r="I151" s="171">
        <v>411</v>
      </c>
      <c r="J151" s="172">
        <v>584</v>
      </c>
      <c r="K151" s="173">
        <v>1012</v>
      </c>
      <c r="L151" s="172">
        <v>598</v>
      </c>
      <c r="M151" s="171">
        <v>567</v>
      </c>
      <c r="N151" s="172">
        <v>1025</v>
      </c>
      <c r="O151" s="171">
        <v>736</v>
      </c>
      <c r="P151" s="172">
        <v>1118</v>
      </c>
      <c r="Q151" s="171">
        <v>1418</v>
      </c>
      <c r="R151" s="172">
        <v>290</v>
      </c>
      <c r="S151" s="172">
        <f t="shared" si="5"/>
        <v>7912</v>
      </c>
      <c r="T151" s="352" t="s">
        <v>170</v>
      </c>
      <c r="U151" s="345">
        <v>1</v>
      </c>
      <c r="V151" s="523"/>
      <c r="W151" s="366"/>
      <c r="X151" s="366"/>
    </row>
    <row r="152" spans="1:24" ht="15" customHeight="1">
      <c r="A152" s="356"/>
      <c r="B152" s="377"/>
      <c r="C152" s="377"/>
      <c r="D152" s="165" t="s">
        <v>60</v>
      </c>
      <c r="E152" s="477" t="s">
        <v>247</v>
      </c>
      <c r="F152" s="170"/>
      <c r="G152" s="171">
        <v>0</v>
      </c>
      <c r="H152" s="172">
        <v>0</v>
      </c>
      <c r="I152" s="171">
        <v>0</v>
      </c>
      <c r="J152" s="172">
        <v>0</v>
      </c>
      <c r="K152" s="173">
        <v>0</v>
      </c>
      <c r="L152" s="172">
        <v>0</v>
      </c>
      <c r="M152" s="171">
        <v>0</v>
      </c>
      <c r="N152" s="172">
        <v>0</v>
      </c>
      <c r="O152" s="171">
        <v>0</v>
      </c>
      <c r="P152" s="172">
        <v>0</v>
      </c>
      <c r="Q152" s="171">
        <v>0</v>
      </c>
      <c r="R152" s="172">
        <v>0</v>
      </c>
      <c r="S152" s="172">
        <f t="shared" si="5"/>
        <v>0</v>
      </c>
      <c r="T152" s="352" t="s">
        <v>249</v>
      </c>
      <c r="U152" s="345">
        <v>1</v>
      </c>
      <c r="V152" s="523"/>
      <c r="W152" s="366"/>
      <c r="X152" s="366"/>
    </row>
    <row r="153" spans="1:24" ht="15" customHeight="1">
      <c r="A153" s="356"/>
      <c r="B153" s="377"/>
      <c r="C153" s="377"/>
      <c r="D153" s="165" t="s">
        <v>62</v>
      </c>
      <c r="E153" s="477" t="s">
        <v>726</v>
      </c>
      <c r="F153" s="170"/>
      <c r="G153" s="171">
        <v>2901</v>
      </c>
      <c r="H153" s="172">
        <v>4218</v>
      </c>
      <c r="I153" s="171">
        <v>7395</v>
      </c>
      <c r="J153" s="172">
        <v>15399</v>
      </c>
      <c r="K153" s="173">
        <v>19380</v>
      </c>
      <c r="L153" s="172">
        <v>10518</v>
      </c>
      <c r="M153" s="171">
        <v>10245</v>
      </c>
      <c r="N153" s="172">
        <v>17616</v>
      </c>
      <c r="O153" s="171">
        <v>14202</v>
      </c>
      <c r="P153" s="172">
        <v>28182</v>
      </c>
      <c r="Q153" s="171">
        <v>37071</v>
      </c>
      <c r="R153" s="172">
        <v>4230</v>
      </c>
      <c r="S153" s="172">
        <f t="shared" si="5"/>
        <v>171357</v>
      </c>
      <c r="T153" s="352" t="s">
        <v>172</v>
      </c>
      <c r="U153" s="345">
        <v>1</v>
      </c>
      <c r="V153" s="523"/>
      <c r="W153" s="366"/>
      <c r="X153" s="366"/>
    </row>
    <row r="154" spans="1:24" ht="15" customHeight="1">
      <c r="A154" s="356"/>
      <c r="B154" s="377"/>
      <c r="C154" s="377"/>
      <c r="D154" s="165" t="s">
        <v>64</v>
      </c>
      <c r="E154" s="477" t="s">
        <v>727</v>
      </c>
      <c r="F154" s="170"/>
      <c r="G154" s="171">
        <v>0</v>
      </c>
      <c r="H154" s="172">
        <v>0</v>
      </c>
      <c r="I154" s="171">
        <v>493</v>
      </c>
      <c r="J154" s="172">
        <v>1027</v>
      </c>
      <c r="K154" s="173">
        <v>1292</v>
      </c>
      <c r="L154" s="172">
        <v>701</v>
      </c>
      <c r="M154" s="171">
        <v>683</v>
      </c>
      <c r="N154" s="172">
        <v>1174</v>
      </c>
      <c r="O154" s="171">
        <v>947</v>
      </c>
      <c r="P154" s="172">
        <v>1879</v>
      </c>
      <c r="Q154" s="171">
        <v>2471</v>
      </c>
      <c r="R154" s="172">
        <v>282</v>
      </c>
      <c r="S154" s="172">
        <f t="shared" si="5"/>
        <v>10949</v>
      </c>
      <c r="T154" s="352" t="s">
        <v>250</v>
      </c>
      <c r="U154" s="345">
        <v>1</v>
      </c>
      <c r="V154" s="523"/>
      <c r="W154" s="366"/>
      <c r="X154" s="366"/>
    </row>
    <row r="155" spans="1:24" ht="15" customHeight="1">
      <c r="A155" s="356"/>
      <c r="B155" s="377"/>
      <c r="C155" s="377"/>
      <c r="D155" s="165" t="s">
        <v>66</v>
      </c>
      <c r="E155" s="477" t="s">
        <v>248</v>
      </c>
      <c r="F155" s="170"/>
      <c r="G155" s="171">
        <v>1685</v>
      </c>
      <c r="H155" s="172">
        <v>954</v>
      </c>
      <c r="I155" s="171">
        <v>1939</v>
      </c>
      <c r="J155" s="172">
        <v>2084</v>
      </c>
      <c r="K155" s="173">
        <v>2795</v>
      </c>
      <c r="L155" s="172">
        <v>1884</v>
      </c>
      <c r="M155" s="171">
        <v>1703</v>
      </c>
      <c r="N155" s="172">
        <v>2156</v>
      </c>
      <c r="O155" s="171">
        <v>1999</v>
      </c>
      <c r="P155" s="172">
        <v>2914</v>
      </c>
      <c r="Q155" s="171">
        <v>2892</v>
      </c>
      <c r="R155" s="172">
        <v>1658</v>
      </c>
      <c r="S155" s="172">
        <f t="shared" si="5"/>
        <v>24663</v>
      </c>
      <c r="T155" s="352" t="s">
        <v>171</v>
      </c>
      <c r="U155" s="345">
        <v>1</v>
      </c>
      <c r="V155" s="523"/>
      <c r="W155" s="366"/>
      <c r="X155" s="366"/>
    </row>
    <row r="156" spans="1:24" ht="15" customHeight="1">
      <c r="A156" s="356"/>
      <c r="B156" s="377"/>
      <c r="C156" s="377"/>
      <c r="D156" s="165" t="s">
        <v>68</v>
      </c>
      <c r="E156" s="477" t="s">
        <v>728</v>
      </c>
      <c r="F156" s="170"/>
      <c r="G156" s="171">
        <v>0</v>
      </c>
      <c r="H156" s="172">
        <v>0</v>
      </c>
      <c r="I156" s="171">
        <v>0</v>
      </c>
      <c r="J156" s="172">
        <v>0</v>
      </c>
      <c r="K156" s="173">
        <v>0</v>
      </c>
      <c r="L156" s="172">
        <v>0</v>
      </c>
      <c r="M156" s="171">
        <v>0</v>
      </c>
      <c r="N156" s="172">
        <v>1000</v>
      </c>
      <c r="O156" s="171">
        <v>0</v>
      </c>
      <c r="P156" s="172">
        <v>0</v>
      </c>
      <c r="Q156" s="171">
        <v>0</v>
      </c>
      <c r="R156" s="172">
        <v>0</v>
      </c>
      <c r="S156" s="172">
        <f t="shared" si="5"/>
        <v>1000</v>
      </c>
      <c r="T156" s="352" t="s">
        <v>190</v>
      </c>
      <c r="U156" s="345">
        <v>1</v>
      </c>
      <c r="V156" s="523"/>
      <c r="W156" s="366"/>
      <c r="X156" s="366"/>
    </row>
    <row r="157" spans="1:24" ht="15" customHeight="1">
      <c r="A157" s="356"/>
      <c r="B157" s="377"/>
      <c r="C157" s="377"/>
      <c r="D157" s="165" t="s">
        <v>70</v>
      </c>
      <c r="E157" s="477" t="s">
        <v>729</v>
      </c>
      <c r="F157" s="170"/>
      <c r="G157" s="171">
        <v>190</v>
      </c>
      <c r="H157" s="172">
        <v>144</v>
      </c>
      <c r="I157" s="171">
        <v>94</v>
      </c>
      <c r="J157" s="172">
        <v>3688</v>
      </c>
      <c r="K157" s="173">
        <v>4656</v>
      </c>
      <c r="L157" s="172">
        <v>1521</v>
      </c>
      <c r="M157" s="171">
        <v>947</v>
      </c>
      <c r="N157" s="172">
        <v>1246</v>
      </c>
      <c r="O157" s="171">
        <v>2431</v>
      </c>
      <c r="P157" s="172">
        <v>3592</v>
      </c>
      <c r="Q157" s="171">
        <v>909</v>
      </c>
      <c r="R157" s="172">
        <v>82</v>
      </c>
      <c r="S157" s="172">
        <f t="shared" si="5"/>
        <v>19500</v>
      </c>
      <c r="T157" s="352" t="s">
        <v>184</v>
      </c>
      <c r="U157" s="345">
        <v>1</v>
      </c>
      <c r="V157" s="523"/>
      <c r="W157" s="366"/>
      <c r="X157" s="366"/>
    </row>
    <row r="158" spans="1:24" ht="15" customHeight="1">
      <c r="A158" s="356"/>
      <c r="B158" s="377"/>
      <c r="C158" s="377"/>
      <c r="D158" s="165" t="s">
        <v>72</v>
      </c>
      <c r="E158" s="477" t="s">
        <v>730</v>
      </c>
      <c r="F158" s="170"/>
      <c r="G158" s="171">
        <v>6252</v>
      </c>
      <c r="H158" s="172">
        <v>12482</v>
      </c>
      <c r="I158" s="171">
        <v>6033</v>
      </c>
      <c r="J158" s="172">
        <v>11668</v>
      </c>
      <c r="K158" s="173">
        <v>9644</v>
      </c>
      <c r="L158" s="172">
        <v>12878</v>
      </c>
      <c r="M158" s="171">
        <v>13517</v>
      </c>
      <c r="N158" s="172">
        <v>18523</v>
      </c>
      <c r="O158" s="171">
        <v>19940</v>
      </c>
      <c r="P158" s="172">
        <v>27627</v>
      </c>
      <c r="Q158" s="171">
        <v>16248</v>
      </c>
      <c r="R158" s="172">
        <v>5352</v>
      </c>
      <c r="S158" s="172">
        <f t="shared" si="5"/>
        <v>160164</v>
      </c>
      <c r="T158" s="352" t="s">
        <v>172</v>
      </c>
      <c r="U158" s="345">
        <v>1</v>
      </c>
      <c r="V158" s="523"/>
      <c r="W158" s="366"/>
      <c r="X158" s="366"/>
    </row>
    <row r="159" spans="1:24" ht="15" customHeight="1">
      <c r="A159" s="356"/>
      <c r="B159" s="377"/>
      <c r="C159" s="377"/>
      <c r="D159" s="165" t="s">
        <v>74</v>
      </c>
      <c r="E159" s="477" t="s">
        <v>854</v>
      </c>
      <c r="F159" s="170"/>
      <c r="G159" s="171">
        <v>2738</v>
      </c>
      <c r="H159" s="172">
        <v>0</v>
      </c>
      <c r="I159" s="171">
        <v>2911</v>
      </c>
      <c r="J159" s="172">
        <v>3043</v>
      </c>
      <c r="K159" s="173">
        <v>3192</v>
      </c>
      <c r="L159" s="172">
        <v>1862</v>
      </c>
      <c r="M159" s="171">
        <v>2415</v>
      </c>
      <c r="N159" s="172">
        <v>3486</v>
      </c>
      <c r="O159" s="171">
        <v>3083</v>
      </c>
      <c r="P159" s="172">
        <v>4107</v>
      </c>
      <c r="Q159" s="171">
        <v>2862</v>
      </c>
      <c r="R159" s="172">
        <v>1729</v>
      </c>
      <c r="S159" s="172">
        <f t="shared" si="5"/>
        <v>31428</v>
      </c>
      <c r="T159" s="352" t="s">
        <v>171</v>
      </c>
      <c r="U159" s="345">
        <v>1</v>
      </c>
      <c r="V159" s="523"/>
      <c r="W159" s="366"/>
      <c r="X159" s="366"/>
    </row>
    <row r="160" spans="1:24" ht="15" customHeight="1">
      <c r="A160" s="356"/>
      <c r="B160" s="377"/>
      <c r="C160" s="377"/>
      <c r="D160" s="165" t="s">
        <v>76</v>
      </c>
      <c r="E160" s="477" t="s">
        <v>855</v>
      </c>
      <c r="F160" s="170"/>
      <c r="G160" s="171">
        <v>0</v>
      </c>
      <c r="H160" s="172">
        <v>0</v>
      </c>
      <c r="I160" s="171">
        <v>0</v>
      </c>
      <c r="J160" s="172">
        <v>1366</v>
      </c>
      <c r="K160" s="173">
        <v>1917</v>
      </c>
      <c r="L160" s="172">
        <v>0</v>
      </c>
      <c r="M160" s="171">
        <v>918</v>
      </c>
      <c r="N160" s="172">
        <v>3651</v>
      </c>
      <c r="O160" s="171">
        <v>733</v>
      </c>
      <c r="P160" s="172">
        <v>2874</v>
      </c>
      <c r="Q160" s="171">
        <v>2853</v>
      </c>
      <c r="R160" s="172">
        <v>0</v>
      </c>
      <c r="S160" s="172">
        <f t="shared" si="5"/>
        <v>14312</v>
      </c>
      <c r="T160" s="352" t="s">
        <v>172</v>
      </c>
      <c r="U160" s="345">
        <v>1</v>
      </c>
      <c r="V160" s="523"/>
      <c r="W160" s="366"/>
      <c r="X160" s="366"/>
    </row>
    <row r="161" spans="1:24" ht="15" customHeight="1">
      <c r="A161" s="381"/>
      <c r="B161" s="384"/>
      <c r="C161" s="384"/>
      <c r="D161" s="165" t="s">
        <v>78</v>
      </c>
      <c r="E161" s="477" t="s">
        <v>856</v>
      </c>
      <c r="F161" s="170"/>
      <c r="G161" s="171">
        <v>0</v>
      </c>
      <c r="H161" s="172">
        <v>0</v>
      </c>
      <c r="I161" s="171">
        <v>0</v>
      </c>
      <c r="J161" s="172">
        <v>0</v>
      </c>
      <c r="K161" s="173">
        <v>0</v>
      </c>
      <c r="L161" s="172">
        <v>0</v>
      </c>
      <c r="M161" s="171">
        <v>0</v>
      </c>
      <c r="N161" s="172">
        <v>0</v>
      </c>
      <c r="O161" s="171">
        <v>0</v>
      </c>
      <c r="P161" s="172">
        <v>5000</v>
      </c>
      <c r="Q161" s="171">
        <v>15000</v>
      </c>
      <c r="R161" s="172">
        <v>0</v>
      </c>
      <c r="S161" s="172">
        <f t="shared" si="5"/>
        <v>20000</v>
      </c>
      <c r="T161" s="352" t="s">
        <v>180</v>
      </c>
      <c r="U161" s="345">
        <v>1</v>
      </c>
      <c r="V161" s="523"/>
      <c r="W161" s="366"/>
      <c r="X161" s="366"/>
    </row>
    <row r="162" spans="1:24" ht="15" customHeight="1">
      <c r="A162" s="394"/>
      <c r="B162" s="395"/>
      <c r="C162" s="395"/>
      <c r="D162" s="396"/>
      <c r="E162" s="479" t="s">
        <v>620</v>
      </c>
      <c r="F162" s="387"/>
      <c r="G162" s="397">
        <f t="shared" ref="G162:R162" si="7">SUMIFS(G145:G161,$U145:$U161,1)</f>
        <v>24054</v>
      </c>
      <c r="H162" s="398">
        <f t="shared" si="7"/>
        <v>24351</v>
      </c>
      <c r="I162" s="397">
        <f t="shared" si="7"/>
        <v>31998</v>
      </c>
      <c r="J162" s="398">
        <f t="shared" si="7"/>
        <v>62358</v>
      </c>
      <c r="K162" s="399">
        <f t="shared" si="7"/>
        <v>82152</v>
      </c>
      <c r="L162" s="398">
        <f t="shared" si="7"/>
        <v>57980</v>
      </c>
      <c r="M162" s="397">
        <f t="shared" si="7"/>
        <v>55102</v>
      </c>
      <c r="N162" s="398">
        <f t="shared" si="7"/>
        <v>83698</v>
      </c>
      <c r="O162" s="397">
        <f t="shared" si="7"/>
        <v>75345</v>
      </c>
      <c r="P162" s="398">
        <f t="shared" si="7"/>
        <v>128492</v>
      </c>
      <c r="Q162" s="397">
        <f t="shared" si="7"/>
        <v>135647</v>
      </c>
      <c r="R162" s="398">
        <f t="shared" si="7"/>
        <v>27555</v>
      </c>
      <c r="S162" s="389">
        <f>SUMIFS(S145:S161,$U145:$U161,1)</f>
        <v>788732</v>
      </c>
      <c r="T162" s="390"/>
      <c r="U162" s="345">
        <v>2</v>
      </c>
      <c r="V162" s="523"/>
      <c r="W162" s="366"/>
      <c r="X162" s="366"/>
    </row>
    <row r="163" spans="1:24" ht="15" customHeight="1">
      <c r="A163" s="356"/>
      <c r="B163" s="374" t="s">
        <v>251</v>
      </c>
      <c r="C163" s="377"/>
      <c r="D163" s="163" t="s">
        <v>876</v>
      </c>
      <c r="E163" s="478" t="s">
        <v>898</v>
      </c>
      <c r="F163" s="174"/>
      <c r="G163" s="175">
        <v>0</v>
      </c>
      <c r="H163" s="176">
        <v>0</v>
      </c>
      <c r="I163" s="175">
        <v>0</v>
      </c>
      <c r="J163" s="176">
        <v>0</v>
      </c>
      <c r="K163" s="177">
        <v>0</v>
      </c>
      <c r="L163" s="176">
        <v>1000</v>
      </c>
      <c r="M163" s="175">
        <v>0</v>
      </c>
      <c r="N163" s="176">
        <v>0</v>
      </c>
      <c r="O163" s="175">
        <v>0</v>
      </c>
      <c r="P163" s="176">
        <v>6300</v>
      </c>
      <c r="Q163" s="175">
        <v>0</v>
      </c>
      <c r="R163" s="176">
        <v>0</v>
      </c>
      <c r="S163" s="176">
        <f t="shared" si="5"/>
        <v>7300</v>
      </c>
      <c r="T163" s="538" t="s">
        <v>897</v>
      </c>
      <c r="U163" s="345">
        <v>1</v>
      </c>
      <c r="V163" s="523"/>
      <c r="W163" s="366"/>
      <c r="X163" s="366"/>
    </row>
    <row r="164" spans="1:24" ht="15" customHeight="1">
      <c r="A164" s="356"/>
      <c r="B164" s="374"/>
      <c r="C164" s="377"/>
      <c r="D164" s="163" t="s">
        <v>48</v>
      </c>
      <c r="E164" s="478" t="s">
        <v>252</v>
      </c>
      <c r="F164" s="174"/>
      <c r="G164" s="175">
        <v>12397</v>
      </c>
      <c r="H164" s="176">
        <v>11924</v>
      </c>
      <c r="I164" s="175">
        <v>2306</v>
      </c>
      <c r="J164" s="176">
        <v>0</v>
      </c>
      <c r="K164" s="177">
        <v>0</v>
      </c>
      <c r="L164" s="176">
        <v>0</v>
      </c>
      <c r="M164" s="175">
        <v>0</v>
      </c>
      <c r="N164" s="176">
        <v>0</v>
      </c>
      <c r="O164" s="175">
        <v>0</v>
      </c>
      <c r="P164" s="176">
        <v>0</v>
      </c>
      <c r="Q164" s="175">
        <v>0</v>
      </c>
      <c r="R164" s="176">
        <v>5578</v>
      </c>
      <c r="S164" s="176">
        <f t="shared" ref="S164" si="8">SUM(G164:R164)</f>
        <v>32205</v>
      </c>
      <c r="T164" s="341" t="s">
        <v>249</v>
      </c>
      <c r="U164" s="345">
        <v>1</v>
      </c>
      <c r="V164" s="523"/>
      <c r="W164" s="366"/>
      <c r="X164" s="366"/>
    </row>
    <row r="165" spans="1:24" ht="15" customHeight="1">
      <c r="A165" s="356"/>
      <c r="B165" s="377"/>
      <c r="C165" s="377"/>
      <c r="D165" s="163" t="s">
        <v>50</v>
      </c>
      <c r="E165" s="478" t="s">
        <v>253</v>
      </c>
      <c r="F165" s="174"/>
      <c r="G165" s="175">
        <v>0</v>
      </c>
      <c r="H165" s="176">
        <v>0</v>
      </c>
      <c r="I165" s="175">
        <v>0</v>
      </c>
      <c r="J165" s="176">
        <v>115</v>
      </c>
      <c r="K165" s="177">
        <v>490</v>
      </c>
      <c r="L165" s="176">
        <v>119</v>
      </c>
      <c r="M165" s="175">
        <v>139</v>
      </c>
      <c r="N165" s="176">
        <v>279</v>
      </c>
      <c r="O165" s="175">
        <v>326</v>
      </c>
      <c r="P165" s="176">
        <v>444</v>
      </c>
      <c r="Q165" s="175">
        <v>0</v>
      </c>
      <c r="R165" s="176">
        <v>0</v>
      </c>
      <c r="S165" s="176">
        <f t="shared" si="5"/>
        <v>1912</v>
      </c>
      <c r="T165" s="341" t="s">
        <v>182</v>
      </c>
      <c r="U165" s="345">
        <v>1</v>
      </c>
      <c r="V165" s="523"/>
      <c r="W165" s="366"/>
      <c r="X165" s="366"/>
    </row>
    <row r="166" spans="1:24" ht="15" customHeight="1">
      <c r="A166" s="356"/>
      <c r="B166" s="377"/>
      <c r="C166" s="377"/>
      <c r="D166" s="163" t="s">
        <v>52</v>
      </c>
      <c r="E166" s="478" t="s">
        <v>254</v>
      </c>
      <c r="F166" s="174"/>
      <c r="G166" s="175">
        <v>1326</v>
      </c>
      <c r="H166" s="176">
        <v>1445</v>
      </c>
      <c r="I166" s="175">
        <v>930</v>
      </c>
      <c r="J166" s="176">
        <v>674</v>
      </c>
      <c r="K166" s="177">
        <v>1686</v>
      </c>
      <c r="L166" s="176">
        <v>815</v>
      </c>
      <c r="M166" s="175">
        <v>913</v>
      </c>
      <c r="N166" s="176">
        <v>1257</v>
      </c>
      <c r="O166" s="175">
        <v>1183</v>
      </c>
      <c r="P166" s="176">
        <v>1661</v>
      </c>
      <c r="Q166" s="175">
        <v>917</v>
      </c>
      <c r="R166" s="176">
        <v>1065</v>
      </c>
      <c r="S166" s="176">
        <f t="shared" si="5"/>
        <v>13872</v>
      </c>
      <c r="T166" s="341" t="s">
        <v>181</v>
      </c>
      <c r="U166" s="345">
        <v>1</v>
      </c>
      <c r="V166" s="523"/>
      <c r="W166" s="366"/>
      <c r="X166" s="366"/>
    </row>
    <row r="167" spans="1:24" ht="15" customHeight="1">
      <c r="A167" s="356"/>
      <c r="B167" s="377"/>
      <c r="C167" s="377"/>
      <c r="D167" s="163" t="s">
        <v>201</v>
      </c>
      <c r="E167" s="478" t="s">
        <v>255</v>
      </c>
      <c r="F167" s="174"/>
      <c r="G167" s="175">
        <v>1682</v>
      </c>
      <c r="H167" s="176">
        <v>1322</v>
      </c>
      <c r="I167" s="175">
        <v>1952</v>
      </c>
      <c r="J167" s="176">
        <v>2018</v>
      </c>
      <c r="K167" s="177">
        <v>2985</v>
      </c>
      <c r="L167" s="176">
        <v>1892</v>
      </c>
      <c r="M167" s="175">
        <v>1956</v>
      </c>
      <c r="N167" s="176">
        <v>2519</v>
      </c>
      <c r="O167" s="175">
        <v>1757</v>
      </c>
      <c r="P167" s="176">
        <v>2737</v>
      </c>
      <c r="Q167" s="175">
        <v>2590</v>
      </c>
      <c r="R167" s="176">
        <v>1574</v>
      </c>
      <c r="S167" s="176">
        <f t="shared" si="5"/>
        <v>24984</v>
      </c>
      <c r="T167" s="341" t="s">
        <v>172</v>
      </c>
      <c r="U167" s="345">
        <v>1</v>
      </c>
      <c r="V167" s="523"/>
      <c r="W167" s="366"/>
      <c r="X167" s="366"/>
    </row>
    <row r="168" spans="1:24" ht="15" customHeight="1">
      <c r="A168" s="356"/>
      <c r="B168" s="377"/>
      <c r="C168" s="377"/>
      <c r="D168" s="163" t="s">
        <v>56</v>
      </c>
      <c r="E168" s="478" t="s">
        <v>256</v>
      </c>
      <c r="F168" s="174"/>
      <c r="G168" s="175">
        <v>0</v>
      </c>
      <c r="H168" s="176">
        <v>0</v>
      </c>
      <c r="I168" s="175">
        <v>0</v>
      </c>
      <c r="J168" s="176">
        <v>150</v>
      </c>
      <c r="K168" s="177">
        <v>2040</v>
      </c>
      <c r="L168" s="176">
        <v>0</v>
      </c>
      <c r="M168" s="175">
        <v>0</v>
      </c>
      <c r="N168" s="176">
        <v>0</v>
      </c>
      <c r="O168" s="175">
        <v>0</v>
      </c>
      <c r="P168" s="176">
        <v>0</v>
      </c>
      <c r="Q168" s="175">
        <v>0</v>
      </c>
      <c r="R168" s="176">
        <v>0</v>
      </c>
      <c r="S168" s="176">
        <f t="shared" si="5"/>
        <v>2190</v>
      </c>
      <c r="T168" s="341" t="s">
        <v>179</v>
      </c>
      <c r="U168" s="345">
        <v>1</v>
      </c>
      <c r="V168" s="523"/>
      <c r="W168" s="366"/>
      <c r="X168" s="366"/>
    </row>
    <row r="169" spans="1:24" ht="15" customHeight="1">
      <c r="A169" s="356"/>
      <c r="B169" s="377"/>
      <c r="C169" s="377"/>
      <c r="D169" s="163" t="s">
        <v>58</v>
      </c>
      <c r="E169" s="478" t="s">
        <v>731</v>
      </c>
      <c r="F169" s="174"/>
      <c r="G169" s="175">
        <v>0</v>
      </c>
      <c r="H169" s="176">
        <v>0</v>
      </c>
      <c r="I169" s="175">
        <v>26</v>
      </c>
      <c r="J169" s="176">
        <v>142</v>
      </c>
      <c r="K169" s="177">
        <v>312</v>
      </c>
      <c r="L169" s="176">
        <v>234</v>
      </c>
      <c r="M169" s="175">
        <v>290</v>
      </c>
      <c r="N169" s="176">
        <v>821</v>
      </c>
      <c r="O169" s="175">
        <v>448</v>
      </c>
      <c r="P169" s="176">
        <v>442</v>
      </c>
      <c r="Q169" s="175">
        <v>431</v>
      </c>
      <c r="R169" s="176">
        <v>0</v>
      </c>
      <c r="S169" s="176">
        <f t="shared" si="5"/>
        <v>3146</v>
      </c>
      <c r="T169" s="341"/>
      <c r="V169" s="523"/>
      <c r="W169" s="366"/>
      <c r="X169" s="366"/>
    </row>
    <row r="170" spans="1:24" ht="15" customHeight="1">
      <c r="A170" s="356"/>
      <c r="B170" s="377"/>
      <c r="C170" s="377"/>
      <c r="D170" s="163"/>
      <c r="E170" s="478" t="s">
        <v>259</v>
      </c>
      <c r="F170" s="174"/>
      <c r="G170" s="175">
        <v>0</v>
      </c>
      <c r="H170" s="176">
        <v>0</v>
      </c>
      <c r="I170" s="175">
        <v>0</v>
      </c>
      <c r="J170" s="176">
        <v>51</v>
      </c>
      <c r="K170" s="177">
        <v>168</v>
      </c>
      <c r="L170" s="176">
        <v>46</v>
      </c>
      <c r="M170" s="175">
        <v>137</v>
      </c>
      <c r="N170" s="176">
        <v>616</v>
      </c>
      <c r="O170" s="175">
        <v>265</v>
      </c>
      <c r="P170" s="176">
        <v>198</v>
      </c>
      <c r="Q170" s="175">
        <v>183</v>
      </c>
      <c r="R170" s="176">
        <v>0</v>
      </c>
      <c r="S170" s="176">
        <f t="shared" si="5"/>
        <v>1664</v>
      </c>
      <c r="T170" s="341" t="s">
        <v>182</v>
      </c>
      <c r="U170" s="345">
        <v>1</v>
      </c>
      <c r="V170" s="523"/>
      <c r="W170" s="366"/>
      <c r="X170" s="366"/>
    </row>
    <row r="171" spans="1:24" ht="15" customHeight="1">
      <c r="A171" s="356"/>
      <c r="B171" s="377"/>
      <c r="C171" s="377"/>
      <c r="D171" s="163"/>
      <c r="E171" s="478" t="s">
        <v>236</v>
      </c>
      <c r="F171" s="174"/>
      <c r="G171" s="175">
        <v>0</v>
      </c>
      <c r="H171" s="176">
        <v>0</v>
      </c>
      <c r="I171" s="175">
        <v>26</v>
      </c>
      <c r="J171" s="176">
        <v>91</v>
      </c>
      <c r="K171" s="177">
        <v>144</v>
      </c>
      <c r="L171" s="176">
        <v>188</v>
      </c>
      <c r="M171" s="175">
        <v>153</v>
      </c>
      <c r="N171" s="176">
        <v>205</v>
      </c>
      <c r="O171" s="175">
        <v>183</v>
      </c>
      <c r="P171" s="176">
        <v>244</v>
      </c>
      <c r="Q171" s="175">
        <v>248</v>
      </c>
      <c r="R171" s="176">
        <v>0</v>
      </c>
      <c r="S171" s="176">
        <f t="shared" si="5"/>
        <v>1482</v>
      </c>
      <c r="T171" s="341" t="s">
        <v>175</v>
      </c>
      <c r="U171" s="345">
        <v>1</v>
      </c>
      <c r="V171" s="523"/>
      <c r="W171" s="366"/>
      <c r="X171" s="366"/>
    </row>
    <row r="172" spans="1:24" ht="15" customHeight="1">
      <c r="A172" s="356"/>
      <c r="B172" s="377"/>
      <c r="C172" s="377"/>
      <c r="D172" s="163" t="s">
        <v>60</v>
      </c>
      <c r="E172" s="478" t="s">
        <v>682</v>
      </c>
      <c r="F172" s="174"/>
      <c r="G172" s="175">
        <v>9761</v>
      </c>
      <c r="H172" s="176">
        <v>3887</v>
      </c>
      <c r="I172" s="175">
        <v>9879</v>
      </c>
      <c r="J172" s="176">
        <v>8463</v>
      </c>
      <c r="K172" s="177">
        <v>12780</v>
      </c>
      <c r="L172" s="176">
        <v>6555</v>
      </c>
      <c r="M172" s="175">
        <v>6990</v>
      </c>
      <c r="N172" s="176">
        <v>8755</v>
      </c>
      <c r="O172" s="175">
        <v>9920</v>
      </c>
      <c r="P172" s="176">
        <v>11468</v>
      </c>
      <c r="Q172" s="175">
        <v>8350</v>
      </c>
      <c r="R172" s="176">
        <v>4975</v>
      </c>
      <c r="S172" s="176">
        <f t="shared" si="5"/>
        <v>101783</v>
      </c>
      <c r="T172" s="341" t="s">
        <v>172</v>
      </c>
      <c r="U172" s="345">
        <v>1</v>
      </c>
      <c r="V172" s="523"/>
      <c r="W172" s="366"/>
      <c r="X172" s="366"/>
    </row>
    <row r="173" spans="1:24" ht="15" customHeight="1">
      <c r="A173" s="356"/>
      <c r="B173" s="377"/>
      <c r="C173" s="377"/>
      <c r="D173" s="163" t="s">
        <v>62</v>
      </c>
      <c r="E173" s="478" t="s">
        <v>257</v>
      </c>
      <c r="F173" s="174"/>
      <c r="G173" s="175">
        <v>1701</v>
      </c>
      <c r="H173" s="176">
        <v>1238</v>
      </c>
      <c r="I173" s="175">
        <v>1800</v>
      </c>
      <c r="J173" s="176">
        <v>1808</v>
      </c>
      <c r="K173" s="177">
        <v>2570</v>
      </c>
      <c r="L173" s="176">
        <v>1821</v>
      </c>
      <c r="M173" s="175">
        <v>1636</v>
      </c>
      <c r="N173" s="176">
        <v>1870</v>
      </c>
      <c r="O173" s="175">
        <v>1891</v>
      </c>
      <c r="P173" s="176">
        <v>2359</v>
      </c>
      <c r="Q173" s="175">
        <v>2132</v>
      </c>
      <c r="R173" s="176">
        <v>1639</v>
      </c>
      <c r="S173" s="176">
        <f t="shared" si="5"/>
        <v>22465</v>
      </c>
      <c r="T173" s="341" t="s">
        <v>171</v>
      </c>
      <c r="U173" s="345">
        <v>1</v>
      </c>
      <c r="V173" s="523"/>
      <c r="W173" s="366"/>
      <c r="X173" s="366"/>
    </row>
    <row r="174" spans="1:24" ht="15" customHeight="1">
      <c r="A174" s="356"/>
      <c r="B174" s="377"/>
      <c r="C174" s="377"/>
      <c r="D174" s="163" t="s">
        <v>64</v>
      </c>
      <c r="E174" s="478" t="s">
        <v>710</v>
      </c>
      <c r="F174" s="174"/>
      <c r="G174" s="175">
        <v>1121</v>
      </c>
      <c r="H174" s="176">
        <v>1355</v>
      </c>
      <c r="I174" s="175">
        <v>2714</v>
      </c>
      <c r="J174" s="176">
        <v>3673</v>
      </c>
      <c r="K174" s="177">
        <v>4269</v>
      </c>
      <c r="L174" s="176">
        <v>3441</v>
      </c>
      <c r="M174" s="175">
        <v>3012</v>
      </c>
      <c r="N174" s="176">
        <v>2981</v>
      </c>
      <c r="O174" s="175">
        <v>3451</v>
      </c>
      <c r="P174" s="176">
        <v>4860</v>
      </c>
      <c r="Q174" s="175">
        <v>4954</v>
      </c>
      <c r="R174" s="176">
        <v>1670</v>
      </c>
      <c r="S174" s="176">
        <f t="shared" si="5"/>
        <v>37501</v>
      </c>
      <c r="T174" s="341" t="s">
        <v>174</v>
      </c>
      <c r="U174" s="345">
        <v>1</v>
      </c>
      <c r="V174" s="523"/>
      <c r="W174" s="366"/>
      <c r="X174" s="366"/>
    </row>
    <row r="175" spans="1:24" ht="15" customHeight="1">
      <c r="A175" s="356"/>
      <c r="B175" s="377"/>
      <c r="C175" s="377"/>
      <c r="D175" s="163" t="s">
        <v>66</v>
      </c>
      <c r="E175" s="478" t="s">
        <v>258</v>
      </c>
      <c r="F175" s="174"/>
      <c r="G175" s="175">
        <v>1560</v>
      </c>
      <c r="H175" s="176">
        <v>1592</v>
      </c>
      <c r="I175" s="175">
        <v>3050</v>
      </c>
      <c r="J175" s="176">
        <v>4306</v>
      </c>
      <c r="K175" s="177">
        <v>6200</v>
      </c>
      <c r="L175" s="176">
        <v>3569</v>
      </c>
      <c r="M175" s="175">
        <v>3048</v>
      </c>
      <c r="N175" s="176">
        <v>4135</v>
      </c>
      <c r="O175" s="175">
        <v>4125</v>
      </c>
      <c r="P175" s="176">
        <v>5910</v>
      </c>
      <c r="Q175" s="175">
        <v>4688</v>
      </c>
      <c r="R175" s="176">
        <v>2632</v>
      </c>
      <c r="S175" s="176">
        <f t="shared" si="5"/>
        <v>44815</v>
      </c>
      <c r="T175" s="341" t="s">
        <v>250</v>
      </c>
      <c r="U175" s="345">
        <v>1</v>
      </c>
      <c r="V175" s="523"/>
      <c r="W175" s="366"/>
      <c r="X175" s="366"/>
    </row>
    <row r="176" spans="1:24" ht="15" customHeight="1">
      <c r="A176" s="356"/>
      <c r="B176" s="377"/>
      <c r="C176" s="377"/>
      <c r="D176" s="163" t="s">
        <v>68</v>
      </c>
      <c r="E176" s="478" t="s">
        <v>832</v>
      </c>
      <c r="F176" s="174"/>
      <c r="G176" s="175">
        <v>196</v>
      </c>
      <c r="H176" s="176">
        <v>142</v>
      </c>
      <c r="I176" s="175">
        <v>300</v>
      </c>
      <c r="J176" s="176">
        <v>465</v>
      </c>
      <c r="K176" s="177">
        <v>1021</v>
      </c>
      <c r="L176" s="176">
        <v>689</v>
      </c>
      <c r="M176" s="175">
        <v>941</v>
      </c>
      <c r="N176" s="176">
        <v>708</v>
      </c>
      <c r="O176" s="175">
        <v>604</v>
      </c>
      <c r="P176" s="176">
        <v>1010</v>
      </c>
      <c r="Q176" s="175">
        <v>1035</v>
      </c>
      <c r="R176" s="176">
        <v>640</v>
      </c>
      <c r="S176" s="176">
        <f t="shared" si="5"/>
        <v>7751</v>
      </c>
      <c r="T176" s="341" t="s">
        <v>183</v>
      </c>
      <c r="U176" s="345">
        <v>1</v>
      </c>
      <c r="V176" s="523"/>
      <c r="W176" s="366"/>
      <c r="X176" s="366"/>
    </row>
    <row r="177" spans="1:24" ht="15" customHeight="1">
      <c r="A177" s="356"/>
      <c r="B177" s="377"/>
      <c r="C177" s="377"/>
      <c r="D177" s="163" t="s">
        <v>70</v>
      </c>
      <c r="E177" s="478" t="s">
        <v>711</v>
      </c>
      <c r="F177" s="174"/>
      <c r="G177" s="175">
        <v>1033</v>
      </c>
      <c r="H177" s="176">
        <v>985</v>
      </c>
      <c r="I177" s="175">
        <v>1205</v>
      </c>
      <c r="J177" s="176">
        <v>1199</v>
      </c>
      <c r="K177" s="177">
        <v>1606</v>
      </c>
      <c r="L177" s="176">
        <v>1059</v>
      </c>
      <c r="M177" s="175">
        <v>1149</v>
      </c>
      <c r="N177" s="176">
        <v>1468</v>
      </c>
      <c r="O177" s="175">
        <v>1326</v>
      </c>
      <c r="P177" s="176">
        <v>1585</v>
      </c>
      <c r="Q177" s="175">
        <v>1380</v>
      </c>
      <c r="R177" s="176">
        <v>830</v>
      </c>
      <c r="S177" s="176">
        <f t="shared" si="5"/>
        <v>14825</v>
      </c>
      <c r="T177" s="341" t="s">
        <v>171</v>
      </c>
      <c r="U177" s="345">
        <v>1</v>
      </c>
      <c r="V177" s="523"/>
      <c r="W177" s="366"/>
      <c r="X177" s="366"/>
    </row>
    <row r="178" spans="1:24" ht="15" customHeight="1">
      <c r="A178" s="356"/>
      <c r="B178" s="377"/>
      <c r="C178" s="377"/>
      <c r="D178" s="163" t="s">
        <v>72</v>
      </c>
      <c r="E178" s="478" t="s">
        <v>865</v>
      </c>
      <c r="F178" s="174"/>
      <c r="G178" s="175">
        <v>1125</v>
      </c>
      <c r="H178" s="176">
        <v>1290</v>
      </c>
      <c r="I178" s="175">
        <v>1725</v>
      </c>
      <c r="J178" s="176">
        <v>1959</v>
      </c>
      <c r="K178" s="177">
        <v>2928</v>
      </c>
      <c r="L178" s="176">
        <v>1752</v>
      </c>
      <c r="M178" s="175">
        <v>1969</v>
      </c>
      <c r="N178" s="176">
        <v>2538</v>
      </c>
      <c r="O178" s="175">
        <v>1687</v>
      </c>
      <c r="P178" s="176">
        <v>2361</v>
      </c>
      <c r="Q178" s="175">
        <v>2059</v>
      </c>
      <c r="R178" s="176">
        <v>1111</v>
      </c>
      <c r="S178" s="176">
        <f t="shared" si="5"/>
        <v>22504</v>
      </c>
      <c r="T178" s="341" t="s">
        <v>250</v>
      </c>
      <c r="U178" s="345">
        <v>1</v>
      </c>
      <c r="V178" s="523"/>
      <c r="W178" s="366"/>
      <c r="X178" s="366"/>
    </row>
    <row r="179" spans="1:24" ht="15" customHeight="1">
      <c r="A179" s="356"/>
      <c r="B179" s="377"/>
      <c r="C179" s="377"/>
      <c r="D179" s="163" t="s">
        <v>74</v>
      </c>
      <c r="E179" s="478" t="s">
        <v>683</v>
      </c>
      <c r="F179" s="174"/>
      <c r="G179" s="175">
        <v>0</v>
      </c>
      <c r="H179" s="176">
        <v>0</v>
      </c>
      <c r="I179" s="175">
        <v>0</v>
      </c>
      <c r="J179" s="176">
        <v>0</v>
      </c>
      <c r="K179" s="177">
        <v>0</v>
      </c>
      <c r="L179" s="176">
        <v>0</v>
      </c>
      <c r="M179" s="175">
        <v>0</v>
      </c>
      <c r="N179" s="176">
        <v>391</v>
      </c>
      <c r="O179" s="175">
        <v>2042</v>
      </c>
      <c r="P179" s="176">
        <v>3774</v>
      </c>
      <c r="Q179" s="175">
        <v>805</v>
      </c>
      <c r="R179" s="176">
        <v>0</v>
      </c>
      <c r="S179" s="176">
        <f t="shared" si="5"/>
        <v>7012</v>
      </c>
      <c r="T179" s="341" t="s">
        <v>179</v>
      </c>
      <c r="U179" s="345">
        <v>1</v>
      </c>
      <c r="V179" s="523"/>
      <c r="W179" s="366"/>
      <c r="X179" s="366"/>
    </row>
    <row r="180" spans="1:24" ht="15" customHeight="1">
      <c r="A180" s="381"/>
      <c r="B180" s="384"/>
      <c r="C180" s="384"/>
      <c r="D180" s="163" t="s">
        <v>76</v>
      </c>
      <c r="E180" s="477" t="s">
        <v>757</v>
      </c>
      <c r="F180" s="170"/>
      <c r="G180" s="171">
        <v>1000</v>
      </c>
      <c r="H180" s="172">
        <v>1000</v>
      </c>
      <c r="I180" s="171">
        <v>1790</v>
      </c>
      <c r="J180" s="172">
        <v>2700</v>
      </c>
      <c r="K180" s="173">
        <v>3100</v>
      </c>
      <c r="L180" s="172">
        <v>2300</v>
      </c>
      <c r="M180" s="171">
        <v>2100</v>
      </c>
      <c r="N180" s="172">
        <v>3200</v>
      </c>
      <c r="O180" s="171">
        <v>3150</v>
      </c>
      <c r="P180" s="172">
        <v>4540</v>
      </c>
      <c r="Q180" s="171">
        <v>3260</v>
      </c>
      <c r="R180" s="172">
        <v>1735</v>
      </c>
      <c r="S180" s="172">
        <f t="shared" si="5"/>
        <v>29875</v>
      </c>
      <c r="T180" s="352" t="s">
        <v>250</v>
      </c>
      <c r="U180" s="345">
        <v>1</v>
      </c>
      <c r="V180" s="523"/>
      <c r="W180" s="366"/>
      <c r="X180" s="366"/>
    </row>
    <row r="181" spans="1:24" ht="15" customHeight="1">
      <c r="A181" s="576"/>
      <c r="B181" s="577"/>
      <c r="C181" s="577"/>
      <c r="D181" s="578"/>
      <c r="E181" s="604" t="s">
        <v>621</v>
      </c>
      <c r="F181" s="605"/>
      <c r="G181" s="606">
        <f t="shared" ref="G181:S181" si="9">SUMIFS(G163:G180,$U163:$U180,1)</f>
        <v>32902</v>
      </c>
      <c r="H181" s="607">
        <f t="shared" si="9"/>
        <v>26180</v>
      </c>
      <c r="I181" s="606">
        <f t="shared" si="9"/>
        <v>27677</v>
      </c>
      <c r="J181" s="607">
        <f t="shared" si="9"/>
        <v>27672</v>
      </c>
      <c r="K181" s="608">
        <f t="shared" si="9"/>
        <v>41987</v>
      </c>
      <c r="L181" s="607">
        <f t="shared" si="9"/>
        <v>25246</v>
      </c>
      <c r="M181" s="606">
        <f t="shared" si="9"/>
        <v>24143</v>
      </c>
      <c r="N181" s="607">
        <f t="shared" si="9"/>
        <v>30922</v>
      </c>
      <c r="O181" s="606">
        <f t="shared" si="9"/>
        <v>31910</v>
      </c>
      <c r="P181" s="607">
        <f t="shared" si="9"/>
        <v>49451</v>
      </c>
      <c r="Q181" s="606">
        <f t="shared" si="9"/>
        <v>32601</v>
      </c>
      <c r="R181" s="607">
        <f t="shared" si="9"/>
        <v>23449</v>
      </c>
      <c r="S181" s="609">
        <f t="shared" si="9"/>
        <v>374140</v>
      </c>
      <c r="T181" s="610"/>
      <c r="U181" s="345">
        <v>2</v>
      </c>
      <c r="V181" s="523"/>
      <c r="W181" s="366"/>
      <c r="X181" s="366"/>
    </row>
    <row r="182" spans="1:24" ht="15" customHeight="1">
      <c r="A182" s="356"/>
      <c r="B182" s="374" t="s">
        <v>7</v>
      </c>
      <c r="C182" s="375"/>
      <c r="D182" s="165" t="s">
        <v>46</v>
      </c>
      <c r="E182" s="477" t="s">
        <v>783</v>
      </c>
      <c r="F182" s="170"/>
      <c r="G182" s="171">
        <v>4980</v>
      </c>
      <c r="H182" s="172">
        <v>1632</v>
      </c>
      <c r="I182" s="171">
        <v>2316</v>
      </c>
      <c r="J182" s="172">
        <v>9252</v>
      </c>
      <c r="K182" s="173">
        <v>20352</v>
      </c>
      <c r="L182" s="172">
        <v>5544</v>
      </c>
      <c r="M182" s="171">
        <v>5340</v>
      </c>
      <c r="N182" s="172">
        <v>9348</v>
      </c>
      <c r="O182" s="171">
        <v>12228</v>
      </c>
      <c r="P182" s="172">
        <v>13956</v>
      </c>
      <c r="Q182" s="171">
        <v>10008</v>
      </c>
      <c r="R182" s="172">
        <v>5532</v>
      </c>
      <c r="S182" s="172">
        <f t="shared" si="5"/>
        <v>100488</v>
      </c>
      <c r="T182" s="352" t="s">
        <v>173</v>
      </c>
      <c r="U182" s="345">
        <v>1</v>
      </c>
      <c r="V182" s="523"/>
      <c r="W182" s="366"/>
      <c r="X182" s="366"/>
    </row>
    <row r="183" spans="1:24" ht="15" customHeight="1">
      <c r="A183" s="356"/>
      <c r="B183" s="377"/>
      <c r="C183" s="377"/>
      <c r="D183" s="165" t="s">
        <v>48</v>
      </c>
      <c r="E183" s="477" t="s">
        <v>261</v>
      </c>
      <c r="F183" s="170"/>
      <c r="G183" s="171">
        <v>54</v>
      </c>
      <c r="H183" s="172">
        <v>0</v>
      </c>
      <c r="I183" s="171">
        <v>309</v>
      </c>
      <c r="J183" s="172">
        <v>307</v>
      </c>
      <c r="K183" s="173">
        <v>392</v>
      </c>
      <c r="L183" s="172">
        <v>222</v>
      </c>
      <c r="M183" s="171">
        <v>197</v>
      </c>
      <c r="N183" s="172">
        <v>356</v>
      </c>
      <c r="O183" s="171">
        <v>276</v>
      </c>
      <c r="P183" s="172">
        <v>355</v>
      </c>
      <c r="Q183" s="171">
        <v>390</v>
      </c>
      <c r="R183" s="172">
        <v>183</v>
      </c>
      <c r="S183" s="172">
        <f t="shared" si="5"/>
        <v>3041</v>
      </c>
      <c r="T183" s="352" t="s">
        <v>170</v>
      </c>
      <c r="U183" s="345">
        <v>1</v>
      </c>
      <c r="V183" s="523"/>
      <c r="W183" s="366"/>
      <c r="X183" s="366"/>
    </row>
    <row r="184" spans="1:24" ht="15" customHeight="1">
      <c r="A184" s="356"/>
      <c r="B184" s="377"/>
      <c r="C184" s="377"/>
      <c r="D184" s="165" t="s">
        <v>50</v>
      </c>
      <c r="E184" s="477" t="s">
        <v>262</v>
      </c>
      <c r="F184" s="170"/>
      <c r="G184" s="171">
        <v>3492</v>
      </c>
      <c r="H184" s="172">
        <v>2852</v>
      </c>
      <c r="I184" s="171">
        <v>5932</v>
      </c>
      <c r="J184" s="172">
        <v>4732</v>
      </c>
      <c r="K184" s="173">
        <v>6759</v>
      </c>
      <c r="L184" s="172">
        <v>6228</v>
      </c>
      <c r="M184" s="171">
        <v>8163</v>
      </c>
      <c r="N184" s="172">
        <v>14216</v>
      </c>
      <c r="O184" s="171">
        <v>5618</v>
      </c>
      <c r="P184" s="172">
        <v>7631</v>
      </c>
      <c r="Q184" s="171">
        <v>8207</v>
      </c>
      <c r="R184" s="172">
        <v>3345</v>
      </c>
      <c r="S184" s="172">
        <f t="shared" si="5"/>
        <v>77175</v>
      </c>
      <c r="T184" s="352" t="s">
        <v>170</v>
      </c>
      <c r="U184" s="345">
        <v>1</v>
      </c>
      <c r="V184" s="523"/>
      <c r="W184" s="366"/>
      <c r="X184" s="366"/>
    </row>
    <row r="185" spans="1:24" ht="15" customHeight="1">
      <c r="A185" s="356"/>
      <c r="B185" s="377"/>
      <c r="C185" s="377"/>
      <c r="D185" s="165" t="s">
        <v>52</v>
      </c>
      <c r="E185" s="477" t="s">
        <v>263</v>
      </c>
      <c r="F185" s="170"/>
      <c r="G185" s="171">
        <v>947</v>
      </c>
      <c r="H185" s="172">
        <v>770</v>
      </c>
      <c r="I185" s="171">
        <v>1259</v>
      </c>
      <c r="J185" s="172">
        <v>1301</v>
      </c>
      <c r="K185" s="173">
        <v>1220</v>
      </c>
      <c r="L185" s="172">
        <v>1065</v>
      </c>
      <c r="M185" s="171">
        <v>1292</v>
      </c>
      <c r="N185" s="172">
        <v>1358</v>
      </c>
      <c r="O185" s="171">
        <v>2361</v>
      </c>
      <c r="P185" s="172">
        <v>2829</v>
      </c>
      <c r="Q185" s="171">
        <v>1776</v>
      </c>
      <c r="R185" s="172">
        <v>1214</v>
      </c>
      <c r="S185" s="172">
        <f t="shared" si="5"/>
        <v>17392</v>
      </c>
      <c r="T185" s="352" t="s">
        <v>170</v>
      </c>
      <c r="U185" s="345">
        <v>1</v>
      </c>
      <c r="V185" s="523"/>
      <c r="W185" s="366"/>
      <c r="X185" s="366"/>
    </row>
    <row r="186" spans="1:24" ht="15" customHeight="1">
      <c r="A186" s="356"/>
      <c r="B186" s="377"/>
      <c r="C186" s="377"/>
      <c r="D186" s="165" t="s">
        <v>201</v>
      </c>
      <c r="E186" s="477" t="s">
        <v>264</v>
      </c>
      <c r="F186" s="170"/>
      <c r="G186" s="171">
        <v>6984</v>
      </c>
      <c r="H186" s="172">
        <v>0</v>
      </c>
      <c r="I186" s="171">
        <v>0</v>
      </c>
      <c r="J186" s="172">
        <v>9052</v>
      </c>
      <c r="K186" s="173">
        <v>10229</v>
      </c>
      <c r="L186" s="172">
        <v>12002</v>
      </c>
      <c r="M186" s="171">
        <v>12954</v>
      </c>
      <c r="N186" s="172">
        <v>20942</v>
      </c>
      <c r="O186" s="171">
        <v>10463</v>
      </c>
      <c r="P186" s="172">
        <v>9179</v>
      </c>
      <c r="Q186" s="171">
        <v>8282</v>
      </c>
      <c r="R186" s="172">
        <v>6752</v>
      </c>
      <c r="S186" s="172">
        <f t="shared" si="5"/>
        <v>106839</v>
      </c>
      <c r="T186" s="352" t="s">
        <v>181</v>
      </c>
      <c r="U186" s="345">
        <v>1</v>
      </c>
      <c r="V186" s="523"/>
      <c r="W186" s="366"/>
      <c r="X186" s="366"/>
    </row>
    <row r="187" spans="1:24" ht="15" customHeight="1">
      <c r="A187" s="356"/>
      <c r="B187" s="377"/>
      <c r="C187" s="377"/>
      <c r="D187" s="165" t="s">
        <v>56</v>
      </c>
      <c r="E187" s="477" t="s">
        <v>685</v>
      </c>
      <c r="F187" s="170"/>
      <c r="G187" s="171">
        <v>2775</v>
      </c>
      <c r="H187" s="172">
        <v>1149</v>
      </c>
      <c r="I187" s="171">
        <v>6010</v>
      </c>
      <c r="J187" s="172">
        <v>4856</v>
      </c>
      <c r="K187" s="173">
        <v>3285</v>
      </c>
      <c r="L187" s="172">
        <v>6028</v>
      </c>
      <c r="M187" s="171">
        <v>7479</v>
      </c>
      <c r="N187" s="172">
        <v>13071</v>
      </c>
      <c r="O187" s="171">
        <v>6429</v>
      </c>
      <c r="P187" s="172">
        <v>5533</v>
      </c>
      <c r="Q187" s="171">
        <v>6122</v>
      </c>
      <c r="R187" s="172">
        <v>4929</v>
      </c>
      <c r="S187" s="172">
        <f>SUM(G187:R187)</f>
        <v>67666</v>
      </c>
      <c r="T187" s="352" t="s">
        <v>170</v>
      </c>
      <c r="U187" s="345">
        <v>1</v>
      </c>
      <c r="V187" s="523"/>
      <c r="W187" s="366"/>
      <c r="X187" s="366"/>
    </row>
    <row r="188" spans="1:24" ht="15" customHeight="1">
      <c r="A188" s="356"/>
      <c r="B188" s="377"/>
      <c r="C188" s="377"/>
      <c r="D188" s="165" t="s">
        <v>58</v>
      </c>
      <c r="E188" s="477" t="s">
        <v>686</v>
      </c>
      <c r="F188" s="170"/>
      <c r="G188" s="171">
        <v>2456</v>
      </c>
      <c r="H188" s="172">
        <v>2262</v>
      </c>
      <c r="I188" s="171">
        <v>5701</v>
      </c>
      <c r="J188" s="172">
        <v>9069</v>
      </c>
      <c r="K188" s="173">
        <v>15287</v>
      </c>
      <c r="L188" s="172">
        <v>4637</v>
      </c>
      <c r="M188" s="171">
        <v>3169</v>
      </c>
      <c r="N188" s="172">
        <v>2478</v>
      </c>
      <c r="O188" s="171">
        <v>4593</v>
      </c>
      <c r="P188" s="172">
        <v>7823</v>
      </c>
      <c r="Q188" s="171">
        <v>5736</v>
      </c>
      <c r="R188" s="172">
        <v>1466</v>
      </c>
      <c r="S188" s="172">
        <f t="shared" si="5"/>
        <v>64677</v>
      </c>
      <c r="T188" s="352" t="s">
        <v>179</v>
      </c>
      <c r="U188" s="345">
        <v>1</v>
      </c>
      <c r="V188" s="523"/>
      <c r="W188" s="366"/>
      <c r="X188" s="366"/>
    </row>
    <row r="189" spans="1:24" ht="15" customHeight="1">
      <c r="A189" s="356"/>
      <c r="B189" s="377"/>
      <c r="C189" s="377"/>
      <c r="D189" s="165" t="s">
        <v>60</v>
      </c>
      <c r="E189" s="477" t="s">
        <v>265</v>
      </c>
      <c r="F189" s="170"/>
      <c r="G189" s="171">
        <v>4854</v>
      </c>
      <c r="H189" s="172">
        <v>1960</v>
      </c>
      <c r="I189" s="171">
        <v>2726</v>
      </c>
      <c r="J189" s="172">
        <v>1652</v>
      </c>
      <c r="K189" s="173">
        <v>2426</v>
      </c>
      <c r="L189" s="172">
        <v>2164</v>
      </c>
      <c r="M189" s="171">
        <v>1628</v>
      </c>
      <c r="N189" s="172">
        <v>1289</v>
      </c>
      <c r="O189" s="171">
        <v>823</v>
      </c>
      <c r="P189" s="172">
        <v>1765</v>
      </c>
      <c r="Q189" s="171">
        <v>2348</v>
      </c>
      <c r="R189" s="172">
        <v>1587</v>
      </c>
      <c r="S189" s="172">
        <f t="shared" si="5"/>
        <v>25222</v>
      </c>
      <c r="T189" s="352" t="s">
        <v>180</v>
      </c>
      <c r="U189" s="345">
        <v>1</v>
      </c>
      <c r="V189" s="523"/>
      <c r="W189" s="366"/>
      <c r="X189" s="366"/>
    </row>
    <row r="190" spans="1:24" ht="15" customHeight="1">
      <c r="A190" s="356"/>
      <c r="B190" s="377"/>
      <c r="C190" s="377"/>
      <c r="D190" s="165" t="s">
        <v>62</v>
      </c>
      <c r="E190" s="477" t="s">
        <v>266</v>
      </c>
      <c r="F190" s="170"/>
      <c r="G190" s="171">
        <v>18000</v>
      </c>
      <c r="H190" s="172">
        <v>4000</v>
      </c>
      <c r="I190" s="171">
        <v>15000</v>
      </c>
      <c r="J190" s="172">
        <v>40000</v>
      </c>
      <c r="K190" s="173">
        <v>40000</v>
      </c>
      <c r="L190" s="172">
        <v>15000</v>
      </c>
      <c r="M190" s="171">
        <v>12000</v>
      </c>
      <c r="N190" s="172">
        <v>20000</v>
      </c>
      <c r="O190" s="171">
        <v>30000</v>
      </c>
      <c r="P190" s="172">
        <v>35000</v>
      </c>
      <c r="Q190" s="171">
        <v>50000</v>
      </c>
      <c r="R190" s="172">
        <v>4500</v>
      </c>
      <c r="S190" s="172">
        <f t="shared" si="5"/>
        <v>283500</v>
      </c>
      <c r="T190" s="352" t="s">
        <v>180</v>
      </c>
      <c r="U190" s="345">
        <v>1</v>
      </c>
      <c r="V190" s="523"/>
      <c r="W190" s="366"/>
      <c r="X190" s="366"/>
    </row>
    <row r="191" spans="1:24" ht="15" customHeight="1">
      <c r="A191" s="356"/>
      <c r="B191" s="377"/>
      <c r="C191" s="377"/>
      <c r="D191" s="165" t="s">
        <v>64</v>
      </c>
      <c r="E191" s="477" t="s">
        <v>688</v>
      </c>
      <c r="F191" s="170"/>
      <c r="G191" s="171">
        <v>1320</v>
      </c>
      <c r="H191" s="172">
        <v>417</v>
      </c>
      <c r="I191" s="171">
        <v>3142</v>
      </c>
      <c r="J191" s="172">
        <v>2899</v>
      </c>
      <c r="K191" s="173">
        <v>3305</v>
      </c>
      <c r="L191" s="172">
        <v>3827</v>
      </c>
      <c r="M191" s="171">
        <v>888</v>
      </c>
      <c r="N191" s="172">
        <v>1437</v>
      </c>
      <c r="O191" s="171">
        <v>1294</v>
      </c>
      <c r="P191" s="172">
        <v>1349</v>
      </c>
      <c r="Q191" s="171">
        <v>327</v>
      </c>
      <c r="R191" s="172">
        <v>218</v>
      </c>
      <c r="S191" s="172">
        <f t="shared" ref="S191:S250" si="10">SUM(G191:R191)</f>
        <v>20423</v>
      </c>
      <c r="T191" s="352" t="s">
        <v>170</v>
      </c>
      <c r="U191" s="345">
        <v>1</v>
      </c>
      <c r="V191" s="523"/>
      <c r="W191" s="366"/>
      <c r="X191" s="366"/>
    </row>
    <row r="192" spans="1:24" ht="15" customHeight="1">
      <c r="A192" s="356"/>
      <c r="B192" s="377"/>
      <c r="C192" s="377"/>
      <c r="D192" s="165" t="s">
        <v>66</v>
      </c>
      <c r="E192" s="477" t="s">
        <v>267</v>
      </c>
      <c r="F192" s="170"/>
      <c r="G192" s="171">
        <v>33</v>
      </c>
      <c r="H192" s="172">
        <v>3</v>
      </c>
      <c r="I192" s="171">
        <v>86</v>
      </c>
      <c r="J192" s="172">
        <v>67</v>
      </c>
      <c r="K192" s="173">
        <v>107</v>
      </c>
      <c r="L192" s="172">
        <v>93</v>
      </c>
      <c r="M192" s="171">
        <v>51</v>
      </c>
      <c r="N192" s="172">
        <v>65</v>
      </c>
      <c r="O192" s="171">
        <v>104</v>
      </c>
      <c r="P192" s="172">
        <v>177</v>
      </c>
      <c r="Q192" s="171">
        <v>102</v>
      </c>
      <c r="R192" s="172">
        <v>36</v>
      </c>
      <c r="S192" s="172">
        <f t="shared" si="10"/>
        <v>924</v>
      </c>
      <c r="T192" s="352" t="s">
        <v>183</v>
      </c>
      <c r="U192" s="345">
        <v>1</v>
      </c>
      <c r="V192" s="523"/>
      <c r="W192" s="366"/>
      <c r="X192" s="366"/>
    </row>
    <row r="193" spans="1:24" ht="15" customHeight="1">
      <c r="A193" s="356"/>
      <c r="B193" s="377"/>
      <c r="C193" s="377"/>
      <c r="D193" s="165" t="s">
        <v>68</v>
      </c>
      <c r="E193" s="477" t="s">
        <v>268</v>
      </c>
      <c r="F193" s="170"/>
      <c r="G193" s="171">
        <v>18</v>
      </c>
      <c r="H193" s="172">
        <v>119</v>
      </c>
      <c r="I193" s="171">
        <v>28</v>
      </c>
      <c r="J193" s="172">
        <v>243</v>
      </c>
      <c r="K193" s="173">
        <v>503</v>
      </c>
      <c r="L193" s="172">
        <v>633</v>
      </c>
      <c r="M193" s="171">
        <v>8480</v>
      </c>
      <c r="N193" s="172">
        <v>8766</v>
      </c>
      <c r="O193" s="171">
        <v>1377</v>
      </c>
      <c r="P193" s="172">
        <v>268</v>
      </c>
      <c r="Q193" s="171">
        <v>44</v>
      </c>
      <c r="R193" s="172">
        <v>132</v>
      </c>
      <c r="S193" s="172">
        <f t="shared" si="10"/>
        <v>20611</v>
      </c>
      <c r="T193" s="352" t="s">
        <v>188</v>
      </c>
      <c r="U193" s="345">
        <v>1</v>
      </c>
      <c r="V193" s="523"/>
      <c r="W193" s="366"/>
      <c r="X193" s="366"/>
    </row>
    <row r="194" spans="1:24" ht="15" customHeight="1">
      <c r="A194" s="356"/>
      <c r="B194" s="377"/>
      <c r="C194" s="377"/>
      <c r="D194" s="165" t="s">
        <v>70</v>
      </c>
      <c r="E194" s="477" t="s">
        <v>269</v>
      </c>
      <c r="F194" s="170"/>
      <c r="G194" s="171">
        <v>2904</v>
      </c>
      <c r="H194" s="172">
        <v>2223</v>
      </c>
      <c r="I194" s="171">
        <v>3733</v>
      </c>
      <c r="J194" s="172">
        <v>3554</v>
      </c>
      <c r="K194" s="173">
        <v>4248</v>
      </c>
      <c r="L194" s="172">
        <v>3694</v>
      </c>
      <c r="M194" s="171">
        <v>3328</v>
      </c>
      <c r="N194" s="172">
        <v>3219</v>
      </c>
      <c r="O194" s="171">
        <v>3723</v>
      </c>
      <c r="P194" s="172">
        <v>4334</v>
      </c>
      <c r="Q194" s="171">
        <v>4073</v>
      </c>
      <c r="R194" s="172">
        <v>2770</v>
      </c>
      <c r="S194" s="172">
        <f t="shared" si="10"/>
        <v>41803</v>
      </c>
      <c r="T194" s="352" t="s">
        <v>189</v>
      </c>
      <c r="U194" s="345">
        <v>1</v>
      </c>
      <c r="V194" s="523"/>
      <c r="W194" s="366"/>
      <c r="X194" s="366"/>
    </row>
    <row r="195" spans="1:24" ht="15" customHeight="1">
      <c r="A195" s="356"/>
      <c r="B195" s="377"/>
      <c r="C195" s="377"/>
      <c r="D195" s="165" t="s">
        <v>72</v>
      </c>
      <c r="E195" s="477" t="s">
        <v>270</v>
      </c>
      <c r="F195" s="170"/>
      <c r="G195" s="171">
        <v>5559</v>
      </c>
      <c r="H195" s="172">
        <v>4683</v>
      </c>
      <c r="I195" s="171">
        <v>6976</v>
      </c>
      <c r="J195" s="172">
        <v>3087</v>
      </c>
      <c r="K195" s="173">
        <v>802</v>
      </c>
      <c r="L195" s="172">
        <v>0</v>
      </c>
      <c r="M195" s="171">
        <v>323</v>
      </c>
      <c r="N195" s="172">
        <v>57</v>
      </c>
      <c r="O195" s="171">
        <v>0</v>
      </c>
      <c r="P195" s="172">
        <v>4334</v>
      </c>
      <c r="Q195" s="171">
        <v>3622</v>
      </c>
      <c r="R195" s="172">
        <v>5834</v>
      </c>
      <c r="S195" s="172">
        <f t="shared" si="10"/>
        <v>35277</v>
      </c>
      <c r="T195" s="352" t="s">
        <v>189</v>
      </c>
      <c r="U195" s="345">
        <v>1</v>
      </c>
      <c r="V195" s="523"/>
      <c r="W195" s="366"/>
      <c r="X195" s="366"/>
    </row>
    <row r="196" spans="1:24" ht="15" customHeight="1">
      <c r="A196" s="356"/>
      <c r="B196" s="377"/>
      <c r="C196" s="377"/>
      <c r="D196" s="165" t="s">
        <v>74</v>
      </c>
      <c r="E196" s="477" t="s">
        <v>271</v>
      </c>
      <c r="F196" s="170"/>
      <c r="G196" s="171">
        <v>2738</v>
      </c>
      <c r="H196" s="172">
        <v>1038</v>
      </c>
      <c r="I196" s="171">
        <v>3781</v>
      </c>
      <c r="J196" s="172">
        <v>3247</v>
      </c>
      <c r="K196" s="173">
        <v>6200</v>
      </c>
      <c r="L196" s="172">
        <v>3640</v>
      </c>
      <c r="M196" s="171">
        <v>4768</v>
      </c>
      <c r="N196" s="172">
        <v>8772</v>
      </c>
      <c r="O196" s="171">
        <v>4208</v>
      </c>
      <c r="P196" s="172">
        <v>4147</v>
      </c>
      <c r="Q196" s="171">
        <v>3908</v>
      </c>
      <c r="R196" s="172">
        <v>2362</v>
      </c>
      <c r="S196" s="172">
        <f t="shared" si="10"/>
        <v>48809</v>
      </c>
      <c r="T196" s="352" t="s">
        <v>181</v>
      </c>
      <c r="U196" s="345">
        <v>1</v>
      </c>
      <c r="V196" s="523"/>
      <c r="W196" s="366"/>
      <c r="X196" s="366"/>
    </row>
    <row r="197" spans="1:24" ht="15" customHeight="1">
      <c r="A197" s="356"/>
      <c r="B197" s="377"/>
      <c r="C197" s="377"/>
      <c r="D197" s="165" t="s">
        <v>76</v>
      </c>
      <c r="E197" s="477" t="s">
        <v>272</v>
      </c>
      <c r="F197" s="170"/>
      <c r="G197" s="171">
        <v>5415</v>
      </c>
      <c r="H197" s="172">
        <v>1885</v>
      </c>
      <c r="I197" s="171">
        <v>8327</v>
      </c>
      <c r="J197" s="172">
        <v>7086</v>
      </c>
      <c r="K197" s="173">
        <v>12387</v>
      </c>
      <c r="L197" s="172">
        <v>7216</v>
      </c>
      <c r="M197" s="171">
        <v>9478</v>
      </c>
      <c r="N197" s="172">
        <v>17022</v>
      </c>
      <c r="O197" s="171">
        <v>9499</v>
      </c>
      <c r="P197" s="172">
        <v>9895</v>
      </c>
      <c r="Q197" s="171">
        <v>8171</v>
      </c>
      <c r="R197" s="172">
        <v>4894</v>
      </c>
      <c r="S197" s="172">
        <f t="shared" si="10"/>
        <v>101275</v>
      </c>
      <c r="T197" s="352" t="s">
        <v>170</v>
      </c>
      <c r="U197" s="345">
        <v>1</v>
      </c>
      <c r="V197" s="523"/>
      <c r="W197" s="366"/>
      <c r="X197" s="366"/>
    </row>
    <row r="198" spans="1:24" ht="15" customHeight="1">
      <c r="A198" s="356"/>
      <c r="B198" s="377"/>
      <c r="C198" s="377"/>
      <c r="D198" s="165" t="s">
        <v>78</v>
      </c>
      <c r="E198" s="477" t="s">
        <v>273</v>
      </c>
      <c r="F198" s="170"/>
      <c r="G198" s="171">
        <v>15425</v>
      </c>
      <c r="H198" s="172">
        <v>13264</v>
      </c>
      <c r="I198" s="171">
        <v>15291</v>
      </c>
      <c r="J198" s="172">
        <v>12900</v>
      </c>
      <c r="K198" s="173">
        <v>14945</v>
      </c>
      <c r="L198" s="172">
        <v>12798</v>
      </c>
      <c r="M198" s="171">
        <v>11110</v>
      </c>
      <c r="N198" s="172">
        <v>13571</v>
      </c>
      <c r="O198" s="171">
        <v>12090</v>
      </c>
      <c r="P198" s="172">
        <v>12298</v>
      </c>
      <c r="Q198" s="171">
        <v>10981</v>
      </c>
      <c r="R198" s="172">
        <v>15404</v>
      </c>
      <c r="S198" s="172">
        <f t="shared" si="10"/>
        <v>160077</v>
      </c>
      <c r="T198" s="352" t="s">
        <v>171</v>
      </c>
      <c r="U198" s="345">
        <v>1</v>
      </c>
      <c r="V198" s="523"/>
      <c r="W198" s="366"/>
      <c r="X198" s="366"/>
    </row>
    <row r="199" spans="1:24" ht="15" customHeight="1">
      <c r="A199" s="356"/>
      <c r="B199" s="377"/>
      <c r="C199" s="377"/>
      <c r="D199" s="165" t="s">
        <v>79</v>
      </c>
      <c r="E199" s="477" t="s">
        <v>274</v>
      </c>
      <c r="F199" s="170"/>
      <c r="G199" s="171">
        <v>1789</v>
      </c>
      <c r="H199" s="172">
        <v>1270</v>
      </c>
      <c r="I199" s="171">
        <v>1412</v>
      </c>
      <c r="J199" s="172">
        <v>1273</v>
      </c>
      <c r="K199" s="173">
        <v>2136</v>
      </c>
      <c r="L199" s="172">
        <v>1011</v>
      </c>
      <c r="M199" s="171">
        <v>1117</v>
      </c>
      <c r="N199" s="172">
        <v>1404</v>
      </c>
      <c r="O199" s="171">
        <v>1382</v>
      </c>
      <c r="P199" s="172">
        <v>1708</v>
      </c>
      <c r="Q199" s="171">
        <v>1322</v>
      </c>
      <c r="R199" s="172">
        <v>1270</v>
      </c>
      <c r="S199" s="172">
        <f t="shared" si="10"/>
        <v>17094</v>
      </c>
      <c r="T199" s="352" t="s">
        <v>171</v>
      </c>
      <c r="U199" s="345">
        <v>1</v>
      </c>
      <c r="V199" s="523"/>
      <c r="W199" s="366"/>
      <c r="X199" s="366"/>
    </row>
    <row r="200" spans="1:24" ht="15" customHeight="1">
      <c r="A200" s="356"/>
      <c r="B200" s="357"/>
      <c r="C200" s="357"/>
      <c r="D200" s="165" t="s">
        <v>81</v>
      </c>
      <c r="E200" s="477" t="s">
        <v>275</v>
      </c>
      <c r="F200" s="170"/>
      <c r="G200" s="171">
        <v>0</v>
      </c>
      <c r="H200" s="172">
        <v>0</v>
      </c>
      <c r="I200" s="171">
        <v>721</v>
      </c>
      <c r="J200" s="172">
        <v>1168</v>
      </c>
      <c r="K200" s="173">
        <v>3018</v>
      </c>
      <c r="L200" s="172">
        <v>794</v>
      </c>
      <c r="M200" s="171">
        <v>746</v>
      </c>
      <c r="N200" s="172">
        <v>1200</v>
      </c>
      <c r="O200" s="171">
        <v>890</v>
      </c>
      <c r="P200" s="172">
        <v>1147</v>
      </c>
      <c r="Q200" s="171">
        <v>673</v>
      </c>
      <c r="R200" s="172">
        <v>131</v>
      </c>
      <c r="S200" s="172">
        <f t="shared" si="10"/>
        <v>10488</v>
      </c>
      <c r="T200" s="352" t="s">
        <v>175</v>
      </c>
      <c r="U200" s="345">
        <v>1</v>
      </c>
      <c r="V200" s="523"/>
      <c r="W200" s="366"/>
      <c r="X200" s="366"/>
    </row>
    <row r="201" spans="1:24" ht="15" customHeight="1">
      <c r="A201" s="356"/>
      <c r="B201" s="357"/>
      <c r="C201" s="357"/>
      <c r="D201" s="165" t="s">
        <v>83</v>
      </c>
      <c r="E201" s="477" t="s">
        <v>276</v>
      </c>
      <c r="F201" s="170"/>
      <c r="G201" s="171">
        <v>14400</v>
      </c>
      <c r="H201" s="172">
        <v>7000</v>
      </c>
      <c r="I201" s="171">
        <v>7000</v>
      </c>
      <c r="J201" s="172">
        <v>5250</v>
      </c>
      <c r="K201" s="173">
        <v>8150</v>
      </c>
      <c r="L201" s="172">
        <v>8000</v>
      </c>
      <c r="M201" s="171">
        <v>4100</v>
      </c>
      <c r="N201" s="172">
        <v>6300</v>
      </c>
      <c r="O201" s="171">
        <v>5850</v>
      </c>
      <c r="P201" s="172">
        <v>7800</v>
      </c>
      <c r="Q201" s="171">
        <v>11400</v>
      </c>
      <c r="R201" s="172">
        <v>4500</v>
      </c>
      <c r="S201" s="172">
        <f t="shared" si="10"/>
        <v>89750</v>
      </c>
      <c r="T201" s="352" t="s">
        <v>180</v>
      </c>
      <c r="U201" s="345">
        <v>1</v>
      </c>
      <c r="V201" s="523"/>
      <c r="W201" s="366"/>
      <c r="X201" s="366"/>
    </row>
    <row r="202" spans="1:24" ht="15" customHeight="1">
      <c r="A202" s="356"/>
      <c r="B202" s="357"/>
      <c r="C202" s="357"/>
      <c r="D202" s="165" t="s">
        <v>84</v>
      </c>
      <c r="E202" s="477" t="s">
        <v>277</v>
      </c>
      <c r="F202" s="170"/>
      <c r="G202" s="171">
        <v>6380</v>
      </c>
      <c r="H202" s="172">
        <v>5709</v>
      </c>
      <c r="I202" s="171">
        <v>6991</v>
      </c>
      <c r="J202" s="172">
        <v>6347</v>
      </c>
      <c r="K202" s="173">
        <v>8105</v>
      </c>
      <c r="L202" s="172">
        <v>5733</v>
      </c>
      <c r="M202" s="171">
        <v>6062</v>
      </c>
      <c r="N202" s="172">
        <v>8693</v>
      </c>
      <c r="O202" s="171">
        <v>5459</v>
      </c>
      <c r="P202" s="172">
        <v>7153</v>
      </c>
      <c r="Q202" s="171">
        <v>6764</v>
      </c>
      <c r="R202" s="172">
        <v>7368</v>
      </c>
      <c r="S202" s="172">
        <f>SUM(G202:R202)</f>
        <v>80764</v>
      </c>
      <c r="T202" s="352" t="s">
        <v>171</v>
      </c>
      <c r="U202" s="345">
        <v>1</v>
      </c>
      <c r="V202" s="523"/>
      <c r="W202" s="366"/>
      <c r="X202" s="366"/>
    </row>
    <row r="203" spans="1:24" ht="15" customHeight="1">
      <c r="A203" s="356"/>
      <c r="B203" s="357"/>
      <c r="C203" s="357"/>
      <c r="D203" s="165" t="s">
        <v>86</v>
      </c>
      <c r="E203" s="477" t="s">
        <v>278</v>
      </c>
      <c r="F203" s="170"/>
      <c r="G203" s="171">
        <v>10</v>
      </c>
      <c r="H203" s="172">
        <v>11</v>
      </c>
      <c r="I203" s="171">
        <v>17</v>
      </c>
      <c r="J203" s="172">
        <v>58</v>
      </c>
      <c r="K203" s="173">
        <v>121</v>
      </c>
      <c r="L203" s="172">
        <v>340</v>
      </c>
      <c r="M203" s="171">
        <v>355</v>
      </c>
      <c r="N203" s="172">
        <v>1595</v>
      </c>
      <c r="O203" s="171">
        <v>714</v>
      </c>
      <c r="P203" s="172">
        <v>420</v>
      </c>
      <c r="Q203" s="171">
        <v>143</v>
      </c>
      <c r="R203" s="172">
        <v>117</v>
      </c>
      <c r="S203" s="172">
        <f t="shared" si="10"/>
        <v>3901</v>
      </c>
      <c r="T203" s="352"/>
      <c r="V203" s="523"/>
      <c r="W203" s="366"/>
      <c r="X203" s="366"/>
    </row>
    <row r="204" spans="1:24" ht="15" customHeight="1">
      <c r="A204" s="356"/>
      <c r="B204" s="357"/>
      <c r="C204" s="357"/>
      <c r="D204" s="165"/>
      <c r="E204" s="477" t="s">
        <v>302</v>
      </c>
      <c r="F204" s="170"/>
      <c r="G204" s="171">
        <v>0</v>
      </c>
      <c r="H204" s="172">
        <v>0</v>
      </c>
      <c r="I204" s="171">
        <v>0</v>
      </c>
      <c r="J204" s="172">
        <v>0</v>
      </c>
      <c r="K204" s="173">
        <v>0</v>
      </c>
      <c r="L204" s="172">
        <v>0</v>
      </c>
      <c r="M204" s="171">
        <v>164</v>
      </c>
      <c r="N204" s="172">
        <v>1380</v>
      </c>
      <c r="O204" s="171">
        <v>0</v>
      </c>
      <c r="P204" s="172">
        <v>0</v>
      </c>
      <c r="Q204" s="171">
        <v>0</v>
      </c>
      <c r="R204" s="172">
        <v>0</v>
      </c>
      <c r="S204" s="172">
        <f t="shared" si="10"/>
        <v>1544</v>
      </c>
      <c r="T204" s="352" t="s">
        <v>185</v>
      </c>
      <c r="U204" s="345">
        <v>1</v>
      </c>
      <c r="V204" s="523"/>
      <c r="W204" s="366"/>
      <c r="X204" s="366"/>
    </row>
    <row r="205" spans="1:24" ht="15" customHeight="1">
      <c r="A205" s="356"/>
      <c r="B205" s="357"/>
      <c r="C205" s="357"/>
      <c r="D205" s="165"/>
      <c r="E205" s="477" t="s">
        <v>212</v>
      </c>
      <c r="F205" s="170"/>
      <c r="G205" s="171">
        <v>10</v>
      </c>
      <c r="H205" s="172">
        <v>11</v>
      </c>
      <c r="I205" s="171">
        <v>17</v>
      </c>
      <c r="J205" s="172">
        <v>58</v>
      </c>
      <c r="K205" s="173">
        <v>121</v>
      </c>
      <c r="L205" s="172">
        <v>340</v>
      </c>
      <c r="M205" s="171">
        <v>191</v>
      </c>
      <c r="N205" s="172">
        <v>215</v>
      </c>
      <c r="O205" s="171">
        <v>714</v>
      </c>
      <c r="P205" s="172">
        <v>420</v>
      </c>
      <c r="Q205" s="171">
        <v>143</v>
      </c>
      <c r="R205" s="172">
        <v>117</v>
      </c>
      <c r="S205" s="172">
        <f t="shared" si="10"/>
        <v>2357</v>
      </c>
      <c r="T205" s="352" t="s">
        <v>186</v>
      </c>
      <c r="U205" s="345">
        <v>1</v>
      </c>
      <c r="V205" s="523"/>
      <c r="W205" s="366"/>
      <c r="X205" s="366"/>
    </row>
    <row r="206" spans="1:24" ht="15" customHeight="1">
      <c r="A206" s="356"/>
      <c r="B206" s="357"/>
      <c r="C206" s="357"/>
      <c r="D206" s="165" t="s">
        <v>877</v>
      </c>
      <c r="E206" s="477" t="s">
        <v>279</v>
      </c>
      <c r="F206" s="170"/>
      <c r="G206" s="171">
        <v>31</v>
      </c>
      <c r="H206" s="172">
        <v>36</v>
      </c>
      <c r="I206" s="171">
        <v>63</v>
      </c>
      <c r="J206" s="172">
        <v>380</v>
      </c>
      <c r="K206" s="173">
        <v>663</v>
      </c>
      <c r="L206" s="172">
        <v>3293</v>
      </c>
      <c r="M206" s="171">
        <v>29084</v>
      </c>
      <c r="N206" s="172">
        <v>29641</v>
      </c>
      <c r="O206" s="171">
        <v>7922</v>
      </c>
      <c r="P206" s="172">
        <v>1363</v>
      </c>
      <c r="Q206" s="171">
        <v>562</v>
      </c>
      <c r="R206" s="172">
        <v>242</v>
      </c>
      <c r="S206" s="172">
        <f t="shared" si="10"/>
        <v>73280</v>
      </c>
      <c r="T206" s="352"/>
      <c r="V206" s="523"/>
      <c r="W206" s="366"/>
      <c r="X206" s="366"/>
    </row>
    <row r="207" spans="1:24" ht="15" customHeight="1">
      <c r="A207" s="356"/>
      <c r="B207" s="357"/>
      <c r="C207" s="357"/>
      <c r="D207" s="165"/>
      <c r="E207" s="477" t="s">
        <v>301</v>
      </c>
      <c r="F207" s="170"/>
      <c r="G207" s="171">
        <v>0</v>
      </c>
      <c r="H207" s="172">
        <v>0</v>
      </c>
      <c r="I207" s="171">
        <v>0</v>
      </c>
      <c r="J207" s="172">
        <v>0</v>
      </c>
      <c r="K207" s="173">
        <v>0</v>
      </c>
      <c r="L207" s="172">
        <v>70</v>
      </c>
      <c r="M207" s="171">
        <v>22884</v>
      </c>
      <c r="N207" s="172">
        <v>11498</v>
      </c>
      <c r="O207" s="171">
        <v>0</v>
      </c>
      <c r="P207" s="172">
        <v>0</v>
      </c>
      <c r="Q207" s="171">
        <v>0</v>
      </c>
      <c r="R207" s="172">
        <v>0</v>
      </c>
      <c r="S207" s="172">
        <f t="shared" si="10"/>
        <v>34452</v>
      </c>
      <c r="T207" s="352" t="s">
        <v>185</v>
      </c>
      <c r="U207" s="345">
        <v>1</v>
      </c>
      <c r="V207" s="523"/>
      <c r="W207" s="366"/>
      <c r="X207" s="366"/>
    </row>
    <row r="208" spans="1:24" ht="15" customHeight="1">
      <c r="A208" s="356"/>
      <c r="B208" s="357"/>
      <c r="C208" s="357"/>
      <c r="D208" s="165"/>
      <c r="E208" s="477" t="s">
        <v>212</v>
      </c>
      <c r="F208" s="170"/>
      <c r="G208" s="171">
        <v>31</v>
      </c>
      <c r="H208" s="172">
        <v>36</v>
      </c>
      <c r="I208" s="171">
        <v>63</v>
      </c>
      <c r="J208" s="172">
        <v>380</v>
      </c>
      <c r="K208" s="173">
        <v>663</v>
      </c>
      <c r="L208" s="172">
        <v>3223</v>
      </c>
      <c r="M208" s="171">
        <v>6200</v>
      </c>
      <c r="N208" s="172">
        <v>18143</v>
      </c>
      <c r="O208" s="171">
        <v>7922</v>
      </c>
      <c r="P208" s="172">
        <v>1363</v>
      </c>
      <c r="Q208" s="171">
        <v>562</v>
      </c>
      <c r="R208" s="172">
        <v>242</v>
      </c>
      <c r="S208" s="172">
        <f t="shared" si="10"/>
        <v>38828</v>
      </c>
      <c r="T208" s="352" t="s">
        <v>186</v>
      </c>
      <c r="U208" s="345">
        <v>1</v>
      </c>
      <c r="V208" s="523"/>
      <c r="W208" s="366"/>
      <c r="X208" s="366"/>
    </row>
    <row r="209" spans="1:24" ht="15" customHeight="1">
      <c r="A209" s="356"/>
      <c r="B209" s="357"/>
      <c r="C209" s="357"/>
      <c r="D209" s="165" t="s">
        <v>878</v>
      </c>
      <c r="E209" s="477" t="s">
        <v>280</v>
      </c>
      <c r="F209" s="170"/>
      <c r="G209" s="171">
        <v>85</v>
      </c>
      <c r="H209" s="172">
        <v>80</v>
      </c>
      <c r="I209" s="171">
        <v>238</v>
      </c>
      <c r="J209" s="172">
        <v>448</v>
      </c>
      <c r="K209" s="173">
        <v>481</v>
      </c>
      <c r="L209" s="172">
        <v>437</v>
      </c>
      <c r="M209" s="171">
        <v>272</v>
      </c>
      <c r="N209" s="172">
        <v>298</v>
      </c>
      <c r="O209" s="171">
        <v>472</v>
      </c>
      <c r="P209" s="172">
        <v>421</v>
      </c>
      <c r="Q209" s="171">
        <v>345</v>
      </c>
      <c r="R209" s="172">
        <v>196</v>
      </c>
      <c r="S209" s="172">
        <f t="shared" si="10"/>
        <v>3773</v>
      </c>
      <c r="T209" s="352" t="s">
        <v>188</v>
      </c>
      <c r="U209" s="345">
        <v>1</v>
      </c>
      <c r="V209" s="523"/>
      <c r="W209" s="366"/>
      <c r="X209" s="366"/>
    </row>
    <row r="210" spans="1:24" ht="15" customHeight="1">
      <c r="A210" s="356"/>
      <c r="B210" s="357"/>
      <c r="C210" s="357"/>
      <c r="D210" s="165" t="s">
        <v>92</v>
      </c>
      <c r="E210" s="477" t="s">
        <v>281</v>
      </c>
      <c r="F210" s="170"/>
      <c r="G210" s="171">
        <v>685</v>
      </c>
      <c r="H210" s="172">
        <v>647</v>
      </c>
      <c r="I210" s="171">
        <v>1697</v>
      </c>
      <c r="J210" s="172">
        <v>1451</v>
      </c>
      <c r="K210" s="173">
        <v>2283</v>
      </c>
      <c r="L210" s="172">
        <v>1617</v>
      </c>
      <c r="M210" s="171">
        <v>3060</v>
      </c>
      <c r="N210" s="172">
        <v>4581</v>
      </c>
      <c r="O210" s="171">
        <v>2273</v>
      </c>
      <c r="P210" s="172">
        <v>1912</v>
      </c>
      <c r="Q210" s="171">
        <v>1321</v>
      </c>
      <c r="R210" s="172">
        <v>1058</v>
      </c>
      <c r="S210" s="172">
        <f t="shared" si="10"/>
        <v>22585</v>
      </c>
      <c r="T210" s="352" t="s">
        <v>182</v>
      </c>
      <c r="U210" s="345">
        <v>1</v>
      </c>
      <c r="V210" s="523"/>
      <c r="W210" s="366"/>
      <c r="X210" s="366"/>
    </row>
    <row r="211" spans="1:24" ht="15" customHeight="1">
      <c r="A211" s="356"/>
      <c r="B211" s="357"/>
      <c r="C211" s="357"/>
      <c r="D211" s="165" t="s">
        <v>94</v>
      </c>
      <c r="E211" s="477" t="s">
        <v>732</v>
      </c>
      <c r="F211" s="170"/>
      <c r="G211" s="171">
        <v>22387</v>
      </c>
      <c r="H211" s="172">
        <v>18043</v>
      </c>
      <c r="I211" s="171">
        <v>28777</v>
      </c>
      <c r="J211" s="172">
        <v>31821</v>
      </c>
      <c r="K211" s="173">
        <v>40799</v>
      </c>
      <c r="L211" s="172">
        <v>28062</v>
      </c>
      <c r="M211" s="171">
        <v>28518</v>
      </c>
      <c r="N211" s="172">
        <v>41753</v>
      </c>
      <c r="O211" s="171">
        <v>35274</v>
      </c>
      <c r="P211" s="172">
        <v>39678</v>
      </c>
      <c r="Q211" s="171">
        <v>34643</v>
      </c>
      <c r="R211" s="172">
        <v>22322</v>
      </c>
      <c r="S211" s="172">
        <f t="shared" si="10"/>
        <v>372077</v>
      </c>
      <c r="T211" s="352" t="s">
        <v>172</v>
      </c>
      <c r="U211" s="345">
        <v>1</v>
      </c>
      <c r="V211" s="523"/>
      <c r="W211" s="366"/>
      <c r="X211" s="366"/>
    </row>
    <row r="212" spans="1:24" ht="15" customHeight="1">
      <c r="A212" s="356"/>
      <c r="B212" s="357"/>
      <c r="C212" s="357"/>
      <c r="D212" s="165" t="s">
        <v>96</v>
      </c>
      <c r="E212" s="477" t="s">
        <v>733</v>
      </c>
      <c r="F212" s="170"/>
      <c r="G212" s="171">
        <v>4188</v>
      </c>
      <c r="H212" s="172">
        <v>3935</v>
      </c>
      <c r="I212" s="171">
        <v>4723</v>
      </c>
      <c r="J212" s="172">
        <v>3733</v>
      </c>
      <c r="K212" s="173">
        <v>4186</v>
      </c>
      <c r="L212" s="172">
        <v>4141</v>
      </c>
      <c r="M212" s="171">
        <v>4411</v>
      </c>
      <c r="N212" s="172">
        <v>4803</v>
      </c>
      <c r="O212" s="171">
        <v>3675</v>
      </c>
      <c r="P212" s="172">
        <v>4102</v>
      </c>
      <c r="Q212" s="171">
        <v>4269</v>
      </c>
      <c r="R212" s="172">
        <v>4060</v>
      </c>
      <c r="S212" s="172">
        <f t="shared" si="10"/>
        <v>50226</v>
      </c>
      <c r="T212" s="352" t="s">
        <v>181</v>
      </c>
      <c r="U212" s="345">
        <v>1</v>
      </c>
      <c r="V212" s="523"/>
      <c r="W212" s="366"/>
      <c r="X212" s="366"/>
    </row>
    <row r="213" spans="1:24" ht="15" customHeight="1">
      <c r="A213" s="356"/>
      <c r="B213" s="357"/>
      <c r="C213" s="357"/>
      <c r="D213" s="165" t="s">
        <v>98</v>
      </c>
      <c r="E213" s="477" t="s">
        <v>282</v>
      </c>
      <c r="F213" s="170"/>
      <c r="G213" s="171">
        <v>84</v>
      </c>
      <c r="H213" s="172">
        <v>34</v>
      </c>
      <c r="I213" s="171">
        <v>79</v>
      </c>
      <c r="J213" s="172">
        <v>166</v>
      </c>
      <c r="K213" s="173">
        <v>72</v>
      </c>
      <c r="L213" s="172">
        <v>83</v>
      </c>
      <c r="M213" s="171">
        <v>94</v>
      </c>
      <c r="N213" s="172">
        <v>70</v>
      </c>
      <c r="O213" s="171">
        <v>95</v>
      </c>
      <c r="P213" s="172">
        <v>105</v>
      </c>
      <c r="Q213" s="171">
        <v>145</v>
      </c>
      <c r="R213" s="172">
        <v>139</v>
      </c>
      <c r="S213" s="172">
        <f t="shared" si="10"/>
        <v>1166</v>
      </c>
      <c r="T213" s="352" t="s">
        <v>171</v>
      </c>
      <c r="U213" s="345">
        <v>1</v>
      </c>
      <c r="V213" s="523"/>
      <c r="W213" s="366"/>
      <c r="X213" s="366"/>
    </row>
    <row r="214" spans="1:24" ht="15" customHeight="1">
      <c r="A214" s="356"/>
      <c r="B214" s="357"/>
      <c r="C214" s="357"/>
      <c r="D214" s="165" t="s">
        <v>100</v>
      </c>
      <c r="E214" s="477" t="s">
        <v>283</v>
      </c>
      <c r="F214" s="170"/>
      <c r="G214" s="171">
        <v>3259</v>
      </c>
      <c r="H214" s="172">
        <v>2479</v>
      </c>
      <c r="I214" s="171">
        <v>3538</v>
      </c>
      <c r="J214" s="172">
        <v>3755</v>
      </c>
      <c r="K214" s="173">
        <v>4426</v>
      </c>
      <c r="L214" s="172">
        <v>3772</v>
      </c>
      <c r="M214" s="171">
        <v>3325</v>
      </c>
      <c r="N214" s="172">
        <v>3639</v>
      </c>
      <c r="O214" s="171">
        <v>3794</v>
      </c>
      <c r="P214" s="172">
        <v>4092</v>
      </c>
      <c r="Q214" s="171">
        <v>4316</v>
      </c>
      <c r="R214" s="172">
        <v>3203</v>
      </c>
      <c r="S214" s="172">
        <f t="shared" si="10"/>
        <v>43598</v>
      </c>
      <c r="T214" s="352" t="s">
        <v>189</v>
      </c>
      <c r="U214" s="345">
        <v>1</v>
      </c>
      <c r="V214" s="523"/>
      <c r="W214" s="366"/>
      <c r="X214" s="366"/>
    </row>
    <row r="215" spans="1:24" ht="15" customHeight="1">
      <c r="A215" s="356"/>
      <c r="B215" s="357"/>
      <c r="C215" s="357"/>
      <c r="D215" s="165" t="s">
        <v>102</v>
      </c>
      <c r="E215" s="478" t="s">
        <v>734</v>
      </c>
      <c r="F215" s="174"/>
      <c r="G215" s="175">
        <v>43560</v>
      </c>
      <c r="H215" s="176">
        <v>25130</v>
      </c>
      <c r="I215" s="175">
        <v>67920</v>
      </c>
      <c r="J215" s="176">
        <v>73670</v>
      </c>
      <c r="K215" s="177">
        <v>122830</v>
      </c>
      <c r="L215" s="176">
        <v>66420</v>
      </c>
      <c r="M215" s="175">
        <v>68130</v>
      </c>
      <c r="N215" s="176">
        <v>113790</v>
      </c>
      <c r="O215" s="175">
        <v>78290</v>
      </c>
      <c r="P215" s="176">
        <v>105440</v>
      </c>
      <c r="Q215" s="175">
        <v>107340</v>
      </c>
      <c r="R215" s="176">
        <v>46090</v>
      </c>
      <c r="S215" s="176">
        <f t="shared" si="10"/>
        <v>918610</v>
      </c>
      <c r="T215" s="341" t="s">
        <v>186</v>
      </c>
      <c r="U215" s="345">
        <v>1</v>
      </c>
      <c r="V215" s="523"/>
      <c r="W215" s="366"/>
      <c r="X215" s="366"/>
    </row>
    <row r="216" spans="1:24" ht="15" customHeight="1">
      <c r="A216" s="356"/>
      <c r="B216" s="357"/>
      <c r="C216" s="357"/>
      <c r="D216" s="165" t="s">
        <v>104</v>
      </c>
      <c r="E216" s="477" t="s">
        <v>284</v>
      </c>
      <c r="F216" s="170"/>
      <c r="G216" s="171">
        <v>663000</v>
      </c>
      <c r="H216" s="172">
        <v>243000</v>
      </c>
      <c r="I216" s="171">
        <v>450000</v>
      </c>
      <c r="J216" s="172">
        <v>421000</v>
      </c>
      <c r="K216" s="173">
        <v>711000</v>
      </c>
      <c r="L216" s="172">
        <v>462000</v>
      </c>
      <c r="M216" s="171">
        <v>400000</v>
      </c>
      <c r="N216" s="172">
        <v>552000</v>
      </c>
      <c r="O216" s="171">
        <v>499000</v>
      </c>
      <c r="P216" s="172">
        <v>641000</v>
      </c>
      <c r="Q216" s="171">
        <v>708000</v>
      </c>
      <c r="R216" s="172">
        <v>409000</v>
      </c>
      <c r="S216" s="172">
        <f t="shared" si="10"/>
        <v>6159000</v>
      </c>
      <c r="T216" s="352" t="s">
        <v>180</v>
      </c>
      <c r="U216" s="345">
        <v>1</v>
      </c>
      <c r="V216" s="523"/>
      <c r="W216" s="366"/>
      <c r="X216" s="366"/>
    </row>
    <row r="217" spans="1:24" ht="15" customHeight="1">
      <c r="A217" s="356"/>
      <c r="B217" s="357"/>
      <c r="C217" s="357"/>
      <c r="D217" s="165" t="s">
        <v>106</v>
      </c>
      <c r="E217" s="477" t="s">
        <v>735</v>
      </c>
      <c r="F217" s="170"/>
      <c r="G217" s="171">
        <v>3912</v>
      </c>
      <c r="H217" s="172">
        <v>2038</v>
      </c>
      <c r="I217" s="171">
        <v>4389</v>
      </c>
      <c r="J217" s="172">
        <v>3336</v>
      </c>
      <c r="K217" s="173">
        <v>7700</v>
      </c>
      <c r="L217" s="172">
        <v>5348</v>
      </c>
      <c r="M217" s="171">
        <v>6492</v>
      </c>
      <c r="N217" s="172">
        <v>7690</v>
      </c>
      <c r="O217" s="171">
        <v>5020</v>
      </c>
      <c r="P217" s="172">
        <v>7649</v>
      </c>
      <c r="Q217" s="171">
        <v>10646</v>
      </c>
      <c r="R217" s="172">
        <v>4884</v>
      </c>
      <c r="S217" s="172">
        <f t="shared" si="10"/>
        <v>69104</v>
      </c>
      <c r="T217" s="352" t="s">
        <v>170</v>
      </c>
      <c r="U217" s="345">
        <v>1</v>
      </c>
      <c r="V217" s="523"/>
      <c r="W217" s="366"/>
      <c r="X217" s="366"/>
    </row>
    <row r="218" spans="1:24" ht="15" customHeight="1">
      <c r="A218" s="356"/>
      <c r="B218" s="357"/>
      <c r="C218" s="357"/>
      <c r="D218" s="165" t="s">
        <v>108</v>
      </c>
      <c r="E218" s="477" t="s">
        <v>857</v>
      </c>
      <c r="F218" s="170"/>
      <c r="G218" s="171">
        <v>59</v>
      </c>
      <c r="H218" s="172">
        <v>43</v>
      </c>
      <c r="I218" s="171">
        <v>67</v>
      </c>
      <c r="J218" s="172">
        <v>52</v>
      </c>
      <c r="K218" s="173">
        <v>147</v>
      </c>
      <c r="L218" s="172">
        <v>46</v>
      </c>
      <c r="M218" s="171">
        <v>74</v>
      </c>
      <c r="N218" s="172">
        <v>94</v>
      </c>
      <c r="O218" s="171">
        <v>40</v>
      </c>
      <c r="P218" s="172">
        <v>167</v>
      </c>
      <c r="Q218" s="171">
        <v>118</v>
      </c>
      <c r="R218" s="172">
        <v>59</v>
      </c>
      <c r="S218" s="172">
        <f t="shared" si="10"/>
        <v>966</v>
      </c>
      <c r="T218" s="352" t="s">
        <v>170</v>
      </c>
      <c r="U218" s="345">
        <v>1</v>
      </c>
      <c r="V218" s="523"/>
      <c r="W218" s="366"/>
      <c r="X218" s="366"/>
    </row>
    <row r="219" spans="1:24" ht="15" customHeight="1">
      <c r="A219" s="356"/>
      <c r="B219" s="357"/>
      <c r="C219" s="357"/>
      <c r="D219" s="165" t="s">
        <v>110</v>
      </c>
      <c r="E219" s="477" t="s">
        <v>868</v>
      </c>
      <c r="F219" s="170"/>
      <c r="G219" s="171">
        <v>22292</v>
      </c>
      <c r="H219" s="172">
        <v>8376</v>
      </c>
      <c r="I219" s="171">
        <v>18901</v>
      </c>
      <c r="J219" s="172">
        <v>20404</v>
      </c>
      <c r="K219" s="173">
        <v>35427</v>
      </c>
      <c r="L219" s="172">
        <v>20362</v>
      </c>
      <c r="M219" s="171">
        <v>17800</v>
      </c>
      <c r="N219" s="172">
        <v>34028</v>
      </c>
      <c r="O219" s="171">
        <v>24768</v>
      </c>
      <c r="P219" s="172">
        <v>42048</v>
      </c>
      <c r="Q219" s="171">
        <v>51234</v>
      </c>
      <c r="R219" s="172">
        <v>29457</v>
      </c>
      <c r="S219" s="172">
        <f t="shared" si="10"/>
        <v>325097</v>
      </c>
      <c r="T219" s="352" t="s">
        <v>817</v>
      </c>
      <c r="U219" s="345">
        <v>1</v>
      </c>
      <c r="V219" s="523"/>
      <c r="W219" s="366"/>
      <c r="X219" s="366"/>
    </row>
    <row r="220" spans="1:24" ht="15" customHeight="1">
      <c r="A220" s="356"/>
      <c r="B220" s="357"/>
      <c r="C220" s="357"/>
      <c r="D220" s="165" t="s">
        <v>112</v>
      </c>
      <c r="E220" s="477" t="s">
        <v>285</v>
      </c>
      <c r="F220" s="170"/>
      <c r="G220" s="171">
        <v>0</v>
      </c>
      <c r="H220" s="172">
        <v>0</v>
      </c>
      <c r="I220" s="171">
        <v>0</v>
      </c>
      <c r="J220" s="172">
        <v>0</v>
      </c>
      <c r="K220" s="173">
        <v>0</v>
      </c>
      <c r="L220" s="172">
        <v>0</v>
      </c>
      <c r="M220" s="171">
        <v>77</v>
      </c>
      <c r="N220" s="172">
        <v>1056</v>
      </c>
      <c r="O220" s="171">
        <v>0</v>
      </c>
      <c r="P220" s="172">
        <v>0</v>
      </c>
      <c r="Q220" s="171">
        <v>0</v>
      </c>
      <c r="R220" s="172">
        <v>0</v>
      </c>
      <c r="S220" s="172">
        <f t="shared" si="10"/>
        <v>1133</v>
      </c>
      <c r="T220" s="352" t="s">
        <v>185</v>
      </c>
      <c r="U220" s="345">
        <v>1</v>
      </c>
      <c r="V220" s="523"/>
      <c r="W220" s="366"/>
      <c r="X220" s="366"/>
    </row>
    <row r="221" spans="1:24" ht="15" customHeight="1">
      <c r="A221" s="356"/>
      <c r="B221" s="357"/>
      <c r="C221" s="357"/>
      <c r="D221" s="165" t="s">
        <v>114</v>
      </c>
      <c r="E221" s="477" t="s">
        <v>286</v>
      </c>
      <c r="F221" s="170"/>
      <c r="G221" s="171">
        <v>0</v>
      </c>
      <c r="H221" s="172">
        <v>0</v>
      </c>
      <c r="I221" s="171">
        <v>0</v>
      </c>
      <c r="J221" s="172">
        <v>0</v>
      </c>
      <c r="K221" s="173">
        <v>0</v>
      </c>
      <c r="L221" s="172">
        <v>0</v>
      </c>
      <c r="M221" s="171">
        <v>1192</v>
      </c>
      <c r="N221" s="172">
        <v>4951</v>
      </c>
      <c r="O221" s="171">
        <v>0</v>
      </c>
      <c r="P221" s="172">
        <v>0</v>
      </c>
      <c r="Q221" s="171">
        <v>0</v>
      </c>
      <c r="R221" s="172">
        <v>0</v>
      </c>
      <c r="S221" s="172">
        <f t="shared" si="10"/>
        <v>6143</v>
      </c>
      <c r="T221" s="352" t="s">
        <v>185</v>
      </c>
      <c r="U221" s="345">
        <v>1</v>
      </c>
      <c r="V221" s="523"/>
      <c r="W221" s="366"/>
      <c r="X221" s="366"/>
    </row>
    <row r="222" spans="1:24" ht="15" customHeight="1">
      <c r="A222" s="356"/>
      <c r="B222" s="357"/>
      <c r="C222" s="357"/>
      <c r="D222" s="165" t="s">
        <v>116</v>
      </c>
      <c r="E222" s="477" t="s">
        <v>287</v>
      </c>
      <c r="F222" s="170"/>
      <c r="G222" s="171">
        <v>892</v>
      </c>
      <c r="H222" s="172">
        <v>588</v>
      </c>
      <c r="I222" s="171">
        <v>1930</v>
      </c>
      <c r="J222" s="172">
        <v>3038</v>
      </c>
      <c r="K222" s="173">
        <v>3436</v>
      </c>
      <c r="L222" s="172">
        <v>2363</v>
      </c>
      <c r="M222" s="171">
        <v>1854</v>
      </c>
      <c r="N222" s="172">
        <v>1867</v>
      </c>
      <c r="O222" s="171">
        <v>2582</v>
      </c>
      <c r="P222" s="172">
        <v>4235</v>
      </c>
      <c r="Q222" s="171">
        <v>2539</v>
      </c>
      <c r="R222" s="172">
        <v>1399</v>
      </c>
      <c r="S222" s="172">
        <f t="shared" si="10"/>
        <v>26723</v>
      </c>
      <c r="T222" s="352" t="s">
        <v>188</v>
      </c>
      <c r="U222" s="345">
        <v>1</v>
      </c>
      <c r="V222" s="523"/>
      <c r="W222" s="366"/>
      <c r="X222" s="366"/>
    </row>
    <row r="223" spans="1:24" ht="15" customHeight="1">
      <c r="A223" s="356"/>
      <c r="B223" s="357"/>
      <c r="C223" s="357"/>
      <c r="D223" s="165" t="s">
        <v>118</v>
      </c>
      <c r="E223" s="477" t="s">
        <v>736</v>
      </c>
      <c r="F223" s="170"/>
      <c r="G223" s="171">
        <v>8186</v>
      </c>
      <c r="H223" s="172">
        <v>1296</v>
      </c>
      <c r="I223" s="171">
        <v>7940</v>
      </c>
      <c r="J223" s="172">
        <v>10010</v>
      </c>
      <c r="K223" s="173">
        <v>15121</v>
      </c>
      <c r="L223" s="172">
        <v>10015</v>
      </c>
      <c r="M223" s="171">
        <v>9449</v>
      </c>
      <c r="N223" s="172">
        <v>15911</v>
      </c>
      <c r="O223" s="171">
        <v>10334</v>
      </c>
      <c r="P223" s="172">
        <v>15529</v>
      </c>
      <c r="Q223" s="171">
        <v>17606</v>
      </c>
      <c r="R223" s="172">
        <v>9712</v>
      </c>
      <c r="S223" s="172">
        <f t="shared" si="10"/>
        <v>131109</v>
      </c>
      <c r="T223" s="352" t="s">
        <v>170</v>
      </c>
      <c r="U223" s="345">
        <v>1</v>
      </c>
      <c r="V223" s="523"/>
      <c r="W223" s="366"/>
      <c r="X223" s="366"/>
    </row>
    <row r="224" spans="1:24" ht="15" customHeight="1">
      <c r="A224" s="356"/>
      <c r="B224" s="357"/>
      <c r="C224" s="357"/>
      <c r="D224" s="165" t="s">
        <v>120</v>
      </c>
      <c r="E224" s="477" t="s">
        <v>772</v>
      </c>
      <c r="F224" s="170"/>
      <c r="G224" s="171">
        <v>989</v>
      </c>
      <c r="H224" s="172">
        <v>537</v>
      </c>
      <c r="I224" s="171">
        <v>1895</v>
      </c>
      <c r="J224" s="172">
        <v>2058</v>
      </c>
      <c r="K224" s="173">
        <v>3137</v>
      </c>
      <c r="L224" s="172">
        <v>2573</v>
      </c>
      <c r="M224" s="171">
        <v>3008</v>
      </c>
      <c r="N224" s="172">
        <v>2658</v>
      </c>
      <c r="O224" s="171">
        <v>2796</v>
      </c>
      <c r="P224" s="172">
        <v>2686</v>
      </c>
      <c r="Q224" s="171">
        <v>2028</v>
      </c>
      <c r="R224" s="172">
        <v>1602</v>
      </c>
      <c r="S224" s="172">
        <f t="shared" si="10"/>
        <v>25967</v>
      </c>
      <c r="T224" s="352" t="s">
        <v>170</v>
      </c>
      <c r="U224" s="345">
        <v>1</v>
      </c>
      <c r="V224" s="523"/>
      <c r="W224" s="366"/>
      <c r="X224" s="366"/>
    </row>
    <row r="225" spans="1:24" ht="15" customHeight="1">
      <c r="A225" s="379"/>
      <c r="B225" s="380"/>
      <c r="C225" s="380"/>
      <c r="D225" s="164" t="s">
        <v>122</v>
      </c>
      <c r="E225" s="480" t="s">
        <v>899</v>
      </c>
      <c r="F225" s="293"/>
      <c r="G225" s="294">
        <v>0</v>
      </c>
      <c r="H225" s="295">
        <v>0</v>
      </c>
      <c r="I225" s="294">
        <v>0</v>
      </c>
      <c r="J225" s="295">
        <v>0</v>
      </c>
      <c r="K225" s="296">
        <v>0</v>
      </c>
      <c r="L225" s="295">
        <v>0</v>
      </c>
      <c r="M225" s="294">
        <v>0</v>
      </c>
      <c r="N225" s="295">
        <v>30000</v>
      </c>
      <c r="O225" s="294">
        <v>0</v>
      </c>
      <c r="P225" s="295">
        <v>0</v>
      </c>
      <c r="Q225" s="294">
        <v>0</v>
      </c>
      <c r="R225" s="295">
        <v>0</v>
      </c>
      <c r="S225" s="295">
        <f>SUM(G225:R225)</f>
        <v>30000</v>
      </c>
      <c r="T225" s="584" t="s">
        <v>192</v>
      </c>
      <c r="U225" s="345">
        <v>1</v>
      </c>
      <c r="V225" s="523"/>
      <c r="W225" s="366"/>
      <c r="X225" s="366"/>
    </row>
    <row r="226" spans="1:24" ht="15" customHeight="1">
      <c r="A226" s="356"/>
      <c r="B226" s="357"/>
      <c r="C226" s="357"/>
      <c r="D226" s="165" t="s">
        <v>124</v>
      </c>
      <c r="E226" s="477" t="s">
        <v>858</v>
      </c>
      <c r="F226" s="170"/>
      <c r="G226" s="171">
        <v>0</v>
      </c>
      <c r="H226" s="172">
        <v>0</v>
      </c>
      <c r="I226" s="171">
        <v>0</v>
      </c>
      <c r="J226" s="172">
        <v>0</v>
      </c>
      <c r="K226" s="173">
        <v>0</v>
      </c>
      <c r="L226" s="172">
        <v>0</v>
      </c>
      <c r="M226" s="171">
        <v>0</v>
      </c>
      <c r="N226" s="172">
        <v>0</v>
      </c>
      <c r="O226" s="171">
        <v>0</v>
      </c>
      <c r="P226" s="172">
        <v>11500</v>
      </c>
      <c r="Q226" s="171">
        <v>0</v>
      </c>
      <c r="R226" s="172">
        <v>0</v>
      </c>
      <c r="S226" s="172">
        <f t="shared" ref="S226" si="11">SUM(G226:R226)</f>
        <v>11500</v>
      </c>
      <c r="T226" s="352" t="s">
        <v>190</v>
      </c>
      <c r="U226" s="345">
        <v>1</v>
      </c>
      <c r="V226" s="523"/>
      <c r="W226" s="366"/>
      <c r="X226" s="366"/>
    </row>
    <row r="227" spans="1:24" ht="15" customHeight="1">
      <c r="A227" s="356"/>
      <c r="B227" s="357"/>
      <c r="C227" s="357"/>
      <c r="D227" s="165" t="s">
        <v>126</v>
      </c>
      <c r="E227" s="477" t="s">
        <v>773</v>
      </c>
      <c r="F227" s="170"/>
      <c r="G227" s="171">
        <v>1365</v>
      </c>
      <c r="H227" s="172">
        <v>1037</v>
      </c>
      <c r="I227" s="171">
        <v>2610</v>
      </c>
      <c r="J227" s="172">
        <v>2811</v>
      </c>
      <c r="K227" s="173">
        <v>4563</v>
      </c>
      <c r="L227" s="172">
        <v>3858</v>
      </c>
      <c r="M227" s="171">
        <v>2925</v>
      </c>
      <c r="N227" s="172">
        <v>2189</v>
      </c>
      <c r="O227" s="171">
        <v>2448</v>
      </c>
      <c r="P227" s="172">
        <v>2605</v>
      </c>
      <c r="Q227" s="171">
        <v>2713</v>
      </c>
      <c r="R227" s="172">
        <v>1062</v>
      </c>
      <c r="S227" s="172">
        <f t="shared" si="10"/>
        <v>30186</v>
      </c>
      <c r="T227" s="352"/>
      <c r="V227" s="523"/>
      <c r="W227" s="366"/>
      <c r="X227" s="366"/>
    </row>
    <row r="228" spans="1:24" ht="15" customHeight="1">
      <c r="A228" s="356"/>
      <c r="B228" s="357"/>
      <c r="C228" s="357"/>
      <c r="D228" s="165"/>
      <c r="E228" s="477" t="s">
        <v>300</v>
      </c>
      <c r="F228" s="170"/>
      <c r="G228" s="171">
        <v>95</v>
      </c>
      <c r="H228" s="172">
        <v>63</v>
      </c>
      <c r="I228" s="171">
        <v>558</v>
      </c>
      <c r="J228" s="172">
        <v>570</v>
      </c>
      <c r="K228" s="173">
        <v>871</v>
      </c>
      <c r="L228" s="172">
        <v>1040</v>
      </c>
      <c r="M228" s="171">
        <v>583</v>
      </c>
      <c r="N228" s="172">
        <v>687</v>
      </c>
      <c r="O228" s="171">
        <v>606</v>
      </c>
      <c r="P228" s="172">
        <v>535</v>
      </c>
      <c r="Q228" s="171">
        <v>730</v>
      </c>
      <c r="R228" s="172">
        <v>301</v>
      </c>
      <c r="S228" s="172">
        <f t="shared" si="10"/>
        <v>6639</v>
      </c>
      <c r="T228" s="352" t="s">
        <v>170</v>
      </c>
      <c r="U228" s="345">
        <v>1</v>
      </c>
      <c r="V228" s="523"/>
      <c r="W228" s="366"/>
      <c r="X228" s="366"/>
    </row>
    <row r="229" spans="1:24" ht="15" customHeight="1">
      <c r="A229" s="356"/>
      <c r="B229" s="357"/>
      <c r="C229" s="357"/>
      <c r="D229" s="165"/>
      <c r="E229" s="477" t="s">
        <v>299</v>
      </c>
      <c r="F229" s="170"/>
      <c r="G229" s="171">
        <v>1270</v>
      </c>
      <c r="H229" s="172">
        <v>974</v>
      </c>
      <c r="I229" s="171">
        <v>2052</v>
      </c>
      <c r="J229" s="172">
        <v>2241</v>
      </c>
      <c r="K229" s="173">
        <v>3692</v>
      </c>
      <c r="L229" s="172">
        <v>2818</v>
      </c>
      <c r="M229" s="171">
        <v>2342</v>
      </c>
      <c r="N229" s="172">
        <v>1502</v>
      </c>
      <c r="O229" s="171">
        <v>1842</v>
      </c>
      <c r="P229" s="172">
        <v>2070</v>
      </c>
      <c r="Q229" s="171">
        <v>1983</v>
      </c>
      <c r="R229" s="172">
        <v>761</v>
      </c>
      <c r="S229" s="172">
        <f t="shared" si="10"/>
        <v>23547</v>
      </c>
      <c r="T229" s="352" t="s">
        <v>194</v>
      </c>
      <c r="U229" s="345">
        <v>1</v>
      </c>
      <c r="V229" s="523"/>
      <c r="W229" s="366"/>
      <c r="X229" s="366"/>
    </row>
    <row r="230" spans="1:24" ht="15" customHeight="1">
      <c r="A230" s="356"/>
      <c r="B230" s="357"/>
      <c r="C230" s="357"/>
      <c r="D230" s="165" t="s">
        <v>940</v>
      </c>
      <c r="E230" s="477" t="s">
        <v>737</v>
      </c>
      <c r="F230" s="170"/>
      <c r="G230" s="171">
        <v>4147</v>
      </c>
      <c r="H230" s="172">
        <v>3779</v>
      </c>
      <c r="I230" s="171">
        <v>4104</v>
      </c>
      <c r="J230" s="172">
        <v>3925</v>
      </c>
      <c r="K230" s="173">
        <v>3680</v>
      </c>
      <c r="L230" s="172">
        <v>3510</v>
      </c>
      <c r="M230" s="171">
        <v>3474</v>
      </c>
      <c r="N230" s="172">
        <v>4120</v>
      </c>
      <c r="O230" s="171">
        <v>3764</v>
      </c>
      <c r="P230" s="172">
        <v>4293</v>
      </c>
      <c r="Q230" s="171">
        <v>4151</v>
      </c>
      <c r="R230" s="172">
        <v>4389</v>
      </c>
      <c r="S230" s="172">
        <f t="shared" si="10"/>
        <v>47336</v>
      </c>
      <c r="T230" s="352" t="s">
        <v>171</v>
      </c>
      <c r="U230" s="345">
        <v>1</v>
      </c>
      <c r="V230" s="523"/>
      <c r="W230" s="366"/>
      <c r="X230" s="366"/>
    </row>
    <row r="231" spans="1:24" ht="15" customHeight="1">
      <c r="A231" s="356"/>
      <c r="B231" s="357"/>
      <c r="C231" s="357"/>
      <c r="D231" s="165" t="s">
        <v>128</v>
      </c>
      <c r="E231" s="477" t="s">
        <v>738</v>
      </c>
      <c r="F231" s="170"/>
      <c r="G231" s="171">
        <v>8200</v>
      </c>
      <c r="H231" s="172">
        <v>2580</v>
      </c>
      <c r="I231" s="171">
        <v>3050</v>
      </c>
      <c r="J231" s="172">
        <v>3700</v>
      </c>
      <c r="K231" s="173">
        <v>4300</v>
      </c>
      <c r="L231" s="172">
        <v>4000</v>
      </c>
      <c r="M231" s="171">
        <v>4200</v>
      </c>
      <c r="N231" s="172">
        <v>3700</v>
      </c>
      <c r="O231" s="171">
        <v>3600</v>
      </c>
      <c r="P231" s="172">
        <v>8200</v>
      </c>
      <c r="Q231" s="171">
        <v>31100</v>
      </c>
      <c r="R231" s="172">
        <v>3900</v>
      </c>
      <c r="S231" s="172">
        <f t="shared" si="10"/>
        <v>80530</v>
      </c>
      <c r="T231" s="352" t="s">
        <v>180</v>
      </c>
      <c r="U231" s="345">
        <v>1</v>
      </c>
      <c r="V231" s="523"/>
      <c r="W231" s="366"/>
      <c r="X231" s="366"/>
    </row>
    <row r="232" spans="1:24" ht="15" customHeight="1">
      <c r="A232" s="356"/>
      <c r="B232" s="357"/>
      <c r="C232" s="357"/>
      <c r="D232" s="165" t="s">
        <v>945</v>
      </c>
      <c r="E232" s="477" t="s">
        <v>294</v>
      </c>
      <c r="F232" s="170"/>
      <c r="G232" s="171">
        <v>9828</v>
      </c>
      <c r="H232" s="172">
        <v>7818</v>
      </c>
      <c r="I232" s="171">
        <v>9737</v>
      </c>
      <c r="J232" s="172">
        <v>9361</v>
      </c>
      <c r="K232" s="173">
        <v>10795</v>
      </c>
      <c r="L232" s="172">
        <v>7865</v>
      </c>
      <c r="M232" s="171">
        <v>6730</v>
      </c>
      <c r="N232" s="172">
        <v>8343</v>
      </c>
      <c r="O232" s="171">
        <v>8592</v>
      </c>
      <c r="P232" s="172">
        <v>10820</v>
      </c>
      <c r="Q232" s="171">
        <v>10974</v>
      </c>
      <c r="R232" s="172">
        <v>7332</v>
      </c>
      <c r="S232" s="172">
        <f t="shared" si="10"/>
        <v>108195</v>
      </c>
      <c r="T232" s="352" t="s">
        <v>171</v>
      </c>
      <c r="U232" s="345">
        <v>1</v>
      </c>
      <c r="V232" s="523"/>
      <c r="W232" s="366"/>
      <c r="X232" s="366"/>
    </row>
    <row r="233" spans="1:24" ht="15" customHeight="1">
      <c r="A233" s="356"/>
      <c r="B233" s="357"/>
      <c r="C233" s="357"/>
      <c r="D233" s="165" t="s">
        <v>130</v>
      </c>
      <c r="E233" s="477" t="s">
        <v>739</v>
      </c>
      <c r="F233" s="170"/>
      <c r="G233" s="171">
        <v>26536</v>
      </c>
      <c r="H233" s="172">
        <v>21730</v>
      </c>
      <c r="I233" s="171">
        <v>37338</v>
      </c>
      <c r="J233" s="172">
        <v>38306</v>
      </c>
      <c r="K233" s="173">
        <v>45470</v>
      </c>
      <c r="L233" s="172">
        <v>38916</v>
      </c>
      <c r="M233" s="171">
        <v>28196</v>
      </c>
      <c r="N233" s="172">
        <v>40759</v>
      </c>
      <c r="O233" s="171">
        <v>37239</v>
      </c>
      <c r="P233" s="172">
        <v>45995</v>
      </c>
      <c r="Q233" s="171">
        <v>55135</v>
      </c>
      <c r="R233" s="172">
        <v>38476</v>
      </c>
      <c r="S233" s="172">
        <f t="shared" si="10"/>
        <v>454096</v>
      </c>
      <c r="T233" s="352" t="s">
        <v>172</v>
      </c>
      <c r="U233" s="345">
        <v>1</v>
      </c>
      <c r="V233" s="523"/>
      <c r="W233" s="366"/>
      <c r="X233" s="366"/>
    </row>
    <row r="234" spans="1:24" ht="15" customHeight="1">
      <c r="A234" s="356"/>
      <c r="B234" s="357"/>
      <c r="C234" s="357"/>
      <c r="D234" s="165" t="s">
        <v>131</v>
      </c>
      <c r="E234" s="477" t="s">
        <v>740</v>
      </c>
      <c r="F234" s="170"/>
      <c r="G234" s="171">
        <v>165</v>
      </c>
      <c r="H234" s="172">
        <v>173</v>
      </c>
      <c r="I234" s="171">
        <v>333</v>
      </c>
      <c r="J234" s="172">
        <v>449</v>
      </c>
      <c r="K234" s="173">
        <v>1322</v>
      </c>
      <c r="L234" s="172">
        <v>847</v>
      </c>
      <c r="M234" s="171">
        <v>335</v>
      </c>
      <c r="N234" s="172">
        <v>249</v>
      </c>
      <c r="O234" s="171">
        <v>457</v>
      </c>
      <c r="P234" s="172">
        <v>1860</v>
      </c>
      <c r="Q234" s="171">
        <v>1137</v>
      </c>
      <c r="R234" s="172">
        <v>205</v>
      </c>
      <c r="S234" s="172">
        <f t="shared" si="10"/>
        <v>7532</v>
      </c>
      <c r="T234" s="352" t="s">
        <v>196</v>
      </c>
      <c r="U234" s="345">
        <v>1</v>
      </c>
      <c r="V234" s="523"/>
      <c r="W234" s="366"/>
      <c r="X234" s="366"/>
    </row>
    <row r="235" spans="1:24" ht="15" customHeight="1">
      <c r="A235" s="356"/>
      <c r="B235" s="357"/>
      <c r="C235" s="357"/>
      <c r="D235" s="165" t="s">
        <v>290</v>
      </c>
      <c r="E235" s="477" t="s">
        <v>741</v>
      </c>
      <c r="F235" s="170"/>
      <c r="G235" s="171">
        <v>3022</v>
      </c>
      <c r="H235" s="172">
        <v>2399</v>
      </c>
      <c r="I235" s="171">
        <v>4154</v>
      </c>
      <c r="J235" s="172">
        <v>4660</v>
      </c>
      <c r="K235" s="173">
        <v>5663</v>
      </c>
      <c r="L235" s="172">
        <v>4391</v>
      </c>
      <c r="M235" s="171">
        <v>4211</v>
      </c>
      <c r="N235" s="172">
        <v>3869</v>
      </c>
      <c r="O235" s="171">
        <v>4024</v>
      </c>
      <c r="P235" s="172">
        <v>5238</v>
      </c>
      <c r="Q235" s="171">
        <v>5075</v>
      </c>
      <c r="R235" s="172">
        <v>3061</v>
      </c>
      <c r="S235" s="172">
        <f t="shared" si="10"/>
        <v>49767</v>
      </c>
      <c r="T235" s="352" t="s">
        <v>189</v>
      </c>
      <c r="U235" s="345">
        <v>1</v>
      </c>
      <c r="V235" s="523"/>
      <c r="W235" s="366"/>
      <c r="X235" s="366"/>
    </row>
    <row r="236" spans="1:24" ht="15" customHeight="1">
      <c r="A236" s="356"/>
      <c r="B236" s="357"/>
      <c r="C236" s="357"/>
      <c r="D236" s="165" t="s">
        <v>292</v>
      </c>
      <c r="E236" s="477" t="s">
        <v>296</v>
      </c>
      <c r="F236" s="170"/>
      <c r="G236" s="171">
        <v>90</v>
      </c>
      <c r="H236" s="172">
        <v>104</v>
      </c>
      <c r="I236" s="171">
        <v>258</v>
      </c>
      <c r="J236" s="172">
        <v>227</v>
      </c>
      <c r="K236" s="173">
        <v>502</v>
      </c>
      <c r="L236" s="172">
        <v>199</v>
      </c>
      <c r="M236" s="171">
        <v>196</v>
      </c>
      <c r="N236" s="172">
        <v>264</v>
      </c>
      <c r="O236" s="171">
        <v>172</v>
      </c>
      <c r="P236" s="172">
        <v>280</v>
      </c>
      <c r="Q236" s="171">
        <v>373</v>
      </c>
      <c r="R236" s="172">
        <v>83</v>
      </c>
      <c r="S236" s="172">
        <f t="shared" si="10"/>
        <v>2748</v>
      </c>
      <c r="T236" s="352" t="s">
        <v>179</v>
      </c>
      <c r="U236" s="345">
        <v>1</v>
      </c>
      <c r="V236" s="523"/>
      <c r="W236" s="366"/>
      <c r="X236" s="366"/>
    </row>
    <row r="237" spans="1:24" ht="15" customHeight="1">
      <c r="A237" s="356"/>
      <c r="B237" s="357"/>
      <c r="C237" s="357"/>
      <c r="D237" s="165" t="s">
        <v>135</v>
      </c>
      <c r="E237" s="477" t="s">
        <v>750</v>
      </c>
      <c r="F237" s="170"/>
      <c r="G237" s="171">
        <v>774</v>
      </c>
      <c r="H237" s="172">
        <v>694</v>
      </c>
      <c r="I237" s="171">
        <v>1790</v>
      </c>
      <c r="J237" s="172">
        <v>3359</v>
      </c>
      <c r="K237" s="173">
        <v>6698</v>
      </c>
      <c r="L237" s="172">
        <v>1660</v>
      </c>
      <c r="M237" s="171">
        <v>966</v>
      </c>
      <c r="N237" s="172">
        <v>1149</v>
      </c>
      <c r="O237" s="171">
        <v>1781</v>
      </c>
      <c r="P237" s="172">
        <v>2941</v>
      </c>
      <c r="Q237" s="171">
        <v>1954</v>
      </c>
      <c r="R237" s="172">
        <v>0</v>
      </c>
      <c r="S237" s="172">
        <f t="shared" si="10"/>
        <v>23766</v>
      </c>
      <c r="T237" s="352" t="s">
        <v>179</v>
      </c>
      <c r="U237" s="345">
        <v>1</v>
      </c>
      <c r="V237" s="523"/>
      <c r="W237" s="366"/>
      <c r="X237" s="366"/>
    </row>
    <row r="238" spans="1:24" ht="15" customHeight="1">
      <c r="A238" s="356"/>
      <c r="B238" s="357"/>
      <c r="C238" s="357"/>
      <c r="D238" s="165" t="s">
        <v>137</v>
      </c>
      <c r="E238" s="477" t="s">
        <v>742</v>
      </c>
      <c r="F238" s="170"/>
      <c r="G238" s="171">
        <v>117</v>
      </c>
      <c r="H238" s="172">
        <v>109</v>
      </c>
      <c r="I238" s="171">
        <v>266</v>
      </c>
      <c r="J238" s="172">
        <v>291</v>
      </c>
      <c r="K238" s="173">
        <v>496</v>
      </c>
      <c r="L238" s="172">
        <v>239</v>
      </c>
      <c r="M238" s="171">
        <v>156</v>
      </c>
      <c r="N238" s="172">
        <v>249</v>
      </c>
      <c r="O238" s="171">
        <v>218</v>
      </c>
      <c r="P238" s="172">
        <v>511</v>
      </c>
      <c r="Q238" s="171">
        <v>7071</v>
      </c>
      <c r="R238" s="172">
        <v>299</v>
      </c>
      <c r="S238" s="172">
        <f t="shared" si="10"/>
        <v>10022</v>
      </c>
      <c r="T238" s="352" t="s">
        <v>180</v>
      </c>
      <c r="U238" s="345">
        <v>1</v>
      </c>
      <c r="V238" s="523"/>
      <c r="W238" s="366"/>
      <c r="X238" s="366"/>
    </row>
    <row r="239" spans="1:24" ht="15" customHeight="1">
      <c r="A239" s="381"/>
      <c r="B239" s="382"/>
      <c r="C239" s="382"/>
      <c r="D239" s="165" t="s">
        <v>139</v>
      </c>
      <c r="E239" s="477" t="s">
        <v>298</v>
      </c>
      <c r="F239" s="170"/>
      <c r="G239" s="171">
        <v>0</v>
      </c>
      <c r="H239" s="172">
        <v>0</v>
      </c>
      <c r="I239" s="171">
        <v>0</v>
      </c>
      <c r="J239" s="172">
        <v>15000</v>
      </c>
      <c r="K239" s="173">
        <v>0</v>
      </c>
      <c r="L239" s="172">
        <v>3500</v>
      </c>
      <c r="M239" s="171">
        <v>0</v>
      </c>
      <c r="N239" s="172">
        <v>0</v>
      </c>
      <c r="O239" s="171">
        <v>0</v>
      </c>
      <c r="P239" s="172">
        <v>0</v>
      </c>
      <c r="Q239" s="171">
        <v>18591</v>
      </c>
      <c r="R239" s="172">
        <v>0</v>
      </c>
      <c r="S239" s="172">
        <f t="shared" si="10"/>
        <v>37091</v>
      </c>
      <c r="T239" s="352" t="s">
        <v>197</v>
      </c>
      <c r="U239" s="345">
        <v>1</v>
      </c>
      <c r="V239" s="523"/>
      <c r="W239" s="366"/>
      <c r="X239" s="366"/>
    </row>
    <row r="240" spans="1:24" ht="15" customHeight="1">
      <c r="A240" s="385"/>
      <c r="B240" s="386"/>
      <c r="C240" s="386"/>
      <c r="D240" s="396"/>
      <c r="E240" s="479" t="s">
        <v>622</v>
      </c>
      <c r="F240" s="387"/>
      <c r="G240" s="397">
        <f t="shared" ref="G240:S240" si="12">SUMIFS(G182:G239,$U182:$U239,1)</f>
        <v>928386</v>
      </c>
      <c r="H240" s="398">
        <f t="shared" si="12"/>
        <v>398932</v>
      </c>
      <c r="I240" s="397">
        <f t="shared" si="12"/>
        <v>752555</v>
      </c>
      <c r="J240" s="398">
        <f t="shared" si="12"/>
        <v>784811</v>
      </c>
      <c r="K240" s="399">
        <f t="shared" si="12"/>
        <v>1199174</v>
      </c>
      <c r="L240" s="398">
        <f t="shared" si="12"/>
        <v>780186</v>
      </c>
      <c r="M240" s="398">
        <f t="shared" si="12"/>
        <v>731257</v>
      </c>
      <c r="N240" s="398">
        <f t="shared" si="12"/>
        <v>1068880</v>
      </c>
      <c r="O240" s="398">
        <f t="shared" si="12"/>
        <v>858011</v>
      </c>
      <c r="P240" s="398">
        <f t="shared" si="12"/>
        <v>1103771</v>
      </c>
      <c r="Q240" s="398">
        <f t="shared" si="12"/>
        <v>1227785</v>
      </c>
      <c r="R240" s="398">
        <f t="shared" si="12"/>
        <v>666774</v>
      </c>
      <c r="S240" s="398">
        <f t="shared" si="12"/>
        <v>10500522</v>
      </c>
      <c r="T240" s="390"/>
      <c r="U240" s="345">
        <v>2</v>
      </c>
      <c r="V240" s="523"/>
      <c r="W240" s="366"/>
      <c r="X240" s="366"/>
    </row>
    <row r="241" spans="1:24" ht="15" customHeight="1">
      <c r="A241" s="356"/>
      <c r="B241" s="374" t="s">
        <v>303</v>
      </c>
      <c r="C241" s="375"/>
      <c r="D241" s="163" t="s">
        <v>46</v>
      </c>
      <c r="E241" s="478" t="s">
        <v>304</v>
      </c>
      <c r="F241" s="174"/>
      <c r="G241" s="175">
        <v>19800</v>
      </c>
      <c r="H241" s="176">
        <v>5700</v>
      </c>
      <c r="I241" s="175">
        <v>37000</v>
      </c>
      <c r="J241" s="176">
        <v>60900</v>
      </c>
      <c r="K241" s="177">
        <v>78600</v>
      </c>
      <c r="L241" s="176">
        <v>50500</v>
      </c>
      <c r="M241" s="175">
        <v>45800</v>
      </c>
      <c r="N241" s="176">
        <v>76000</v>
      </c>
      <c r="O241" s="175">
        <v>67400</v>
      </c>
      <c r="P241" s="176">
        <v>86500</v>
      </c>
      <c r="Q241" s="175">
        <v>58600</v>
      </c>
      <c r="R241" s="176">
        <v>11600</v>
      </c>
      <c r="S241" s="391">
        <f t="shared" si="10"/>
        <v>598400</v>
      </c>
      <c r="T241" s="341"/>
      <c r="V241" s="523"/>
      <c r="W241" s="366"/>
      <c r="X241" s="366"/>
    </row>
    <row r="242" spans="1:24" ht="15" customHeight="1">
      <c r="A242" s="356"/>
      <c r="B242" s="377"/>
      <c r="C242" s="377"/>
      <c r="D242" s="165"/>
      <c r="E242" s="477" t="s">
        <v>316</v>
      </c>
      <c r="F242" s="170"/>
      <c r="G242" s="171">
        <v>0</v>
      </c>
      <c r="H242" s="172">
        <v>0</v>
      </c>
      <c r="I242" s="171">
        <v>0</v>
      </c>
      <c r="J242" s="172">
        <v>2715</v>
      </c>
      <c r="K242" s="173">
        <v>7089</v>
      </c>
      <c r="L242" s="172">
        <v>2129</v>
      </c>
      <c r="M242" s="171">
        <v>2362</v>
      </c>
      <c r="N242" s="172">
        <v>4871</v>
      </c>
      <c r="O242" s="171">
        <v>4014</v>
      </c>
      <c r="P242" s="172">
        <v>5629</v>
      </c>
      <c r="Q242" s="171">
        <v>5863</v>
      </c>
      <c r="R242" s="172">
        <v>0</v>
      </c>
      <c r="S242" s="172">
        <f t="shared" si="10"/>
        <v>34672</v>
      </c>
      <c r="T242" s="352" t="s">
        <v>189</v>
      </c>
      <c r="U242" s="345">
        <v>1</v>
      </c>
      <c r="V242" s="523"/>
      <c r="W242" s="366"/>
      <c r="X242" s="366"/>
    </row>
    <row r="243" spans="1:24" ht="15" customHeight="1">
      <c r="A243" s="356"/>
      <c r="B243" s="377"/>
      <c r="C243" s="377"/>
      <c r="D243" s="165"/>
      <c r="E243" s="477" t="s">
        <v>317</v>
      </c>
      <c r="F243" s="170"/>
      <c r="G243" s="171">
        <v>310</v>
      </c>
      <c r="H243" s="172">
        <v>120</v>
      </c>
      <c r="I243" s="171">
        <v>533</v>
      </c>
      <c r="J243" s="172">
        <v>3171</v>
      </c>
      <c r="K243" s="173">
        <v>4615</v>
      </c>
      <c r="L243" s="172">
        <v>2310</v>
      </c>
      <c r="M243" s="171">
        <v>2963</v>
      </c>
      <c r="N243" s="172">
        <v>4991</v>
      </c>
      <c r="O243" s="171">
        <v>2751</v>
      </c>
      <c r="P243" s="172">
        <v>3924</v>
      </c>
      <c r="Q243" s="171">
        <v>2029</v>
      </c>
      <c r="R243" s="172">
        <v>290</v>
      </c>
      <c r="S243" s="172">
        <f t="shared" si="10"/>
        <v>28007</v>
      </c>
      <c r="T243" s="352" t="s">
        <v>182</v>
      </c>
      <c r="U243" s="345">
        <v>1</v>
      </c>
      <c r="V243" s="523"/>
      <c r="W243" s="366"/>
      <c r="X243" s="366"/>
    </row>
    <row r="244" spans="1:24" ht="15" customHeight="1">
      <c r="A244" s="356"/>
      <c r="B244" s="377"/>
      <c r="C244" s="377"/>
      <c r="D244" s="163"/>
      <c r="E244" s="478" t="s">
        <v>318</v>
      </c>
      <c r="F244" s="174"/>
      <c r="G244" s="175">
        <v>4866</v>
      </c>
      <c r="H244" s="176">
        <v>564</v>
      </c>
      <c r="I244" s="175">
        <v>4344</v>
      </c>
      <c r="J244" s="176">
        <v>7193</v>
      </c>
      <c r="K244" s="177">
        <v>12890</v>
      </c>
      <c r="L244" s="176">
        <v>5931</v>
      </c>
      <c r="M244" s="175">
        <v>12153</v>
      </c>
      <c r="N244" s="176">
        <v>21989</v>
      </c>
      <c r="O244" s="175">
        <v>14563</v>
      </c>
      <c r="P244" s="176">
        <v>11022</v>
      </c>
      <c r="Q244" s="175">
        <v>7208</v>
      </c>
      <c r="R244" s="176">
        <v>1357</v>
      </c>
      <c r="S244" s="176">
        <f t="shared" si="10"/>
        <v>104080</v>
      </c>
      <c r="T244" s="341" t="s">
        <v>170</v>
      </c>
      <c r="U244" s="345">
        <v>1</v>
      </c>
      <c r="V244" s="523"/>
      <c r="W244" s="366"/>
      <c r="X244" s="366"/>
    </row>
    <row r="245" spans="1:24" ht="15" customHeight="1">
      <c r="A245" s="356"/>
      <c r="B245" s="377"/>
      <c r="C245" s="377"/>
      <c r="D245" s="165"/>
      <c r="E245" s="477" t="s">
        <v>319</v>
      </c>
      <c r="F245" s="170"/>
      <c r="G245" s="171">
        <v>187</v>
      </c>
      <c r="H245" s="172">
        <v>0</v>
      </c>
      <c r="I245" s="171">
        <v>575</v>
      </c>
      <c r="J245" s="172">
        <v>1211</v>
      </c>
      <c r="K245" s="173">
        <v>2280</v>
      </c>
      <c r="L245" s="172">
        <v>1280</v>
      </c>
      <c r="M245" s="171">
        <v>1102</v>
      </c>
      <c r="N245" s="172">
        <v>1975</v>
      </c>
      <c r="O245" s="171">
        <v>1349</v>
      </c>
      <c r="P245" s="172">
        <v>2276</v>
      </c>
      <c r="Q245" s="171">
        <v>1730</v>
      </c>
      <c r="R245" s="172">
        <v>445</v>
      </c>
      <c r="S245" s="172">
        <f t="shared" si="10"/>
        <v>14410</v>
      </c>
      <c r="T245" s="352" t="s">
        <v>314</v>
      </c>
      <c r="U245" s="345">
        <v>1</v>
      </c>
      <c r="V245" s="523"/>
      <c r="W245" s="366"/>
      <c r="X245" s="366"/>
    </row>
    <row r="246" spans="1:24" ht="15" customHeight="1">
      <c r="A246" s="356"/>
      <c r="B246" s="377"/>
      <c r="C246" s="377"/>
      <c r="D246" s="165"/>
      <c r="E246" s="477" t="s">
        <v>320</v>
      </c>
      <c r="F246" s="170"/>
      <c r="G246" s="171">
        <v>5802</v>
      </c>
      <c r="H246" s="172">
        <v>3507</v>
      </c>
      <c r="I246" s="171">
        <v>7044</v>
      </c>
      <c r="J246" s="172">
        <v>7821</v>
      </c>
      <c r="K246" s="173">
        <v>10838</v>
      </c>
      <c r="L246" s="172">
        <v>7635</v>
      </c>
      <c r="M246" s="171">
        <v>7083</v>
      </c>
      <c r="N246" s="172">
        <v>10983</v>
      </c>
      <c r="O246" s="171">
        <v>8842</v>
      </c>
      <c r="P246" s="172">
        <v>10597</v>
      </c>
      <c r="Q246" s="171">
        <v>10790</v>
      </c>
      <c r="R246" s="172">
        <v>3281</v>
      </c>
      <c r="S246" s="172">
        <f t="shared" si="10"/>
        <v>94223</v>
      </c>
      <c r="T246" s="352" t="s">
        <v>171</v>
      </c>
      <c r="U246" s="345">
        <v>1</v>
      </c>
      <c r="V246" s="523"/>
      <c r="W246" s="366"/>
      <c r="X246" s="366"/>
    </row>
    <row r="247" spans="1:24" ht="15" customHeight="1">
      <c r="A247" s="356"/>
      <c r="B247" s="377"/>
      <c r="C247" s="377"/>
      <c r="D247" s="165"/>
      <c r="E247" s="477" t="s">
        <v>321</v>
      </c>
      <c r="F247" s="170"/>
      <c r="G247" s="171">
        <v>8635</v>
      </c>
      <c r="H247" s="172">
        <v>1509</v>
      </c>
      <c r="I247" s="171">
        <v>24504</v>
      </c>
      <c r="J247" s="172">
        <v>38789</v>
      </c>
      <c r="K247" s="173">
        <v>40888</v>
      </c>
      <c r="L247" s="172">
        <v>31215</v>
      </c>
      <c r="M247" s="171">
        <v>20137</v>
      </c>
      <c r="N247" s="172">
        <v>31191</v>
      </c>
      <c r="O247" s="171">
        <v>35881</v>
      </c>
      <c r="P247" s="172">
        <v>53052</v>
      </c>
      <c r="Q247" s="171">
        <v>30980</v>
      </c>
      <c r="R247" s="172">
        <v>6227</v>
      </c>
      <c r="S247" s="172">
        <f t="shared" si="10"/>
        <v>323008</v>
      </c>
      <c r="T247" s="352" t="s">
        <v>184</v>
      </c>
      <c r="U247" s="345">
        <v>1</v>
      </c>
      <c r="V247" s="523"/>
      <c r="W247" s="366"/>
      <c r="X247" s="366"/>
    </row>
    <row r="248" spans="1:24" ht="15" customHeight="1">
      <c r="A248" s="356"/>
      <c r="B248" s="377"/>
      <c r="C248" s="377"/>
      <c r="D248" s="165" t="s">
        <v>48</v>
      </c>
      <c r="E248" s="477" t="s">
        <v>305</v>
      </c>
      <c r="F248" s="170"/>
      <c r="G248" s="171">
        <v>3400</v>
      </c>
      <c r="H248" s="172">
        <v>1100</v>
      </c>
      <c r="I248" s="171">
        <v>16900</v>
      </c>
      <c r="J248" s="172">
        <v>14600</v>
      </c>
      <c r="K248" s="173">
        <v>37700</v>
      </c>
      <c r="L248" s="172">
        <v>15200</v>
      </c>
      <c r="M248" s="171">
        <v>12400</v>
      </c>
      <c r="N248" s="172">
        <v>24700</v>
      </c>
      <c r="O248" s="171">
        <v>23300</v>
      </c>
      <c r="P248" s="172">
        <v>31500</v>
      </c>
      <c r="Q248" s="171">
        <v>27000</v>
      </c>
      <c r="R248" s="172">
        <v>12300</v>
      </c>
      <c r="S248" s="172">
        <f t="shared" si="10"/>
        <v>220100</v>
      </c>
      <c r="T248" s="352"/>
      <c r="V248" s="523"/>
      <c r="W248" s="366"/>
      <c r="X248" s="366"/>
    </row>
    <row r="249" spans="1:24" ht="15" customHeight="1">
      <c r="A249" s="356"/>
      <c r="B249" s="377"/>
      <c r="C249" s="377"/>
      <c r="D249" s="165"/>
      <c r="E249" s="477" t="s">
        <v>322</v>
      </c>
      <c r="F249" s="170"/>
      <c r="G249" s="171">
        <v>117</v>
      </c>
      <c r="H249" s="172">
        <v>52</v>
      </c>
      <c r="I249" s="171">
        <v>477</v>
      </c>
      <c r="J249" s="172">
        <v>604</v>
      </c>
      <c r="K249" s="173">
        <v>916</v>
      </c>
      <c r="L249" s="172">
        <v>498</v>
      </c>
      <c r="M249" s="171">
        <v>453</v>
      </c>
      <c r="N249" s="172">
        <v>845</v>
      </c>
      <c r="O249" s="171">
        <v>819</v>
      </c>
      <c r="P249" s="172">
        <v>1299</v>
      </c>
      <c r="Q249" s="171">
        <v>1178</v>
      </c>
      <c r="R249" s="172">
        <v>377</v>
      </c>
      <c r="S249" s="172">
        <f t="shared" si="10"/>
        <v>7635</v>
      </c>
      <c r="T249" s="352" t="s">
        <v>170</v>
      </c>
      <c r="U249" s="345">
        <v>1</v>
      </c>
      <c r="V249" s="523"/>
      <c r="W249" s="366"/>
      <c r="X249" s="366"/>
    </row>
    <row r="250" spans="1:24" ht="15" customHeight="1">
      <c r="A250" s="356"/>
      <c r="B250" s="377"/>
      <c r="C250" s="377"/>
      <c r="D250" s="165"/>
      <c r="E250" s="477" t="s">
        <v>323</v>
      </c>
      <c r="F250" s="170"/>
      <c r="G250" s="171">
        <v>1401</v>
      </c>
      <c r="H250" s="172">
        <v>479</v>
      </c>
      <c r="I250" s="171">
        <v>5265</v>
      </c>
      <c r="J250" s="172">
        <v>4739</v>
      </c>
      <c r="K250" s="173">
        <v>10160</v>
      </c>
      <c r="L250" s="172">
        <v>5343</v>
      </c>
      <c r="M250" s="171">
        <v>4640</v>
      </c>
      <c r="N250" s="172">
        <v>10024</v>
      </c>
      <c r="O250" s="171">
        <v>7261</v>
      </c>
      <c r="P250" s="172">
        <v>9340</v>
      </c>
      <c r="Q250" s="171">
        <v>8901</v>
      </c>
      <c r="R250" s="172">
        <v>4661</v>
      </c>
      <c r="S250" s="172">
        <f t="shared" si="10"/>
        <v>72214</v>
      </c>
      <c r="T250" s="352" t="s">
        <v>194</v>
      </c>
      <c r="U250" s="345">
        <v>1</v>
      </c>
      <c r="V250" s="523"/>
      <c r="W250" s="366"/>
      <c r="X250" s="366"/>
    </row>
    <row r="251" spans="1:24" ht="15" customHeight="1">
      <c r="A251" s="356"/>
      <c r="B251" s="377"/>
      <c r="C251" s="377"/>
      <c r="D251" s="165"/>
      <c r="E251" s="477" t="s">
        <v>324</v>
      </c>
      <c r="F251" s="170"/>
      <c r="G251" s="171">
        <v>0</v>
      </c>
      <c r="H251" s="172">
        <v>0</v>
      </c>
      <c r="I251" s="171">
        <v>364</v>
      </c>
      <c r="J251" s="172">
        <v>382</v>
      </c>
      <c r="K251" s="173">
        <v>563</v>
      </c>
      <c r="L251" s="172">
        <v>314</v>
      </c>
      <c r="M251" s="171">
        <v>428</v>
      </c>
      <c r="N251" s="172">
        <v>607</v>
      </c>
      <c r="O251" s="171">
        <v>516</v>
      </c>
      <c r="P251" s="172">
        <v>597</v>
      </c>
      <c r="Q251" s="171">
        <v>629</v>
      </c>
      <c r="R251" s="172">
        <v>0</v>
      </c>
      <c r="S251" s="172">
        <f t="shared" ref="S251:S314" si="13">SUM(G251:R251)</f>
        <v>4400</v>
      </c>
      <c r="T251" s="352" t="s">
        <v>194</v>
      </c>
      <c r="U251" s="345">
        <v>1</v>
      </c>
      <c r="V251" s="523"/>
      <c r="W251" s="366"/>
      <c r="X251" s="366"/>
    </row>
    <row r="252" spans="1:24" ht="15" customHeight="1">
      <c r="A252" s="356"/>
      <c r="B252" s="377"/>
      <c r="C252" s="377"/>
      <c r="D252" s="165"/>
      <c r="E252" s="477" t="s">
        <v>325</v>
      </c>
      <c r="F252" s="170"/>
      <c r="G252" s="171">
        <v>88</v>
      </c>
      <c r="H252" s="172">
        <v>40</v>
      </c>
      <c r="I252" s="171">
        <v>594</v>
      </c>
      <c r="J252" s="172">
        <v>326</v>
      </c>
      <c r="K252" s="173">
        <v>510</v>
      </c>
      <c r="L252" s="172">
        <v>366</v>
      </c>
      <c r="M252" s="171">
        <v>308</v>
      </c>
      <c r="N252" s="172">
        <v>411</v>
      </c>
      <c r="O252" s="171">
        <v>295</v>
      </c>
      <c r="P252" s="172">
        <v>388</v>
      </c>
      <c r="Q252" s="171">
        <v>463</v>
      </c>
      <c r="R252" s="172">
        <v>141</v>
      </c>
      <c r="S252" s="172">
        <f t="shared" si="13"/>
        <v>3930</v>
      </c>
      <c r="T252" s="352" t="s">
        <v>170</v>
      </c>
      <c r="U252" s="345">
        <v>1</v>
      </c>
      <c r="V252" s="523"/>
      <c r="W252" s="366"/>
      <c r="X252" s="366"/>
    </row>
    <row r="253" spans="1:24" ht="15" customHeight="1">
      <c r="A253" s="356"/>
      <c r="B253" s="377"/>
      <c r="C253" s="377"/>
      <c r="D253" s="165"/>
      <c r="E253" s="477" t="s">
        <v>326</v>
      </c>
      <c r="F253" s="170"/>
      <c r="G253" s="171">
        <v>151</v>
      </c>
      <c r="H253" s="172">
        <v>100</v>
      </c>
      <c r="I253" s="171">
        <v>993</v>
      </c>
      <c r="J253" s="172">
        <v>533</v>
      </c>
      <c r="K253" s="173">
        <v>907</v>
      </c>
      <c r="L253" s="172">
        <v>805</v>
      </c>
      <c r="M253" s="171">
        <v>669</v>
      </c>
      <c r="N253" s="172">
        <v>885</v>
      </c>
      <c r="O253" s="171">
        <v>916</v>
      </c>
      <c r="P253" s="172">
        <v>1712</v>
      </c>
      <c r="Q253" s="171">
        <v>1109</v>
      </c>
      <c r="R253" s="172">
        <v>505</v>
      </c>
      <c r="S253" s="172">
        <f t="shared" si="13"/>
        <v>9285</v>
      </c>
      <c r="T253" s="352" t="s">
        <v>315</v>
      </c>
      <c r="U253" s="345">
        <v>1</v>
      </c>
      <c r="V253" s="523"/>
      <c r="W253" s="366"/>
      <c r="X253" s="366"/>
    </row>
    <row r="254" spans="1:24" ht="15" customHeight="1">
      <c r="A254" s="356"/>
      <c r="B254" s="377"/>
      <c r="C254" s="377"/>
      <c r="D254" s="165"/>
      <c r="E254" s="477" t="s">
        <v>327</v>
      </c>
      <c r="F254" s="170"/>
      <c r="G254" s="171">
        <v>1267</v>
      </c>
      <c r="H254" s="172">
        <v>328</v>
      </c>
      <c r="I254" s="171">
        <v>4328</v>
      </c>
      <c r="J254" s="172">
        <v>3821</v>
      </c>
      <c r="K254" s="173">
        <v>9001</v>
      </c>
      <c r="L254" s="172">
        <v>3643</v>
      </c>
      <c r="M254" s="171">
        <v>4564</v>
      </c>
      <c r="N254" s="172">
        <v>9228</v>
      </c>
      <c r="O254" s="171">
        <v>6731</v>
      </c>
      <c r="P254" s="172">
        <v>8655</v>
      </c>
      <c r="Q254" s="171">
        <v>7190</v>
      </c>
      <c r="R254" s="172">
        <v>2884</v>
      </c>
      <c r="S254" s="172">
        <f t="shared" si="13"/>
        <v>61640</v>
      </c>
      <c r="T254" s="352" t="s">
        <v>195</v>
      </c>
      <c r="U254" s="345">
        <v>1</v>
      </c>
      <c r="V254" s="523"/>
      <c r="W254" s="366"/>
      <c r="X254" s="366"/>
    </row>
    <row r="255" spans="1:24" ht="15" customHeight="1">
      <c r="A255" s="356"/>
      <c r="B255" s="377"/>
      <c r="C255" s="377"/>
      <c r="D255" s="165"/>
      <c r="E255" s="477" t="s">
        <v>328</v>
      </c>
      <c r="F255" s="170"/>
      <c r="G255" s="171">
        <v>376</v>
      </c>
      <c r="H255" s="172">
        <v>101</v>
      </c>
      <c r="I255" s="171">
        <v>4879</v>
      </c>
      <c r="J255" s="172">
        <v>4195</v>
      </c>
      <c r="K255" s="173">
        <v>15643</v>
      </c>
      <c r="L255" s="172">
        <v>4231</v>
      </c>
      <c r="M255" s="171">
        <v>1338</v>
      </c>
      <c r="N255" s="172">
        <v>2700</v>
      </c>
      <c r="O255" s="171">
        <v>6762</v>
      </c>
      <c r="P255" s="172">
        <v>9509</v>
      </c>
      <c r="Q255" s="171">
        <v>7530</v>
      </c>
      <c r="R255" s="172">
        <v>3732</v>
      </c>
      <c r="S255" s="172">
        <f t="shared" si="13"/>
        <v>60996</v>
      </c>
      <c r="T255" s="352" t="s">
        <v>315</v>
      </c>
      <c r="U255" s="345">
        <v>1</v>
      </c>
      <c r="V255" s="523"/>
      <c r="W255" s="366"/>
      <c r="X255" s="366"/>
    </row>
    <row r="256" spans="1:24" ht="15" customHeight="1">
      <c r="A256" s="356"/>
      <c r="B256" s="377"/>
      <c r="C256" s="377"/>
      <c r="D256" s="165" t="s">
        <v>50</v>
      </c>
      <c r="E256" s="477" t="s">
        <v>306</v>
      </c>
      <c r="F256" s="170"/>
      <c r="G256" s="171">
        <v>0</v>
      </c>
      <c r="H256" s="172">
        <v>0</v>
      </c>
      <c r="I256" s="171">
        <v>140</v>
      </c>
      <c r="J256" s="172">
        <v>410</v>
      </c>
      <c r="K256" s="173">
        <v>480</v>
      </c>
      <c r="L256" s="172">
        <v>200</v>
      </c>
      <c r="M256" s="171">
        <v>260</v>
      </c>
      <c r="N256" s="172">
        <v>380</v>
      </c>
      <c r="O256" s="171">
        <v>440</v>
      </c>
      <c r="P256" s="172">
        <v>420</v>
      </c>
      <c r="Q256" s="171">
        <v>350</v>
      </c>
      <c r="R256" s="172">
        <v>170</v>
      </c>
      <c r="S256" s="172">
        <f t="shared" si="13"/>
        <v>3250</v>
      </c>
      <c r="T256" s="352"/>
      <c r="V256" s="523"/>
      <c r="W256" s="366"/>
      <c r="X256" s="366"/>
    </row>
    <row r="257" spans="1:24" ht="15" customHeight="1">
      <c r="A257" s="356"/>
      <c r="B257" s="377"/>
      <c r="C257" s="377"/>
      <c r="D257" s="165"/>
      <c r="E257" s="477" t="s">
        <v>329</v>
      </c>
      <c r="F257" s="170"/>
      <c r="G257" s="171">
        <v>0</v>
      </c>
      <c r="H257" s="172">
        <v>0</v>
      </c>
      <c r="I257" s="171">
        <v>0</v>
      </c>
      <c r="J257" s="172">
        <v>0</v>
      </c>
      <c r="K257" s="173">
        <v>0</v>
      </c>
      <c r="L257" s="172">
        <v>0</v>
      </c>
      <c r="M257" s="171">
        <v>0</v>
      </c>
      <c r="N257" s="172">
        <v>0</v>
      </c>
      <c r="O257" s="171">
        <v>0</v>
      </c>
      <c r="P257" s="172">
        <v>0</v>
      </c>
      <c r="Q257" s="171">
        <v>0</v>
      </c>
      <c r="R257" s="172">
        <v>0</v>
      </c>
      <c r="S257" s="172">
        <f t="shared" si="13"/>
        <v>0</v>
      </c>
      <c r="T257" s="352" t="s">
        <v>185</v>
      </c>
      <c r="U257" s="345">
        <v>1</v>
      </c>
      <c r="V257" s="523"/>
      <c r="W257" s="366"/>
      <c r="X257" s="366"/>
    </row>
    <row r="258" spans="1:24" ht="15" customHeight="1">
      <c r="A258" s="356"/>
      <c r="B258" s="377"/>
      <c r="C258" s="377"/>
      <c r="D258" s="165"/>
      <c r="E258" s="477" t="s">
        <v>330</v>
      </c>
      <c r="F258" s="170"/>
      <c r="G258" s="171">
        <v>0</v>
      </c>
      <c r="H258" s="172">
        <v>0</v>
      </c>
      <c r="I258" s="171">
        <v>0</v>
      </c>
      <c r="J258" s="172">
        <v>0</v>
      </c>
      <c r="K258" s="173">
        <v>0</v>
      </c>
      <c r="L258" s="172">
        <v>0</v>
      </c>
      <c r="M258" s="171">
        <v>0</v>
      </c>
      <c r="N258" s="172">
        <v>0</v>
      </c>
      <c r="O258" s="171">
        <v>0</v>
      </c>
      <c r="P258" s="172">
        <v>0</v>
      </c>
      <c r="Q258" s="171">
        <v>0</v>
      </c>
      <c r="R258" s="172">
        <v>0</v>
      </c>
      <c r="S258" s="172">
        <f t="shared" si="13"/>
        <v>0</v>
      </c>
      <c r="T258" s="352" t="s">
        <v>185</v>
      </c>
      <c r="U258" s="345">
        <v>1</v>
      </c>
      <c r="V258" s="523"/>
      <c r="W258" s="366"/>
      <c r="X258" s="366"/>
    </row>
    <row r="259" spans="1:24" ht="15" customHeight="1">
      <c r="A259" s="356"/>
      <c r="B259" s="357"/>
      <c r="C259" s="357"/>
      <c r="D259" s="165"/>
      <c r="E259" s="477" t="s">
        <v>860</v>
      </c>
      <c r="F259" s="170"/>
      <c r="G259" s="171">
        <v>0</v>
      </c>
      <c r="H259" s="172">
        <v>0</v>
      </c>
      <c r="I259" s="171">
        <v>140</v>
      </c>
      <c r="J259" s="172">
        <v>410</v>
      </c>
      <c r="K259" s="173">
        <v>480</v>
      </c>
      <c r="L259" s="172">
        <v>200</v>
      </c>
      <c r="M259" s="171">
        <v>260</v>
      </c>
      <c r="N259" s="172">
        <v>380</v>
      </c>
      <c r="O259" s="171">
        <v>440</v>
      </c>
      <c r="P259" s="172">
        <v>420</v>
      </c>
      <c r="Q259" s="171">
        <v>350</v>
      </c>
      <c r="R259" s="172">
        <v>170</v>
      </c>
      <c r="S259" s="172">
        <f t="shared" si="13"/>
        <v>3250</v>
      </c>
      <c r="T259" s="352" t="s">
        <v>185</v>
      </c>
      <c r="U259" s="345">
        <v>1</v>
      </c>
      <c r="V259" s="523"/>
      <c r="W259" s="366"/>
      <c r="X259" s="366"/>
    </row>
    <row r="260" spans="1:24" ht="15" customHeight="1">
      <c r="A260" s="356"/>
      <c r="B260" s="357"/>
      <c r="C260" s="357"/>
      <c r="D260" s="165" t="s">
        <v>52</v>
      </c>
      <c r="E260" s="477" t="s">
        <v>307</v>
      </c>
      <c r="F260" s="170"/>
      <c r="G260" s="171">
        <v>3758</v>
      </c>
      <c r="H260" s="172">
        <v>2800</v>
      </c>
      <c r="I260" s="171">
        <v>4245</v>
      </c>
      <c r="J260" s="172">
        <v>4383</v>
      </c>
      <c r="K260" s="173">
        <v>5198</v>
      </c>
      <c r="L260" s="172">
        <v>3800</v>
      </c>
      <c r="M260" s="171">
        <v>3710</v>
      </c>
      <c r="N260" s="172">
        <v>4619</v>
      </c>
      <c r="O260" s="171">
        <v>3985</v>
      </c>
      <c r="P260" s="172">
        <v>5158</v>
      </c>
      <c r="Q260" s="171">
        <v>5264</v>
      </c>
      <c r="R260" s="172">
        <v>4204</v>
      </c>
      <c r="S260" s="172">
        <f t="shared" si="13"/>
        <v>51124</v>
      </c>
      <c r="T260" s="352" t="s">
        <v>171</v>
      </c>
      <c r="U260" s="345">
        <v>1</v>
      </c>
      <c r="V260" s="523"/>
      <c r="W260" s="366"/>
      <c r="X260" s="366"/>
    </row>
    <row r="261" spans="1:24" ht="15" customHeight="1">
      <c r="A261" s="356"/>
      <c r="B261" s="357"/>
      <c r="C261" s="357"/>
      <c r="D261" s="165" t="s">
        <v>201</v>
      </c>
      <c r="E261" s="477" t="s">
        <v>308</v>
      </c>
      <c r="F261" s="170"/>
      <c r="G261" s="171">
        <v>42</v>
      </c>
      <c r="H261" s="172">
        <v>38</v>
      </c>
      <c r="I261" s="171">
        <v>134</v>
      </c>
      <c r="J261" s="172">
        <v>170</v>
      </c>
      <c r="K261" s="173">
        <v>432</v>
      </c>
      <c r="L261" s="172">
        <v>131</v>
      </c>
      <c r="M261" s="171">
        <v>658</v>
      </c>
      <c r="N261" s="172">
        <v>576</v>
      </c>
      <c r="O261" s="171">
        <v>246</v>
      </c>
      <c r="P261" s="172">
        <v>162</v>
      </c>
      <c r="Q261" s="171">
        <v>105</v>
      </c>
      <c r="R261" s="172">
        <v>8</v>
      </c>
      <c r="S261" s="172">
        <f t="shared" si="13"/>
        <v>2702</v>
      </c>
      <c r="T261" s="352" t="s">
        <v>182</v>
      </c>
      <c r="U261" s="345">
        <v>1</v>
      </c>
      <c r="V261" s="523"/>
      <c r="W261" s="366"/>
      <c r="X261" s="366"/>
    </row>
    <row r="262" spans="1:24" ht="15" customHeight="1">
      <c r="A262" s="356"/>
      <c r="B262" s="357"/>
      <c r="C262" s="357"/>
      <c r="D262" s="165" t="s">
        <v>56</v>
      </c>
      <c r="E262" s="477" t="s">
        <v>309</v>
      </c>
      <c r="F262" s="170"/>
      <c r="G262" s="171">
        <v>173</v>
      </c>
      <c r="H262" s="172">
        <v>79</v>
      </c>
      <c r="I262" s="171">
        <v>357</v>
      </c>
      <c r="J262" s="172">
        <v>819</v>
      </c>
      <c r="K262" s="173">
        <v>736</v>
      </c>
      <c r="L262" s="172">
        <v>502</v>
      </c>
      <c r="M262" s="171">
        <v>434</v>
      </c>
      <c r="N262" s="172">
        <v>282</v>
      </c>
      <c r="O262" s="171">
        <v>528</v>
      </c>
      <c r="P262" s="172">
        <v>1171</v>
      </c>
      <c r="Q262" s="171">
        <v>585</v>
      </c>
      <c r="R262" s="172">
        <v>350</v>
      </c>
      <c r="S262" s="172">
        <f t="shared" si="13"/>
        <v>6016</v>
      </c>
      <c r="T262" s="352" t="s">
        <v>170</v>
      </c>
      <c r="U262" s="345">
        <v>1</v>
      </c>
      <c r="V262" s="523"/>
      <c r="W262" s="366"/>
      <c r="X262" s="366"/>
    </row>
    <row r="263" spans="1:24" ht="15" customHeight="1">
      <c r="A263" s="356"/>
      <c r="B263" s="357"/>
      <c r="C263" s="357"/>
      <c r="D263" s="165" t="s">
        <v>58</v>
      </c>
      <c r="E263" s="477" t="s">
        <v>310</v>
      </c>
      <c r="F263" s="170"/>
      <c r="G263" s="171">
        <v>486</v>
      </c>
      <c r="H263" s="172">
        <v>304</v>
      </c>
      <c r="I263" s="171">
        <v>834</v>
      </c>
      <c r="J263" s="172">
        <v>791</v>
      </c>
      <c r="K263" s="173">
        <v>1301</v>
      </c>
      <c r="L263" s="172">
        <v>887</v>
      </c>
      <c r="M263" s="171">
        <v>828</v>
      </c>
      <c r="N263" s="172">
        <v>939</v>
      </c>
      <c r="O263" s="171">
        <v>1100</v>
      </c>
      <c r="P263" s="172">
        <v>1510</v>
      </c>
      <c r="Q263" s="171">
        <v>1262</v>
      </c>
      <c r="R263" s="172">
        <v>539</v>
      </c>
      <c r="S263" s="172">
        <f t="shared" si="13"/>
        <v>10781</v>
      </c>
      <c r="T263" s="352" t="s">
        <v>170</v>
      </c>
      <c r="U263" s="345">
        <v>1</v>
      </c>
      <c r="V263" s="523"/>
      <c r="W263" s="366"/>
      <c r="X263" s="366"/>
    </row>
    <row r="264" spans="1:24" ht="15" customHeight="1">
      <c r="A264" s="356"/>
      <c r="B264" s="357"/>
      <c r="C264" s="357"/>
      <c r="D264" s="165" t="s">
        <v>60</v>
      </c>
      <c r="E264" s="477" t="s">
        <v>311</v>
      </c>
      <c r="F264" s="170"/>
      <c r="G264" s="171">
        <v>992</v>
      </c>
      <c r="H264" s="172">
        <v>493</v>
      </c>
      <c r="I264" s="171">
        <v>2279</v>
      </c>
      <c r="J264" s="172">
        <v>2380</v>
      </c>
      <c r="K264" s="173">
        <v>4742</v>
      </c>
      <c r="L264" s="172">
        <v>1995</v>
      </c>
      <c r="M264" s="171">
        <v>2591</v>
      </c>
      <c r="N264" s="172">
        <v>4976</v>
      </c>
      <c r="O264" s="171">
        <v>2590</v>
      </c>
      <c r="P264" s="172">
        <v>3002</v>
      </c>
      <c r="Q264" s="171">
        <v>2428</v>
      </c>
      <c r="R264" s="172">
        <v>1187</v>
      </c>
      <c r="S264" s="172">
        <f t="shared" si="13"/>
        <v>29655</v>
      </c>
      <c r="T264" s="352" t="s">
        <v>170</v>
      </c>
      <c r="U264" s="345">
        <v>1</v>
      </c>
      <c r="V264" s="523"/>
      <c r="W264" s="366"/>
      <c r="X264" s="366"/>
    </row>
    <row r="265" spans="1:24" ht="15" customHeight="1">
      <c r="A265" s="356"/>
      <c r="B265" s="357"/>
      <c r="C265" s="357"/>
      <c r="D265" s="165" t="s">
        <v>62</v>
      </c>
      <c r="E265" s="477" t="s">
        <v>903</v>
      </c>
      <c r="F265" s="170" t="s">
        <v>909</v>
      </c>
      <c r="G265" s="171">
        <v>2134</v>
      </c>
      <c r="H265" s="172">
        <v>14661</v>
      </c>
      <c r="I265" s="171">
        <v>15414</v>
      </c>
      <c r="J265" s="172">
        <v>14266</v>
      </c>
      <c r="K265" s="173">
        <v>18239</v>
      </c>
      <c r="L265" s="172">
        <v>11661</v>
      </c>
      <c r="M265" s="171">
        <v>10273</v>
      </c>
      <c r="N265" s="172">
        <v>13771</v>
      </c>
      <c r="O265" s="171">
        <v>10737</v>
      </c>
      <c r="P265" s="172">
        <v>13831</v>
      </c>
      <c r="Q265" s="171">
        <v>11945</v>
      </c>
      <c r="R265" s="172">
        <v>7820</v>
      </c>
      <c r="S265" s="172">
        <f>SUM(G265:R265)</f>
        <v>144752</v>
      </c>
      <c r="T265" s="344" t="s">
        <v>812</v>
      </c>
      <c r="U265" s="345">
        <v>1</v>
      </c>
      <c r="V265" s="523"/>
      <c r="W265" s="366"/>
      <c r="X265" s="366"/>
    </row>
    <row r="266" spans="1:24" ht="15" customHeight="1">
      <c r="A266" s="356"/>
      <c r="B266" s="357"/>
      <c r="C266" s="357"/>
      <c r="D266" s="165" t="s">
        <v>64</v>
      </c>
      <c r="E266" s="477" t="s">
        <v>901</v>
      </c>
      <c r="F266" s="170"/>
      <c r="G266" s="171">
        <v>0</v>
      </c>
      <c r="H266" s="172">
        <v>0</v>
      </c>
      <c r="I266" s="171">
        <v>0</v>
      </c>
      <c r="J266" s="172">
        <v>0</v>
      </c>
      <c r="K266" s="173">
        <v>0</v>
      </c>
      <c r="L266" s="172">
        <v>0</v>
      </c>
      <c r="M266" s="171">
        <v>0</v>
      </c>
      <c r="N266" s="172">
        <v>1300</v>
      </c>
      <c r="O266" s="171">
        <v>0</v>
      </c>
      <c r="P266" s="172">
        <v>0</v>
      </c>
      <c r="Q266" s="171">
        <v>0</v>
      </c>
      <c r="R266" s="172">
        <v>0</v>
      </c>
      <c r="S266" s="172">
        <f>SUM(G266:R266)</f>
        <v>1300</v>
      </c>
      <c r="T266" s="344" t="s">
        <v>896</v>
      </c>
      <c r="U266" s="345">
        <v>1</v>
      </c>
      <c r="V266" s="523"/>
      <c r="W266" s="366"/>
      <c r="X266" s="366"/>
    </row>
    <row r="267" spans="1:24" ht="15" customHeight="1">
      <c r="A267" s="356"/>
      <c r="B267" s="357"/>
      <c r="C267" s="357"/>
      <c r="D267" s="165" t="s">
        <v>66</v>
      </c>
      <c r="E267" s="477" t="s">
        <v>312</v>
      </c>
      <c r="F267" s="324"/>
      <c r="G267" s="171">
        <v>142</v>
      </c>
      <c r="H267" s="172">
        <v>75</v>
      </c>
      <c r="I267" s="171">
        <v>489</v>
      </c>
      <c r="J267" s="172">
        <v>203</v>
      </c>
      <c r="K267" s="173">
        <v>524</v>
      </c>
      <c r="L267" s="172">
        <v>206</v>
      </c>
      <c r="M267" s="171">
        <v>227</v>
      </c>
      <c r="N267" s="172">
        <v>355</v>
      </c>
      <c r="O267" s="171">
        <v>275</v>
      </c>
      <c r="P267" s="172">
        <v>392</v>
      </c>
      <c r="Q267" s="171">
        <v>306</v>
      </c>
      <c r="R267" s="172">
        <v>142</v>
      </c>
      <c r="S267" s="328">
        <f t="shared" si="13"/>
        <v>3336</v>
      </c>
      <c r="T267" s="329" t="s">
        <v>193</v>
      </c>
      <c r="U267" s="345">
        <v>1</v>
      </c>
      <c r="V267" s="523"/>
      <c r="W267" s="366"/>
      <c r="X267" s="366"/>
    </row>
    <row r="268" spans="1:24" ht="15" customHeight="1">
      <c r="A268" s="381"/>
      <c r="B268" s="382"/>
      <c r="C268" s="382"/>
      <c r="D268" s="165" t="s">
        <v>68</v>
      </c>
      <c r="E268" s="477" t="s">
        <v>784</v>
      </c>
      <c r="F268" s="170"/>
      <c r="G268" s="171">
        <v>1976</v>
      </c>
      <c r="H268" s="172">
        <v>2199</v>
      </c>
      <c r="I268" s="171">
        <v>2595</v>
      </c>
      <c r="J268" s="172">
        <v>3255</v>
      </c>
      <c r="K268" s="173">
        <v>3672</v>
      </c>
      <c r="L268" s="172">
        <v>3426</v>
      </c>
      <c r="M268" s="171">
        <v>6237</v>
      </c>
      <c r="N268" s="172">
        <v>6447</v>
      </c>
      <c r="O268" s="171">
        <v>3776</v>
      </c>
      <c r="P268" s="172">
        <v>12470</v>
      </c>
      <c r="Q268" s="171">
        <v>5517</v>
      </c>
      <c r="R268" s="172">
        <v>3246</v>
      </c>
      <c r="S268" s="172">
        <f t="shared" si="13"/>
        <v>54816</v>
      </c>
      <c r="T268" s="352" t="s">
        <v>197</v>
      </c>
      <c r="U268" s="345">
        <v>1</v>
      </c>
      <c r="V268" s="523"/>
      <c r="W268" s="366"/>
      <c r="X268" s="366"/>
    </row>
    <row r="269" spans="1:24" ht="15" customHeight="1">
      <c r="A269" s="576"/>
      <c r="B269" s="577"/>
      <c r="C269" s="577"/>
      <c r="D269" s="578"/>
      <c r="E269" s="604" t="s">
        <v>623</v>
      </c>
      <c r="F269" s="605"/>
      <c r="G269" s="606">
        <f t="shared" ref="G269:R269" si="14">SUMIFS(G241:G268,$U241:$U268,1)</f>
        <v>32903</v>
      </c>
      <c r="H269" s="607">
        <f t="shared" si="14"/>
        <v>27449</v>
      </c>
      <c r="I269" s="606">
        <f t="shared" si="14"/>
        <v>80387</v>
      </c>
      <c r="J269" s="607">
        <f t="shared" si="14"/>
        <v>102177</v>
      </c>
      <c r="K269" s="608">
        <f t="shared" si="14"/>
        <v>151624</v>
      </c>
      <c r="L269" s="607">
        <f t="shared" si="14"/>
        <v>88508</v>
      </c>
      <c r="M269" s="606">
        <f t="shared" si="14"/>
        <v>83418</v>
      </c>
      <c r="N269" s="607">
        <f t="shared" si="14"/>
        <v>134345</v>
      </c>
      <c r="O269" s="606">
        <f t="shared" si="14"/>
        <v>114377</v>
      </c>
      <c r="P269" s="607">
        <f t="shared" si="14"/>
        <v>156116</v>
      </c>
      <c r="Q269" s="606">
        <f t="shared" si="14"/>
        <v>113362</v>
      </c>
      <c r="R269" s="607">
        <f t="shared" si="14"/>
        <v>41566</v>
      </c>
      <c r="S269" s="607">
        <f>SUMIFS(S241:S268,$U241:$U268,1)</f>
        <v>1126232</v>
      </c>
      <c r="T269" s="610"/>
      <c r="U269" s="345">
        <v>2</v>
      </c>
      <c r="V269" s="523"/>
      <c r="W269" s="366"/>
      <c r="X269" s="366"/>
    </row>
    <row r="270" spans="1:24" ht="15" customHeight="1">
      <c r="A270" s="356"/>
      <c r="B270" s="374" t="s">
        <v>331</v>
      </c>
      <c r="C270" s="375"/>
      <c r="D270" s="165" t="s">
        <v>46</v>
      </c>
      <c r="E270" s="477" t="s">
        <v>332</v>
      </c>
      <c r="F270" s="170"/>
      <c r="G270" s="171">
        <v>0</v>
      </c>
      <c r="H270" s="172">
        <v>0</v>
      </c>
      <c r="I270" s="171">
        <v>0</v>
      </c>
      <c r="J270" s="172">
        <v>14</v>
      </c>
      <c r="K270" s="173">
        <v>44</v>
      </c>
      <c r="L270" s="172">
        <v>4</v>
      </c>
      <c r="M270" s="171">
        <v>0</v>
      </c>
      <c r="N270" s="172">
        <v>95</v>
      </c>
      <c r="O270" s="171">
        <v>13</v>
      </c>
      <c r="P270" s="172">
        <v>38</v>
      </c>
      <c r="Q270" s="171">
        <v>12</v>
      </c>
      <c r="R270" s="172">
        <v>19</v>
      </c>
      <c r="S270" s="328">
        <f t="shared" si="13"/>
        <v>239</v>
      </c>
      <c r="T270" s="352" t="s">
        <v>182</v>
      </c>
      <c r="U270" s="345">
        <v>1</v>
      </c>
      <c r="V270" s="523"/>
      <c r="W270" s="366"/>
      <c r="X270" s="366"/>
    </row>
    <row r="271" spans="1:24" ht="15" customHeight="1">
      <c r="A271" s="356"/>
      <c r="B271" s="357"/>
      <c r="C271" s="357"/>
      <c r="D271" s="354" t="s">
        <v>48</v>
      </c>
      <c r="E271" s="477" t="s">
        <v>333</v>
      </c>
      <c r="F271" s="324"/>
      <c r="G271" s="171">
        <v>1256</v>
      </c>
      <c r="H271" s="172">
        <v>471</v>
      </c>
      <c r="I271" s="171">
        <v>2150</v>
      </c>
      <c r="J271" s="172">
        <v>2100</v>
      </c>
      <c r="K271" s="173">
        <v>2468</v>
      </c>
      <c r="L271" s="172">
        <v>1950</v>
      </c>
      <c r="M271" s="171">
        <v>1454</v>
      </c>
      <c r="N271" s="172">
        <v>2113</v>
      </c>
      <c r="O271" s="171">
        <v>1920</v>
      </c>
      <c r="P271" s="172">
        <v>2313</v>
      </c>
      <c r="Q271" s="171">
        <v>2157</v>
      </c>
      <c r="R271" s="172">
        <v>2030</v>
      </c>
      <c r="S271" s="328">
        <f t="shared" si="13"/>
        <v>22382</v>
      </c>
      <c r="T271" s="329" t="s">
        <v>171</v>
      </c>
      <c r="U271" s="345">
        <v>1</v>
      </c>
      <c r="V271" s="523"/>
      <c r="W271" s="366"/>
      <c r="X271" s="366"/>
    </row>
    <row r="272" spans="1:24" ht="15" customHeight="1">
      <c r="A272" s="356"/>
      <c r="B272" s="357"/>
      <c r="C272" s="357"/>
      <c r="D272" s="354" t="s">
        <v>50</v>
      </c>
      <c r="E272" s="477" t="s">
        <v>774</v>
      </c>
      <c r="F272" s="170"/>
      <c r="G272" s="171">
        <v>469</v>
      </c>
      <c r="H272" s="172">
        <v>281</v>
      </c>
      <c r="I272" s="171">
        <v>1523</v>
      </c>
      <c r="J272" s="172">
        <v>1044</v>
      </c>
      <c r="K272" s="173">
        <v>1397</v>
      </c>
      <c r="L272" s="172">
        <v>1489</v>
      </c>
      <c r="M272" s="171">
        <v>916</v>
      </c>
      <c r="N272" s="172">
        <v>1298</v>
      </c>
      <c r="O272" s="171">
        <v>1271</v>
      </c>
      <c r="P272" s="172">
        <v>1626</v>
      </c>
      <c r="Q272" s="171">
        <v>1471</v>
      </c>
      <c r="R272" s="172">
        <v>1035</v>
      </c>
      <c r="S272" s="172">
        <f t="shared" si="13"/>
        <v>13820</v>
      </c>
      <c r="T272" s="352" t="s">
        <v>170</v>
      </c>
      <c r="U272" s="345">
        <v>1</v>
      </c>
      <c r="V272" s="523"/>
      <c r="W272" s="366"/>
      <c r="X272" s="366"/>
    </row>
    <row r="273" spans="1:24" ht="15" customHeight="1">
      <c r="A273" s="381"/>
      <c r="B273" s="382"/>
      <c r="C273" s="382"/>
      <c r="D273" s="354" t="s">
        <v>52</v>
      </c>
      <c r="E273" s="477" t="s">
        <v>807</v>
      </c>
      <c r="F273" s="324"/>
      <c r="G273" s="171">
        <v>6140</v>
      </c>
      <c r="H273" s="172">
        <v>5089</v>
      </c>
      <c r="I273" s="171">
        <v>10350</v>
      </c>
      <c r="J273" s="172">
        <v>11337</v>
      </c>
      <c r="K273" s="173">
        <v>13001</v>
      </c>
      <c r="L273" s="172">
        <v>10429</v>
      </c>
      <c r="M273" s="171">
        <v>10600</v>
      </c>
      <c r="N273" s="172">
        <v>13191</v>
      </c>
      <c r="O273" s="171">
        <v>10756</v>
      </c>
      <c r="P273" s="172">
        <v>12236</v>
      </c>
      <c r="Q273" s="171">
        <v>11399</v>
      </c>
      <c r="R273" s="172">
        <v>9396</v>
      </c>
      <c r="S273" s="328">
        <f>SUM(G273:R273)</f>
        <v>123924</v>
      </c>
      <c r="T273" s="329" t="s">
        <v>172</v>
      </c>
      <c r="U273" s="345">
        <v>1</v>
      </c>
      <c r="V273" s="523"/>
      <c r="W273" s="366"/>
      <c r="X273" s="366"/>
    </row>
    <row r="274" spans="1:24" ht="15" customHeight="1">
      <c r="A274" s="385"/>
      <c r="B274" s="386"/>
      <c r="C274" s="386"/>
      <c r="D274" s="396"/>
      <c r="E274" s="479" t="s">
        <v>624</v>
      </c>
      <c r="F274" s="387"/>
      <c r="G274" s="397">
        <f>SUMIFS(G270:G273,$U270:$U273,1)</f>
        <v>7865</v>
      </c>
      <c r="H274" s="398">
        <f t="shared" ref="H274:R274" si="15">SUMIFS(H270:H273,$U270:$U273,1)</f>
        <v>5841</v>
      </c>
      <c r="I274" s="397">
        <f t="shared" si="15"/>
        <v>14023</v>
      </c>
      <c r="J274" s="398">
        <f t="shared" si="15"/>
        <v>14495</v>
      </c>
      <c r="K274" s="399">
        <f t="shared" si="15"/>
        <v>16910</v>
      </c>
      <c r="L274" s="398">
        <f t="shared" si="15"/>
        <v>13872</v>
      </c>
      <c r="M274" s="397">
        <f t="shared" si="15"/>
        <v>12970</v>
      </c>
      <c r="N274" s="398">
        <f>SUMIFS(N270:N273,$U270:$U273,1)</f>
        <v>16697</v>
      </c>
      <c r="O274" s="397">
        <f t="shared" si="15"/>
        <v>13960</v>
      </c>
      <c r="P274" s="398">
        <f t="shared" si="15"/>
        <v>16213</v>
      </c>
      <c r="Q274" s="397">
        <f t="shared" si="15"/>
        <v>15039</v>
      </c>
      <c r="R274" s="398">
        <f t="shared" si="15"/>
        <v>12480</v>
      </c>
      <c r="S274" s="398">
        <f>SUMIFS(S270:S273,$U270:$U273,1)</f>
        <v>160365</v>
      </c>
      <c r="T274" s="390"/>
      <c r="U274" s="345">
        <v>2</v>
      </c>
      <c r="V274" s="523"/>
      <c r="W274" s="366"/>
      <c r="X274" s="366"/>
    </row>
    <row r="275" spans="1:24" ht="15" customHeight="1">
      <c r="A275" s="356"/>
      <c r="B275" s="374" t="s">
        <v>335</v>
      </c>
      <c r="C275" s="375"/>
      <c r="D275" s="163" t="s">
        <v>46</v>
      </c>
      <c r="E275" s="478" t="s">
        <v>884</v>
      </c>
      <c r="F275" s="174"/>
      <c r="G275" s="175">
        <v>1678</v>
      </c>
      <c r="H275" s="176">
        <v>784</v>
      </c>
      <c r="I275" s="175">
        <v>2495</v>
      </c>
      <c r="J275" s="176">
        <v>2456</v>
      </c>
      <c r="K275" s="177">
        <v>2968</v>
      </c>
      <c r="L275" s="176">
        <v>2746</v>
      </c>
      <c r="M275" s="175">
        <v>3339</v>
      </c>
      <c r="N275" s="176">
        <v>4341</v>
      </c>
      <c r="O275" s="175">
        <v>2743</v>
      </c>
      <c r="P275" s="176">
        <v>2873</v>
      </c>
      <c r="Q275" s="175">
        <v>2529</v>
      </c>
      <c r="R275" s="176">
        <v>796</v>
      </c>
      <c r="S275" s="391">
        <f t="shared" si="13"/>
        <v>29748</v>
      </c>
      <c r="T275" s="341" t="s">
        <v>181</v>
      </c>
      <c r="U275" s="345">
        <v>1</v>
      </c>
      <c r="V275" s="523"/>
      <c r="W275" s="366"/>
      <c r="X275" s="366"/>
    </row>
    <row r="276" spans="1:24" ht="15" customHeight="1">
      <c r="A276" s="356"/>
      <c r="B276" s="377"/>
      <c r="C276" s="377"/>
      <c r="D276" s="165" t="s">
        <v>48</v>
      </c>
      <c r="E276" s="477" t="s">
        <v>336</v>
      </c>
      <c r="F276" s="170"/>
      <c r="G276" s="171">
        <v>0</v>
      </c>
      <c r="H276" s="172">
        <v>0</v>
      </c>
      <c r="I276" s="171">
        <v>0</v>
      </c>
      <c r="J276" s="172">
        <v>0</v>
      </c>
      <c r="K276" s="173">
        <v>0</v>
      </c>
      <c r="L276" s="172">
        <v>0</v>
      </c>
      <c r="M276" s="171">
        <v>0</v>
      </c>
      <c r="N276" s="172">
        <v>0</v>
      </c>
      <c r="O276" s="171">
        <v>0</v>
      </c>
      <c r="P276" s="172">
        <v>0</v>
      </c>
      <c r="Q276" s="171">
        <v>0</v>
      </c>
      <c r="R276" s="172">
        <v>0</v>
      </c>
      <c r="S276" s="172">
        <f t="shared" si="13"/>
        <v>0</v>
      </c>
      <c r="T276" s="352" t="s">
        <v>170</v>
      </c>
      <c r="U276" s="345">
        <v>1</v>
      </c>
      <c r="V276" s="523"/>
      <c r="W276" s="366"/>
      <c r="X276" s="366"/>
    </row>
    <row r="277" spans="1:24" ht="15" customHeight="1">
      <c r="A277" s="356"/>
      <c r="B277" s="377"/>
      <c r="C277" s="377"/>
      <c r="D277" s="163" t="s">
        <v>50</v>
      </c>
      <c r="E277" s="478" t="s">
        <v>886</v>
      </c>
      <c r="F277" s="174"/>
      <c r="G277" s="175">
        <v>34</v>
      </c>
      <c r="H277" s="176">
        <v>24</v>
      </c>
      <c r="I277" s="175">
        <v>132</v>
      </c>
      <c r="J277" s="176">
        <v>275</v>
      </c>
      <c r="K277" s="177">
        <v>411</v>
      </c>
      <c r="L277" s="176">
        <v>196</v>
      </c>
      <c r="M277" s="175">
        <v>562</v>
      </c>
      <c r="N277" s="176">
        <v>757</v>
      </c>
      <c r="O277" s="175">
        <v>447</v>
      </c>
      <c r="P277" s="176">
        <v>353</v>
      </c>
      <c r="Q277" s="175">
        <v>155</v>
      </c>
      <c r="R277" s="176">
        <v>12</v>
      </c>
      <c r="S277" s="176">
        <f t="shared" si="13"/>
        <v>3358</v>
      </c>
      <c r="T277" s="341" t="s">
        <v>182</v>
      </c>
      <c r="U277" s="345">
        <v>1</v>
      </c>
      <c r="V277" s="523"/>
      <c r="W277" s="366"/>
      <c r="X277" s="366"/>
    </row>
    <row r="278" spans="1:24" ht="15" customHeight="1">
      <c r="A278" s="356"/>
      <c r="B278" s="377"/>
      <c r="C278" s="377"/>
      <c r="D278" s="165" t="s">
        <v>52</v>
      </c>
      <c r="E278" s="477" t="s">
        <v>337</v>
      </c>
      <c r="F278" s="170"/>
      <c r="G278" s="171">
        <v>22</v>
      </c>
      <c r="H278" s="172">
        <v>22</v>
      </c>
      <c r="I278" s="171">
        <v>31</v>
      </c>
      <c r="J278" s="172">
        <v>36</v>
      </c>
      <c r="K278" s="173">
        <v>49</v>
      </c>
      <c r="L278" s="172">
        <v>32</v>
      </c>
      <c r="M278" s="171">
        <v>26</v>
      </c>
      <c r="N278" s="172">
        <v>6</v>
      </c>
      <c r="O278" s="171">
        <v>30</v>
      </c>
      <c r="P278" s="172">
        <v>40</v>
      </c>
      <c r="Q278" s="171">
        <v>38</v>
      </c>
      <c r="R278" s="172">
        <v>32</v>
      </c>
      <c r="S278" s="172">
        <f t="shared" si="13"/>
        <v>364</v>
      </c>
      <c r="T278" s="352" t="s">
        <v>171</v>
      </c>
      <c r="U278" s="345">
        <v>1</v>
      </c>
      <c r="V278" s="523"/>
      <c r="W278" s="366"/>
      <c r="X278" s="366"/>
    </row>
    <row r="279" spans="1:24" ht="15" customHeight="1">
      <c r="A279" s="356"/>
      <c r="B279" s="377"/>
      <c r="C279" s="377"/>
      <c r="D279" s="163" t="s">
        <v>201</v>
      </c>
      <c r="E279" s="478" t="s">
        <v>834</v>
      </c>
      <c r="F279" s="174"/>
      <c r="G279" s="175">
        <v>429</v>
      </c>
      <c r="H279" s="176">
        <v>166</v>
      </c>
      <c r="I279" s="175">
        <v>310</v>
      </c>
      <c r="J279" s="176">
        <v>860</v>
      </c>
      <c r="K279" s="177">
        <v>997</v>
      </c>
      <c r="L279" s="176">
        <v>747</v>
      </c>
      <c r="M279" s="175">
        <v>731</v>
      </c>
      <c r="N279" s="176">
        <v>1281</v>
      </c>
      <c r="O279" s="175">
        <v>1020</v>
      </c>
      <c r="P279" s="176">
        <v>1248</v>
      </c>
      <c r="Q279" s="175">
        <v>1602</v>
      </c>
      <c r="R279" s="176">
        <v>1313</v>
      </c>
      <c r="S279" s="176">
        <f t="shared" si="13"/>
        <v>10704</v>
      </c>
      <c r="T279" s="341" t="s">
        <v>171</v>
      </c>
      <c r="U279" s="345">
        <v>1</v>
      </c>
      <c r="V279" s="523"/>
      <c r="W279" s="366"/>
      <c r="X279" s="366"/>
    </row>
    <row r="280" spans="1:24" ht="15" customHeight="1">
      <c r="A280" s="356"/>
      <c r="B280" s="357"/>
      <c r="C280" s="357"/>
      <c r="D280" s="165" t="s">
        <v>56</v>
      </c>
      <c r="E280" s="477" t="s">
        <v>815</v>
      </c>
      <c r="F280" s="170"/>
      <c r="G280" s="171">
        <v>1</v>
      </c>
      <c r="H280" s="172">
        <v>5</v>
      </c>
      <c r="I280" s="171">
        <v>6</v>
      </c>
      <c r="J280" s="172">
        <v>10</v>
      </c>
      <c r="K280" s="173">
        <v>21</v>
      </c>
      <c r="L280" s="172">
        <v>6</v>
      </c>
      <c r="M280" s="171">
        <v>22</v>
      </c>
      <c r="N280" s="172">
        <v>7</v>
      </c>
      <c r="O280" s="171">
        <v>3</v>
      </c>
      <c r="P280" s="172">
        <v>21</v>
      </c>
      <c r="Q280" s="171">
        <v>6</v>
      </c>
      <c r="R280" s="172">
        <v>3</v>
      </c>
      <c r="S280" s="172">
        <f t="shared" si="13"/>
        <v>111</v>
      </c>
      <c r="T280" s="352" t="s">
        <v>170</v>
      </c>
      <c r="U280" s="345">
        <v>1</v>
      </c>
      <c r="V280" s="523"/>
      <c r="W280" s="366"/>
      <c r="X280" s="366"/>
    </row>
    <row r="281" spans="1:24" ht="15" customHeight="1">
      <c r="A281" s="356"/>
      <c r="B281" s="357"/>
      <c r="C281" s="357"/>
      <c r="D281" s="165" t="s">
        <v>58</v>
      </c>
      <c r="E281" s="477" t="s">
        <v>870</v>
      </c>
      <c r="F281" s="170"/>
      <c r="G281" s="171">
        <v>1294</v>
      </c>
      <c r="H281" s="172">
        <v>1260</v>
      </c>
      <c r="I281" s="171">
        <v>1740</v>
      </c>
      <c r="J281" s="172">
        <v>1888</v>
      </c>
      <c r="K281" s="173">
        <v>2056</v>
      </c>
      <c r="L281" s="172">
        <v>1823</v>
      </c>
      <c r="M281" s="171">
        <v>1936</v>
      </c>
      <c r="N281" s="172">
        <v>2058</v>
      </c>
      <c r="O281" s="171">
        <v>1802</v>
      </c>
      <c r="P281" s="172">
        <v>2082</v>
      </c>
      <c r="Q281" s="171">
        <v>2027</v>
      </c>
      <c r="R281" s="172">
        <v>1486</v>
      </c>
      <c r="S281" s="172">
        <f>SUM(G281:R281)</f>
        <v>21452</v>
      </c>
      <c r="T281" s="352" t="s">
        <v>172</v>
      </c>
      <c r="U281" s="345">
        <v>1</v>
      </c>
      <c r="V281" s="523"/>
      <c r="W281" s="366"/>
      <c r="X281" s="366"/>
    </row>
    <row r="282" spans="1:24" ht="15" customHeight="1">
      <c r="A282" s="381"/>
      <c r="B282" s="382"/>
      <c r="C282" s="382"/>
      <c r="D282" s="165" t="s">
        <v>833</v>
      </c>
      <c r="E282" s="477" t="s">
        <v>338</v>
      </c>
      <c r="F282" s="170"/>
      <c r="G282" s="171">
        <v>152</v>
      </c>
      <c r="H282" s="172">
        <v>171</v>
      </c>
      <c r="I282" s="171">
        <v>338</v>
      </c>
      <c r="J282" s="172">
        <v>447</v>
      </c>
      <c r="K282" s="173">
        <v>705</v>
      </c>
      <c r="L282" s="172">
        <v>612</v>
      </c>
      <c r="M282" s="171">
        <v>793</v>
      </c>
      <c r="N282" s="172">
        <v>833</v>
      </c>
      <c r="O282" s="171">
        <v>635</v>
      </c>
      <c r="P282" s="172">
        <v>588</v>
      </c>
      <c r="Q282" s="171">
        <v>489</v>
      </c>
      <c r="R282" s="172">
        <v>151</v>
      </c>
      <c r="S282" s="172">
        <f t="shared" si="13"/>
        <v>5914</v>
      </c>
      <c r="T282" s="352" t="s">
        <v>171</v>
      </c>
      <c r="U282" s="345">
        <v>1</v>
      </c>
      <c r="V282" s="523"/>
      <c r="W282" s="366"/>
      <c r="X282" s="366"/>
    </row>
    <row r="283" spans="1:24" ht="15" customHeight="1">
      <c r="A283" s="562"/>
      <c r="B283" s="563"/>
      <c r="C283" s="563"/>
      <c r="D283" s="564"/>
      <c r="E283" s="565" t="s">
        <v>625</v>
      </c>
      <c r="F283" s="566"/>
      <c r="G283" s="567">
        <f t="shared" ref="G283:S283" si="16">SUMIFS(G275:G282,$U275:$U282,1)</f>
        <v>3610</v>
      </c>
      <c r="H283" s="568">
        <f t="shared" si="16"/>
        <v>2432</v>
      </c>
      <c r="I283" s="567">
        <f t="shared" si="16"/>
        <v>5052</v>
      </c>
      <c r="J283" s="568">
        <f t="shared" si="16"/>
        <v>5972</v>
      </c>
      <c r="K283" s="569">
        <f t="shared" si="16"/>
        <v>7207</v>
      </c>
      <c r="L283" s="568">
        <f t="shared" si="16"/>
        <v>6162</v>
      </c>
      <c r="M283" s="567">
        <f t="shared" si="16"/>
        <v>7409</v>
      </c>
      <c r="N283" s="568">
        <f t="shared" si="16"/>
        <v>9283</v>
      </c>
      <c r="O283" s="567">
        <f t="shared" si="16"/>
        <v>6680</v>
      </c>
      <c r="P283" s="568">
        <f t="shared" si="16"/>
        <v>7205</v>
      </c>
      <c r="Q283" s="567">
        <f t="shared" si="16"/>
        <v>6846</v>
      </c>
      <c r="R283" s="568">
        <f t="shared" si="16"/>
        <v>3793</v>
      </c>
      <c r="S283" s="568">
        <f t="shared" si="16"/>
        <v>71651</v>
      </c>
      <c r="T283" s="570"/>
      <c r="U283" s="345">
        <v>2</v>
      </c>
      <c r="V283" s="523"/>
      <c r="W283" s="366"/>
      <c r="X283" s="366"/>
    </row>
    <row r="284" spans="1:24" ht="15" customHeight="1">
      <c r="A284" s="356"/>
      <c r="B284" s="374" t="s">
        <v>339</v>
      </c>
      <c r="C284" s="375"/>
      <c r="D284" s="165" t="s">
        <v>46</v>
      </c>
      <c r="E284" s="477" t="s">
        <v>340</v>
      </c>
      <c r="F284" s="170"/>
      <c r="G284" s="171">
        <v>71</v>
      </c>
      <c r="H284" s="172">
        <v>84</v>
      </c>
      <c r="I284" s="171">
        <v>54</v>
      </c>
      <c r="J284" s="172">
        <v>84</v>
      </c>
      <c r="K284" s="173">
        <v>53</v>
      </c>
      <c r="L284" s="172">
        <v>56</v>
      </c>
      <c r="M284" s="171">
        <v>49</v>
      </c>
      <c r="N284" s="172">
        <v>61</v>
      </c>
      <c r="O284" s="171">
        <v>44</v>
      </c>
      <c r="P284" s="172">
        <v>50</v>
      </c>
      <c r="Q284" s="171">
        <v>42</v>
      </c>
      <c r="R284" s="172">
        <v>60</v>
      </c>
      <c r="S284" s="172">
        <f t="shared" si="13"/>
        <v>708</v>
      </c>
      <c r="T284" s="352" t="s">
        <v>170</v>
      </c>
      <c r="U284" s="345">
        <v>1</v>
      </c>
      <c r="V284" s="523"/>
      <c r="W284" s="366"/>
      <c r="X284" s="366"/>
    </row>
    <row r="285" spans="1:24" ht="15" customHeight="1">
      <c r="A285" s="356"/>
      <c r="B285" s="377"/>
      <c r="C285" s="377"/>
      <c r="D285" s="165" t="s">
        <v>48</v>
      </c>
      <c r="E285" s="477" t="s">
        <v>341</v>
      </c>
      <c r="F285" s="170"/>
      <c r="G285" s="171">
        <v>71</v>
      </c>
      <c r="H285" s="172">
        <v>8</v>
      </c>
      <c r="I285" s="171">
        <v>5</v>
      </c>
      <c r="J285" s="172">
        <v>6</v>
      </c>
      <c r="K285" s="173">
        <v>10</v>
      </c>
      <c r="L285" s="172">
        <v>3</v>
      </c>
      <c r="M285" s="171">
        <v>3</v>
      </c>
      <c r="N285" s="172">
        <v>6</v>
      </c>
      <c r="O285" s="171">
        <v>6</v>
      </c>
      <c r="P285" s="172">
        <v>16</v>
      </c>
      <c r="Q285" s="171">
        <v>4</v>
      </c>
      <c r="R285" s="172">
        <v>4</v>
      </c>
      <c r="S285" s="172">
        <f t="shared" si="13"/>
        <v>142</v>
      </c>
      <c r="T285" s="352" t="s">
        <v>349</v>
      </c>
      <c r="U285" s="345">
        <v>1</v>
      </c>
      <c r="V285" s="523"/>
      <c r="W285" s="366"/>
      <c r="X285" s="366"/>
    </row>
    <row r="286" spans="1:24" ht="15" customHeight="1">
      <c r="A286" s="356"/>
      <c r="B286" s="377"/>
      <c r="C286" s="377"/>
      <c r="D286" s="163" t="s">
        <v>50</v>
      </c>
      <c r="E286" s="478" t="s">
        <v>342</v>
      </c>
      <c r="F286" s="174"/>
      <c r="G286" s="175">
        <v>0</v>
      </c>
      <c r="H286" s="176">
        <v>0</v>
      </c>
      <c r="I286" s="175">
        <v>0</v>
      </c>
      <c r="J286" s="176">
        <v>417</v>
      </c>
      <c r="K286" s="177">
        <v>1133</v>
      </c>
      <c r="L286" s="176">
        <v>709</v>
      </c>
      <c r="M286" s="175">
        <v>4257</v>
      </c>
      <c r="N286" s="176">
        <v>11883</v>
      </c>
      <c r="O286" s="175">
        <v>566</v>
      </c>
      <c r="P286" s="176">
        <v>1148</v>
      </c>
      <c r="Q286" s="175">
        <v>472</v>
      </c>
      <c r="R286" s="176">
        <v>0</v>
      </c>
      <c r="S286" s="176">
        <f t="shared" si="13"/>
        <v>20585</v>
      </c>
      <c r="T286" s="341" t="s">
        <v>182</v>
      </c>
      <c r="U286" s="345">
        <v>1</v>
      </c>
      <c r="V286" s="523"/>
      <c r="W286" s="366"/>
      <c r="X286" s="366"/>
    </row>
    <row r="287" spans="1:24" ht="15" customHeight="1">
      <c r="A287" s="356"/>
      <c r="B287" s="357"/>
      <c r="C287" s="357"/>
      <c r="D287" s="165" t="s">
        <v>52</v>
      </c>
      <c r="E287" s="477" t="s">
        <v>343</v>
      </c>
      <c r="F287" s="170"/>
      <c r="G287" s="171">
        <v>8551</v>
      </c>
      <c r="H287" s="172">
        <v>10448</v>
      </c>
      <c r="I287" s="171">
        <v>3688</v>
      </c>
      <c r="J287" s="172">
        <v>0</v>
      </c>
      <c r="K287" s="173">
        <v>0</v>
      </c>
      <c r="L287" s="172">
        <v>0</v>
      </c>
      <c r="M287" s="171">
        <v>0</v>
      </c>
      <c r="N287" s="172">
        <v>208</v>
      </c>
      <c r="O287" s="171">
        <v>165</v>
      </c>
      <c r="P287" s="172">
        <v>84</v>
      </c>
      <c r="Q287" s="171">
        <v>73</v>
      </c>
      <c r="R287" s="172">
        <v>3059</v>
      </c>
      <c r="S287" s="172">
        <f t="shared" si="13"/>
        <v>26276</v>
      </c>
      <c r="T287" s="352" t="s">
        <v>249</v>
      </c>
      <c r="U287" s="345">
        <v>1</v>
      </c>
      <c r="V287" s="523"/>
      <c r="W287" s="366"/>
      <c r="X287" s="366"/>
    </row>
    <row r="288" spans="1:24" ht="15" customHeight="1">
      <c r="A288" s="356"/>
      <c r="B288" s="357"/>
      <c r="C288" s="357"/>
      <c r="D288" s="163" t="s">
        <v>201</v>
      </c>
      <c r="E288" s="478" t="s">
        <v>344</v>
      </c>
      <c r="F288" s="174"/>
      <c r="G288" s="175">
        <v>136</v>
      </c>
      <c r="H288" s="176">
        <v>132</v>
      </c>
      <c r="I288" s="175">
        <v>360</v>
      </c>
      <c r="J288" s="176">
        <v>535</v>
      </c>
      <c r="K288" s="177">
        <v>758</v>
      </c>
      <c r="L288" s="176">
        <v>408</v>
      </c>
      <c r="M288" s="175">
        <v>590</v>
      </c>
      <c r="N288" s="176">
        <v>857</v>
      </c>
      <c r="O288" s="175">
        <v>445</v>
      </c>
      <c r="P288" s="176">
        <v>542</v>
      </c>
      <c r="Q288" s="175">
        <v>371</v>
      </c>
      <c r="R288" s="176">
        <v>238</v>
      </c>
      <c r="S288" s="176">
        <f t="shared" si="13"/>
        <v>5372</v>
      </c>
      <c r="T288" s="341" t="s">
        <v>170</v>
      </c>
      <c r="U288" s="345">
        <v>1</v>
      </c>
      <c r="V288" s="523"/>
      <c r="W288" s="366"/>
      <c r="X288" s="366"/>
    </row>
    <row r="289" spans="1:24" ht="15" customHeight="1">
      <c r="A289" s="356"/>
      <c r="B289" s="357"/>
      <c r="C289" s="357"/>
      <c r="D289" s="165" t="s">
        <v>56</v>
      </c>
      <c r="E289" s="477" t="s">
        <v>345</v>
      </c>
      <c r="F289" s="170"/>
      <c r="G289" s="171">
        <v>159</v>
      </c>
      <c r="H289" s="172">
        <v>127</v>
      </c>
      <c r="I289" s="171">
        <v>202</v>
      </c>
      <c r="J289" s="172">
        <v>1537</v>
      </c>
      <c r="K289" s="173">
        <v>1981</v>
      </c>
      <c r="L289" s="172">
        <v>1789</v>
      </c>
      <c r="M289" s="171">
        <v>1725</v>
      </c>
      <c r="N289" s="172">
        <v>2053</v>
      </c>
      <c r="O289" s="171">
        <v>1452</v>
      </c>
      <c r="P289" s="172">
        <v>1780</v>
      </c>
      <c r="Q289" s="171">
        <v>2234</v>
      </c>
      <c r="R289" s="172">
        <v>186</v>
      </c>
      <c r="S289" s="172">
        <f t="shared" si="13"/>
        <v>15225</v>
      </c>
      <c r="T289" s="352"/>
      <c r="V289" s="523"/>
      <c r="W289" s="366"/>
      <c r="X289" s="366"/>
    </row>
    <row r="290" spans="1:24" ht="15" customHeight="1">
      <c r="A290" s="356"/>
      <c r="B290" s="357"/>
      <c r="C290" s="357"/>
      <c r="D290" s="163"/>
      <c r="E290" s="478" t="s">
        <v>350</v>
      </c>
      <c r="F290" s="174"/>
      <c r="G290" s="175">
        <v>26</v>
      </c>
      <c r="H290" s="176">
        <v>34</v>
      </c>
      <c r="I290" s="175">
        <v>69</v>
      </c>
      <c r="J290" s="176">
        <v>76</v>
      </c>
      <c r="K290" s="177">
        <v>158</v>
      </c>
      <c r="L290" s="176">
        <v>178</v>
      </c>
      <c r="M290" s="175">
        <v>315</v>
      </c>
      <c r="N290" s="176">
        <v>625</v>
      </c>
      <c r="O290" s="175">
        <v>412</v>
      </c>
      <c r="P290" s="176">
        <v>130</v>
      </c>
      <c r="Q290" s="175">
        <v>29</v>
      </c>
      <c r="R290" s="176">
        <v>27</v>
      </c>
      <c r="S290" s="176">
        <f t="shared" si="13"/>
        <v>2079</v>
      </c>
      <c r="T290" s="341" t="s">
        <v>182</v>
      </c>
      <c r="U290" s="345">
        <v>1</v>
      </c>
      <c r="V290" s="523"/>
      <c r="W290" s="366"/>
      <c r="X290" s="366"/>
    </row>
    <row r="291" spans="1:24" ht="15" customHeight="1">
      <c r="A291" s="356"/>
      <c r="B291" s="357"/>
      <c r="C291" s="357"/>
      <c r="D291" s="165"/>
      <c r="E291" s="477" t="s">
        <v>351</v>
      </c>
      <c r="F291" s="170"/>
      <c r="G291" s="171">
        <v>133</v>
      </c>
      <c r="H291" s="172">
        <v>93</v>
      </c>
      <c r="I291" s="171">
        <v>133</v>
      </c>
      <c r="J291" s="172">
        <v>1461</v>
      </c>
      <c r="K291" s="173">
        <v>1823</v>
      </c>
      <c r="L291" s="172">
        <v>1611</v>
      </c>
      <c r="M291" s="171">
        <v>1410</v>
      </c>
      <c r="N291" s="172">
        <v>1428</v>
      </c>
      <c r="O291" s="171">
        <v>1040</v>
      </c>
      <c r="P291" s="172">
        <v>1650</v>
      </c>
      <c r="Q291" s="171">
        <v>2205</v>
      </c>
      <c r="R291" s="172">
        <v>159</v>
      </c>
      <c r="S291" s="172">
        <f t="shared" si="13"/>
        <v>13146</v>
      </c>
      <c r="T291" s="352" t="s">
        <v>173</v>
      </c>
      <c r="U291" s="345">
        <v>1</v>
      </c>
      <c r="V291" s="523"/>
      <c r="W291" s="366"/>
      <c r="X291" s="366"/>
    </row>
    <row r="292" spans="1:24" ht="15" customHeight="1">
      <c r="A292" s="356"/>
      <c r="B292" s="357"/>
      <c r="C292" s="357"/>
      <c r="D292" s="163" t="s">
        <v>58</v>
      </c>
      <c r="E292" s="478" t="s">
        <v>346</v>
      </c>
      <c r="F292" s="174"/>
      <c r="G292" s="175">
        <v>605</v>
      </c>
      <c r="H292" s="176">
        <v>444</v>
      </c>
      <c r="I292" s="175">
        <v>951</v>
      </c>
      <c r="J292" s="176">
        <v>1049</v>
      </c>
      <c r="K292" s="177">
        <v>1676</v>
      </c>
      <c r="L292" s="176">
        <v>1689</v>
      </c>
      <c r="M292" s="175">
        <v>1134</v>
      </c>
      <c r="N292" s="176">
        <v>1750</v>
      </c>
      <c r="O292" s="175">
        <v>1170</v>
      </c>
      <c r="P292" s="176">
        <v>2275</v>
      </c>
      <c r="Q292" s="175">
        <v>1645</v>
      </c>
      <c r="R292" s="176">
        <v>1502</v>
      </c>
      <c r="S292" s="176">
        <f t="shared" si="13"/>
        <v>15890</v>
      </c>
      <c r="T292" s="341" t="s">
        <v>181</v>
      </c>
      <c r="U292" s="345">
        <v>1</v>
      </c>
      <c r="V292" s="523"/>
      <c r="W292" s="366"/>
      <c r="X292" s="366"/>
    </row>
    <row r="293" spans="1:24" ht="15" customHeight="1">
      <c r="A293" s="356"/>
      <c r="B293" s="357"/>
      <c r="C293" s="357"/>
      <c r="D293" s="165" t="s">
        <v>60</v>
      </c>
      <c r="E293" s="477" t="s">
        <v>347</v>
      </c>
      <c r="F293" s="170"/>
      <c r="G293" s="171">
        <v>5126</v>
      </c>
      <c r="H293" s="172">
        <v>1765</v>
      </c>
      <c r="I293" s="171">
        <v>4699</v>
      </c>
      <c r="J293" s="172">
        <v>10211</v>
      </c>
      <c r="K293" s="173">
        <v>19904</v>
      </c>
      <c r="L293" s="172">
        <v>7950</v>
      </c>
      <c r="M293" s="171">
        <v>5362</v>
      </c>
      <c r="N293" s="172">
        <v>7436</v>
      </c>
      <c r="O293" s="171">
        <v>8301</v>
      </c>
      <c r="P293" s="172">
        <v>10649</v>
      </c>
      <c r="Q293" s="171">
        <v>8869</v>
      </c>
      <c r="R293" s="172">
        <v>3602</v>
      </c>
      <c r="S293" s="172">
        <f t="shared" si="13"/>
        <v>93874</v>
      </c>
      <c r="T293" s="352" t="s">
        <v>179</v>
      </c>
      <c r="U293" s="345">
        <v>1</v>
      </c>
      <c r="V293" s="523"/>
      <c r="W293" s="366"/>
      <c r="X293" s="366"/>
    </row>
    <row r="294" spans="1:24" ht="15" customHeight="1">
      <c r="A294" s="356"/>
      <c r="B294" s="357"/>
      <c r="C294" s="357"/>
      <c r="D294" s="354" t="s">
        <v>62</v>
      </c>
      <c r="E294" s="478" t="s">
        <v>348</v>
      </c>
      <c r="F294" s="174"/>
      <c r="G294" s="175">
        <v>1213</v>
      </c>
      <c r="H294" s="176">
        <v>0</v>
      </c>
      <c r="I294" s="175">
        <v>0</v>
      </c>
      <c r="J294" s="176">
        <v>0</v>
      </c>
      <c r="K294" s="177">
        <v>0</v>
      </c>
      <c r="L294" s="176">
        <v>0</v>
      </c>
      <c r="M294" s="175">
        <v>0</v>
      </c>
      <c r="N294" s="176">
        <v>0</v>
      </c>
      <c r="O294" s="175">
        <v>0</v>
      </c>
      <c r="P294" s="176">
        <v>0</v>
      </c>
      <c r="Q294" s="175">
        <v>0</v>
      </c>
      <c r="R294" s="176">
        <v>0</v>
      </c>
      <c r="S294" s="176">
        <f t="shared" si="13"/>
        <v>1213</v>
      </c>
      <c r="T294" s="341" t="s">
        <v>171</v>
      </c>
      <c r="U294" s="345">
        <v>1</v>
      </c>
      <c r="V294" s="523"/>
      <c r="W294" s="366"/>
      <c r="X294" s="366"/>
    </row>
    <row r="295" spans="1:24" ht="15" customHeight="1">
      <c r="A295" s="381"/>
      <c r="B295" s="382"/>
      <c r="C295" s="382"/>
      <c r="D295" s="165" t="s">
        <v>64</v>
      </c>
      <c r="E295" s="478" t="s">
        <v>904</v>
      </c>
      <c r="F295" s="174"/>
      <c r="G295" s="175">
        <v>0</v>
      </c>
      <c r="H295" s="176">
        <v>0</v>
      </c>
      <c r="I295" s="175">
        <v>0</v>
      </c>
      <c r="J295" s="176">
        <v>0</v>
      </c>
      <c r="K295" s="177">
        <v>0</v>
      </c>
      <c r="L295" s="176">
        <v>26</v>
      </c>
      <c r="M295" s="175">
        <v>17</v>
      </c>
      <c r="N295" s="176">
        <v>60</v>
      </c>
      <c r="O295" s="175">
        <v>0</v>
      </c>
      <c r="P295" s="176">
        <v>0</v>
      </c>
      <c r="Q295" s="175">
        <v>0</v>
      </c>
      <c r="R295" s="176">
        <v>0</v>
      </c>
      <c r="S295" s="176">
        <f t="shared" ref="S295" si="17">SUM(G295:R295)</f>
        <v>103</v>
      </c>
      <c r="T295" s="341" t="s">
        <v>182</v>
      </c>
      <c r="U295" s="345">
        <v>1</v>
      </c>
      <c r="V295" s="523"/>
      <c r="W295" s="366"/>
      <c r="X295" s="366"/>
    </row>
    <row r="296" spans="1:24" ht="15" customHeight="1">
      <c r="A296" s="385"/>
      <c r="B296" s="386"/>
      <c r="C296" s="386"/>
      <c r="D296" s="346"/>
      <c r="E296" s="481" t="s">
        <v>626</v>
      </c>
      <c r="F296" s="347"/>
      <c r="G296" s="348">
        <f>SUMIFS(G284:G295,$U284:$U295,1)</f>
        <v>15932</v>
      </c>
      <c r="H296" s="349">
        <f t="shared" ref="H296:R296" si="18">SUMIFS(H284:H295,$U284:$U295,1)</f>
        <v>13008</v>
      </c>
      <c r="I296" s="348">
        <f t="shared" si="18"/>
        <v>9959</v>
      </c>
      <c r="J296" s="349">
        <f t="shared" si="18"/>
        <v>13839</v>
      </c>
      <c r="K296" s="350">
        <f t="shared" si="18"/>
        <v>25515</v>
      </c>
      <c r="L296" s="349">
        <f t="shared" si="18"/>
        <v>12630</v>
      </c>
      <c r="M296" s="348">
        <f t="shared" si="18"/>
        <v>13137</v>
      </c>
      <c r="N296" s="349">
        <f t="shared" si="18"/>
        <v>24314</v>
      </c>
      <c r="O296" s="348">
        <f t="shared" si="18"/>
        <v>12149</v>
      </c>
      <c r="P296" s="349">
        <f t="shared" si="18"/>
        <v>16544</v>
      </c>
      <c r="Q296" s="348">
        <f t="shared" si="18"/>
        <v>13710</v>
      </c>
      <c r="R296" s="349">
        <f t="shared" si="18"/>
        <v>8651</v>
      </c>
      <c r="S296" s="349">
        <f>SUMIFS(S284:S295,$U284:$U295,1)</f>
        <v>179388</v>
      </c>
      <c r="T296" s="351"/>
      <c r="U296" s="345">
        <v>2</v>
      </c>
      <c r="V296" s="523"/>
      <c r="W296" s="366"/>
      <c r="X296" s="366"/>
    </row>
    <row r="297" spans="1:24" ht="15" customHeight="1">
      <c r="A297" s="356"/>
      <c r="B297" s="374" t="s">
        <v>641</v>
      </c>
      <c r="C297" s="375"/>
      <c r="D297" s="163" t="s">
        <v>46</v>
      </c>
      <c r="E297" s="478" t="s">
        <v>353</v>
      </c>
      <c r="F297" s="174"/>
      <c r="G297" s="175">
        <v>0</v>
      </c>
      <c r="H297" s="176">
        <v>0</v>
      </c>
      <c r="I297" s="175">
        <v>0</v>
      </c>
      <c r="J297" s="176">
        <v>0</v>
      </c>
      <c r="K297" s="177">
        <v>0</v>
      </c>
      <c r="L297" s="176">
        <v>0</v>
      </c>
      <c r="M297" s="175">
        <v>0</v>
      </c>
      <c r="N297" s="176">
        <v>0</v>
      </c>
      <c r="O297" s="175">
        <v>0</v>
      </c>
      <c r="P297" s="176">
        <v>0</v>
      </c>
      <c r="Q297" s="175">
        <v>0</v>
      </c>
      <c r="R297" s="176">
        <v>0</v>
      </c>
      <c r="S297" s="176">
        <f t="shared" si="13"/>
        <v>0</v>
      </c>
      <c r="T297" s="341" t="s">
        <v>184</v>
      </c>
      <c r="U297" s="345">
        <v>1</v>
      </c>
      <c r="V297" s="523"/>
      <c r="W297" s="366"/>
      <c r="X297" s="366"/>
    </row>
    <row r="298" spans="1:24" ht="15" customHeight="1">
      <c r="A298" s="356"/>
      <c r="B298" s="377"/>
      <c r="C298" s="377"/>
      <c r="D298" s="165" t="s">
        <v>48</v>
      </c>
      <c r="E298" s="477" t="s">
        <v>354</v>
      </c>
      <c r="F298" s="170"/>
      <c r="G298" s="171">
        <v>15560</v>
      </c>
      <c r="H298" s="172">
        <v>9630</v>
      </c>
      <c r="I298" s="171">
        <v>38960</v>
      </c>
      <c r="J298" s="172">
        <v>44720</v>
      </c>
      <c r="K298" s="173">
        <v>79470</v>
      </c>
      <c r="L298" s="172">
        <v>39500</v>
      </c>
      <c r="M298" s="171">
        <v>53080</v>
      </c>
      <c r="N298" s="172">
        <v>97400</v>
      </c>
      <c r="O298" s="171">
        <v>44400</v>
      </c>
      <c r="P298" s="172">
        <v>51190</v>
      </c>
      <c r="Q298" s="171">
        <v>33530</v>
      </c>
      <c r="R298" s="172">
        <v>18320</v>
      </c>
      <c r="S298" s="172">
        <f t="shared" si="13"/>
        <v>525760</v>
      </c>
      <c r="T298" s="352"/>
      <c r="V298" s="523"/>
      <c r="W298" s="366"/>
      <c r="X298" s="366"/>
    </row>
    <row r="299" spans="1:24" ht="15" customHeight="1">
      <c r="A299" s="356"/>
      <c r="B299" s="377"/>
      <c r="C299" s="377"/>
      <c r="D299" s="163"/>
      <c r="E299" s="478" t="s">
        <v>702</v>
      </c>
      <c r="F299" s="174"/>
      <c r="G299" s="175">
        <v>8600</v>
      </c>
      <c r="H299" s="176">
        <v>2981</v>
      </c>
      <c r="I299" s="175">
        <v>26428</v>
      </c>
      <c r="J299" s="176">
        <v>28924</v>
      </c>
      <c r="K299" s="177">
        <v>53867</v>
      </c>
      <c r="L299" s="176">
        <v>25410</v>
      </c>
      <c r="M299" s="175">
        <v>29847</v>
      </c>
      <c r="N299" s="176">
        <v>61775</v>
      </c>
      <c r="O299" s="175">
        <v>28428</v>
      </c>
      <c r="P299" s="176">
        <v>30255</v>
      </c>
      <c r="Q299" s="175">
        <v>20809</v>
      </c>
      <c r="R299" s="176">
        <v>12755</v>
      </c>
      <c r="S299" s="176">
        <f t="shared" si="13"/>
        <v>330079</v>
      </c>
      <c r="T299" s="341" t="s">
        <v>372</v>
      </c>
      <c r="U299" s="345">
        <v>1</v>
      </c>
      <c r="V299" s="523"/>
      <c r="W299" s="366"/>
      <c r="X299" s="366"/>
    </row>
    <row r="300" spans="1:24" ht="15" customHeight="1">
      <c r="A300" s="356"/>
      <c r="B300" s="357"/>
      <c r="C300" s="357"/>
      <c r="D300" s="165"/>
      <c r="E300" s="477" t="s">
        <v>373</v>
      </c>
      <c r="F300" s="170"/>
      <c r="G300" s="171">
        <v>0</v>
      </c>
      <c r="H300" s="172">
        <v>0</v>
      </c>
      <c r="I300" s="171">
        <v>0</v>
      </c>
      <c r="J300" s="172">
        <v>0</v>
      </c>
      <c r="K300" s="173">
        <v>0</v>
      </c>
      <c r="L300" s="172">
        <v>0</v>
      </c>
      <c r="M300" s="171">
        <v>18596</v>
      </c>
      <c r="N300" s="172">
        <v>26651</v>
      </c>
      <c r="O300" s="171">
        <v>0</v>
      </c>
      <c r="P300" s="172">
        <v>0</v>
      </c>
      <c r="Q300" s="171">
        <v>0</v>
      </c>
      <c r="R300" s="172">
        <v>0</v>
      </c>
      <c r="S300" s="172">
        <f t="shared" si="13"/>
        <v>45247</v>
      </c>
      <c r="T300" s="352" t="s">
        <v>185</v>
      </c>
      <c r="U300" s="345">
        <v>1</v>
      </c>
      <c r="V300" s="523"/>
      <c r="W300" s="366"/>
      <c r="X300" s="366"/>
    </row>
    <row r="301" spans="1:24" ht="15" customHeight="1">
      <c r="A301" s="356"/>
      <c r="B301" s="357"/>
      <c r="C301" s="357"/>
      <c r="D301" s="165"/>
      <c r="E301" s="477" t="s">
        <v>374</v>
      </c>
      <c r="F301" s="170"/>
      <c r="G301" s="171">
        <v>131</v>
      </c>
      <c r="H301" s="172">
        <v>168</v>
      </c>
      <c r="I301" s="171">
        <v>664</v>
      </c>
      <c r="J301" s="172">
        <v>1546</v>
      </c>
      <c r="K301" s="173">
        <v>3634</v>
      </c>
      <c r="L301" s="172">
        <v>969</v>
      </c>
      <c r="M301" s="171">
        <v>3384</v>
      </c>
      <c r="N301" s="172">
        <v>6849</v>
      </c>
      <c r="O301" s="171">
        <v>1517</v>
      </c>
      <c r="P301" s="172">
        <v>1461</v>
      </c>
      <c r="Q301" s="171">
        <v>533</v>
      </c>
      <c r="R301" s="172">
        <v>93</v>
      </c>
      <c r="S301" s="172">
        <f t="shared" si="13"/>
        <v>20949</v>
      </c>
      <c r="T301" s="352" t="s">
        <v>182</v>
      </c>
      <c r="U301" s="345">
        <v>1</v>
      </c>
      <c r="V301" s="523"/>
      <c r="W301" s="366"/>
      <c r="X301" s="366"/>
    </row>
    <row r="302" spans="1:24" ht="15" customHeight="1">
      <c r="A302" s="356"/>
      <c r="B302" s="357"/>
      <c r="C302" s="357"/>
      <c r="D302" s="165"/>
      <c r="E302" s="477" t="s">
        <v>375</v>
      </c>
      <c r="F302" s="170"/>
      <c r="G302" s="171">
        <v>6829</v>
      </c>
      <c r="H302" s="172">
        <v>6481</v>
      </c>
      <c r="I302" s="171">
        <v>11868</v>
      </c>
      <c r="J302" s="172">
        <v>14250</v>
      </c>
      <c r="K302" s="173">
        <v>21969</v>
      </c>
      <c r="L302" s="172">
        <v>13121</v>
      </c>
      <c r="M302" s="171">
        <v>1253</v>
      </c>
      <c r="N302" s="172">
        <v>2125</v>
      </c>
      <c r="O302" s="171">
        <v>14455</v>
      </c>
      <c r="P302" s="172">
        <v>19474</v>
      </c>
      <c r="Q302" s="171">
        <v>12188</v>
      </c>
      <c r="R302" s="172">
        <v>5472</v>
      </c>
      <c r="S302" s="172">
        <f t="shared" si="13"/>
        <v>129485</v>
      </c>
      <c r="T302" s="352" t="s">
        <v>175</v>
      </c>
      <c r="U302" s="345">
        <v>1</v>
      </c>
      <c r="V302" s="523"/>
      <c r="W302" s="366"/>
      <c r="X302" s="366"/>
    </row>
    <row r="303" spans="1:24" ht="15" customHeight="1">
      <c r="A303" s="356"/>
      <c r="B303" s="357"/>
      <c r="C303" s="357"/>
      <c r="D303" s="165" t="s">
        <v>50</v>
      </c>
      <c r="E303" s="477" t="s">
        <v>355</v>
      </c>
      <c r="F303" s="170"/>
      <c r="G303" s="171">
        <v>740</v>
      </c>
      <c r="H303" s="172">
        <v>500</v>
      </c>
      <c r="I303" s="171">
        <v>1260</v>
      </c>
      <c r="J303" s="172">
        <v>16710</v>
      </c>
      <c r="K303" s="173">
        <v>22390</v>
      </c>
      <c r="L303" s="172">
        <v>1890</v>
      </c>
      <c r="M303" s="171">
        <v>11570</v>
      </c>
      <c r="N303" s="172">
        <v>21950</v>
      </c>
      <c r="O303" s="171">
        <v>1230</v>
      </c>
      <c r="P303" s="172">
        <v>5750</v>
      </c>
      <c r="Q303" s="171">
        <v>4690</v>
      </c>
      <c r="R303" s="172">
        <v>470</v>
      </c>
      <c r="S303" s="172">
        <f t="shared" si="13"/>
        <v>89150</v>
      </c>
      <c r="T303" s="352"/>
      <c r="V303" s="523"/>
      <c r="W303" s="366"/>
      <c r="X303" s="366"/>
    </row>
    <row r="304" spans="1:24" ht="15" customHeight="1">
      <c r="A304" s="356"/>
      <c r="B304" s="357"/>
      <c r="C304" s="357"/>
      <c r="D304" s="165"/>
      <c r="E304" s="477" t="s">
        <v>376</v>
      </c>
      <c r="F304" s="170"/>
      <c r="G304" s="171">
        <v>0</v>
      </c>
      <c r="H304" s="172">
        <v>0</v>
      </c>
      <c r="I304" s="171">
        <v>0</v>
      </c>
      <c r="J304" s="172">
        <v>0</v>
      </c>
      <c r="K304" s="173">
        <v>0</v>
      </c>
      <c r="L304" s="172">
        <v>0</v>
      </c>
      <c r="M304" s="171">
        <v>8000</v>
      </c>
      <c r="N304" s="172">
        <v>11300</v>
      </c>
      <c r="O304" s="171">
        <v>0</v>
      </c>
      <c r="P304" s="172">
        <v>0</v>
      </c>
      <c r="Q304" s="171">
        <v>0</v>
      </c>
      <c r="R304" s="172">
        <v>0</v>
      </c>
      <c r="S304" s="172">
        <f t="shared" si="13"/>
        <v>19300</v>
      </c>
      <c r="T304" s="352" t="s">
        <v>185</v>
      </c>
      <c r="U304" s="345">
        <v>1</v>
      </c>
      <c r="V304" s="523"/>
      <c r="W304" s="366"/>
      <c r="X304" s="366"/>
    </row>
    <row r="305" spans="1:24" ht="15" customHeight="1">
      <c r="A305" s="356"/>
      <c r="B305" s="357"/>
      <c r="C305" s="357"/>
      <c r="D305" s="165"/>
      <c r="E305" s="477" t="s">
        <v>351</v>
      </c>
      <c r="F305" s="170"/>
      <c r="G305" s="171">
        <v>740</v>
      </c>
      <c r="H305" s="172">
        <v>500</v>
      </c>
      <c r="I305" s="171">
        <v>1260</v>
      </c>
      <c r="J305" s="172">
        <v>16710</v>
      </c>
      <c r="K305" s="173">
        <v>22390</v>
      </c>
      <c r="L305" s="172">
        <v>1890</v>
      </c>
      <c r="M305" s="171">
        <v>3570</v>
      </c>
      <c r="N305" s="172">
        <v>10650</v>
      </c>
      <c r="O305" s="171">
        <v>1230</v>
      </c>
      <c r="P305" s="172">
        <v>5750</v>
      </c>
      <c r="Q305" s="171">
        <v>4690</v>
      </c>
      <c r="R305" s="172">
        <v>470</v>
      </c>
      <c r="S305" s="172">
        <f t="shared" si="13"/>
        <v>69850</v>
      </c>
      <c r="T305" s="352" t="s">
        <v>186</v>
      </c>
      <c r="U305" s="345">
        <v>1</v>
      </c>
      <c r="V305" s="523"/>
      <c r="W305" s="366"/>
      <c r="X305" s="366"/>
    </row>
    <row r="306" spans="1:24" ht="15" customHeight="1">
      <c r="A306" s="356"/>
      <c r="B306" s="357"/>
      <c r="C306" s="357"/>
      <c r="D306" s="165" t="s">
        <v>52</v>
      </c>
      <c r="E306" s="477" t="s">
        <v>356</v>
      </c>
      <c r="F306" s="170"/>
      <c r="G306" s="171">
        <v>1600</v>
      </c>
      <c r="H306" s="172">
        <v>1060</v>
      </c>
      <c r="I306" s="171">
        <v>2130</v>
      </c>
      <c r="J306" s="172">
        <v>3110</v>
      </c>
      <c r="K306" s="173">
        <v>7030</v>
      </c>
      <c r="L306" s="172">
        <v>6350</v>
      </c>
      <c r="M306" s="171">
        <v>5520</v>
      </c>
      <c r="N306" s="172">
        <v>19380</v>
      </c>
      <c r="O306" s="171">
        <v>7210</v>
      </c>
      <c r="P306" s="172">
        <v>7860</v>
      </c>
      <c r="Q306" s="171">
        <v>8470</v>
      </c>
      <c r="R306" s="172">
        <v>1550</v>
      </c>
      <c r="S306" s="172">
        <f t="shared" si="13"/>
        <v>71270</v>
      </c>
      <c r="T306" s="352"/>
      <c r="V306" s="523"/>
      <c r="W306" s="366"/>
      <c r="X306" s="366"/>
    </row>
    <row r="307" spans="1:24" ht="15" customHeight="1">
      <c r="A307" s="356"/>
      <c r="B307" s="357"/>
      <c r="C307" s="357"/>
      <c r="D307" s="165"/>
      <c r="E307" s="477" t="s">
        <v>377</v>
      </c>
      <c r="F307" s="170"/>
      <c r="G307" s="171">
        <v>0</v>
      </c>
      <c r="H307" s="172">
        <v>0</v>
      </c>
      <c r="I307" s="171">
        <v>0</v>
      </c>
      <c r="J307" s="172">
        <v>0</v>
      </c>
      <c r="K307" s="173">
        <v>0</v>
      </c>
      <c r="L307" s="172">
        <v>0</v>
      </c>
      <c r="M307" s="171">
        <v>930</v>
      </c>
      <c r="N307" s="172">
        <v>750</v>
      </c>
      <c r="O307" s="171">
        <v>0</v>
      </c>
      <c r="P307" s="172">
        <v>0</v>
      </c>
      <c r="Q307" s="171">
        <v>0</v>
      </c>
      <c r="R307" s="172">
        <v>0</v>
      </c>
      <c r="S307" s="172">
        <f t="shared" si="13"/>
        <v>1680</v>
      </c>
      <c r="T307" s="352" t="s">
        <v>185</v>
      </c>
      <c r="U307" s="345">
        <v>1</v>
      </c>
      <c r="V307" s="523"/>
      <c r="W307" s="366"/>
      <c r="X307" s="366"/>
    </row>
    <row r="308" spans="1:24" ht="15" customHeight="1">
      <c r="A308" s="356"/>
      <c r="B308" s="357"/>
      <c r="C308" s="357"/>
      <c r="D308" s="165"/>
      <c r="E308" s="477" t="s">
        <v>351</v>
      </c>
      <c r="F308" s="170"/>
      <c r="G308" s="171">
        <v>1600</v>
      </c>
      <c r="H308" s="172">
        <v>1060</v>
      </c>
      <c r="I308" s="171">
        <v>2130</v>
      </c>
      <c r="J308" s="172">
        <v>3110</v>
      </c>
      <c r="K308" s="173">
        <v>7030</v>
      </c>
      <c r="L308" s="172">
        <v>6350</v>
      </c>
      <c r="M308" s="171">
        <v>4590</v>
      </c>
      <c r="N308" s="172">
        <v>18630</v>
      </c>
      <c r="O308" s="171">
        <v>7210</v>
      </c>
      <c r="P308" s="172">
        <v>7860</v>
      </c>
      <c r="Q308" s="171">
        <v>8470</v>
      </c>
      <c r="R308" s="172">
        <v>1550</v>
      </c>
      <c r="S308" s="172">
        <f t="shared" si="13"/>
        <v>69590</v>
      </c>
      <c r="T308" s="352" t="s">
        <v>186</v>
      </c>
      <c r="U308" s="345">
        <v>1</v>
      </c>
      <c r="V308" s="523"/>
      <c r="W308" s="366"/>
      <c r="X308" s="366"/>
    </row>
    <row r="309" spans="1:24" ht="15" customHeight="1">
      <c r="A309" s="356"/>
      <c r="B309" s="357"/>
      <c r="C309" s="357"/>
      <c r="D309" s="165" t="s">
        <v>201</v>
      </c>
      <c r="E309" s="477" t="s">
        <v>357</v>
      </c>
      <c r="F309" s="170"/>
      <c r="G309" s="171">
        <v>30</v>
      </c>
      <c r="H309" s="172">
        <v>10</v>
      </c>
      <c r="I309" s="171">
        <v>30</v>
      </c>
      <c r="J309" s="172">
        <v>60</v>
      </c>
      <c r="K309" s="173">
        <v>320</v>
      </c>
      <c r="L309" s="172">
        <v>260</v>
      </c>
      <c r="M309" s="171">
        <v>1030</v>
      </c>
      <c r="N309" s="172">
        <v>1100</v>
      </c>
      <c r="O309" s="171">
        <v>210</v>
      </c>
      <c r="P309" s="172">
        <v>30</v>
      </c>
      <c r="Q309" s="171">
        <v>30</v>
      </c>
      <c r="R309" s="172">
        <v>20</v>
      </c>
      <c r="S309" s="172">
        <f t="shared" si="13"/>
        <v>3130</v>
      </c>
      <c r="T309" s="352"/>
      <c r="V309" s="523"/>
      <c r="W309" s="366"/>
      <c r="X309" s="366"/>
    </row>
    <row r="310" spans="1:24" ht="15" customHeight="1">
      <c r="A310" s="356"/>
      <c r="B310" s="357"/>
      <c r="C310" s="357"/>
      <c r="D310" s="165"/>
      <c r="E310" s="477" t="s">
        <v>378</v>
      </c>
      <c r="F310" s="170"/>
      <c r="G310" s="171">
        <v>0</v>
      </c>
      <c r="H310" s="172">
        <v>0</v>
      </c>
      <c r="I310" s="171">
        <v>0</v>
      </c>
      <c r="J310" s="172">
        <v>0</v>
      </c>
      <c r="K310" s="173">
        <v>0</v>
      </c>
      <c r="L310" s="172">
        <v>0</v>
      </c>
      <c r="M310" s="171">
        <v>480</v>
      </c>
      <c r="N310" s="172">
        <v>510</v>
      </c>
      <c r="O310" s="171">
        <v>0</v>
      </c>
      <c r="P310" s="172">
        <v>0</v>
      </c>
      <c r="Q310" s="171">
        <v>0</v>
      </c>
      <c r="R310" s="172">
        <v>0</v>
      </c>
      <c r="S310" s="172">
        <f t="shared" si="13"/>
        <v>990</v>
      </c>
      <c r="T310" s="352" t="s">
        <v>185</v>
      </c>
      <c r="U310" s="345">
        <v>1</v>
      </c>
      <c r="V310" s="523"/>
      <c r="W310" s="366"/>
      <c r="X310" s="366"/>
    </row>
    <row r="311" spans="1:24" ht="15" customHeight="1">
      <c r="A311" s="356"/>
      <c r="B311" s="357"/>
      <c r="C311" s="357"/>
      <c r="D311" s="165"/>
      <c r="E311" s="477" t="s">
        <v>351</v>
      </c>
      <c r="F311" s="170"/>
      <c r="G311" s="171">
        <v>30</v>
      </c>
      <c r="H311" s="172">
        <v>10</v>
      </c>
      <c r="I311" s="171">
        <v>30</v>
      </c>
      <c r="J311" s="172">
        <v>60</v>
      </c>
      <c r="K311" s="173">
        <v>320</v>
      </c>
      <c r="L311" s="172">
        <v>260</v>
      </c>
      <c r="M311" s="171">
        <v>550</v>
      </c>
      <c r="N311" s="172">
        <v>590</v>
      </c>
      <c r="O311" s="171">
        <v>210</v>
      </c>
      <c r="P311" s="172">
        <v>30</v>
      </c>
      <c r="Q311" s="171">
        <v>30</v>
      </c>
      <c r="R311" s="172">
        <v>20</v>
      </c>
      <c r="S311" s="172">
        <f t="shared" si="13"/>
        <v>2140</v>
      </c>
      <c r="T311" s="352" t="s">
        <v>186</v>
      </c>
      <c r="U311" s="345">
        <v>1</v>
      </c>
      <c r="V311" s="523"/>
      <c r="W311" s="366"/>
      <c r="X311" s="366"/>
    </row>
    <row r="312" spans="1:24" ht="15" customHeight="1">
      <c r="A312" s="356"/>
      <c r="B312" s="357"/>
      <c r="C312" s="357"/>
      <c r="D312" s="165" t="s">
        <v>56</v>
      </c>
      <c r="E312" s="477" t="s">
        <v>841</v>
      </c>
      <c r="F312" s="170"/>
      <c r="G312" s="171">
        <v>4722</v>
      </c>
      <c r="H312" s="172">
        <v>3030</v>
      </c>
      <c r="I312" s="171">
        <v>14201</v>
      </c>
      <c r="J312" s="172">
        <v>15290</v>
      </c>
      <c r="K312" s="173">
        <v>22101</v>
      </c>
      <c r="L312" s="172">
        <v>13327</v>
      </c>
      <c r="M312" s="171">
        <v>13047</v>
      </c>
      <c r="N312" s="172">
        <v>17991</v>
      </c>
      <c r="O312" s="171">
        <v>14084</v>
      </c>
      <c r="P312" s="172">
        <v>17204</v>
      </c>
      <c r="Q312" s="171">
        <v>15578</v>
      </c>
      <c r="R312" s="172">
        <v>10991</v>
      </c>
      <c r="S312" s="172">
        <f t="shared" si="13"/>
        <v>161566</v>
      </c>
      <c r="T312" s="352" t="s">
        <v>177</v>
      </c>
      <c r="U312" s="345">
        <v>1</v>
      </c>
      <c r="V312" s="523"/>
      <c r="W312" s="366"/>
      <c r="X312" s="366"/>
    </row>
    <row r="313" spans="1:24" ht="15" customHeight="1">
      <c r="A313" s="379"/>
      <c r="B313" s="380"/>
      <c r="C313" s="380"/>
      <c r="D313" s="164" t="s">
        <v>58</v>
      </c>
      <c r="E313" s="480" t="s">
        <v>358</v>
      </c>
      <c r="F313" s="293"/>
      <c r="G313" s="294">
        <v>1620</v>
      </c>
      <c r="H313" s="295">
        <v>1130</v>
      </c>
      <c r="I313" s="294">
        <v>940</v>
      </c>
      <c r="J313" s="295">
        <v>700</v>
      </c>
      <c r="K313" s="296">
        <v>3860</v>
      </c>
      <c r="L313" s="295">
        <v>2730</v>
      </c>
      <c r="M313" s="294">
        <v>3490</v>
      </c>
      <c r="N313" s="295">
        <v>4170</v>
      </c>
      <c r="O313" s="294">
        <v>8260</v>
      </c>
      <c r="P313" s="295">
        <v>8450</v>
      </c>
      <c r="Q313" s="294">
        <v>7310</v>
      </c>
      <c r="R313" s="295">
        <v>3450</v>
      </c>
      <c r="S313" s="295">
        <f t="shared" si="13"/>
        <v>46110</v>
      </c>
      <c r="T313" s="355" t="s">
        <v>188</v>
      </c>
      <c r="U313" s="345">
        <v>1</v>
      </c>
      <c r="V313" s="523"/>
      <c r="W313" s="366"/>
      <c r="X313" s="366"/>
    </row>
    <row r="314" spans="1:24" ht="15" customHeight="1">
      <c r="A314" s="356"/>
      <c r="B314" s="357"/>
      <c r="C314" s="357"/>
      <c r="D314" s="165" t="s">
        <v>60</v>
      </c>
      <c r="E314" s="477" t="s">
        <v>359</v>
      </c>
      <c r="F314" s="170"/>
      <c r="G314" s="171">
        <v>1852</v>
      </c>
      <c r="H314" s="172">
        <v>398</v>
      </c>
      <c r="I314" s="171">
        <v>2048</v>
      </c>
      <c r="J314" s="172">
        <v>2699</v>
      </c>
      <c r="K314" s="173">
        <v>3208</v>
      </c>
      <c r="L314" s="172">
        <v>3234</v>
      </c>
      <c r="M314" s="171">
        <v>2705</v>
      </c>
      <c r="N314" s="172">
        <v>9237</v>
      </c>
      <c r="O314" s="171">
        <v>2400</v>
      </c>
      <c r="P314" s="172">
        <v>5166</v>
      </c>
      <c r="Q314" s="171">
        <v>3265</v>
      </c>
      <c r="R314" s="172">
        <v>2415</v>
      </c>
      <c r="S314" s="172">
        <f t="shared" si="13"/>
        <v>38627</v>
      </c>
      <c r="T314" s="352" t="s">
        <v>176</v>
      </c>
      <c r="U314" s="345">
        <v>1</v>
      </c>
      <c r="V314" s="523"/>
      <c r="W314" s="366"/>
      <c r="X314" s="366"/>
    </row>
    <row r="315" spans="1:24" ht="15" customHeight="1">
      <c r="A315" s="356"/>
      <c r="B315" s="357"/>
      <c r="C315" s="357"/>
      <c r="D315" s="165" t="s">
        <v>62</v>
      </c>
      <c r="E315" s="477" t="s">
        <v>360</v>
      </c>
      <c r="F315" s="170"/>
      <c r="G315" s="171">
        <v>3672</v>
      </c>
      <c r="H315" s="172">
        <v>2918</v>
      </c>
      <c r="I315" s="171">
        <v>5046</v>
      </c>
      <c r="J315" s="172">
        <v>5220</v>
      </c>
      <c r="K315" s="173">
        <v>6778</v>
      </c>
      <c r="L315" s="172">
        <v>5799</v>
      </c>
      <c r="M315" s="171">
        <v>4919</v>
      </c>
      <c r="N315" s="172">
        <v>4895</v>
      </c>
      <c r="O315" s="171">
        <v>5288</v>
      </c>
      <c r="P315" s="172">
        <v>6621</v>
      </c>
      <c r="Q315" s="171">
        <v>6441</v>
      </c>
      <c r="R315" s="172">
        <v>3930</v>
      </c>
      <c r="S315" s="172">
        <f t="shared" ref="S315:S377" si="19">SUM(G315:R315)</f>
        <v>61527</v>
      </c>
      <c r="T315" s="352"/>
      <c r="V315" s="523"/>
      <c r="W315" s="366"/>
      <c r="X315" s="366"/>
    </row>
    <row r="316" spans="1:24" ht="15" customHeight="1">
      <c r="A316" s="356"/>
      <c r="B316" s="357"/>
      <c r="C316" s="357"/>
      <c r="D316" s="165"/>
      <c r="E316" s="477" t="s">
        <v>379</v>
      </c>
      <c r="F316" s="170"/>
      <c r="G316" s="171">
        <v>2491</v>
      </c>
      <c r="H316" s="172">
        <v>2132</v>
      </c>
      <c r="I316" s="171">
        <v>2724</v>
      </c>
      <c r="J316" s="172">
        <v>2931</v>
      </c>
      <c r="K316" s="173">
        <v>3584</v>
      </c>
      <c r="L316" s="172">
        <v>3037</v>
      </c>
      <c r="M316" s="171">
        <v>2812</v>
      </c>
      <c r="N316" s="172">
        <v>2767</v>
      </c>
      <c r="O316" s="171">
        <v>2881</v>
      </c>
      <c r="P316" s="172">
        <v>3630</v>
      </c>
      <c r="Q316" s="171">
        <v>3335</v>
      </c>
      <c r="R316" s="172">
        <v>2522</v>
      </c>
      <c r="S316" s="172">
        <f t="shared" si="19"/>
        <v>34846</v>
      </c>
      <c r="T316" s="352" t="s">
        <v>189</v>
      </c>
      <c r="U316" s="345">
        <v>1</v>
      </c>
      <c r="V316" s="523"/>
      <c r="W316" s="366"/>
      <c r="X316" s="366"/>
    </row>
    <row r="317" spans="1:24" ht="15" customHeight="1">
      <c r="A317" s="356"/>
      <c r="B317" s="357"/>
      <c r="C317" s="357"/>
      <c r="D317" s="165"/>
      <c r="E317" s="477" t="s">
        <v>380</v>
      </c>
      <c r="F317" s="170"/>
      <c r="G317" s="171">
        <v>1181</v>
      </c>
      <c r="H317" s="172">
        <v>786</v>
      </c>
      <c r="I317" s="171">
        <v>2322</v>
      </c>
      <c r="J317" s="172">
        <v>2289</v>
      </c>
      <c r="K317" s="173">
        <v>3194</v>
      </c>
      <c r="L317" s="172">
        <v>2762</v>
      </c>
      <c r="M317" s="171">
        <v>2107</v>
      </c>
      <c r="N317" s="172">
        <v>2128</v>
      </c>
      <c r="O317" s="171">
        <v>2407</v>
      </c>
      <c r="P317" s="172">
        <v>2991</v>
      </c>
      <c r="Q317" s="171">
        <v>3106</v>
      </c>
      <c r="R317" s="172">
        <v>1408</v>
      </c>
      <c r="S317" s="172">
        <f t="shared" si="19"/>
        <v>26681</v>
      </c>
      <c r="T317" s="352" t="s">
        <v>189</v>
      </c>
      <c r="U317" s="345">
        <v>1</v>
      </c>
      <c r="V317" s="523"/>
      <c r="W317" s="366"/>
      <c r="X317" s="366"/>
    </row>
    <row r="318" spans="1:24" ht="15" customHeight="1">
      <c r="A318" s="356"/>
      <c r="B318" s="357"/>
      <c r="C318" s="357"/>
      <c r="D318" s="165" t="s">
        <v>64</v>
      </c>
      <c r="E318" s="477" t="s">
        <v>703</v>
      </c>
      <c r="F318" s="170"/>
      <c r="G318" s="171">
        <v>713</v>
      </c>
      <c r="H318" s="172">
        <v>387</v>
      </c>
      <c r="I318" s="171">
        <v>1485</v>
      </c>
      <c r="J318" s="172">
        <v>2901</v>
      </c>
      <c r="K318" s="173">
        <v>5599</v>
      </c>
      <c r="L318" s="172">
        <v>2046</v>
      </c>
      <c r="M318" s="171">
        <v>1850</v>
      </c>
      <c r="N318" s="172">
        <v>2927</v>
      </c>
      <c r="O318" s="171">
        <v>1953</v>
      </c>
      <c r="P318" s="172">
        <v>2578</v>
      </c>
      <c r="Q318" s="171">
        <v>2148</v>
      </c>
      <c r="R318" s="172">
        <v>686</v>
      </c>
      <c r="S318" s="172">
        <f t="shared" si="19"/>
        <v>25273</v>
      </c>
      <c r="T318" s="352" t="s">
        <v>181</v>
      </c>
      <c r="U318" s="345">
        <v>1</v>
      </c>
      <c r="V318" s="523"/>
      <c r="W318" s="366"/>
      <c r="X318" s="366"/>
    </row>
    <row r="319" spans="1:24" ht="15" customHeight="1">
      <c r="A319" s="356"/>
      <c r="B319" s="357"/>
      <c r="C319" s="357"/>
      <c r="D319" s="165" t="s">
        <v>66</v>
      </c>
      <c r="E319" s="477" t="s">
        <v>361</v>
      </c>
      <c r="F319" s="170"/>
      <c r="G319" s="171">
        <v>0</v>
      </c>
      <c r="H319" s="172">
        <v>0</v>
      </c>
      <c r="I319" s="171">
        <v>0</v>
      </c>
      <c r="J319" s="172">
        <v>0</v>
      </c>
      <c r="K319" s="173">
        <v>0</v>
      </c>
      <c r="L319" s="172">
        <v>0</v>
      </c>
      <c r="M319" s="171">
        <v>0</v>
      </c>
      <c r="N319" s="172">
        <v>0</v>
      </c>
      <c r="O319" s="171">
        <v>0</v>
      </c>
      <c r="P319" s="172">
        <v>0</v>
      </c>
      <c r="Q319" s="171">
        <v>0</v>
      </c>
      <c r="R319" s="172">
        <v>0</v>
      </c>
      <c r="S319" s="172">
        <f t="shared" si="19"/>
        <v>0</v>
      </c>
      <c r="T319" s="352" t="s">
        <v>170</v>
      </c>
      <c r="U319" s="345">
        <v>1</v>
      </c>
      <c r="V319" s="523"/>
      <c r="W319" s="366"/>
      <c r="X319" s="366"/>
    </row>
    <row r="320" spans="1:24" ht="15" customHeight="1">
      <c r="A320" s="356"/>
      <c r="B320" s="357"/>
      <c r="C320" s="357"/>
      <c r="D320" s="354" t="s">
        <v>68</v>
      </c>
      <c r="E320" s="477" t="s">
        <v>362</v>
      </c>
      <c r="F320" s="324"/>
      <c r="G320" s="171">
        <v>3861</v>
      </c>
      <c r="H320" s="172">
        <v>1670</v>
      </c>
      <c r="I320" s="171">
        <v>5571</v>
      </c>
      <c r="J320" s="172">
        <v>5273</v>
      </c>
      <c r="K320" s="173">
        <v>6456</v>
      </c>
      <c r="L320" s="172">
        <v>4677</v>
      </c>
      <c r="M320" s="171">
        <v>4373</v>
      </c>
      <c r="N320" s="172">
        <v>5929</v>
      </c>
      <c r="O320" s="171">
        <v>4843</v>
      </c>
      <c r="P320" s="172">
        <v>5912</v>
      </c>
      <c r="Q320" s="171">
        <v>5842</v>
      </c>
      <c r="R320" s="172">
        <v>5072</v>
      </c>
      <c r="S320" s="328">
        <f t="shared" si="19"/>
        <v>59479</v>
      </c>
      <c r="T320" s="329" t="s">
        <v>171</v>
      </c>
      <c r="U320" s="345">
        <v>1</v>
      </c>
      <c r="V320" s="523"/>
      <c r="W320" s="366"/>
      <c r="X320" s="366"/>
    </row>
    <row r="321" spans="1:24" ht="15" customHeight="1">
      <c r="A321" s="356"/>
      <c r="B321" s="357"/>
      <c r="C321" s="357"/>
      <c r="D321" s="354" t="s">
        <v>70</v>
      </c>
      <c r="E321" s="477" t="s">
        <v>363</v>
      </c>
      <c r="F321" s="324"/>
      <c r="G321" s="171">
        <v>3743</v>
      </c>
      <c r="H321" s="172">
        <v>1362</v>
      </c>
      <c r="I321" s="171">
        <v>5423</v>
      </c>
      <c r="J321" s="172">
        <v>5204</v>
      </c>
      <c r="K321" s="173">
        <v>6709</v>
      </c>
      <c r="L321" s="172">
        <v>4875</v>
      </c>
      <c r="M321" s="171">
        <v>5416</v>
      </c>
      <c r="N321" s="172">
        <v>7970</v>
      </c>
      <c r="O321" s="171">
        <v>5705</v>
      </c>
      <c r="P321" s="172">
        <v>6457</v>
      </c>
      <c r="Q321" s="171">
        <v>5888</v>
      </c>
      <c r="R321" s="172">
        <v>5562</v>
      </c>
      <c r="S321" s="328">
        <f t="shared" si="19"/>
        <v>64314</v>
      </c>
      <c r="T321" s="329" t="s">
        <v>171</v>
      </c>
      <c r="U321" s="345">
        <v>1</v>
      </c>
      <c r="V321" s="523"/>
      <c r="W321" s="366"/>
      <c r="X321" s="366"/>
    </row>
    <row r="322" spans="1:24" ht="15" customHeight="1">
      <c r="A322" s="356"/>
      <c r="B322" s="357"/>
      <c r="C322" s="357"/>
      <c r="D322" s="456" t="s">
        <v>72</v>
      </c>
      <c r="E322" s="157" t="s">
        <v>364</v>
      </c>
      <c r="F322" s="324"/>
      <c r="G322" s="171">
        <v>1841</v>
      </c>
      <c r="H322" s="172">
        <v>526</v>
      </c>
      <c r="I322" s="171">
        <v>1667</v>
      </c>
      <c r="J322" s="172">
        <v>2124</v>
      </c>
      <c r="K322" s="173">
        <v>2736</v>
      </c>
      <c r="L322" s="172">
        <v>2125</v>
      </c>
      <c r="M322" s="171">
        <v>2152</v>
      </c>
      <c r="N322" s="172">
        <v>3037</v>
      </c>
      <c r="O322" s="171">
        <v>2059</v>
      </c>
      <c r="P322" s="172">
        <v>2838</v>
      </c>
      <c r="Q322" s="171">
        <v>3177</v>
      </c>
      <c r="R322" s="172">
        <v>2919</v>
      </c>
      <c r="S322" s="328">
        <f t="shared" si="19"/>
        <v>27201</v>
      </c>
      <c r="T322" s="329" t="s">
        <v>171</v>
      </c>
      <c r="U322" s="345">
        <v>1</v>
      </c>
      <c r="V322" s="523"/>
      <c r="W322" s="366"/>
      <c r="X322" s="366"/>
    </row>
    <row r="323" spans="1:24" ht="15" customHeight="1">
      <c r="A323" s="356"/>
      <c r="B323" s="357"/>
      <c r="C323" s="357"/>
      <c r="D323" s="165" t="s">
        <v>74</v>
      </c>
      <c r="E323" s="477" t="s">
        <v>365</v>
      </c>
      <c r="F323" s="170"/>
      <c r="G323" s="171">
        <v>80</v>
      </c>
      <c r="H323" s="172">
        <v>130</v>
      </c>
      <c r="I323" s="171">
        <v>360</v>
      </c>
      <c r="J323" s="172">
        <v>550</v>
      </c>
      <c r="K323" s="173">
        <v>360</v>
      </c>
      <c r="L323" s="172">
        <v>600</v>
      </c>
      <c r="M323" s="171">
        <v>80</v>
      </c>
      <c r="N323" s="172">
        <v>80</v>
      </c>
      <c r="O323" s="171">
        <v>70</v>
      </c>
      <c r="P323" s="172">
        <v>30</v>
      </c>
      <c r="Q323" s="171">
        <v>30</v>
      </c>
      <c r="R323" s="172">
        <v>20</v>
      </c>
      <c r="S323" s="172">
        <f t="shared" si="19"/>
        <v>2390</v>
      </c>
      <c r="T323" s="352" t="s">
        <v>187</v>
      </c>
      <c r="U323" s="345">
        <v>1</v>
      </c>
      <c r="V323" s="523"/>
      <c r="W323" s="366"/>
      <c r="X323" s="366"/>
    </row>
    <row r="324" spans="1:24" ht="15" customHeight="1">
      <c r="A324" s="356"/>
      <c r="B324" s="357"/>
      <c r="C324" s="357"/>
      <c r="D324" s="354" t="s">
        <v>76</v>
      </c>
      <c r="E324" s="477" t="s">
        <v>366</v>
      </c>
      <c r="F324" s="324"/>
      <c r="G324" s="171">
        <v>0</v>
      </c>
      <c r="H324" s="172">
        <v>0</v>
      </c>
      <c r="I324" s="171">
        <v>0</v>
      </c>
      <c r="J324" s="172">
        <v>0</v>
      </c>
      <c r="K324" s="173">
        <v>0</v>
      </c>
      <c r="L324" s="172">
        <v>0</v>
      </c>
      <c r="M324" s="171">
        <v>0</v>
      </c>
      <c r="N324" s="172">
        <v>0</v>
      </c>
      <c r="O324" s="171">
        <v>0</v>
      </c>
      <c r="P324" s="172">
        <v>0</v>
      </c>
      <c r="Q324" s="171">
        <v>0</v>
      </c>
      <c r="R324" s="172">
        <v>0</v>
      </c>
      <c r="S324" s="328">
        <f t="shared" si="19"/>
        <v>0</v>
      </c>
      <c r="T324" s="329"/>
      <c r="V324" s="523"/>
      <c r="W324" s="366"/>
      <c r="X324" s="366"/>
    </row>
    <row r="325" spans="1:24" ht="15" customHeight="1">
      <c r="A325" s="356"/>
      <c r="B325" s="357"/>
      <c r="C325" s="357"/>
      <c r="D325" s="515"/>
      <c r="E325" s="157" t="s">
        <v>381</v>
      </c>
      <c r="F325" s="324"/>
      <c r="G325" s="171">
        <v>0</v>
      </c>
      <c r="H325" s="172">
        <v>0</v>
      </c>
      <c r="I325" s="171">
        <v>0</v>
      </c>
      <c r="J325" s="172">
        <v>0</v>
      </c>
      <c r="K325" s="173">
        <v>0</v>
      </c>
      <c r="L325" s="172">
        <v>0</v>
      </c>
      <c r="M325" s="171">
        <v>0</v>
      </c>
      <c r="N325" s="172">
        <v>0</v>
      </c>
      <c r="O325" s="171">
        <v>0</v>
      </c>
      <c r="P325" s="172">
        <v>0</v>
      </c>
      <c r="Q325" s="171">
        <v>0</v>
      </c>
      <c r="R325" s="172">
        <v>0</v>
      </c>
      <c r="S325" s="328">
        <f t="shared" si="19"/>
        <v>0</v>
      </c>
      <c r="T325" s="329" t="s">
        <v>185</v>
      </c>
      <c r="U325" s="345">
        <v>1</v>
      </c>
      <c r="V325" s="523"/>
      <c r="W325" s="366"/>
      <c r="X325" s="366"/>
    </row>
    <row r="326" spans="1:24" ht="15" customHeight="1">
      <c r="A326" s="356"/>
      <c r="B326" s="357"/>
      <c r="C326" s="357"/>
      <c r="D326" s="456"/>
      <c r="E326" s="157" t="s">
        <v>382</v>
      </c>
      <c r="F326" s="324"/>
      <c r="G326" s="171">
        <v>0</v>
      </c>
      <c r="H326" s="172">
        <v>0</v>
      </c>
      <c r="I326" s="171">
        <v>0</v>
      </c>
      <c r="J326" s="172">
        <v>0</v>
      </c>
      <c r="K326" s="173">
        <v>0</v>
      </c>
      <c r="L326" s="172">
        <v>0</v>
      </c>
      <c r="M326" s="171">
        <v>0</v>
      </c>
      <c r="N326" s="172">
        <v>0</v>
      </c>
      <c r="O326" s="171">
        <v>0</v>
      </c>
      <c r="P326" s="172">
        <v>0</v>
      </c>
      <c r="Q326" s="171">
        <v>0</v>
      </c>
      <c r="R326" s="172">
        <v>0</v>
      </c>
      <c r="S326" s="328">
        <f t="shared" si="19"/>
        <v>0</v>
      </c>
      <c r="T326" s="329" t="s">
        <v>188</v>
      </c>
      <c r="U326" s="345">
        <v>1</v>
      </c>
      <c r="V326" s="523"/>
      <c r="W326" s="366"/>
      <c r="X326" s="366"/>
    </row>
    <row r="327" spans="1:24" ht="15" customHeight="1">
      <c r="A327" s="356"/>
      <c r="B327" s="357"/>
      <c r="C327" s="357"/>
      <c r="D327" s="515" t="s">
        <v>668</v>
      </c>
      <c r="E327" s="157" t="s">
        <v>704</v>
      </c>
      <c r="F327" s="324"/>
      <c r="G327" s="171">
        <v>2594</v>
      </c>
      <c r="H327" s="172">
        <v>4133</v>
      </c>
      <c r="I327" s="171">
        <v>4601</v>
      </c>
      <c r="J327" s="172">
        <v>4793</v>
      </c>
      <c r="K327" s="173">
        <v>4617</v>
      </c>
      <c r="L327" s="172">
        <v>6322</v>
      </c>
      <c r="M327" s="171">
        <v>5284</v>
      </c>
      <c r="N327" s="172">
        <v>4897</v>
      </c>
      <c r="O327" s="171">
        <v>4790</v>
      </c>
      <c r="P327" s="172">
        <v>4582</v>
      </c>
      <c r="Q327" s="171">
        <v>4706</v>
      </c>
      <c r="R327" s="172">
        <v>3972</v>
      </c>
      <c r="S327" s="328">
        <f t="shared" si="19"/>
        <v>55291</v>
      </c>
      <c r="T327" s="329" t="s">
        <v>181</v>
      </c>
      <c r="U327" s="345">
        <v>1</v>
      </c>
      <c r="V327" s="523"/>
      <c r="W327" s="366"/>
      <c r="X327" s="366"/>
    </row>
    <row r="328" spans="1:24" ht="15" customHeight="1">
      <c r="A328" s="356"/>
      <c r="B328" s="357"/>
      <c r="C328" s="357"/>
      <c r="D328" s="456" t="s">
        <v>79</v>
      </c>
      <c r="E328" s="157" t="s">
        <v>367</v>
      </c>
      <c r="F328" s="324"/>
      <c r="G328" s="171">
        <v>3</v>
      </c>
      <c r="H328" s="172">
        <v>3</v>
      </c>
      <c r="I328" s="171">
        <v>16</v>
      </c>
      <c r="J328" s="172">
        <v>260</v>
      </c>
      <c r="K328" s="173">
        <v>809</v>
      </c>
      <c r="L328" s="172">
        <v>496</v>
      </c>
      <c r="M328" s="171">
        <v>517</v>
      </c>
      <c r="N328" s="172">
        <v>805</v>
      </c>
      <c r="O328" s="171">
        <v>645</v>
      </c>
      <c r="P328" s="172">
        <v>652</v>
      </c>
      <c r="Q328" s="171">
        <v>634</v>
      </c>
      <c r="R328" s="172">
        <v>839</v>
      </c>
      <c r="S328" s="328">
        <f t="shared" si="19"/>
        <v>5679</v>
      </c>
      <c r="T328" s="329" t="s">
        <v>170</v>
      </c>
      <c r="U328" s="345">
        <v>1</v>
      </c>
      <c r="V328" s="523"/>
      <c r="W328" s="366"/>
      <c r="X328" s="366"/>
    </row>
    <row r="329" spans="1:24" ht="15" customHeight="1">
      <c r="A329" s="356"/>
      <c r="B329" s="357"/>
      <c r="C329" s="357"/>
      <c r="D329" s="515" t="s">
        <v>669</v>
      </c>
      <c r="E329" s="157" t="s">
        <v>368</v>
      </c>
      <c r="F329" s="324"/>
      <c r="G329" s="171">
        <v>453</v>
      </c>
      <c r="H329" s="172">
        <v>214</v>
      </c>
      <c r="I329" s="171">
        <v>693</v>
      </c>
      <c r="J329" s="172">
        <v>628</v>
      </c>
      <c r="K329" s="173">
        <v>651</v>
      </c>
      <c r="L329" s="172">
        <v>480</v>
      </c>
      <c r="M329" s="171">
        <v>381</v>
      </c>
      <c r="N329" s="172">
        <v>654</v>
      </c>
      <c r="O329" s="171">
        <v>542</v>
      </c>
      <c r="P329" s="172">
        <v>549</v>
      </c>
      <c r="Q329" s="171">
        <v>2238</v>
      </c>
      <c r="R329" s="172">
        <v>696</v>
      </c>
      <c r="S329" s="328">
        <f t="shared" si="19"/>
        <v>8179</v>
      </c>
      <c r="T329" s="329" t="s">
        <v>176</v>
      </c>
      <c r="U329" s="345">
        <v>1</v>
      </c>
      <c r="V329" s="523"/>
      <c r="W329" s="366"/>
      <c r="X329" s="366"/>
    </row>
    <row r="330" spans="1:24" ht="15" customHeight="1">
      <c r="A330" s="356"/>
      <c r="B330" s="357"/>
      <c r="C330" s="357"/>
      <c r="D330" s="515" t="s">
        <v>83</v>
      </c>
      <c r="E330" s="157" t="s">
        <v>369</v>
      </c>
      <c r="F330" s="324"/>
      <c r="G330" s="171">
        <v>4454</v>
      </c>
      <c r="H330" s="172">
        <v>2707</v>
      </c>
      <c r="I330" s="171">
        <v>6983</v>
      </c>
      <c r="J330" s="172">
        <v>8255</v>
      </c>
      <c r="K330" s="173">
        <v>9416</v>
      </c>
      <c r="L330" s="172">
        <v>6376</v>
      </c>
      <c r="M330" s="171">
        <v>7002</v>
      </c>
      <c r="N330" s="172">
        <v>8534</v>
      </c>
      <c r="O330" s="171">
        <v>6504</v>
      </c>
      <c r="P330" s="172">
        <v>9096</v>
      </c>
      <c r="Q330" s="171">
        <v>8097</v>
      </c>
      <c r="R330" s="172">
        <v>5670</v>
      </c>
      <c r="S330" s="328">
        <f t="shared" si="19"/>
        <v>83094</v>
      </c>
      <c r="T330" s="329" t="s">
        <v>172</v>
      </c>
      <c r="U330" s="345">
        <v>1</v>
      </c>
      <c r="V330" s="523"/>
      <c r="W330" s="366"/>
      <c r="X330" s="366"/>
    </row>
    <row r="331" spans="1:24" ht="15" customHeight="1">
      <c r="A331" s="356"/>
      <c r="B331" s="357"/>
      <c r="C331" s="357"/>
      <c r="D331" s="515" t="s">
        <v>84</v>
      </c>
      <c r="E331" s="157" t="s">
        <v>905</v>
      </c>
      <c r="F331" s="324"/>
      <c r="G331" s="171">
        <v>0</v>
      </c>
      <c r="H331" s="172">
        <v>0</v>
      </c>
      <c r="I331" s="171">
        <v>0</v>
      </c>
      <c r="J331" s="172">
        <v>0</v>
      </c>
      <c r="K331" s="173">
        <v>0</v>
      </c>
      <c r="L331" s="172">
        <v>0</v>
      </c>
      <c r="M331" s="171">
        <v>0</v>
      </c>
      <c r="N331" s="172">
        <v>0</v>
      </c>
      <c r="O331" s="171">
        <v>4000</v>
      </c>
      <c r="P331" s="172">
        <v>0</v>
      </c>
      <c r="Q331" s="171">
        <v>0</v>
      </c>
      <c r="R331" s="172">
        <v>0</v>
      </c>
      <c r="S331" s="328">
        <f t="shared" si="19"/>
        <v>4000</v>
      </c>
      <c r="T331" s="329" t="s">
        <v>190</v>
      </c>
      <c r="U331" s="345">
        <v>1</v>
      </c>
      <c r="V331" s="523"/>
      <c r="W331" s="366"/>
      <c r="X331" s="366"/>
    </row>
    <row r="332" spans="1:24" ht="15" customHeight="1">
      <c r="A332" s="356"/>
      <c r="B332" s="357"/>
      <c r="C332" s="357"/>
      <c r="D332" s="515" t="s">
        <v>86</v>
      </c>
      <c r="E332" s="157" t="s">
        <v>370</v>
      </c>
      <c r="F332" s="324"/>
      <c r="G332" s="171">
        <v>0</v>
      </c>
      <c r="H332" s="172">
        <v>0</v>
      </c>
      <c r="I332" s="171">
        <v>0</v>
      </c>
      <c r="J332" s="172">
        <v>0</v>
      </c>
      <c r="K332" s="173">
        <v>0</v>
      </c>
      <c r="L332" s="172">
        <v>0</v>
      </c>
      <c r="M332" s="171">
        <v>0</v>
      </c>
      <c r="N332" s="172">
        <v>0</v>
      </c>
      <c r="O332" s="171">
        <v>0</v>
      </c>
      <c r="P332" s="172">
        <v>0</v>
      </c>
      <c r="Q332" s="171">
        <v>3500</v>
      </c>
      <c r="R332" s="172">
        <v>0</v>
      </c>
      <c r="S332" s="328">
        <f t="shared" si="19"/>
        <v>3500</v>
      </c>
      <c r="T332" s="329" t="s">
        <v>190</v>
      </c>
      <c r="U332" s="345">
        <v>1</v>
      </c>
      <c r="V332" s="523"/>
      <c r="W332" s="366"/>
      <c r="X332" s="366"/>
    </row>
    <row r="333" spans="1:24" ht="15" customHeight="1">
      <c r="A333" s="356"/>
      <c r="B333" s="357"/>
      <c r="C333" s="357"/>
      <c r="D333" s="515" t="s">
        <v>88</v>
      </c>
      <c r="E333" s="157" t="s">
        <v>371</v>
      </c>
      <c r="F333" s="324"/>
      <c r="G333" s="171">
        <v>1181</v>
      </c>
      <c r="H333" s="172">
        <v>1017</v>
      </c>
      <c r="I333" s="171">
        <v>911</v>
      </c>
      <c r="J333" s="172">
        <v>452</v>
      </c>
      <c r="K333" s="173">
        <v>0</v>
      </c>
      <c r="L333" s="172">
        <v>0</v>
      </c>
      <c r="M333" s="171">
        <v>0</v>
      </c>
      <c r="N333" s="172">
        <v>0</v>
      </c>
      <c r="O333" s="171">
        <v>0</v>
      </c>
      <c r="P333" s="172">
        <v>0</v>
      </c>
      <c r="Q333" s="171">
        <v>0</v>
      </c>
      <c r="R333" s="172">
        <v>0</v>
      </c>
      <c r="S333" s="328">
        <f t="shared" si="19"/>
        <v>3561</v>
      </c>
      <c r="T333" s="329" t="s">
        <v>171</v>
      </c>
      <c r="U333" s="345">
        <v>1</v>
      </c>
      <c r="V333" s="523"/>
      <c r="W333" s="366"/>
      <c r="X333" s="366"/>
    </row>
    <row r="334" spans="1:24" ht="15" customHeight="1">
      <c r="A334" s="356"/>
      <c r="B334" s="382"/>
      <c r="C334" s="460"/>
      <c r="D334" s="515" t="s">
        <v>90</v>
      </c>
      <c r="E334" s="157" t="s">
        <v>776</v>
      </c>
      <c r="F334" s="324"/>
      <c r="G334" s="171">
        <v>13</v>
      </c>
      <c r="H334" s="172">
        <v>22</v>
      </c>
      <c r="I334" s="171">
        <v>136</v>
      </c>
      <c r="J334" s="172">
        <v>151</v>
      </c>
      <c r="K334" s="173">
        <v>112</v>
      </c>
      <c r="L334" s="172">
        <v>143</v>
      </c>
      <c r="M334" s="171">
        <v>175</v>
      </c>
      <c r="N334" s="172">
        <v>158</v>
      </c>
      <c r="O334" s="171">
        <v>165</v>
      </c>
      <c r="P334" s="172">
        <v>171</v>
      </c>
      <c r="Q334" s="171">
        <v>214</v>
      </c>
      <c r="R334" s="172">
        <v>196</v>
      </c>
      <c r="S334" s="328">
        <f t="shared" si="19"/>
        <v>1656</v>
      </c>
      <c r="T334" s="329" t="s">
        <v>193</v>
      </c>
      <c r="U334" s="345">
        <v>1</v>
      </c>
      <c r="V334" s="523"/>
      <c r="W334" s="366"/>
      <c r="X334" s="366"/>
    </row>
    <row r="335" spans="1:24" ht="15" customHeight="1">
      <c r="A335" s="394"/>
      <c r="B335" s="386"/>
      <c r="C335" s="386"/>
      <c r="D335" s="346"/>
      <c r="E335" s="481" t="s">
        <v>627</v>
      </c>
      <c r="F335" s="347"/>
      <c r="G335" s="348">
        <f t="shared" ref="G335:R335" si="20">SUMIFS(G297:G334,$U297:$U334,1)</f>
        <v>48732</v>
      </c>
      <c r="H335" s="349">
        <f t="shared" si="20"/>
        <v>30847</v>
      </c>
      <c r="I335" s="348">
        <f t="shared" si="20"/>
        <v>92461</v>
      </c>
      <c r="J335" s="349">
        <f t="shared" si="20"/>
        <v>119100</v>
      </c>
      <c r="K335" s="350">
        <f t="shared" si="20"/>
        <v>182622</v>
      </c>
      <c r="L335" s="349">
        <f t="shared" si="20"/>
        <v>101230</v>
      </c>
      <c r="M335" s="348">
        <f t="shared" si="20"/>
        <v>122591</v>
      </c>
      <c r="N335" s="349">
        <f t="shared" si="20"/>
        <v>211114</v>
      </c>
      <c r="O335" s="348">
        <f t="shared" si="20"/>
        <v>114358</v>
      </c>
      <c r="P335" s="349">
        <f t="shared" si="20"/>
        <v>135136</v>
      </c>
      <c r="Q335" s="348">
        <f t="shared" si="20"/>
        <v>115788</v>
      </c>
      <c r="R335" s="349">
        <f t="shared" si="20"/>
        <v>66778</v>
      </c>
      <c r="S335" s="349">
        <f>SUMIFS(S297:S334,$U297:$U334,1)</f>
        <v>1340757</v>
      </c>
      <c r="T335" s="351"/>
      <c r="U335" s="345">
        <v>2</v>
      </c>
      <c r="V335" s="523"/>
      <c r="W335" s="366"/>
      <c r="X335" s="366"/>
    </row>
    <row r="336" spans="1:24" ht="15" customHeight="1">
      <c r="A336" s="356"/>
      <c r="B336" s="374" t="s">
        <v>642</v>
      </c>
      <c r="C336" s="377"/>
      <c r="D336" s="165" t="s">
        <v>753</v>
      </c>
      <c r="E336" s="477" t="s">
        <v>808</v>
      </c>
      <c r="F336" s="170"/>
      <c r="G336" s="171">
        <v>0</v>
      </c>
      <c r="H336" s="172">
        <v>0</v>
      </c>
      <c r="I336" s="171">
        <v>0</v>
      </c>
      <c r="J336" s="172">
        <v>0</v>
      </c>
      <c r="K336" s="173">
        <v>0</v>
      </c>
      <c r="L336" s="172">
        <v>0</v>
      </c>
      <c r="M336" s="171">
        <v>0</v>
      </c>
      <c r="N336" s="172">
        <v>0</v>
      </c>
      <c r="O336" s="171">
        <v>0</v>
      </c>
      <c r="P336" s="172">
        <v>0</v>
      </c>
      <c r="Q336" s="171">
        <v>360</v>
      </c>
      <c r="R336" s="172">
        <v>0</v>
      </c>
      <c r="S336" s="172">
        <f t="shared" ref="S336" si="21">SUM(G336:R336)</f>
        <v>360</v>
      </c>
      <c r="T336" s="352" t="s">
        <v>173</v>
      </c>
      <c r="U336" s="345">
        <v>1</v>
      </c>
      <c r="V336" s="523"/>
      <c r="W336" s="366"/>
      <c r="X336" s="366"/>
    </row>
    <row r="337" spans="1:24" ht="15" customHeight="1">
      <c r="A337" s="356"/>
      <c r="B337" s="374"/>
      <c r="C337" s="377"/>
      <c r="D337" s="165" t="s">
        <v>48</v>
      </c>
      <c r="E337" s="477" t="s">
        <v>384</v>
      </c>
      <c r="F337" s="170"/>
      <c r="G337" s="171">
        <v>2391</v>
      </c>
      <c r="H337" s="172">
        <v>451</v>
      </c>
      <c r="I337" s="171">
        <v>3831</v>
      </c>
      <c r="J337" s="172">
        <v>3412</v>
      </c>
      <c r="K337" s="173">
        <v>5042</v>
      </c>
      <c r="L337" s="172">
        <v>3112</v>
      </c>
      <c r="M337" s="171">
        <v>3987</v>
      </c>
      <c r="N337" s="172">
        <v>3706</v>
      </c>
      <c r="O337" s="171">
        <v>4084</v>
      </c>
      <c r="P337" s="172">
        <v>2985</v>
      </c>
      <c r="Q337" s="171">
        <v>2997</v>
      </c>
      <c r="R337" s="172">
        <v>2232</v>
      </c>
      <c r="S337" s="172">
        <f t="shared" si="19"/>
        <v>38230</v>
      </c>
      <c r="T337" s="352" t="s">
        <v>171</v>
      </c>
      <c r="U337" s="345">
        <v>1</v>
      </c>
      <c r="V337" s="523"/>
      <c r="W337" s="366"/>
      <c r="X337" s="366"/>
    </row>
    <row r="338" spans="1:24" ht="15" customHeight="1">
      <c r="A338" s="356"/>
      <c r="B338" s="357"/>
      <c r="C338" s="357"/>
      <c r="D338" s="165" t="s">
        <v>819</v>
      </c>
      <c r="E338" s="477" t="s">
        <v>385</v>
      </c>
      <c r="F338" s="170"/>
      <c r="G338" s="171">
        <v>2313</v>
      </c>
      <c r="H338" s="172">
        <v>1982</v>
      </c>
      <c r="I338" s="171">
        <v>2453</v>
      </c>
      <c r="J338" s="172">
        <v>2439</v>
      </c>
      <c r="K338" s="173">
        <v>2593</v>
      </c>
      <c r="L338" s="172">
        <v>2119</v>
      </c>
      <c r="M338" s="171">
        <v>5721</v>
      </c>
      <c r="N338" s="172">
        <v>7622</v>
      </c>
      <c r="O338" s="171">
        <v>1887</v>
      </c>
      <c r="P338" s="316">
        <v>2413</v>
      </c>
      <c r="Q338" s="315">
        <v>2464</v>
      </c>
      <c r="R338" s="316">
        <v>1863</v>
      </c>
      <c r="S338" s="172">
        <f t="shared" si="19"/>
        <v>35869</v>
      </c>
      <c r="T338" s="352"/>
      <c r="V338" s="523"/>
      <c r="W338" s="366"/>
      <c r="X338" s="366"/>
    </row>
    <row r="339" spans="1:24" ht="15" customHeight="1">
      <c r="A339" s="356"/>
      <c r="B339" s="357"/>
      <c r="C339" s="357"/>
      <c r="D339" s="165"/>
      <c r="E339" s="477" t="s">
        <v>389</v>
      </c>
      <c r="F339" s="170"/>
      <c r="G339" s="171">
        <v>0</v>
      </c>
      <c r="H339" s="172">
        <v>0</v>
      </c>
      <c r="I339" s="171">
        <v>0</v>
      </c>
      <c r="J339" s="172">
        <v>0</v>
      </c>
      <c r="K339" s="173">
        <v>0</v>
      </c>
      <c r="L339" s="172">
        <v>0</v>
      </c>
      <c r="M339" s="171">
        <v>2170</v>
      </c>
      <c r="N339" s="172">
        <v>3047</v>
      </c>
      <c r="O339" s="171">
        <v>0</v>
      </c>
      <c r="P339" s="316">
        <v>0</v>
      </c>
      <c r="Q339" s="315">
        <v>0</v>
      </c>
      <c r="R339" s="316">
        <v>0</v>
      </c>
      <c r="S339" s="172">
        <f t="shared" si="19"/>
        <v>5217</v>
      </c>
      <c r="T339" s="352" t="s">
        <v>185</v>
      </c>
      <c r="U339" s="345">
        <v>1</v>
      </c>
      <c r="V339" s="523"/>
      <c r="W339" s="366"/>
      <c r="X339" s="366"/>
    </row>
    <row r="340" spans="1:24" ht="15" customHeight="1">
      <c r="A340" s="356"/>
      <c r="B340" s="357"/>
      <c r="C340" s="357"/>
      <c r="D340" s="165"/>
      <c r="E340" s="477" t="s">
        <v>390</v>
      </c>
      <c r="F340" s="170"/>
      <c r="G340" s="171">
        <v>0</v>
      </c>
      <c r="H340" s="172">
        <v>0</v>
      </c>
      <c r="I340" s="171">
        <v>0</v>
      </c>
      <c r="J340" s="172">
        <v>0</v>
      </c>
      <c r="K340" s="173">
        <v>0</v>
      </c>
      <c r="L340" s="172">
        <v>0</v>
      </c>
      <c r="M340" s="171">
        <v>284</v>
      </c>
      <c r="N340" s="172">
        <v>683</v>
      </c>
      <c r="O340" s="171">
        <v>0</v>
      </c>
      <c r="P340" s="316">
        <v>0</v>
      </c>
      <c r="Q340" s="315">
        <v>0</v>
      </c>
      <c r="R340" s="316">
        <v>0</v>
      </c>
      <c r="S340" s="172">
        <f t="shared" si="19"/>
        <v>967</v>
      </c>
      <c r="T340" s="352" t="s">
        <v>185</v>
      </c>
      <c r="U340" s="345">
        <v>1</v>
      </c>
      <c r="V340" s="523"/>
      <c r="W340" s="366"/>
      <c r="X340" s="366"/>
    </row>
    <row r="341" spans="1:24" ht="15" customHeight="1">
      <c r="A341" s="356"/>
      <c r="B341" s="357"/>
      <c r="C341" s="357"/>
      <c r="D341" s="165"/>
      <c r="E341" s="477" t="s">
        <v>391</v>
      </c>
      <c r="F341" s="170"/>
      <c r="G341" s="171">
        <v>0</v>
      </c>
      <c r="H341" s="172">
        <v>0</v>
      </c>
      <c r="I341" s="171">
        <v>0</v>
      </c>
      <c r="J341" s="172">
        <v>0</v>
      </c>
      <c r="K341" s="173">
        <v>0</v>
      </c>
      <c r="L341" s="172">
        <v>0</v>
      </c>
      <c r="M341" s="171">
        <v>887</v>
      </c>
      <c r="N341" s="172">
        <v>1301</v>
      </c>
      <c r="O341" s="171">
        <v>0</v>
      </c>
      <c r="P341" s="316">
        <v>0</v>
      </c>
      <c r="Q341" s="315">
        <v>0</v>
      </c>
      <c r="R341" s="316">
        <v>0</v>
      </c>
      <c r="S341" s="172">
        <f t="shared" si="19"/>
        <v>2188</v>
      </c>
      <c r="T341" s="352" t="s">
        <v>185</v>
      </c>
      <c r="U341" s="345">
        <v>1</v>
      </c>
      <c r="V341" s="523"/>
      <c r="W341" s="366"/>
      <c r="X341" s="366"/>
    </row>
    <row r="342" spans="1:24" ht="15" customHeight="1">
      <c r="A342" s="356"/>
      <c r="B342" s="357"/>
      <c r="C342" s="357"/>
      <c r="D342" s="165"/>
      <c r="E342" s="477" t="s">
        <v>392</v>
      </c>
      <c r="F342" s="170"/>
      <c r="G342" s="171">
        <v>2168</v>
      </c>
      <c r="H342" s="172">
        <v>1842</v>
      </c>
      <c r="I342" s="171">
        <v>2302</v>
      </c>
      <c r="J342" s="172">
        <v>2211</v>
      </c>
      <c r="K342" s="173">
        <v>2367</v>
      </c>
      <c r="L342" s="172">
        <v>1934</v>
      </c>
      <c r="M342" s="171">
        <v>2249</v>
      </c>
      <c r="N342" s="172">
        <v>2384</v>
      </c>
      <c r="O342" s="171">
        <v>1759</v>
      </c>
      <c r="P342" s="316">
        <v>2186</v>
      </c>
      <c r="Q342" s="315">
        <v>2259</v>
      </c>
      <c r="R342" s="316">
        <v>1724</v>
      </c>
      <c r="S342" s="172">
        <f t="shared" si="19"/>
        <v>25385</v>
      </c>
      <c r="T342" s="352" t="s">
        <v>188</v>
      </c>
      <c r="U342" s="345">
        <v>1</v>
      </c>
      <c r="V342" s="523"/>
      <c r="W342" s="366"/>
      <c r="X342" s="366"/>
    </row>
    <row r="343" spans="1:24" ht="15" customHeight="1">
      <c r="A343" s="356"/>
      <c r="B343" s="357"/>
      <c r="C343" s="357"/>
      <c r="D343" s="165"/>
      <c r="E343" s="477" t="s">
        <v>393</v>
      </c>
      <c r="F343" s="170"/>
      <c r="G343" s="171">
        <v>145</v>
      </c>
      <c r="H343" s="172">
        <v>140</v>
      </c>
      <c r="I343" s="171">
        <v>151</v>
      </c>
      <c r="J343" s="172">
        <v>228</v>
      </c>
      <c r="K343" s="173">
        <v>226</v>
      </c>
      <c r="L343" s="172">
        <v>185</v>
      </c>
      <c r="M343" s="171">
        <v>131</v>
      </c>
      <c r="N343" s="172">
        <v>207</v>
      </c>
      <c r="O343" s="171">
        <v>128</v>
      </c>
      <c r="P343" s="316">
        <v>227</v>
      </c>
      <c r="Q343" s="315">
        <v>205</v>
      </c>
      <c r="R343" s="316">
        <v>139</v>
      </c>
      <c r="S343" s="172">
        <f t="shared" si="19"/>
        <v>2112</v>
      </c>
      <c r="T343" s="352" t="s">
        <v>186</v>
      </c>
      <c r="U343" s="345">
        <v>1</v>
      </c>
      <c r="V343" s="523"/>
      <c r="W343" s="366"/>
      <c r="X343" s="366"/>
    </row>
    <row r="344" spans="1:24" ht="15" customHeight="1">
      <c r="A344" s="356"/>
      <c r="B344" s="357"/>
      <c r="C344" s="357"/>
      <c r="D344" s="165" t="s">
        <v>52</v>
      </c>
      <c r="E344" s="477" t="s">
        <v>386</v>
      </c>
      <c r="F344" s="170"/>
      <c r="G344" s="171">
        <v>2471</v>
      </c>
      <c r="H344" s="172">
        <v>927</v>
      </c>
      <c r="I344" s="171">
        <v>3880</v>
      </c>
      <c r="J344" s="172">
        <v>3726</v>
      </c>
      <c r="K344" s="173">
        <v>5467</v>
      </c>
      <c r="L344" s="172">
        <v>3863</v>
      </c>
      <c r="M344" s="171">
        <v>3929</v>
      </c>
      <c r="N344" s="172">
        <v>6111</v>
      </c>
      <c r="O344" s="171">
        <v>4157</v>
      </c>
      <c r="P344" s="316">
        <v>5288</v>
      </c>
      <c r="Q344" s="315">
        <v>5070</v>
      </c>
      <c r="R344" s="316">
        <v>4786</v>
      </c>
      <c r="S344" s="172">
        <f t="shared" si="19"/>
        <v>49675</v>
      </c>
      <c r="T344" s="352" t="s">
        <v>171</v>
      </c>
      <c r="U344" s="345">
        <v>1</v>
      </c>
      <c r="V344" s="523"/>
      <c r="W344" s="366"/>
      <c r="X344" s="366"/>
    </row>
    <row r="345" spans="1:24" ht="15" customHeight="1">
      <c r="A345" s="356"/>
      <c r="B345" s="357"/>
      <c r="C345" s="357"/>
      <c r="D345" s="165" t="s">
        <v>201</v>
      </c>
      <c r="E345" s="477" t="s">
        <v>387</v>
      </c>
      <c r="F345" s="170"/>
      <c r="G345" s="171">
        <v>142</v>
      </c>
      <c r="H345" s="172">
        <v>87</v>
      </c>
      <c r="I345" s="171">
        <v>262</v>
      </c>
      <c r="J345" s="172">
        <v>175</v>
      </c>
      <c r="K345" s="173">
        <v>227</v>
      </c>
      <c r="L345" s="172">
        <v>217</v>
      </c>
      <c r="M345" s="171">
        <v>157</v>
      </c>
      <c r="N345" s="172">
        <v>241</v>
      </c>
      <c r="O345" s="171">
        <v>142</v>
      </c>
      <c r="P345" s="172">
        <v>113</v>
      </c>
      <c r="Q345" s="171">
        <v>229</v>
      </c>
      <c r="R345" s="172">
        <v>104</v>
      </c>
      <c r="S345" s="172">
        <f t="shared" si="19"/>
        <v>2096</v>
      </c>
      <c r="T345" s="352" t="s">
        <v>177</v>
      </c>
      <c r="U345" s="345">
        <v>1</v>
      </c>
      <c r="V345" s="523"/>
      <c r="W345" s="366"/>
      <c r="X345" s="366"/>
    </row>
    <row r="346" spans="1:24" ht="15" customHeight="1">
      <c r="A346" s="356"/>
      <c r="B346" s="357"/>
      <c r="C346" s="357"/>
      <c r="D346" s="165" t="s">
        <v>56</v>
      </c>
      <c r="E346" s="478" t="s">
        <v>388</v>
      </c>
      <c r="F346" s="174"/>
      <c r="G346" s="175">
        <v>0</v>
      </c>
      <c r="H346" s="176">
        <v>0</v>
      </c>
      <c r="I346" s="175">
        <v>0</v>
      </c>
      <c r="J346" s="176">
        <v>484</v>
      </c>
      <c r="K346" s="177">
        <v>764</v>
      </c>
      <c r="L346" s="176">
        <v>217</v>
      </c>
      <c r="M346" s="175">
        <v>371</v>
      </c>
      <c r="N346" s="176">
        <v>371</v>
      </c>
      <c r="O346" s="175">
        <v>314</v>
      </c>
      <c r="P346" s="176">
        <v>494</v>
      </c>
      <c r="Q346" s="175">
        <v>203</v>
      </c>
      <c r="R346" s="176">
        <v>0</v>
      </c>
      <c r="S346" s="176">
        <f t="shared" si="19"/>
        <v>3218</v>
      </c>
      <c r="T346" s="341" t="s">
        <v>182</v>
      </c>
      <c r="U346" s="345">
        <v>1</v>
      </c>
      <c r="V346" s="523"/>
      <c r="W346" s="366"/>
      <c r="X346" s="366"/>
    </row>
    <row r="347" spans="1:24" ht="15" customHeight="1">
      <c r="A347" s="356"/>
      <c r="B347" s="357"/>
      <c r="C347" s="357"/>
      <c r="D347" s="165" t="s">
        <v>58</v>
      </c>
      <c r="E347" s="540" t="s">
        <v>906</v>
      </c>
      <c r="F347" s="170"/>
      <c r="G347" s="171">
        <v>0</v>
      </c>
      <c r="H347" s="172">
        <v>0</v>
      </c>
      <c r="I347" s="171">
        <v>0</v>
      </c>
      <c r="J347" s="172">
        <v>0</v>
      </c>
      <c r="K347" s="173">
        <v>0</v>
      </c>
      <c r="L347" s="172">
        <v>0</v>
      </c>
      <c r="M347" s="171">
        <v>0</v>
      </c>
      <c r="N347" s="172">
        <v>0</v>
      </c>
      <c r="O347" s="171">
        <v>0</v>
      </c>
      <c r="P347" s="172">
        <v>0</v>
      </c>
      <c r="Q347" s="171">
        <v>1500</v>
      </c>
      <c r="R347" s="172">
        <v>0</v>
      </c>
      <c r="S347" s="176">
        <f t="shared" si="19"/>
        <v>1500</v>
      </c>
      <c r="T347" s="352" t="s">
        <v>190</v>
      </c>
      <c r="U347" s="345">
        <v>1</v>
      </c>
      <c r="V347" s="523"/>
      <c r="W347" s="366"/>
      <c r="X347" s="366"/>
    </row>
    <row r="348" spans="1:24" ht="15" customHeight="1">
      <c r="A348" s="356"/>
      <c r="B348" s="357"/>
      <c r="C348" s="357"/>
      <c r="D348" s="165" t="s">
        <v>60</v>
      </c>
      <c r="E348" s="540" t="s">
        <v>907</v>
      </c>
      <c r="F348" s="170"/>
      <c r="G348" s="171">
        <v>0</v>
      </c>
      <c r="H348" s="172">
        <v>0</v>
      </c>
      <c r="I348" s="171">
        <v>0</v>
      </c>
      <c r="J348" s="172">
        <v>0</v>
      </c>
      <c r="K348" s="173">
        <v>0</v>
      </c>
      <c r="L348" s="172">
        <v>0</v>
      </c>
      <c r="M348" s="171">
        <v>0</v>
      </c>
      <c r="N348" s="172">
        <v>500</v>
      </c>
      <c r="O348" s="171">
        <v>0</v>
      </c>
      <c r="P348" s="172">
        <v>5500</v>
      </c>
      <c r="Q348" s="171">
        <v>0</v>
      </c>
      <c r="R348" s="172">
        <v>0</v>
      </c>
      <c r="S348" s="176">
        <f t="shared" si="19"/>
        <v>6000</v>
      </c>
      <c r="T348" s="352" t="s">
        <v>190</v>
      </c>
      <c r="U348" s="345">
        <v>1</v>
      </c>
      <c r="V348" s="523"/>
      <c r="W348" s="366"/>
      <c r="X348" s="366"/>
    </row>
    <row r="349" spans="1:24" ht="15" customHeight="1">
      <c r="A349" s="356"/>
      <c r="B349" s="357"/>
      <c r="C349" s="357"/>
      <c r="D349" s="165" t="s">
        <v>62</v>
      </c>
      <c r="E349" s="540" t="s">
        <v>908</v>
      </c>
      <c r="F349" s="170"/>
      <c r="G349" s="171">
        <v>0</v>
      </c>
      <c r="H349" s="172">
        <v>0</v>
      </c>
      <c r="I349" s="171">
        <v>0</v>
      </c>
      <c r="J349" s="172">
        <v>0</v>
      </c>
      <c r="K349" s="173">
        <v>0</v>
      </c>
      <c r="L349" s="172">
        <v>180</v>
      </c>
      <c r="M349" s="171">
        <v>0</v>
      </c>
      <c r="N349" s="172">
        <v>0</v>
      </c>
      <c r="O349" s="171">
        <v>0</v>
      </c>
      <c r="P349" s="172">
        <v>0</v>
      </c>
      <c r="Q349" s="171">
        <v>424</v>
      </c>
      <c r="R349" s="172">
        <v>0</v>
      </c>
      <c r="S349" s="176">
        <f t="shared" si="19"/>
        <v>604</v>
      </c>
      <c r="T349" s="352" t="s">
        <v>193</v>
      </c>
      <c r="U349" s="345">
        <v>1</v>
      </c>
      <c r="V349" s="523"/>
      <c r="W349" s="366"/>
      <c r="X349" s="366"/>
    </row>
    <row r="350" spans="1:24" ht="15" customHeight="1">
      <c r="A350" s="356"/>
      <c r="B350" s="382"/>
      <c r="C350" s="460"/>
      <c r="D350" s="165" t="s">
        <v>64</v>
      </c>
      <c r="E350" s="157" t="s">
        <v>862</v>
      </c>
      <c r="F350" s="324"/>
      <c r="G350" s="171">
        <v>8821</v>
      </c>
      <c r="H350" s="172">
        <v>9615</v>
      </c>
      <c r="I350" s="171">
        <v>12411</v>
      </c>
      <c r="J350" s="172">
        <v>12424</v>
      </c>
      <c r="K350" s="173">
        <v>14994</v>
      </c>
      <c r="L350" s="172">
        <v>11347</v>
      </c>
      <c r="M350" s="171">
        <v>10729</v>
      </c>
      <c r="N350" s="172">
        <v>13888</v>
      </c>
      <c r="O350" s="171">
        <v>12098</v>
      </c>
      <c r="P350" s="172">
        <v>14215</v>
      </c>
      <c r="Q350" s="171">
        <v>12890</v>
      </c>
      <c r="R350" s="172">
        <v>11539</v>
      </c>
      <c r="S350" s="328">
        <f t="shared" si="19"/>
        <v>144971</v>
      </c>
      <c r="T350" s="329" t="s">
        <v>812</v>
      </c>
      <c r="U350" s="345">
        <v>1</v>
      </c>
      <c r="V350" s="523"/>
      <c r="W350" s="366"/>
      <c r="X350" s="366"/>
    </row>
    <row r="351" spans="1:24" ht="15" customHeight="1">
      <c r="A351" s="394"/>
      <c r="B351" s="386"/>
      <c r="C351" s="386"/>
      <c r="D351" s="346"/>
      <c r="E351" s="481" t="s">
        <v>628</v>
      </c>
      <c r="F351" s="347"/>
      <c r="G351" s="348">
        <f t="shared" ref="G351:S351" si="22">SUMIFS(G336:G350,$U336:$U350,1)</f>
        <v>16138</v>
      </c>
      <c r="H351" s="349">
        <f t="shared" si="22"/>
        <v>13062</v>
      </c>
      <c r="I351" s="348">
        <f t="shared" si="22"/>
        <v>22837</v>
      </c>
      <c r="J351" s="349">
        <f t="shared" si="22"/>
        <v>22660</v>
      </c>
      <c r="K351" s="350">
        <f t="shared" si="22"/>
        <v>29087</v>
      </c>
      <c r="L351" s="349">
        <f t="shared" si="22"/>
        <v>21055</v>
      </c>
      <c r="M351" s="348">
        <f t="shared" si="22"/>
        <v>24894</v>
      </c>
      <c r="N351" s="349">
        <f t="shared" si="22"/>
        <v>32439</v>
      </c>
      <c r="O351" s="348">
        <f t="shared" si="22"/>
        <v>22682</v>
      </c>
      <c r="P351" s="349">
        <f t="shared" si="22"/>
        <v>31008</v>
      </c>
      <c r="Q351" s="348">
        <f t="shared" si="22"/>
        <v>26137</v>
      </c>
      <c r="R351" s="349">
        <f t="shared" si="22"/>
        <v>20524</v>
      </c>
      <c r="S351" s="349">
        <f t="shared" si="22"/>
        <v>282523</v>
      </c>
      <c r="T351" s="351"/>
      <c r="U351" s="345">
        <v>2</v>
      </c>
      <c r="V351" s="523"/>
      <c r="W351" s="366"/>
      <c r="X351" s="366"/>
    </row>
    <row r="352" spans="1:24" ht="15" customHeight="1">
      <c r="A352" s="356"/>
      <c r="B352" s="374" t="s">
        <v>643</v>
      </c>
      <c r="C352" s="377"/>
      <c r="D352" s="165" t="s">
        <v>753</v>
      </c>
      <c r="E352" s="477" t="s">
        <v>883</v>
      </c>
      <c r="F352" s="170"/>
      <c r="G352" s="171">
        <v>105</v>
      </c>
      <c r="H352" s="172">
        <v>25</v>
      </c>
      <c r="I352" s="171">
        <v>648</v>
      </c>
      <c r="J352" s="172">
        <v>501</v>
      </c>
      <c r="K352" s="173">
        <v>504</v>
      </c>
      <c r="L352" s="172">
        <v>284</v>
      </c>
      <c r="M352" s="171">
        <v>228</v>
      </c>
      <c r="N352" s="172">
        <v>206</v>
      </c>
      <c r="O352" s="171">
        <v>214</v>
      </c>
      <c r="P352" s="172">
        <v>372</v>
      </c>
      <c r="Q352" s="171">
        <v>492</v>
      </c>
      <c r="R352" s="172">
        <v>208</v>
      </c>
      <c r="S352" s="172">
        <f t="shared" si="19"/>
        <v>3787</v>
      </c>
      <c r="T352" s="352" t="s">
        <v>180</v>
      </c>
      <c r="U352" s="345">
        <v>1</v>
      </c>
      <c r="V352" s="523"/>
      <c r="W352" s="366"/>
      <c r="X352" s="366"/>
    </row>
    <row r="353" spans="1:24" ht="15" customHeight="1">
      <c r="A353" s="356"/>
      <c r="B353" s="357"/>
      <c r="C353" s="357"/>
      <c r="D353" s="354" t="s">
        <v>48</v>
      </c>
      <c r="E353" s="477" t="s">
        <v>811</v>
      </c>
      <c r="F353" s="334"/>
      <c r="G353" s="315">
        <v>67</v>
      </c>
      <c r="H353" s="316">
        <v>23</v>
      </c>
      <c r="I353" s="315">
        <v>142</v>
      </c>
      <c r="J353" s="316">
        <v>243</v>
      </c>
      <c r="K353" s="317">
        <v>368</v>
      </c>
      <c r="L353" s="316">
        <v>256</v>
      </c>
      <c r="M353" s="315">
        <v>175</v>
      </c>
      <c r="N353" s="316">
        <v>188</v>
      </c>
      <c r="O353" s="315">
        <v>364</v>
      </c>
      <c r="P353" s="316">
        <v>434</v>
      </c>
      <c r="Q353" s="315">
        <v>603</v>
      </c>
      <c r="R353" s="316">
        <v>151</v>
      </c>
      <c r="S353" s="316">
        <f t="shared" si="19"/>
        <v>3014</v>
      </c>
      <c r="T353" s="393" t="s">
        <v>180</v>
      </c>
      <c r="U353" s="345">
        <v>1</v>
      </c>
      <c r="V353" s="523"/>
      <c r="W353" s="366"/>
      <c r="X353" s="366"/>
    </row>
    <row r="354" spans="1:24" ht="15" customHeight="1">
      <c r="A354" s="356"/>
      <c r="B354" s="357"/>
      <c r="C354" s="357"/>
      <c r="D354" s="354" t="s">
        <v>50</v>
      </c>
      <c r="E354" s="477" t="s">
        <v>395</v>
      </c>
      <c r="F354" s="334"/>
      <c r="G354" s="315">
        <v>146</v>
      </c>
      <c r="H354" s="316">
        <v>165</v>
      </c>
      <c r="I354" s="315">
        <v>193</v>
      </c>
      <c r="J354" s="316">
        <v>167</v>
      </c>
      <c r="K354" s="317">
        <v>363</v>
      </c>
      <c r="L354" s="316">
        <v>114</v>
      </c>
      <c r="M354" s="315">
        <v>144</v>
      </c>
      <c r="N354" s="316">
        <v>162</v>
      </c>
      <c r="O354" s="315">
        <v>150</v>
      </c>
      <c r="P354" s="316">
        <v>306</v>
      </c>
      <c r="Q354" s="315">
        <v>1110</v>
      </c>
      <c r="R354" s="316">
        <v>0</v>
      </c>
      <c r="S354" s="316">
        <f t="shared" si="19"/>
        <v>3020</v>
      </c>
      <c r="T354" s="393" t="s">
        <v>170</v>
      </c>
      <c r="U354" s="345">
        <v>1</v>
      </c>
      <c r="V354" s="523"/>
      <c r="W354" s="366"/>
      <c r="X354" s="366"/>
    </row>
    <row r="355" spans="1:24" ht="15" customHeight="1">
      <c r="A355" s="356"/>
      <c r="B355" s="357"/>
      <c r="C355" s="357"/>
      <c r="D355" s="354" t="s">
        <v>52</v>
      </c>
      <c r="E355" s="477" t="s">
        <v>396</v>
      </c>
      <c r="F355" s="334"/>
      <c r="G355" s="315">
        <v>17632</v>
      </c>
      <c r="H355" s="316">
        <v>17580</v>
      </c>
      <c r="I355" s="315">
        <v>21284</v>
      </c>
      <c r="J355" s="316">
        <v>22066</v>
      </c>
      <c r="K355" s="317">
        <v>24248</v>
      </c>
      <c r="L355" s="316">
        <v>19194</v>
      </c>
      <c r="M355" s="315">
        <v>15948</v>
      </c>
      <c r="N355" s="316">
        <v>16028</v>
      </c>
      <c r="O355" s="315">
        <v>19164</v>
      </c>
      <c r="P355" s="316">
        <v>28424</v>
      </c>
      <c r="Q355" s="315">
        <v>21980</v>
      </c>
      <c r="R355" s="316">
        <v>15040</v>
      </c>
      <c r="S355" s="316">
        <f t="shared" si="19"/>
        <v>238588</v>
      </c>
      <c r="T355" s="393" t="s">
        <v>175</v>
      </c>
      <c r="U355" s="345">
        <v>1</v>
      </c>
      <c r="V355" s="523"/>
      <c r="W355" s="366"/>
      <c r="X355" s="366"/>
    </row>
    <row r="356" spans="1:24" ht="15" customHeight="1">
      <c r="A356" s="356"/>
      <c r="B356" s="357"/>
      <c r="C356" s="357"/>
      <c r="D356" s="354" t="s">
        <v>201</v>
      </c>
      <c r="E356" s="477" t="s">
        <v>397</v>
      </c>
      <c r="F356" s="334"/>
      <c r="G356" s="315">
        <v>8794</v>
      </c>
      <c r="H356" s="316">
        <v>7581</v>
      </c>
      <c r="I356" s="315">
        <v>13260</v>
      </c>
      <c r="J356" s="316">
        <v>11191</v>
      </c>
      <c r="K356" s="317">
        <v>17737</v>
      </c>
      <c r="L356" s="316">
        <v>11875</v>
      </c>
      <c r="M356" s="315">
        <v>10854</v>
      </c>
      <c r="N356" s="316">
        <v>13421</v>
      </c>
      <c r="O356" s="315">
        <v>11936</v>
      </c>
      <c r="P356" s="316">
        <v>13926</v>
      </c>
      <c r="Q356" s="315">
        <v>15720</v>
      </c>
      <c r="R356" s="316">
        <v>18063</v>
      </c>
      <c r="S356" s="316">
        <f t="shared" si="19"/>
        <v>154358</v>
      </c>
      <c r="T356" s="393"/>
      <c r="V356" s="523"/>
      <c r="W356" s="366"/>
      <c r="X356" s="366"/>
    </row>
    <row r="357" spans="1:24" ht="15" customHeight="1">
      <c r="A357" s="379"/>
      <c r="B357" s="400"/>
      <c r="C357" s="400"/>
      <c r="D357" s="545"/>
      <c r="E357" s="480" t="s">
        <v>408</v>
      </c>
      <c r="F357" s="293"/>
      <c r="G357" s="294">
        <v>2141</v>
      </c>
      <c r="H357" s="295">
        <v>90</v>
      </c>
      <c r="I357" s="294">
        <v>1962</v>
      </c>
      <c r="J357" s="295">
        <v>2517</v>
      </c>
      <c r="K357" s="296">
        <v>5573</v>
      </c>
      <c r="L357" s="295">
        <v>486</v>
      </c>
      <c r="M357" s="294">
        <v>2663</v>
      </c>
      <c r="N357" s="295">
        <v>3851</v>
      </c>
      <c r="O357" s="294">
        <v>625</v>
      </c>
      <c r="P357" s="295">
        <v>1436</v>
      </c>
      <c r="Q357" s="294">
        <v>3775</v>
      </c>
      <c r="R357" s="295">
        <v>974</v>
      </c>
      <c r="S357" s="295">
        <f t="shared" si="19"/>
        <v>26093</v>
      </c>
      <c r="T357" s="355" t="s">
        <v>176</v>
      </c>
      <c r="U357" s="345">
        <v>1</v>
      </c>
      <c r="V357" s="523"/>
      <c r="W357" s="366"/>
      <c r="X357" s="366"/>
    </row>
    <row r="358" spans="1:24" ht="15" customHeight="1">
      <c r="A358" s="356"/>
      <c r="B358" s="357"/>
      <c r="C358" s="357"/>
      <c r="D358" s="354"/>
      <c r="E358" s="477" t="s">
        <v>409</v>
      </c>
      <c r="F358" s="324"/>
      <c r="G358" s="171">
        <v>520</v>
      </c>
      <c r="H358" s="172">
        <v>885</v>
      </c>
      <c r="I358" s="171">
        <v>1279</v>
      </c>
      <c r="J358" s="172">
        <v>1540</v>
      </c>
      <c r="K358" s="173">
        <v>4880</v>
      </c>
      <c r="L358" s="172">
        <v>1627</v>
      </c>
      <c r="M358" s="171">
        <v>1186</v>
      </c>
      <c r="N358" s="172">
        <v>1676</v>
      </c>
      <c r="O358" s="171">
        <v>1454</v>
      </c>
      <c r="P358" s="172">
        <v>1672</v>
      </c>
      <c r="Q358" s="171">
        <v>1853</v>
      </c>
      <c r="R358" s="172">
        <v>3414</v>
      </c>
      <c r="S358" s="328">
        <f t="shared" si="19"/>
        <v>21986</v>
      </c>
      <c r="T358" s="329" t="s">
        <v>234</v>
      </c>
      <c r="U358" s="345">
        <v>1</v>
      </c>
      <c r="V358" s="523"/>
      <c r="W358" s="366"/>
      <c r="X358" s="366"/>
    </row>
    <row r="359" spans="1:24" ht="15" customHeight="1">
      <c r="A359" s="356"/>
      <c r="B359" s="377"/>
      <c r="C359" s="377"/>
      <c r="D359" s="354"/>
      <c r="E359" s="477" t="s">
        <v>410</v>
      </c>
      <c r="F359" s="298"/>
      <c r="G359" s="299">
        <v>6133</v>
      </c>
      <c r="H359" s="300">
        <v>6606</v>
      </c>
      <c r="I359" s="299">
        <v>10019</v>
      </c>
      <c r="J359" s="300">
        <v>7134</v>
      </c>
      <c r="K359" s="301">
        <v>7284</v>
      </c>
      <c r="L359" s="300">
        <v>9762</v>
      </c>
      <c r="M359" s="299">
        <v>7005</v>
      </c>
      <c r="N359" s="300">
        <v>7894</v>
      </c>
      <c r="O359" s="299">
        <v>9857</v>
      </c>
      <c r="P359" s="300">
        <v>10818</v>
      </c>
      <c r="Q359" s="299">
        <v>10092</v>
      </c>
      <c r="R359" s="300">
        <v>13675</v>
      </c>
      <c r="S359" s="300">
        <f t="shared" si="19"/>
        <v>106279</v>
      </c>
      <c r="T359" s="353" t="s">
        <v>197</v>
      </c>
      <c r="U359" s="345">
        <v>1</v>
      </c>
      <c r="V359" s="523"/>
      <c r="W359" s="366"/>
      <c r="X359" s="366"/>
    </row>
    <row r="360" spans="1:24" ht="15" customHeight="1">
      <c r="A360" s="356"/>
      <c r="B360" s="377"/>
      <c r="C360" s="377"/>
      <c r="D360" s="165" t="s">
        <v>56</v>
      </c>
      <c r="E360" s="477" t="s">
        <v>398</v>
      </c>
      <c r="F360" s="170"/>
      <c r="G360" s="171">
        <v>0</v>
      </c>
      <c r="H360" s="172">
        <v>0</v>
      </c>
      <c r="I360" s="171">
        <v>0</v>
      </c>
      <c r="J360" s="172">
        <v>0</v>
      </c>
      <c r="K360" s="173">
        <v>0</v>
      </c>
      <c r="L360" s="172">
        <v>0</v>
      </c>
      <c r="M360" s="171">
        <v>15934</v>
      </c>
      <c r="N360" s="172">
        <v>7650</v>
      </c>
      <c r="O360" s="171">
        <v>0</v>
      </c>
      <c r="P360" s="172">
        <v>0</v>
      </c>
      <c r="Q360" s="171">
        <v>0</v>
      </c>
      <c r="R360" s="172">
        <v>0</v>
      </c>
      <c r="S360" s="172">
        <f t="shared" si="19"/>
        <v>23584</v>
      </c>
      <c r="T360" s="352" t="s">
        <v>185</v>
      </c>
      <c r="U360" s="345">
        <v>1</v>
      </c>
      <c r="V360" s="523"/>
      <c r="W360" s="366"/>
      <c r="X360" s="366"/>
    </row>
    <row r="361" spans="1:24" ht="15" customHeight="1">
      <c r="A361" s="356"/>
      <c r="B361" s="357"/>
      <c r="C361" s="357"/>
      <c r="D361" s="354" t="s">
        <v>58</v>
      </c>
      <c r="E361" s="477" t="s">
        <v>399</v>
      </c>
      <c r="F361" s="324"/>
      <c r="G361" s="171">
        <v>1900</v>
      </c>
      <c r="H361" s="172">
        <v>2600</v>
      </c>
      <c r="I361" s="171">
        <v>2900</v>
      </c>
      <c r="J361" s="172">
        <v>900</v>
      </c>
      <c r="K361" s="173">
        <v>1500</v>
      </c>
      <c r="L361" s="172">
        <v>1700</v>
      </c>
      <c r="M361" s="171">
        <v>1600</v>
      </c>
      <c r="N361" s="172">
        <v>1200</v>
      </c>
      <c r="O361" s="171">
        <v>2100</v>
      </c>
      <c r="P361" s="172">
        <v>900</v>
      </c>
      <c r="Q361" s="171">
        <v>1700</v>
      </c>
      <c r="R361" s="172">
        <v>1900</v>
      </c>
      <c r="S361" s="328">
        <f t="shared" si="19"/>
        <v>20900</v>
      </c>
      <c r="T361" s="329" t="s">
        <v>188</v>
      </c>
      <c r="U361" s="345">
        <v>1</v>
      </c>
      <c r="V361" s="523"/>
      <c r="W361" s="366"/>
      <c r="X361" s="366"/>
    </row>
    <row r="362" spans="1:24" ht="15" customHeight="1">
      <c r="A362" s="356"/>
      <c r="B362" s="357"/>
      <c r="C362" s="357"/>
      <c r="D362" s="354" t="s">
        <v>60</v>
      </c>
      <c r="E362" s="477" t="s">
        <v>400</v>
      </c>
      <c r="F362" s="324"/>
      <c r="G362" s="171">
        <v>0</v>
      </c>
      <c r="H362" s="172">
        <v>0</v>
      </c>
      <c r="I362" s="171">
        <v>0</v>
      </c>
      <c r="J362" s="172">
        <v>311</v>
      </c>
      <c r="K362" s="173">
        <v>387</v>
      </c>
      <c r="L362" s="172">
        <v>154</v>
      </c>
      <c r="M362" s="171">
        <v>695</v>
      </c>
      <c r="N362" s="172">
        <v>1112</v>
      </c>
      <c r="O362" s="171">
        <v>218</v>
      </c>
      <c r="P362" s="172">
        <v>250</v>
      </c>
      <c r="Q362" s="171">
        <v>5</v>
      </c>
      <c r="R362" s="172">
        <v>0</v>
      </c>
      <c r="S362" s="328">
        <f t="shared" si="19"/>
        <v>3132</v>
      </c>
      <c r="T362" s="329" t="s">
        <v>187</v>
      </c>
      <c r="U362" s="345">
        <v>1</v>
      </c>
      <c r="V362" s="523"/>
      <c r="W362" s="366"/>
      <c r="X362" s="366"/>
    </row>
    <row r="363" spans="1:24" ht="15" customHeight="1">
      <c r="A363" s="356"/>
      <c r="B363" s="357"/>
      <c r="C363" s="357"/>
      <c r="D363" s="354" t="s">
        <v>62</v>
      </c>
      <c r="E363" s="477" t="s">
        <v>401</v>
      </c>
      <c r="F363" s="324"/>
      <c r="G363" s="171">
        <v>5631</v>
      </c>
      <c r="H363" s="172">
        <v>1764</v>
      </c>
      <c r="I363" s="171">
        <v>5604</v>
      </c>
      <c r="J363" s="172">
        <v>5624</v>
      </c>
      <c r="K363" s="173">
        <v>6941</v>
      </c>
      <c r="L363" s="172">
        <v>4865</v>
      </c>
      <c r="M363" s="171">
        <v>4479</v>
      </c>
      <c r="N363" s="172">
        <v>5958</v>
      </c>
      <c r="O363" s="171">
        <v>4306</v>
      </c>
      <c r="P363" s="172">
        <v>5922</v>
      </c>
      <c r="Q363" s="171">
        <v>5678</v>
      </c>
      <c r="R363" s="172">
        <v>5748</v>
      </c>
      <c r="S363" s="328">
        <f t="shared" si="19"/>
        <v>62520</v>
      </c>
      <c r="T363" s="329"/>
      <c r="V363" s="523"/>
      <c r="W363" s="366"/>
      <c r="X363" s="366"/>
    </row>
    <row r="364" spans="1:24" ht="15" customHeight="1">
      <c r="A364" s="356"/>
      <c r="B364" s="357"/>
      <c r="C364" s="357"/>
      <c r="D364" s="354"/>
      <c r="E364" s="477" t="s">
        <v>411</v>
      </c>
      <c r="F364" s="324"/>
      <c r="G364" s="171">
        <v>5615</v>
      </c>
      <c r="H364" s="172">
        <v>1738</v>
      </c>
      <c r="I364" s="171">
        <v>5564</v>
      </c>
      <c r="J364" s="172">
        <v>5576</v>
      </c>
      <c r="K364" s="173">
        <v>6861</v>
      </c>
      <c r="L364" s="172">
        <v>4809</v>
      </c>
      <c r="M364" s="171">
        <v>4417</v>
      </c>
      <c r="N364" s="172">
        <v>5900</v>
      </c>
      <c r="O364" s="171">
        <v>4249</v>
      </c>
      <c r="P364" s="172">
        <v>5811</v>
      </c>
      <c r="Q364" s="171">
        <v>5601</v>
      </c>
      <c r="R364" s="172">
        <v>5714</v>
      </c>
      <c r="S364" s="328">
        <f t="shared" si="19"/>
        <v>61855</v>
      </c>
      <c r="T364" s="329" t="s">
        <v>171</v>
      </c>
      <c r="U364" s="345">
        <v>1</v>
      </c>
      <c r="V364" s="523"/>
      <c r="W364" s="366"/>
      <c r="X364" s="366"/>
    </row>
    <row r="365" spans="1:24" ht="15" customHeight="1">
      <c r="A365" s="356"/>
      <c r="B365" s="357"/>
      <c r="C365" s="357"/>
      <c r="D365" s="354"/>
      <c r="E365" s="477" t="s">
        <v>351</v>
      </c>
      <c r="F365" s="324"/>
      <c r="G365" s="171">
        <v>16</v>
      </c>
      <c r="H365" s="172">
        <v>26</v>
      </c>
      <c r="I365" s="171">
        <v>40</v>
      </c>
      <c r="J365" s="172">
        <v>48</v>
      </c>
      <c r="K365" s="173">
        <v>80</v>
      </c>
      <c r="L365" s="172">
        <v>56</v>
      </c>
      <c r="M365" s="171">
        <v>62</v>
      </c>
      <c r="N365" s="172">
        <v>58</v>
      </c>
      <c r="O365" s="171">
        <v>57</v>
      </c>
      <c r="P365" s="172">
        <v>111</v>
      </c>
      <c r="Q365" s="171">
        <v>77</v>
      </c>
      <c r="R365" s="172">
        <v>34</v>
      </c>
      <c r="S365" s="328">
        <f t="shared" si="19"/>
        <v>665</v>
      </c>
      <c r="T365" s="329" t="s">
        <v>171</v>
      </c>
      <c r="U365" s="345">
        <v>1</v>
      </c>
      <c r="V365" s="523"/>
      <c r="W365" s="366"/>
      <c r="X365" s="366"/>
    </row>
    <row r="366" spans="1:24" ht="15" customHeight="1">
      <c r="A366" s="356"/>
      <c r="B366" s="357"/>
      <c r="C366" s="357"/>
      <c r="D366" s="354" t="s">
        <v>64</v>
      </c>
      <c r="E366" s="477" t="s">
        <v>402</v>
      </c>
      <c r="F366" s="324"/>
      <c r="G366" s="171">
        <v>1</v>
      </c>
      <c r="H366" s="172">
        <v>7</v>
      </c>
      <c r="I366" s="171">
        <v>9</v>
      </c>
      <c r="J366" s="172">
        <v>17</v>
      </c>
      <c r="K366" s="173">
        <v>21</v>
      </c>
      <c r="L366" s="172">
        <v>19</v>
      </c>
      <c r="M366" s="171">
        <v>33</v>
      </c>
      <c r="N366" s="172">
        <v>20</v>
      </c>
      <c r="O366" s="171">
        <v>26</v>
      </c>
      <c r="P366" s="172">
        <v>40</v>
      </c>
      <c r="Q366" s="171">
        <v>133</v>
      </c>
      <c r="R366" s="172">
        <v>16</v>
      </c>
      <c r="S366" s="328">
        <f t="shared" si="19"/>
        <v>342</v>
      </c>
      <c r="T366" s="329" t="s">
        <v>170</v>
      </c>
      <c r="U366" s="345">
        <v>1</v>
      </c>
      <c r="V366" s="523"/>
      <c r="W366" s="366"/>
      <c r="X366" s="366"/>
    </row>
    <row r="367" spans="1:24" ht="15" customHeight="1">
      <c r="A367" s="356"/>
      <c r="B367" s="357"/>
      <c r="C367" s="357"/>
      <c r="D367" s="354" t="s">
        <v>66</v>
      </c>
      <c r="E367" s="477" t="s">
        <v>743</v>
      </c>
      <c r="F367" s="324"/>
      <c r="G367" s="171">
        <v>2400</v>
      </c>
      <c r="H367" s="172">
        <v>2349</v>
      </c>
      <c r="I367" s="171">
        <v>3464</v>
      </c>
      <c r="J367" s="172">
        <v>4186</v>
      </c>
      <c r="K367" s="173">
        <v>4525</v>
      </c>
      <c r="L367" s="172">
        <v>4566</v>
      </c>
      <c r="M367" s="171">
        <v>3573</v>
      </c>
      <c r="N367" s="172">
        <v>2990</v>
      </c>
      <c r="O367" s="171">
        <v>4269</v>
      </c>
      <c r="P367" s="172">
        <v>6013</v>
      </c>
      <c r="Q367" s="171">
        <v>4149</v>
      </c>
      <c r="R367" s="172">
        <v>2832</v>
      </c>
      <c r="S367" s="328">
        <f t="shared" si="19"/>
        <v>45316</v>
      </c>
      <c r="T367" s="329" t="s">
        <v>181</v>
      </c>
      <c r="U367" s="345">
        <v>1</v>
      </c>
      <c r="V367" s="523"/>
      <c r="W367" s="366"/>
      <c r="X367" s="366"/>
    </row>
    <row r="368" spans="1:24" ht="15" customHeight="1">
      <c r="A368" s="356"/>
      <c r="B368" s="357"/>
      <c r="C368" s="357"/>
      <c r="D368" s="354" t="s">
        <v>68</v>
      </c>
      <c r="E368" s="477" t="s">
        <v>403</v>
      </c>
      <c r="F368" s="324"/>
      <c r="G368" s="171">
        <v>6</v>
      </c>
      <c r="H368" s="172">
        <v>0</v>
      </c>
      <c r="I368" s="171">
        <v>43</v>
      </c>
      <c r="J368" s="172">
        <v>32</v>
      </c>
      <c r="K368" s="173">
        <v>146</v>
      </c>
      <c r="L368" s="172">
        <v>20</v>
      </c>
      <c r="M368" s="171">
        <v>180</v>
      </c>
      <c r="N368" s="172">
        <v>457</v>
      </c>
      <c r="O368" s="171">
        <v>331</v>
      </c>
      <c r="P368" s="172">
        <v>31</v>
      </c>
      <c r="Q368" s="171">
        <v>9</v>
      </c>
      <c r="R368" s="172">
        <v>3</v>
      </c>
      <c r="S368" s="328">
        <f t="shared" si="19"/>
        <v>1258</v>
      </c>
      <c r="T368" s="329" t="s">
        <v>173</v>
      </c>
      <c r="U368" s="345">
        <v>1</v>
      </c>
      <c r="V368" s="523"/>
      <c r="W368" s="366"/>
      <c r="X368" s="366"/>
    </row>
    <row r="369" spans="1:24" ht="15" customHeight="1">
      <c r="A369" s="356"/>
      <c r="B369" s="357"/>
      <c r="C369" s="357"/>
      <c r="D369" s="354" t="s">
        <v>70</v>
      </c>
      <c r="E369" s="477" t="s">
        <v>706</v>
      </c>
      <c r="F369" s="324"/>
      <c r="G369" s="171">
        <v>0</v>
      </c>
      <c r="H369" s="172">
        <v>0</v>
      </c>
      <c r="I369" s="171">
        <v>0</v>
      </c>
      <c r="J369" s="172">
        <v>170</v>
      </c>
      <c r="K369" s="173">
        <v>1300</v>
      </c>
      <c r="L369" s="172">
        <v>200</v>
      </c>
      <c r="M369" s="171">
        <v>390</v>
      </c>
      <c r="N369" s="172">
        <v>1000</v>
      </c>
      <c r="O369" s="171">
        <v>270</v>
      </c>
      <c r="P369" s="172">
        <v>200</v>
      </c>
      <c r="Q369" s="171">
        <v>270</v>
      </c>
      <c r="R369" s="172">
        <v>30</v>
      </c>
      <c r="S369" s="328">
        <f t="shared" si="19"/>
        <v>3830</v>
      </c>
      <c r="T369" s="329" t="s">
        <v>181</v>
      </c>
      <c r="U369" s="345">
        <v>1</v>
      </c>
      <c r="V369" s="523"/>
      <c r="W369" s="366"/>
      <c r="X369" s="366"/>
    </row>
    <row r="370" spans="1:24" ht="15" customHeight="1">
      <c r="A370" s="356"/>
      <c r="B370" s="357"/>
      <c r="C370" s="357"/>
      <c r="D370" s="354" t="s">
        <v>72</v>
      </c>
      <c r="E370" s="477" t="s">
        <v>404</v>
      </c>
      <c r="F370" s="324"/>
      <c r="G370" s="171">
        <v>0</v>
      </c>
      <c r="H370" s="172">
        <v>0</v>
      </c>
      <c r="I370" s="171">
        <v>16</v>
      </c>
      <c r="J370" s="172">
        <v>24</v>
      </c>
      <c r="K370" s="173">
        <v>166</v>
      </c>
      <c r="L370" s="172">
        <v>47</v>
      </c>
      <c r="M370" s="171">
        <v>242</v>
      </c>
      <c r="N370" s="172">
        <v>404</v>
      </c>
      <c r="O370" s="171">
        <v>80</v>
      </c>
      <c r="P370" s="172">
        <v>30</v>
      </c>
      <c r="Q370" s="171">
        <v>24</v>
      </c>
      <c r="R370" s="172">
        <v>5</v>
      </c>
      <c r="S370" s="328">
        <f t="shared" si="19"/>
        <v>1038</v>
      </c>
      <c r="T370" s="329" t="s">
        <v>182</v>
      </c>
      <c r="U370" s="345">
        <v>1</v>
      </c>
      <c r="V370" s="523"/>
      <c r="W370" s="366"/>
      <c r="X370" s="366"/>
    </row>
    <row r="371" spans="1:24" ht="15" customHeight="1">
      <c r="A371" s="356"/>
      <c r="B371" s="357"/>
      <c r="C371" s="357"/>
      <c r="D371" s="354" t="s">
        <v>74</v>
      </c>
      <c r="E371" s="477" t="s">
        <v>405</v>
      </c>
      <c r="F371" s="324"/>
      <c r="G371" s="171">
        <v>1484</v>
      </c>
      <c r="H371" s="172">
        <v>497</v>
      </c>
      <c r="I371" s="171">
        <v>1509</v>
      </c>
      <c r="J371" s="172">
        <v>1511</v>
      </c>
      <c r="K371" s="173">
        <v>2305</v>
      </c>
      <c r="L371" s="172">
        <v>1460</v>
      </c>
      <c r="M371" s="171">
        <v>1846</v>
      </c>
      <c r="N371" s="172">
        <v>2502</v>
      </c>
      <c r="O371" s="171">
        <v>1573</v>
      </c>
      <c r="P371" s="316">
        <v>1677</v>
      </c>
      <c r="Q371" s="315">
        <v>1814</v>
      </c>
      <c r="R371" s="316">
        <v>1358</v>
      </c>
      <c r="S371" s="328">
        <f t="shared" si="19"/>
        <v>19536</v>
      </c>
      <c r="T371" s="329" t="s">
        <v>171</v>
      </c>
      <c r="U371" s="345">
        <v>1</v>
      </c>
      <c r="V371" s="523"/>
      <c r="W371" s="366"/>
      <c r="X371" s="366"/>
    </row>
    <row r="372" spans="1:24" ht="15" customHeight="1">
      <c r="A372" s="356"/>
      <c r="B372" s="357"/>
      <c r="C372" s="357"/>
      <c r="D372" s="354" t="s">
        <v>76</v>
      </c>
      <c r="E372" s="477" t="s">
        <v>406</v>
      </c>
      <c r="F372" s="324"/>
      <c r="G372" s="171">
        <v>0</v>
      </c>
      <c r="H372" s="172">
        <v>0</v>
      </c>
      <c r="I372" s="171">
        <v>0</v>
      </c>
      <c r="J372" s="172">
        <v>0</v>
      </c>
      <c r="K372" s="173">
        <v>0</v>
      </c>
      <c r="L372" s="172">
        <v>27</v>
      </c>
      <c r="M372" s="171">
        <v>67</v>
      </c>
      <c r="N372" s="172">
        <v>37</v>
      </c>
      <c r="O372" s="171">
        <v>102</v>
      </c>
      <c r="P372" s="316">
        <v>0</v>
      </c>
      <c r="Q372" s="315">
        <v>0</v>
      </c>
      <c r="R372" s="316">
        <v>0</v>
      </c>
      <c r="S372" s="328">
        <f t="shared" si="19"/>
        <v>233</v>
      </c>
      <c r="T372" s="329" t="s">
        <v>188</v>
      </c>
      <c r="U372" s="345">
        <v>1</v>
      </c>
      <c r="V372" s="523"/>
      <c r="W372" s="366"/>
      <c r="X372" s="366"/>
    </row>
    <row r="373" spans="1:24" ht="15" customHeight="1">
      <c r="A373" s="356"/>
      <c r="B373" s="357"/>
      <c r="C373" s="357"/>
      <c r="D373" s="354" t="s">
        <v>78</v>
      </c>
      <c r="E373" s="477" t="s">
        <v>407</v>
      </c>
      <c r="F373" s="324"/>
      <c r="G373" s="171">
        <v>0</v>
      </c>
      <c r="H373" s="172">
        <v>0</v>
      </c>
      <c r="I373" s="171">
        <v>91</v>
      </c>
      <c r="J373" s="172">
        <v>165</v>
      </c>
      <c r="K373" s="173">
        <v>258</v>
      </c>
      <c r="L373" s="172">
        <v>241</v>
      </c>
      <c r="M373" s="171">
        <v>244</v>
      </c>
      <c r="N373" s="172">
        <v>136</v>
      </c>
      <c r="O373" s="171">
        <v>134</v>
      </c>
      <c r="P373" s="316">
        <v>99</v>
      </c>
      <c r="Q373" s="315">
        <v>12</v>
      </c>
      <c r="R373" s="316">
        <v>57</v>
      </c>
      <c r="S373" s="328">
        <f t="shared" si="19"/>
        <v>1437</v>
      </c>
      <c r="T373" s="329" t="s">
        <v>170</v>
      </c>
      <c r="U373" s="345">
        <v>1</v>
      </c>
      <c r="V373" s="523"/>
      <c r="W373" s="366"/>
      <c r="X373" s="366"/>
    </row>
    <row r="374" spans="1:24" ht="15" customHeight="1">
      <c r="A374" s="356"/>
      <c r="B374" s="357"/>
      <c r="C374" s="357"/>
      <c r="D374" s="354" t="s">
        <v>79</v>
      </c>
      <c r="E374" s="477" t="s">
        <v>707</v>
      </c>
      <c r="F374" s="324"/>
      <c r="G374" s="171">
        <v>0</v>
      </c>
      <c r="H374" s="172">
        <v>0</v>
      </c>
      <c r="I374" s="171">
        <v>0</v>
      </c>
      <c r="J374" s="172">
        <v>0</v>
      </c>
      <c r="K374" s="173">
        <v>181</v>
      </c>
      <c r="L374" s="172">
        <v>152</v>
      </c>
      <c r="M374" s="171">
        <v>47</v>
      </c>
      <c r="N374" s="172">
        <v>63</v>
      </c>
      <c r="O374" s="171">
        <v>0</v>
      </c>
      <c r="P374" s="316">
        <v>0</v>
      </c>
      <c r="Q374" s="315">
        <v>0</v>
      </c>
      <c r="R374" s="316">
        <v>0</v>
      </c>
      <c r="S374" s="328">
        <f>SUM(G374:R374)</f>
        <v>443</v>
      </c>
      <c r="T374" s="329" t="s">
        <v>193</v>
      </c>
      <c r="U374" s="345">
        <v>1</v>
      </c>
      <c r="V374" s="523"/>
      <c r="W374" s="366"/>
      <c r="X374" s="366"/>
    </row>
    <row r="375" spans="1:24" ht="15" customHeight="1">
      <c r="A375" s="381"/>
      <c r="B375" s="382"/>
      <c r="C375" s="382"/>
      <c r="D375" s="354" t="s">
        <v>835</v>
      </c>
      <c r="E375" s="477" t="s">
        <v>867</v>
      </c>
      <c r="F375" s="324"/>
      <c r="G375" s="171">
        <v>1610</v>
      </c>
      <c r="H375" s="172">
        <v>1344</v>
      </c>
      <c r="I375" s="171">
        <v>2562</v>
      </c>
      <c r="J375" s="172">
        <v>3400</v>
      </c>
      <c r="K375" s="173">
        <v>4211</v>
      </c>
      <c r="L375" s="172">
        <v>3000</v>
      </c>
      <c r="M375" s="171">
        <v>2916</v>
      </c>
      <c r="N375" s="172">
        <v>3614</v>
      </c>
      <c r="O375" s="171">
        <v>2958</v>
      </c>
      <c r="P375" s="316">
        <v>3723</v>
      </c>
      <c r="Q375" s="315">
        <v>3851</v>
      </c>
      <c r="R375" s="316">
        <v>1911</v>
      </c>
      <c r="S375" s="328">
        <f>SUM(G375:R375)</f>
        <v>35100</v>
      </c>
      <c r="T375" s="329" t="s">
        <v>172</v>
      </c>
      <c r="U375" s="345">
        <v>1</v>
      </c>
      <c r="V375" s="523"/>
      <c r="W375" s="366"/>
      <c r="X375" s="366"/>
    </row>
    <row r="376" spans="1:24" ht="15" customHeight="1">
      <c r="A376" s="562"/>
      <c r="B376" s="563"/>
      <c r="C376" s="563"/>
      <c r="D376" s="564"/>
      <c r="E376" s="565" t="s">
        <v>629</v>
      </c>
      <c r="F376" s="566"/>
      <c r="G376" s="567">
        <f t="shared" ref="G376:Q376" si="23">SUMIFS(G352:G375,$U352:$U375,1)</f>
        <v>39776</v>
      </c>
      <c r="H376" s="568">
        <f t="shared" si="23"/>
        <v>33935</v>
      </c>
      <c r="I376" s="567">
        <f t="shared" si="23"/>
        <v>51725</v>
      </c>
      <c r="J376" s="568">
        <f t="shared" si="23"/>
        <v>50508</v>
      </c>
      <c r="K376" s="569">
        <f t="shared" si="23"/>
        <v>65161</v>
      </c>
      <c r="L376" s="568">
        <f t="shared" si="23"/>
        <v>48174</v>
      </c>
      <c r="M376" s="567">
        <f t="shared" si="23"/>
        <v>59595</v>
      </c>
      <c r="N376" s="568">
        <f t="shared" si="23"/>
        <v>57148</v>
      </c>
      <c r="O376" s="567">
        <f t="shared" si="23"/>
        <v>48195</v>
      </c>
      <c r="P376" s="568">
        <f t="shared" si="23"/>
        <v>62347</v>
      </c>
      <c r="Q376" s="567">
        <f t="shared" si="23"/>
        <v>57550</v>
      </c>
      <c r="R376" s="568">
        <f>SUMIFS(R352:R375,$U352:$U375,1)</f>
        <v>47322</v>
      </c>
      <c r="S376" s="568">
        <f>SUMIFS(S352:S375,$U352:$U375,1)</f>
        <v>621436</v>
      </c>
      <c r="T376" s="570"/>
      <c r="U376" s="345">
        <v>2</v>
      </c>
      <c r="V376" s="523"/>
      <c r="W376" s="366"/>
      <c r="X376" s="366"/>
    </row>
    <row r="377" spans="1:24" ht="15" customHeight="1">
      <c r="A377" s="356"/>
      <c r="B377" s="374" t="s">
        <v>644</v>
      </c>
      <c r="C377" s="375"/>
      <c r="D377" s="165" t="s">
        <v>46</v>
      </c>
      <c r="E377" s="477" t="s">
        <v>412</v>
      </c>
      <c r="F377" s="170"/>
      <c r="G377" s="171">
        <v>17</v>
      </c>
      <c r="H377" s="172">
        <v>15</v>
      </c>
      <c r="I377" s="171">
        <v>134</v>
      </c>
      <c r="J377" s="172">
        <v>147</v>
      </c>
      <c r="K377" s="173">
        <v>237</v>
      </c>
      <c r="L377" s="172">
        <v>100</v>
      </c>
      <c r="M377" s="171">
        <v>136</v>
      </c>
      <c r="N377" s="172">
        <v>170</v>
      </c>
      <c r="O377" s="171">
        <v>148</v>
      </c>
      <c r="P377" s="172">
        <v>191</v>
      </c>
      <c r="Q377" s="171">
        <v>249</v>
      </c>
      <c r="R377" s="172">
        <v>107</v>
      </c>
      <c r="S377" s="328">
        <f t="shared" si="19"/>
        <v>1651</v>
      </c>
      <c r="T377" s="352" t="s">
        <v>170</v>
      </c>
      <c r="U377" s="345">
        <v>1</v>
      </c>
      <c r="V377" s="523"/>
      <c r="W377" s="366"/>
      <c r="X377" s="366"/>
    </row>
    <row r="378" spans="1:24" ht="15" customHeight="1">
      <c r="A378" s="356"/>
      <c r="B378" s="374"/>
      <c r="C378" s="375"/>
      <c r="D378" s="165" t="s">
        <v>48</v>
      </c>
      <c r="E378" s="477" t="s">
        <v>910</v>
      </c>
      <c r="F378" s="170"/>
      <c r="G378" s="171">
        <v>0</v>
      </c>
      <c r="H378" s="172">
        <v>0</v>
      </c>
      <c r="I378" s="171">
        <v>0</v>
      </c>
      <c r="J378" s="172">
        <v>16</v>
      </c>
      <c r="K378" s="173">
        <v>27</v>
      </c>
      <c r="L378" s="172">
        <v>16</v>
      </c>
      <c r="M378" s="171">
        <v>6</v>
      </c>
      <c r="N378" s="172">
        <v>15</v>
      </c>
      <c r="O378" s="171">
        <v>5</v>
      </c>
      <c r="P378" s="172">
        <v>8</v>
      </c>
      <c r="Q378" s="171">
        <v>30</v>
      </c>
      <c r="R378" s="172">
        <v>61</v>
      </c>
      <c r="S378" s="328">
        <f>SUM(G378:R378)</f>
        <v>184</v>
      </c>
      <c r="T378" s="352" t="s">
        <v>170</v>
      </c>
      <c r="U378" s="345">
        <v>1</v>
      </c>
      <c r="V378" s="523"/>
      <c r="W378" s="366"/>
      <c r="X378" s="366"/>
    </row>
    <row r="379" spans="1:24" ht="15" customHeight="1">
      <c r="A379" s="356"/>
      <c r="B379" s="377"/>
      <c r="C379" s="377"/>
      <c r="D379" s="163" t="s">
        <v>50</v>
      </c>
      <c r="E379" s="478" t="s">
        <v>871</v>
      </c>
      <c r="F379" s="174"/>
      <c r="G379" s="175">
        <v>240</v>
      </c>
      <c r="H379" s="176">
        <v>47</v>
      </c>
      <c r="I379" s="175">
        <v>560</v>
      </c>
      <c r="J379" s="176">
        <v>730</v>
      </c>
      <c r="K379" s="177">
        <v>1170</v>
      </c>
      <c r="L379" s="176">
        <v>463</v>
      </c>
      <c r="M379" s="175">
        <v>526</v>
      </c>
      <c r="N379" s="176">
        <v>912</v>
      </c>
      <c r="O379" s="175">
        <v>593</v>
      </c>
      <c r="P379" s="176">
        <v>1159</v>
      </c>
      <c r="Q379" s="175">
        <v>1083</v>
      </c>
      <c r="R379" s="176">
        <v>358</v>
      </c>
      <c r="S379" s="176">
        <f t="shared" ref="S379:S430" si="24">SUM(G379:R379)</f>
        <v>7841</v>
      </c>
      <c r="T379" s="341" t="s">
        <v>170</v>
      </c>
      <c r="U379" s="345">
        <v>1</v>
      </c>
      <c r="V379" s="523"/>
      <c r="W379" s="366"/>
      <c r="X379" s="366"/>
    </row>
    <row r="380" spans="1:24" ht="15" customHeight="1">
      <c r="A380" s="356"/>
      <c r="B380" s="357"/>
      <c r="C380" s="357"/>
      <c r="D380" s="163" t="s">
        <v>52</v>
      </c>
      <c r="E380" s="477" t="s">
        <v>413</v>
      </c>
      <c r="F380" s="170"/>
      <c r="G380" s="171">
        <v>990</v>
      </c>
      <c r="H380" s="172">
        <v>93</v>
      </c>
      <c r="I380" s="171">
        <v>1197</v>
      </c>
      <c r="J380" s="172">
        <v>1335</v>
      </c>
      <c r="K380" s="173">
        <v>2886</v>
      </c>
      <c r="L380" s="172">
        <v>787</v>
      </c>
      <c r="M380" s="171">
        <v>848</v>
      </c>
      <c r="N380" s="172">
        <v>1447</v>
      </c>
      <c r="O380" s="171">
        <v>1236</v>
      </c>
      <c r="P380" s="172">
        <v>2008</v>
      </c>
      <c r="Q380" s="171">
        <v>2813</v>
      </c>
      <c r="R380" s="172">
        <v>125</v>
      </c>
      <c r="S380" s="172">
        <f t="shared" si="24"/>
        <v>15765</v>
      </c>
      <c r="T380" s="352" t="s">
        <v>349</v>
      </c>
      <c r="U380" s="345">
        <v>1</v>
      </c>
      <c r="V380" s="523"/>
      <c r="W380" s="366"/>
      <c r="X380" s="366"/>
    </row>
    <row r="381" spans="1:24" ht="15" customHeight="1">
      <c r="A381" s="356"/>
      <c r="B381" s="357"/>
      <c r="C381" s="357"/>
      <c r="D381" s="163" t="s">
        <v>201</v>
      </c>
      <c r="E381" s="477" t="s">
        <v>414</v>
      </c>
      <c r="F381" s="170"/>
      <c r="G381" s="171">
        <v>32</v>
      </c>
      <c r="H381" s="172">
        <v>0</v>
      </c>
      <c r="I381" s="171">
        <v>90</v>
      </c>
      <c r="J381" s="172">
        <v>72</v>
      </c>
      <c r="K381" s="173">
        <v>83</v>
      </c>
      <c r="L381" s="172">
        <v>42</v>
      </c>
      <c r="M381" s="171">
        <v>52</v>
      </c>
      <c r="N381" s="172">
        <v>106</v>
      </c>
      <c r="O381" s="171">
        <v>59</v>
      </c>
      <c r="P381" s="172">
        <v>73</v>
      </c>
      <c r="Q381" s="171">
        <v>84</v>
      </c>
      <c r="R381" s="172">
        <v>32</v>
      </c>
      <c r="S381" s="172">
        <f t="shared" si="24"/>
        <v>725</v>
      </c>
      <c r="T381" s="352" t="s">
        <v>176</v>
      </c>
      <c r="U381" s="345">
        <v>1</v>
      </c>
      <c r="V381" s="523"/>
      <c r="W381" s="366"/>
      <c r="X381" s="366"/>
    </row>
    <row r="382" spans="1:24" ht="15" customHeight="1">
      <c r="A382" s="356"/>
      <c r="B382" s="357"/>
      <c r="C382" s="357"/>
      <c r="D382" s="163" t="s">
        <v>56</v>
      </c>
      <c r="E382" s="477" t="s">
        <v>415</v>
      </c>
      <c r="F382" s="170"/>
      <c r="G382" s="171">
        <v>184129</v>
      </c>
      <c r="H382" s="172">
        <v>22473</v>
      </c>
      <c r="I382" s="171">
        <v>27201</v>
      </c>
      <c r="J382" s="172">
        <v>30679</v>
      </c>
      <c r="K382" s="173">
        <v>45481</v>
      </c>
      <c r="L382" s="172">
        <v>21472</v>
      </c>
      <c r="M382" s="171">
        <v>19011</v>
      </c>
      <c r="N382" s="172">
        <v>36158</v>
      </c>
      <c r="O382" s="171">
        <v>23503</v>
      </c>
      <c r="P382" s="172">
        <v>35131</v>
      </c>
      <c r="Q382" s="171">
        <v>42211</v>
      </c>
      <c r="R382" s="172">
        <v>19251</v>
      </c>
      <c r="S382" s="172">
        <f t="shared" si="24"/>
        <v>506700</v>
      </c>
      <c r="T382" s="352" t="s">
        <v>180</v>
      </c>
      <c r="U382" s="345">
        <v>1</v>
      </c>
      <c r="V382" s="523"/>
      <c r="W382" s="366"/>
      <c r="X382" s="366"/>
    </row>
    <row r="383" spans="1:24" ht="15" customHeight="1">
      <c r="A383" s="356"/>
      <c r="B383" s="357"/>
      <c r="C383" s="357"/>
      <c r="D383" s="163" t="s">
        <v>58</v>
      </c>
      <c r="E383" s="477" t="s">
        <v>416</v>
      </c>
      <c r="F383" s="170"/>
      <c r="G383" s="171">
        <v>329</v>
      </c>
      <c r="H383" s="172">
        <v>75</v>
      </c>
      <c r="I383" s="171">
        <v>790</v>
      </c>
      <c r="J383" s="172">
        <v>1117</v>
      </c>
      <c r="K383" s="173">
        <v>1561</v>
      </c>
      <c r="L383" s="172">
        <v>639</v>
      </c>
      <c r="M383" s="171">
        <v>770</v>
      </c>
      <c r="N383" s="172">
        <v>1136</v>
      </c>
      <c r="O383" s="171">
        <v>707</v>
      </c>
      <c r="P383" s="172">
        <v>1226</v>
      </c>
      <c r="Q383" s="171">
        <v>1542</v>
      </c>
      <c r="R383" s="172">
        <v>407</v>
      </c>
      <c r="S383" s="172">
        <f t="shared" si="24"/>
        <v>10299</v>
      </c>
      <c r="T383" s="352" t="s">
        <v>176</v>
      </c>
      <c r="U383" s="345">
        <v>1</v>
      </c>
      <c r="V383" s="523"/>
      <c r="W383" s="366"/>
      <c r="X383" s="366"/>
    </row>
    <row r="384" spans="1:24" ht="15" customHeight="1">
      <c r="A384" s="356"/>
      <c r="B384" s="357"/>
      <c r="C384" s="357"/>
      <c r="D384" s="163" t="s">
        <v>60</v>
      </c>
      <c r="E384" s="477" t="s">
        <v>417</v>
      </c>
      <c r="F384" s="170"/>
      <c r="G384" s="171">
        <v>15627</v>
      </c>
      <c r="H384" s="172">
        <v>9453</v>
      </c>
      <c r="I384" s="171">
        <v>13890</v>
      </c>
      <c r="J384" s="172">
        <v>16673</v>
      </c>
      <c r="K384" s="173">
        <v>18441</v>
      </c>
      <c r="L384" s="172">
        <v>11472</v>
      </c>
      <c r="M384" s="171">
        <v>10286</v>
      </c>
      <c r="N384" s="172">
        <v>16657</v>
      </c>
      <c r="O384" s="171">
        <v>13817</v>
      </c>
      <c r="P384" s="172">
        <v>20535</v>
      </c>
      <c r="Q384" s="171">
        <v>21699</v>
      </c>
      <c r="R384" s="172">
        <v>12502</v>
      </c>
      <c r="S384" s="172">
        <f t="shared" si="24"/>
        <v>181052</v>
      </c>
      <c r="T384" s="352" t="s">
        <v>172</v>
      </c>
      <c r="U384" s="345">
        <v>1</v>
      </c>
      <c r="V384" s="523"/>
      <c r="W384" s="366"/>
      <c r="X384" s="366"/>
    </row>
    <row r="385" spans="1:24" ht="15" customHeight="1">
      <c r="A385" s="356"/>
      <c r="B385" s="357"/>
      <c r="C385" s="357"/>
      <c r="D385" s="163" t="s">
        <v>62</v>
      </c>
      <c r="E385" s="477" t="s">
        <v>418</v>
      </c>
      <c r="F385" s="170"/>
      <c r="G385" s="171">
        <v>77</v>
      </c>
      <c r="H385" s="172">
        <v>19</v>
      </c>
      <c r="I385" s="171">
        <v>52</v>
      </c>
      <c r="J385" s="172">
        <v>101</v>
      </c>
      <c r="K385" s="173">
        <v>261</v>
      </c>
      <c r="L385" s="172">
        <v>32</v>
      </c>
      <c r="M385" s="171">
        <v>90</v>
      </c>
      <c r="N385" s="172">
        <v>271</v>
      </c>
      <c r="O385" s="171">
        <v>47</v>
      </c>
      <c r="P385" s="172">
        <v>85</v>
      </c>
      <c r="Q385" s="171">
        <v>119</v>
      </c>
      <c r="R385" s="172">
        <v>22</v>
      </c>
      <c r="S385" s="172">
        <f t="shared" si="24"/>
        <v>1176</v>
      </c>
      <c r="T385" s="352" t="s">
        <v>170</v>
      </c>
      <c r="U385" s="345">
        <v>1</v>
      </c>
      <c r="V385" s="523"/>
      <c r="W385" s="366"/>
      <c r="X385" s="366"/>
    </row>
    <row r="386" spans="1:24" ht="15" customHeight="1">
      <c r="A386" s="356"/>
      <c r="B386" s="357"/>
      <c r="C386" s="357"/>
      <c r="D386" s="163" t="s">
        <v>64</v>
      </c>
      <c r="E386" s="477" t="s">
        <v>419</v>
      </c>
      <c r="F386" s="170"/>
      <c r="G386" s="171">
        <v>0</v>
      </c>
      <c r="H386" s="172">
        <v>0</v>
      </c>
      <c r="I386" s="171">
        <v>0</v>
      </c>
      <c r="J386" s="172">
        <v>34</v>
      </c>
      <c r="K386" s="173">
        <v>58</v>
      </c>
      <c r="L386" s="172">
        <v>10</v>
      </c>
      <c r="M386" s="171">
        <v>25</v>
      </c>
      <c r="N386" s="172">
        <v>82</v>
      </c>
      <c r="O386" s="171">
        <v>19</v>
      </c>
      <c r="P386" s="172">
        <v>33</v>
      </c>
      <c r="Q386" s="171">
        <v>0</v>
      </c>
      <c r="R386" s="172">
        <v>0</v>
      </c>
      <c r="S386" s="172">
        <f t="shared" si="24"/>
        <v>261</v>
      </c>
      <c r="T386" s="352" t="s">
        <v>182</v>
      </c>
      <c r="U386" s="345">
        <v>1</v>
      </c>
      <c r="V386" s="523"/>
      <c r="W386" s="366"/>
      <c r="X386" s="366"/>
    </row>
    <row r="387" spans="1:24" ht="15" customHeight="1">
      <c r="A387" s="356"/>
      <c r="B387" s="357"/>
      <c r="C387" s="357"/>
      <c r="D387" s="163" t="s">
        <v>66</v>
      </c>
      <c r="E387" s="477" t="s">
        <v>420</v>
      </c>
      <c r="F387" s="170"/>
      <c r="G387" s="315">
        <v>0</v>
      </c>
      <c r="H387" s="316">
        <v>0</v>
      </c>
      <c r="I387" s="315">
        <v>0</v>
      </c>
      <c r="J387" s="316">
        <v>0</v>
      </c>
      <c r="K387" s="317">
        <v>0</v>
      </c>
      <c r="L387" s="316">
        <v>0</v>
      </c>
      <c r="M387" s="315">
        <v>0</v>
      </c>
      <c r="N387" s="316">
        <v>0</v>
      </c>
      <c r="O387" s="315">
        <v>0</v>
      </c>
      <c r="P387" s="316">
        <v>0</v>
      </c>
      <c r="Q387" s="315">
        <v>0</v>
      </c>
      <c r="R387" s="316">
        <v>8828</v>
      </c>
      <c r="S387" s="172">
        <f t="shared" si="24"/>
        <v>8828</v>
      </c>
      <c r="T387" s="352" t="s">
        <v>188</v>
      </c>
      <c r="U387" s="345">
        <v>1</v>
      </c>
      <c r="V387" s="523"/>
      <c r="W387" s="366"/>
      <c r="X387" s="366"/>
    </row>
    <row r="388" spans="1:24" ht="15" customHeight="1">
      <c r="A388" s="356"/>
      <c r="B388" s="357"/>
      <c r="C388" s="357"/>
      <c r="D388" s="163" t="s">
        <v>68</v>
      </c>
      <c r="E388" s="477" t="s">
        <v>421</v>
      </c>
      <c r="F388" s="170"/>
      <c r="G388" s="171">
        <v>17707</v>
      </c>
      <c r="H388" s="172">
        <v>13477</v>
      </c>
      <c r="I388" s="171">
        <v>18326</v>
      </c>
      <c r="J388" s="172">
        <v>19495</v>
      </c>
      <c r="K388" s="173">
        <v>23181</v>
      </c>
      <c r="L388" s="172">
        <v>17036</v>
      </c>
      <c r="M388" s="171">
        <v>17279</v>
      </c>
      <c r="N388" s="172">
        <v>21632</v>
      </c>
      <c r="O388" s="171">
        <v>17433</v>
      </c>
      <c r="P388" s="172">
        <v>22162</v>
      </c>
      <c r="Q388" s="171">
        <v>21569</v>
      </c>
      <c r="R388" s="172">
        <v>18390</v>
      </c>
      <c r="S388" s="172">
        <f t="shared" si="24"/>
        <v>227687</v>
      </c>
      <c r="T388" s="352" t="s">
        <v>172</v>
      </c>
      <c r="U388" s="345">
        <v>1</v>
      </c>
      <c r="V388" s="523"/>
      <c r="W388" s="366"/>
      <c r="X388" s="366"/>
    </row>
    <row r="389" spans="1:24" ht="15" customHeight="1">
      <c r="A389" s="356"/>
      <c r="B389" s="357"/>
      <c r="C389" s="357"/>
      <c r="D389" s="163" t="s">
        <v>70</v>
      </c>
      <c r="E389" s="478" t="s">
        <v>872</v>
      </c>
      <c r="F389" s="174"/>
      <c r="G389" s="175">
        <v>337</v>
      </c>
      <c r="H389" s="176">
        <v>56</v>
      </c>
      <c r="I389" s="175">
        <v>776</v>
      </c>
      <c r="J389" s="176">
        <v>971</v>
      </c>
      <c r="K389" s="177">
        <v>1565</v>
      </c>
      <c r="L389" s="176">
        <v>579</v>
      </c>
      <c r="M389" s="175">
        <v>635</v>
      </c>
      <c r="N389" s="176">
        <v>1110</v>
      </c>
      <c r="O389" s="175">
        <v>735</v>
      </c>
      <c r="P389" s="176">
        <v>1481</v>
      </c>
      <c r="Q389" s="175">
        <v>1447</v>
      </c>
      <c r="R389" s="176">
        <v>437</v>
      </c>
      <c r="S389" s="176">
        <f t="shared" si="24"/>
        <v>10129</v>
      </c>
      <c r="T389" s="341" t="s">
        <v>195</v>
      </c>
      <c r="U389" s="345">
        <v>1</v>
      </c>
      <c r="V389" s="523"/>
      <c r="W389" s="366"/>
      <c r="X389" s="366"/>
    </row>
    <row r="390" spans="1:24" ht="15" customHeight="1">
      <c r="A390" s="356"/>
      <c r="B390" s="357"/>
      <c r="C390" s="357"/>
      <c r="D390" s="163" t="s">
        <v>72</v>
      </c>
      <c r="E390" s="477" t="s">
        <v>863</v>
      </c>
      <c r="F390" s="170"/>
      <c r="G390" s="171">
        <v>0</v>
      </c>
      <c r="H390" s="172">
        <v>0</v>
      </c>
      <c r="I390" s="171">
        <v>928</v>
      </c>
      <c r="J390" s="172">
        <v>1697</v>
      </c>
      <c r="K390" s="173">
        <v>1653</v>
      </c>
      <c r="L390" s="172">
        <v>0</v>
      </c>
      <c r="M390" s="171">
        <v>0</v>
      </c>
      <c r="N390" s="172">
        <v>966</v>
      </c>
      <c r="O390" s="171">
        <v>464</v>
      </c>
      <c r="P390" s="172">
        <v>902</v>
      </c>
      <c r="Q390" s="171">
        <v>940</v>
      </c>
      <c r="R390" s="172">
        <v>0</v>
      </c>
      <c r="S390" s="172">
        <f t="shared" si="24"/>
        <v>7550</v>
      </c>
      <c r="T390" s="352" t="s">
        <v>172</v>
      </c>
      <c r="U390" s="345">
        <v>1</v>
      </c>
      <c r="V390" s="523"/>
      <c r="W390" s="366"/>
      <c r="X390" s="366"/>
    </row>
    <row r="391" spans="1:24" ht="15" customHeight="1">
      <c r="A391" s="356"/>
      <c r="B391" s="357"/>
      <c r="C391" s="357"/>
      <c r="D391" s="163" t="s">
        <v>74</v>
      </c>
      <c r="E391" s="477" t="s">
        <v>708</v>
      </c>
      <c r="F391" s="170"/>
      <c r="G391" s="171">
        <v>274</v>
      </c>
      <c r="H391" s="172">
        <v>90</v>
      </c>
      <c r="I391" s="171">
        <v>710</v>
      </c>
      <c r="J391" s="172">
        <v>851</v>
      </c>
      <c r="K391" s="173">
        <v>1426</v>
      </c>
      <c r="L391" s="172">
        <v>564</v>
      </c>
      <c r="M391" s="171">
        <v>696</v>
      </c>
      <c r="N391" s="172">
        <v>827</v>
      </c>
      <c r="O391" s="171">
        <v>788</v>
      </c>
      <c r="P391" s="172">
        <v>1260</v>
      </c>
      <c r="Q391" s="171">
        <v>1590</v>
      </c>
      <c r="R391" s="172">
        <v>570</v>
      </c>
      <c r="S391" s="172">
        <f t="shared" ref="S391:S393" si="25">SUM(G391:R391)</f>
        <v>9646</v>
      </c>
      <c r="T391" s="352" t="s">
        <v>195</v>
      </c>
      <c r="U391" s="345">
        <v>1</v>
      </c>
      <c r="V391" s="523"/>
      <c r="W391" s="366"/>
      <c r="X391" s="366"/>
    </row>
    <row r="392" spans="1:24" ht="15" customHeight="1">
      <c r="A392" s="356"/>
      <c r="B392" s="357"/>
      <c r="C392" s="357"/>
      <c r="D392" s="163" t="s">
        <v>76</v>
      </c>
      <c r="E392" s="477" t="s">
        <v>744</v>
      </c>
      <c r="F392" s="170"/>
      <c r="G392" s="171">
        <v>77</v>
      </c>
      <c r="H392" s="172">
        <v>67</v>
      </c>
      <c r="I392" s="171">
        <v>448</v>
      </c>
      <c r="J392" s="172">
        <v>353</v>
      </c>
      <c r="K392" s="173">
        <v>623</v>
      </c>
      <c r="L392" s="172">
        <v>295</v>
      </c>
      <c r="M392" s="171">
        <v>140</v>
      </c>
      <c r="N392" s="172">
        <v>201</v>
      </c>
      <c r="O392" s="171">
        <v>218</v>
      </c>
      <c r="P392" s="172">
        <v>685</v>
      </c>
      <c r="Q392" s="171">
        <v>7159</v>
      </c>
      <c r="R392" s="172">
        <v>112</v>
      </c>
      <c r="S392" s="172">
        <f t="shared" si="25"/>
        <v>10378</v>
      </c>
      <c r="T392" s="344" t="s">
        <v>746</v>
      </c>
      <c r="U392" s="345">
        <v>1</v>
      </c>
      <c r="V392" s="523"/>
      <c r="W392" s="366"/>
      <c r="X392" s="366"/>
    </row>
    <row r="393" spans="1:24" ht="15" customHeight="1">
      <c r="A393" s="356"/>
      <c r="B393" s="357"/>
      <c r="C393" s="357"/>
      <c r="D393" s="163" t="s">
        <v>78</v>
      </c>
      <c r="E393" s="478" t="s">
        <v>745</v>
      </c>
      <c r="F393" s="174"/>
      <c r="G393" s="175">
        <v>46</v>
      </c>
      <c r="H393" s="176">
        <v>15</v>
      </c>
      <c r="I393" s="175">
        <v>274</v>
      </c>
      <c r="J393" s="176">
        <v>235</v>
      </c>
      <c r="K393" s="177">
        <v>290</v>
      </c>
      <c r="L393" s="176">
        <v>141</v>
      </c>
      <c r="M393" s="175">
        <v>103</v>
      </c>
      <c r="N393" s="176">
        <v>144</v>
      </c>
      <c r="O393" s="175">
        <v>130</v>
      </c>
      <c r="P393" s="176">
        <v>268</v>
      </c>
      <c r="Q393" s="175">
        <v>1075</v>
      </c>
      <c r="R393" s="176">
        <v>65</v>
      </c>
      <c r="S393" s="176">
        <f t="shared" si="25"/>
        <v>2786</v>
      </c>
      <c r="T393" s="342" t="s">
        <v>747</v>
      </c>
      <c r="U393" s="345">
        <v>1</v>
      </c>
      <c r="V393" s="523"/>
      <c r="W393" s="366"/>
      <c r="X393" s="366"/>
    </row>
    <row r="394" spans="1:24" ht="15" customHeight="1">
      <c r="A394" s="381"/>
      <c r="B394" s="382"/>
      <c r="C394" s="382"/>
      <c r="D394" s="163" t="s">
        <v>79</v>
      </c>
      <c r="E394" s="477" t="s">
        <v>816</v>
      </c>
      <c r="F394" s="170"/>
      <c r="G394" s="171">
        <v>171</v>
      </c>
      <c r="H394" s="172">
        <v>36</v>
      </c>
      <c r="I394" s="171">
        <v>512</v>
      </c>
      <c r="J394" s="172">
        <v>646</v>
      </c>
      <c r="K394" s="173">
        <v>1056</v>
      </c>
      <c r="L394" s="172">
        <v>464</v>
      </c>
      <c r="M394" s="171">
        <v>466</v>
      </c>
      <c r="N394" s="172">
        <v>714</v>
      </c>
      <c r="O394" s="171">
        <v>628</v>
      </c>
      <c r="P394" s="172">
        <v>934</v>
      </c>
      <c r="Q394" s="171">
        <v>962</v>
      </c>
      <c r="R394" s="172">
        <v>387</v>
      </c>
      <c r="S394" s="172">
        <f t="shared" si="24"/>
        <v>6976</v>
      </c>
      <c r="T394" s="352" t="s">
        <v>170</v>
      </c>
      <c r="U394" s="345">
        <v>1</v>
      </c>
      <c r="V394" s="523"/>
      <c r="W394" s="366"/>
      <c r="X394" s="366"/>
    </row>
    <row r="395" spans="1:24" ht="15" customHeight="1">
      <c r="A395" s="385"/>
      <c r="B395" s="386"/>
      <c r="C395" s="386"/>
      <c r="D395" s="346"/>
      <c r="E395" s="481" t="s">
        <v>630</v>
      </c>
      <c r="F395" s="347"/>
      <c r="G395" s="348">
        <f t="shared" ref="G395:S395" si="26">SUMIFS(G377:G394,$U377:$U394,1)</f>
        <v>220053</v>
      </c>
      <c r="H395" s="349">
        <f t="shared" si="26"/>
        <v>45916</v>
      </c>
      <c r="I395" s="348">
        <f t="shared" si="26"/>
        <v>65888</v>
      </c>
      <c r="J395" s="349">
        <f t="shared" si="26"/>
        <v>75152</v>
      </c>
      <c r="K395" s="350">
        <f t="shared" si="26"/>
        <v>99999</v>
      </c>
      <c r="L395" s="349">
        <f t="shared" si="26"/>
        <v>54112</v>
      </c>
      <c r="M395" s="348">
        <f t="shared" si="26"/>
        <v>51069</v>
      </c>
      <c r="N395" s="349">
        <f t="shared" si="26"/>
        <v>82548</v>
      </c>
      <c r="O395" s="348">
        <f t="shared" si="26"/>
        <v>60530</v>
      </c>
      <c r="P395" s="349">
        <f t="shared" si="26"/>
        <v>88141</v>
      </c>
      <c r="Q395" s="348">
        <f t="shared" si="26"/>
        <v>104572</v>
      </c>
      <c r="R395" s="349">
        <f t="shared" si="26"/>
        <v>61654</v>
      </c>
      <c r="S395" s="349">
        <f t="shared" si="26"/>
        <v>1009634</v>
      </c>
      <c r="T395" s="351"/>
      <c r="U395" s="345">
        <v>2</v>
      </c>
      <c r="V395" s="523"/>
      <c r="W395" s="366"/>
      <c r="X395" s="366"/>
    </row>
    <row r="396" spans="1:24" ht="15" customHeight="1">
      <c r="A396" s="356"/>
      <c r="B396" s="374" t="s">
        <v>645</v>
      </c>
      <c r="C396" s="375"/>
      <c r="D396" s="163" t="s">
        <v>46</v>
      </c>
      <c r="E396" s="478" t="s">
        <v>423</v>
      </c>
      <c r="F396" s="174"/>
      <c r="G396" s="175">
        <v>2334</v>
      </c>
      <c r="H396" s="176">
        <v>2160</v>
      </c>
      <c r="I396" s="175">
        <v>2375</v>
      </c>
      <c r="J396" s="176">
        <v>2357</v>
      </c>
      <c r="K396" s="177">
        <v>2731</v>
      </c>
      <c r="L396" s="176">
        <v>2120</v>
      </c>
      <c r="M396" s="175">
        <v>2108</v>
      </c>
      <c r="N396" s="176">
        <v>2157</v>
      </c>
      <c r="O396" s="175">
        <v>1987</v>
      </c>
      <c r="P396" s="176">
        <v>2423</v>
      </c>
      <c r="Q396" s="175">
        <v>2509</v>
      </c>
      <c r="R396" s="176">
        <v>2370</v>
      </c>
      <c r="S396" s="176">
        <f t="shared" si="24"/>
        <v>27631</v>
      </c>
      <c r="T396" s="341" t="s">
        <v>171</v>
      </c>
      <c r="U396" s="345">
        <v>1</v>
      </c>
      <c r="V396" s="523"/>
      <c r="W396" s="366"/>
      <c r="X396" s="366"/>
    </row>
    <row r="397" spans="1:24" ht="15" customHeight="1">
      <c r="A397" s="356"/>
      <c r="B397" s="377"/>
      <c r="C397" s="377"/>
      <c r="D397" s="163" t="s">
        <v>48</v>
      </c>
      <c r="E397" s="478" t="s">
        <v>424</v>
      </c>
      <c r="F397" s="174"/>
      <c r="G397" s="175">
        <v>1859</v>
      </c>
      <c r="H397" s="176">
        <v>1749</v>
      </c>
      <c r="I397" s="175">
        <v>2679</v>
      </c>
      <c r="J397" s="176">
        <v>2984</v>
      </c>
      <c r="K397" s="177">
        <v>3622</v>
      </c>
      <c r="L397" s="176">
        <v>2583</v>
      </c>
      <c r="M397" s="175">
        <v>2533</v>
      </c>
      <c r="N397" s="176">
        <v>3078</v>
      </c>
      <c r="O397" s="175">
        <v>2623</v>
      </c>
      <c r="P397" s="176">
        <v>3118</v>
      </c>
      <c r="Q397" s="175">
        <v>3530</v>
      </c>
      <c r="R397" s="176">
        <v>2519</v>
      </c>
      <c r="S397" s="176">
        <f t="shared" si="24"/>
        <v>32877</v>
      </c>
      <c r="T397" s="341" t="s">
        <v>172</v>
      </c>
      <c r="U397" s="345">
        <v>1</v>
      </c>
      <c r="V397" s="523"/>
      <c r="W397" s="366"/>
      <c r="X397" s="366"/>
    </row>
    <row r="398" spans="1:24" ht="15" customHeight="1">
      <c r="A398" s="356"/>
      <c r="B398" s="377"/>
      <c r="C398" s="377"/>
      <c r="D398" s="163" t="s">
        <v>50</v>
      </c>
      <c r="E398" s="477" t="s">
        <v>425</v>
      </c>
      <c r="F398" s="170"/>
      <c r="G398" s="171">
        <v>17</v>
      </c>
      <c r="H398" s="172">
        <v>27</v>
      </c>
      <c r="I398" s="171">
        <v>50</v>
      </c>
      <c r="J398" s="172">
        <v>59</v>
      </c>
      <c r="K398" s="173">
        <v>123</v>
      </c>
      <c r="L398" s="172">
        <v>45</v>
      </c>
      <c r="M398" s="171">
        <v>102</v>
      </c>
      <c r="N398" s="172">
        <v>139</v>
      </c>
      <c r="O398" s="171">
        <v>87</v>
      </c>
      <c r="P398" s="172">
        <v>23</v>
      </c>
      <c r="Q398" s="171">
        <v>79</v>
      </c>
      <c r="R398" s="172">
        <v>12</v>
      </c>
      <c r="S398" s="172">
        <f t="shared" si="24"/>
        <v>763</v>
      </c>
      <c r="T398" s="352" t="s">
        <v>182</v>
      </c>
      <c r="U398" s="345">
        <v>1</v>
      </c>
      <c r="V398" s="523"/>
      <c r="W398" s="366"/>
      <c r="X398" s="366"/>
    </row>
    <row r="399" spans="1:24" ht="15" customHeight="1">
      <c r="A399" s="356"/>
      <c r="B399" s="377"/>
      <c r="C399" s="377"/>
      <c r="D399" s="163" t="s">
        <v>52</v>
      </c>
      <c r="E399" s="477" t="s">
        <v>426</v>
      </c>
      <c r="F399" s="170"/>
      <c r="G399" s="171">
        <v>0</v>
      </c>
      <c r="H399" s="172">
        <v>0</v>
      </c>
      <c r="I399" s="171">
        <v>13</v>
      </c>
      <c r="J399" s="172">
        <v>14</v>
      </c>
      <c r="K399" s="173">
        <v>33</v>
      </c>
      <c r="L399" s="172">
        <v>2</v>
      </c>
      <c r="M399" s="171">
        <v>30</v>
      </c>
      <c r="N399" s="172">
        <v>54</v>
      </c>
      <c r="O399" s="171">
        <v>28</v>
      </c>
      <c r="P399" s="172">
        <v>4</v>
      </c>
      <c r="Q399" s="171">
        <v>0</v>
      </c>
      <c r="R399" s="172">
        <v>0</v>
      </c>
      <c r="S399" s="172">
        <f t="shared" si="24"/>
        <v>178</v>
      </c>
      <c r="T399" s="352" t="s">
        <v>182</v>
      </c>
      <c r="U399" s="345">
        <v>1</v>
      </c>
      <c r="V399" s="523"/>
      <c r="W399" s="366"/>
      <c r="X399" s="366"/>
    </row>
    <row r="400" spans="1:24" ht="15" customHeight="1">
      <c r="A400" s="356"/>
      <c r="B400" s="377"/>
      <c r="C400" s="377"/>
      <c r="D400" s="163" t="s">
        <v>201</v>
      </c>
      <c r="E400" s="477" t="s">
        <v>427</v>
      </c>
      <c r="F400" s="170"/>
      <c r="G400" s="171">
        <v>0</v>
      </c>
      <c r="H400" s="172">
        <v>0</v>
      </c>
      <c r="I400" s="171">
        <v>59</v>
      </c>
      <c r="J400" s="172">
        <v>47</v>
      </c>
      <c r="K400" s="173">
        <v>42</v>
      </c>
      <c r="L400" s="172">
        <v>64</v>
      </c>
      <c r="M400" s="171">
        <v>40</v>
      </c>
      <c r="N400" s="172">
        <v>54</v>
      </c>
      <c r="O400" s="171">
        <v>156</v>
      </c>
      <c r="P400" s="172">
        <v>39</v>
      </c>
      <c r="Q400" s="171">
        <v>37</v>
      </c>
      <c r="R400" s="172">
        <v>0</v>
      </c>
      <c r="S400" s="172">
        <f t="shared" si="24"/>
        <v>538</v>
      </c>
      <c r="T400" s="352" t="s">
        <v>170</v>
      </c>
      <c r="U400" s="345">
        <v>1</v>
      </c>
      <c r="V400" s="523"/>
      <c r="W400" s="366"/>
      <c r="X400" s="366"/>
    </row>
    <row r="401" spans="1:24" ht="15" customHeight="1">
      <c r="A401" s="379"/>
      <c r="B401" s="400"/>
      <c r="C401" s="400"/>
      <c r="D401" s="318" t="s">
        <v>56</v>
      </c>
      <c r="E401" s="480" t="s">
        <v>428</v>
      </c>
      <c r="F401" s="293"/>
      <c r="G401" s="294">
        <v>6938</v>
      </c>
      <c r="H401" s="295">
        <v>6395</v>
      </c>
      <c r="I401" s="294">
        <v>7737</v>
      </c>
      <c r="J401" s="295">
        <v>7776</v>
      </c>
      <c r="K401" s="296">
        <v>8738</v>
      </c>
      <c r="L401" s="295">
        <v>6853</v>
      </c>
      <c r="M401" s="294">
        <v>7247</v>
      </c>
      <c r="N401" s="295">
        <v>8824</v>
      </c>
      <c r="O401" s="294">
        <v>7165</v>
      </c>
      <c r="P401" s="295">
        <v>8617</v>
      </c>
      <c r="Q401" s="294">
        <v>8151</v>
      </c>
      <c r="R401" s="295">
        <v>7339</v>
      </c>
      <c r="S401" s="295">
        <f t="shared" si="24"/>
        <v>91780</v>
      </c>
      <c r="T401" s="355" t="s">
        <v>171</v>
      </c>
      <c r="U401" s="345">
        <v>1</v>
      </c>
      <c r="V401" s="523"/>
      <c r="W401" s="366"/>
      <c r="X401" s="366"/>
    </row>
    <row r="402" spans="1:24" ht="15" customHeight="1">
      <c r="A402" s="381"/>
      <c r="B402" s="382"/>
      <c r="C402" s="382"/>
      <c r="D402" s="165" t="s">
        <v>58</v>
      </c>
      <c r="E402" s="477" t="s">
        <v>429</v>
      </c>
      <c r="F402" s="170"/>
      <c r="G402" s="171">
        <v>3335</v>
      </c>
      <c r="H402" s="172">
        <v>3245</v>
      </c>
      <c r="I402" s="171">
        <v>4683</v>
      </c>
      <c r="J402" s="172">
        <v>5361</v>
      </c>
      <c r="K402" s="173">
        <v>5894</v>
      </c>
      <c r="L402" s="172">
        <v>4126</v>
      </c>
      <c r="M402" s="171">
        <v>4343</v>
      </c>
      <c r="N402" s="172">
        <v>5214</v>
      </c>
      <c r="O402" s="171">
        <v>4385</v>
      </c>
      <c r="P402" s="172">
        <v>5888</v>
      </c>
      <c r="Q402" s="171">
        <v>6174</v>
      </c>
      <c r="R402" s="172">
        <v>4433</v>
      </c>
      <c r="S402" s="172">
        <f t="shared" si="24"/>
        <v>57081</v>
      </c>
      <c r="T402" s="352" t="s">
        <v>172</v>
      </c>
      <c r="U402" s="345">
        <v>1</v>
      </c>
      <c r="V402" s="523"/>
      <c r="W402" s="366"/>
      <c r="X402" s="366"/>
    </row>
    <row r="403" spans="1:24" ht="15" customHeight="1">
      <c r="A403" s="385"/>
      <c r="B403" s="386"/>
      <c r="C403" s="386"/>
      <c r="D403" s="346"/>
      <c r="E403" s="481" t="s">
        <v>631</v>
      </c>
      <c r="F403" s="347"/>
      <c r="G403" s="348">
        <f t="shared" ref="G403:S403" si="27">SUMIFS(G396:G402,$U396:$U402,1)</f>
        <v>14483</v>
      </c>
      <c r="H403" s="349">
        <f t="shared" si="27"/>
        <v>13576</v>
      </c>
      <c r="I403" s="348">
        <f t="shared" si="27"/>
        <v>17596</v>
      </c>
      <c r="J403" s="349">
        <f t="shared" si="27"/>
        <v>18598</v>
      </c>
      <c r="K403" s="350">
        <f t="shared" si="27"/>
        <v>21183</v>
      </c>
      <c r="L403" s="349">
        <f t="shared" si="27"/>
        <v>15793</v>
      </c>
      <c r="M403" s="348">
        <f t="shared" si="27"/>
        <v>16403</v>
      </c>
      <c r="N403" s="349">
        <f t="shared" si="27"/>
        <v>19520</v>
      </c>
      <c r="O403" s="348">
        <f t="shared" si="27"/>
        <v>16431</v>
      </c>
      <c r="P403" s="349">
        <f t="shared" si="27"/>
        <v>20112</v>
      </c>
      <c r="Q403" s="348">
        <f t="shared" si="27"/>
        <v>20480</v>
      </c>
      <c r="R403" s="349">
        <f t="shared" si="27"/>
        <v>16673</v>
      </c>
      <c r="S403" s="349">
        <f t="shared" si="27"/>
        <v>210848</v>
      </c>
      <c r="T403" s="351"/>
      <c r="U403" s="345">
        <v>2</v>
      </c>
      <c r="V403" s="523"/>
      <c r="W403" s="366"/>
      <c r="X403" s="366"/>
    </row>
    <row r="404" spans="1:24" ht="15" customHeight="1">
      <c r="A404" s="356"/>
      <c r="B404" s="374" t="s">
        <v>646</v>
      </c>
      <c r="C404" s="375"/>
      <c r="D404" s="163" t="s">
        <v>46</v>
      </c>
      <c r="E404" s="478" t="s">
        <v>431</v>
      </c>
      <c r="F404" s="174"/>
      <c r="G404" s="175">
        <v>1005</v>
      </c>
      <c r="H404" s="176">
        <v>200</v>
      </c>
      <c r="I404" s="175">
        <v>880</v>
      </c>
      <c r="J404" s="176">
        <v>895</v>
      </c>
      <c r="K404" s="177">
        <v>3165</v>
      </c>
      <c r="L404" s="176">
        <v>1045</v>
      </c>
      <c r="M404" s="175">
        <v>1385</v>
      </c>
      <c r="N404" s="176">
        <v>1330</v>
      </c>
      <c r="O404" s="175">
        <v>1375</v>
      </c>
      <c r="P404" s="176">
        <v>1105</v>
      </c>
      <c r="Q404" s="175">
        <v>2100</v>
      </c>
      <c r="R404" s="176">
        <v>205</v>
      </c>
      <c r="S404" s="176">
        <f t="shared" si="24"/>
        <v>14690</v>
      </c>
      <c r="T404" s="341" t="s">
        <v>180</v>
      </c>
      <c r="U404" s="345">
        <v>1</v>
      </c>
      <c r="V404" s="523"/>
      <c r="W404" s="366"/>
      <c r="X404" s="366"/>
    </row>
    <row r="405" spans="1:24" ht="15" customHeight="1">
      <c r="A405" s="356"/>
      <c r="B405" s="377"/>
      <c r="C405" s="377"/>
      <c r="D405" s="165" t="s">
        <v>48</v>
      </c>
      <c r="E405" s="477" t="s">
        <v>432</v>
      </c>
      <c r="F405" s="170"/>
      <c r="G405" s="171">
        <v>2</v>
      </c>
      <c r="H405" s="172">
        <v>2</v>
      </c>
      <c r="I405" s="171">
        <v>162</v>
      </c>
      <c r="J405" s="172">
        <v>309</v>
      </c>
      <c r="K405" s="173">
        <v>783</v>
      </c>
      <c r="L405" s="172">
        <v>397</v>
      </c>
      <c r="M405" s="171">
        <v>437</v>
      </c>
      <c r="N405" s="172">
        <v>471</v>
      </c>
      <c r="O405" s="171">
        <v>456</v>
      </c>
      <c r="P405" s="172">
        <v>718</v>
      </c>
      <c r="Q405" s="171">
        <v>366</v>
      </c>
      <c r="R405" s="172">
        <v>7</v>
      </c>
      <c r="S405" s="172">
        <f t="shared" si="24"/>
        <v>4110</v>
      </c>
      <c r="T405" s="352" t="s">
        <v>170</v>
      </c>
      <c r="U405" s="345">
        <v>1</v>
      </c>
      <c r="V405" s="523"/>
      <c r="W405" s="366"/>
      <c r="X405" s="366"/>
    </row>
    <row r="406" spans="1:24" ht="15" customHeight="1">
      <c r="A406" s="356"/>
      <c r="B406" s="357"/>
      <c r="C406" s="357"/>
      <c r="D406" s="165" t="s">
        <v>50</v>
      </c>
      <c r="E406" s="477" t="s">
        <v>433</v>
      </c>
      <c r="F406" s="324"/>
      <c r="G406" s="325">
        <v>0</v>
      </c>
      <c r="H406" s="326">
        <v>0</v>
      </c>
      <c r="I406" s="325">
        <v>0</v>
      </c>
      <c r="J406" s="326">
        <v>0</v>
      </c>
      <c r="K406" s="327">
        <v>0</v>
      </c>
      <c r="L406" s="326">
        <v>0</v>
      </c>
      <c r="M406" s="325">
        <v>543</v>
      </c>
      <c r="N406" s="326">
        <v>888</v>
      </c>
      <c r="O406" s="325">
        <v>0</v>
      </c>
      <c r="P406" s="326">
        <v>0</v>
      </c>
      <c r="Q406" s="325">
        <v>0</v>
      </c>
      <c r="R406" s="326">
        <v>0</v>
      </c>
      <c r="S406" s="328">
        <f t="shared" si="24"/>
        <v>1431</v>
      </c>
      <c r="T406" s="329" t="s">
        <v>185</v>
      </c>
      <c r="U406" s="345">
        <v>1</v>
      </c>
      <c r="V406" s="523"/>
      <c r="W406" s="366"/>
      <c r="X406" s="366"/>
    </row>
    <row r="407" spans="1:24" ht="15" customHeight="1">
      <c r="A407" s="381"/>
      <c r="B407" s="382"/>
      <c r="C407" s="382"/>
      <c r="D407" s="165" t="s">
        <v>52</v>
      </c>
      <c r="E407" s="477" t="s">
        <v>775</v>
      </c>
      <c r="F407" s="170"/>
      <c r="G407" s="171">
        <v>0</v>
      </c>
      <c r="H407" s="172">
        <v>0</v>
      </c>
      <c r="I407" s="171">
        <v>0</v>
      </c>
      <c r="J407" s="172">
        <v>0</v>
      </c>
      <c r="K407" s="173">
        <v>0</v>
      </c>
      <c r="L407" s="172">
        <v>0</v>
      </c>
      <c r="M407" s="171">
        <v>894</v>
      </c>
      <c r="N407" s="172">
        <v>1131</v>
      </c>
      <c r="O407" s="171">
        <v>0</v>
      </c>
      <c r="P407" s="172">
        <v>0</v>
      </c>
      <c r="Q407" s="171">
        <v>0</v>
      </c>
      <c r="R407" s="172">
        <v>0</v>
      </c>
      <c r="S407" s="172">
        <f t="shared" si="24"/>
        <v>2025</v>
      </c>
      <c r="T407" s="344" t="s">
        <v>185</v>
      </c>
      <c r="U407" s="345">
        <v>1</v>
      </c>
      <c r="V407" s="523"/>
      <c r="W407" s="366"/>
      <c r="X407" s="366"/>
    </row>
    <row r="408" spans="1:24" ht="15" customHeight="1">
      <c r="A408" s="385"/>
      <c r="B408" s="386"/>
      <c r="C408" s="386"/>
      <c r="D408" s="346"/>
      <c r="E408" s="481" t="s">
        <v>632</v>
      </c>
      <c r="F408" s="347"/>
      <c r="G408" s="348">
        <f t="shared" ref="G408:S408" si="28">SUMIFS(G404:G407,$U404:$U407,1)</f>
        <v>1007</v>
      </c>
      <c r="H408" s="349">
        <f t="shared" si="28"/>
        <v>202</v>
      </c>
      <c r="I408" s="348">
        <f t="shared" si="28"/>
        <v>1042</v>
      </c>
      <c r="J408" s="349">
        <f t="shared" si="28"/>
        <v>1204</v>
      </c>
      <c r="K408" s="350">
        <f t="shared" si="28"/>
        <v>3948</v>
      </c>
      <c r="L408" s="349">
        <f t="shared" si="28"/>
        <v>1442</v>
      </c>
      <c r="M408" s="348">
        <f t="shared" si="28"/>
        <v>3259</v>
      </c>
      <c r="N408" s="349">
        <f t="shared" si="28"/>
        <v>3820</v>
      </c>
      <c r="O408" s="348">
        <f t="shared" si="28"/>
        <v>1831</v>
      </c>
      <c r="P408" s="349">
        <f t="shared" si="28"/>
        <v>1823</v>
      </c>
      <c r="Q408" s="348">
        <f t="shared" si="28"/>
        <v>2466</v>
      </c>
      <c r="R408" s="349">
        <f t="shared" si="28"/>
        <v>212</v>
      </c>
      <c r="S408" s="349">
        <f t="shared" si="28"/>
        <v>22256</v>
      </c>
      <c r="T408" s="351"/>
      <c r="U408" s="345">
        <v>2</v>
      </c>
      <c r="V408" s="523"/>
      <c r="W408" s="366"/>
      <c r="X408" s="366"/>
    </row>
    <row r="409" spans="1:24" ht="15" customHeight="1">
      <c r="A409" s="356"/>
      <c r="B409" s="374" t="s">
        <v>647</v>
      </c>
      <c r="C409" s="375"/>
      <c r="D409" s="163" t="s">
        <v>46</v>
      </c>
      <c r="E409" s="478" t="s">
        <v>436</v>
      </c>
      <c r="F409" s="174"/>
      <c r="G409" s="175">
        <v>0</v>
      </c>
      <c r="H409" s="176">
        <v>50</v>
      </c>
      <c r="I409" s="175">
        <v>528</v>
      </c>
      <c r="J409" s="176">
        <v>986</v>
      </c>
      <c r="K409" s="177">
        <v>2722</v>
      </c>
      <c r="L409" s="176">
        <v>1293</v>
      </c>
      <c r="M409" s="175">
        <v>1440</v>
      </c>
      <c r="N409" s="176">
        <v>1652</v>
      </c>
      <c r="O409" s="175">
        <v>1997</v>
      </c>
      <c r="P409" s="176">
        <v>2953</v>
      </c>
      <c r="Q409" s="175">
        <v>647</v>
      </c>
      <c r="R409" s="176">
        <v>0</v>
      </c>
      <c r="S409" s="176">
        <f t="shared" si="24"/>
        <v>14268</v>
      </c>
      <c r="T409" s="341" t="s">
        <v>186</v>
      </c>
      <c r="U409" s="345">
        <v>1</v>
      </c>
      <c r="V409" s="523"/>
      <c r="W409" s="366"/>
      <c r="X409" s="366"/>
    </row>
    <row r="410" spans="1:24" ht="15" customHeight="1">
      <c r="A410" s="356"/>
      <c r="B410" s="377"/>
      <c r="C410" s="377"/>
      <c r="D410" s="165" t="s">
        <v>48</v>
      </c>
      <c r="E410" s="477" t="s">
        <v>437</v>
      </c>
      <c r="F410" s="170"/>
      <c r="G410" s="171">
        <v>0</v>
      </c>
      <c r="H410" s="172">
        <v>0</v>
      </c>
      <c r="I410" s="171">
        <v>14</v>
      </c>
      <c r="J410" s="172">
        <v>68</v>
      </c>
      <c r="K410" s="173">
        <v>219</v>
      </c>
      <c r="L410" s="172">
        <v>150</v>
      </c>
      <c r="M410" s="171">
        <v>156</v>
      </c>
      <c r="N410" s="172">
        <v>246</v>
      </c>
      <c r="O410" s="171">
        <v>155</v>
      </c>
      <c r="P410" s="172">
        <v>244</v>
      </c>
      <c r="Q410" s="171">
        <v>125</v>
      </c>
      <c r="R410" s="172">
        <v>0</v>
      </c>
      <c r="S410" s="172">
        <f t="shared" si="24"/>
        <v>1377</v>
      </c>
      <c r="T410" s="352" t="s">
        <v>170</v>
      </c>
      <c r="U410" s="345">
        <v>1</v>
      </c>
      <c r="V410" s="523"/>
      <c r="W410" s="366"/>
      <c r="X410" s="366"/>
    </row>
    <row r="411" spans="1:24" ht="15" customHeight="1">
      <c r="A411" s="356"/>
      <c r="B411" s="377"/>
      <c r="C411" s="377"/>
      <c r="D411" s="163" t="s">
        <v>50</v>
      </c>
      <c r="E411" s="478" t="s">
        <v>438</v>
      </c>
      <c r="F411" s="174"/>
      <c r="G411" s="171">
        <v>0</v>
      </c>
      <c r="H411" s="172">
        <v>0</v>
      </c>
      <c r="I411" s="175">
        <v>0</v>
      </c>
      <c r="J411" s="176">
        <v>90</v>
      </c>
      <c r="K411" s="177">
        <v>223</v>
      </c>
      <c r="L411" s="176">
        <v>84</v>
      </c>
      <c r="M411" s="175">
        <v>155</v>
      </c>
      <c r="N411" s="176">
        <v>253</v>
      </c>
      <c r="O411" s="175">
        <v>153</v>
      </c>
      <c r="P411" s="176">
        <v>209</v>
      </c>
      <c r="Q411" s="175">
        <v>113</v>
      </c>
      <c r="R411" s="176">
        <v>0</v>
      </c>
      <c r="S411" s="176">
        <f t="shared" si="24"/>
        <v>1280</v>
      </c>
      <c r="T411" s="341" t="s">
        <v>170</v>
      </c>
      <c r="U411" s="345">
        <v>1</v>
      </c>
      <c r="V411" s="523"/>
      <c r="W411" s="366"/>
      <c r="X411" s="366"/>
    </row>
    <row r="412" spans="1:24" ht="15" customHeight="1">
      <c r="A412" s="356"/>
      <c r="B412" s="377"/>
      <c r="C412" s="377"/>
      <c r="D412" s="165" t="s">
        <v>52</v>
      </c>
      <c r="E412" s="477" t="s">
        <v>439</v>
      </c>
      <c r="F412" s="170"/>
      <c r="G412" s="171">
        <v>0</v>
      </c>
      <c r="H412" s="172">
        <v>0</v>
      </c>
      <c r="I412" s="171">
        <v>0</v>
      </c>
      <c r="J412" s="172">
        <v>0</v>
      </c>
      <c r="K412" s="173">
        <v>0</v>
      </c>
      <c r="L412" s="172">
        <v>0</v>
      </c>
      <c r="M412" s="171">
        <v>471</v>
      </c>
      <c r="N412" s="172">
        <v>1471</v>
      </c>
      <c r="O412" s="171">
        <v>0</v>
      </c>
      <c r="P412" s="172">
        <v>0</v>
      </c>
      <c r="Q412" s="171">
        <v>0</v>
      </c>
      <c r="R412" s="172">
        <v>0</v>
      </c>
      <c r="S412" s="172">
        <f t="shared" si="24"/>
        <v>1942</v>
      </c>
      <c r="T412" s="352" t="s">
        <v>185</v>
      </c>
      <c r="U412" s="345">
        <v>1</v>
      </c>
      <c r="V412" s="523"/>
      <c r="W412" s="366"/>
      <c r="X412" s="366"/>
    </row>
    <row r="413" spans="1:24" ht="15" customHeight="1">
      <c r="A413" s="356"/>
      <c r="B413" s="377"/>
      <c r="C413" s="377"/>
      <c r="D413" s="165" t="s">
        <v>201</v>
      </c>
      <c r="E413" s="477" t="s">
        <v>440</v>
      </c>
      <c r="F413" s="170"/>
      <c r="G413" s="171">
        <v>0</v>
      </c>
      <c r="H413" s="172">
        <v>0</v>
      </c>
      <c r="I413" s="171">
        <v>0</v>
      </c>
      <c r="J413" s="172">
        <v>0</v>
      </c>
      <c r="K413" s="173">
        <v>0</v>
      </c>
      <c r="L413" s="172">
        <v>0</v>
      </c>
      <c r="M413" s="171">
        <v>62</v>
      </c>
      <c r="N413" s="172">
        <v>145</v>
      </c>
      <c r="O413" s="171">
        <v>0</v>
      </c>
      <c r="P413" s="172">
        <v>0</v>
      </c>
      <c r="Q413" s="171">
        <v>0</v>
      </c>
      <c r="R413" s="172">
        <v>0</v>
      </c>
      <c r="S413" s="172">
        <f t="shared" si="24"/>
        <v>207</v>
      </c>
      <c r="T413" s="352" t="s">
        <v>185</v>
      </c>
      <c r="U413" s="345">
        <v>1</v>
      </c>
      <c r="V413" s="523"/>
      <c r="W413" s="366"/>
      <c r="X413" s="366"/>
    </row>
    <row r="414" spans="1:24" ht="15" customHeight="1">
      <c r="A414" s="356"/>
      <c r="B414" s="377"/>
      <c r="C414" s="377"/>
      <c r="D414" s="165" t="s">
        <v>56</v>
      </c>
      <c r="E414" s="477" t="s">
        <v>441</v>
      </c>
      <c r="F414" s="170"/>
      <c r="G414" s="171">
        <v>0</v>
      </c>
      <c r="H414" s="172">
        <v>0</v>
      </c>
      <c r="I414" s="171">
        <v>0</v>
      </c>
      <c r="J414" s="172">
        <v>0</v>
      </c>
      <c r="K414" s="173">
        <v>0</v>
      </c>
      <c r="L414" s="172">
        <v>0</v>
      </c>
      <c r="M414" s="171">
        <v>48</v>
      </c>
      <c r="N414" s="172">
        <v>96</v>
      </c>
      <c r="O414" s="171">
        <v>15</v>
      </c>
      <c r="P414" s="172">
        <v>17</v>
      </c>
      <c r="Q414" s="171">
        <v>0</v>
      </c>
      <c r="R414" s="172">
        <v>0</v>
      </c>
      <c r="S414" s="172">
        <f t="shared" si="24"/>
        <v>176</v>
      </c>
      <c r="T414" s="352" t="s">
        <v>182</v>
      </c>
      <c r="U414" s="345">
        <v>1</v>
      </c>
      <c r="V414" s="523"/>
      <c r="W414" s="366"/>
      <c r="X414" s="366"/>
    </row>
    <row r="415" spans="1:24" ht="15" customHeight="1">
      <c r="A415" s="356"/>
      <c r="B415" s="377"/>
      <c r="C415" s="377"/>
      <c r="D415" s="165" t="s">
        <v>58</v>
      </c>
      <c r="E415" s="477" t="s">
        <v>442</v>
      </c>
      <c r="F415" s="170"/>
      <c r="G415" s="171">
        <v>0</v>
      </c>
      <c r="H415" s="172">
        <v>0</v>
      </c>
      <c r="I415" s="171">
        <v>0</v>
      </c>
      <c r="J415" s="172">
        <v>8</v>
      </c>
      <c r="K415" s="173">
        <v>51</v>
      </c>
      <c r="L415" s="172">
        <v>140</v>
      </c>
      <c r="M415" s="171">
        <v>224</v>
      </c>
      <c r="N415" s="172">
        <v>256</v>
      </c>
      <c r="O415" s="171">
        <v>86</v>
      </c>
      <c r="P415" s="172">
        <v>52</v>
      </c>
      <c r="Q415" s="171">
        <v>12</v>
      </c>
      <c r="R415" s="172">
        <v>0</v>
      </c>
      <c r="S415" s="172">
        <f t="shared" si="24"/>
        <v>829</v>
      </c>
      <c r="T415" s="352" t="s">
        <v>181</v>
      </c>
      <c r="U415" s="345">
        <v>1</v>
      </c>
      <c r="V415" s="523"/>
      <c r="W415" s="366"/>
      <c r="X415" s="366"/>
    </row>
    <row r="416" spans="1:24" ht="15" customHeight="1">
      <c r="A416" s="394"/>
      <c r="B416" s="395"/>
      <c r="C416" s="395"/>
      <c r="D416" s="396"/>
      <c r="E416" s="479" t="s">
        <v>633</v>
      </c>
      <c r="F416" s="387"/>
      <c r="G416" s="397">
        <f t="shared" ref="G416:S416" si="29">SUMIFS(G409:G415,$U409:$U415,1)</f>
        <v>0</v>
      </c>
      <c r="H416" s="398">
        <f t="shared" si="29"/>
        <v>50</v>
      </c>
      <c r="I416" s="397">
        <f t="shared" si="29"/>
        <v>542</v>
      </c>
      <c r="J416" s="398">
        <f t="shared" si="29"/>
        <v>1152</v>
      </c>
      <c r="K416" s="399">
        <f t="shared" si="29"/>
        <v>3215</v>
      </c>
      <c r="L416" s="398">
        <f t="shared" si="29"/>
        <v>1667</v>
      </c>
      <c r="M416" s="397">
        <f t="shared" si="29"/>
        <v>2556</v>
      </c>
      <c r="N416" s="398">
        <f t="shared" si="29"/>
        <v>4119</v>
      </c>
      <c r="O416" s="397">
        <f t="shared" si="29"/>
        <v>2406</v>
      </c>
      <c r="P416" s="398">
        <f t="shared" si="29"/>
        <v>3475</v>
      </c>
      <c r="Q416" s="397">
        <f t="shared" si="29"/>
        <v>897</v>
      </c>
      <c r="R416" s="398">
        <f t="shared" si="29"/>
        <v>0</v>
      </c>
      <c r="S416" s="398">
        <f t="shared" si="29"/>
        <v>20079</v>
      </c>
      <c r="T416" s="390"/>
      <c r="U416" s="345">
        <v>2</v>
      </c>
      <c r="V416" s="523"/>
      <c r="W416" s="366"/>
      <c r="X416" s="366"/>
    </row>
    <row r="417" spans="1:24" ht="15" customHeight="1">
      <c r="A417" s="401"/>
      <c r="B417" s="402" t="s">
        <v>648</v>
      </c>
      <c r="C417" s="403"/>
      <c r="D417" s="163" t="s">
        <v>46</v>
      </c>
      <c r="E417" s="478" t="s">
        <v>444</v>
      </c>
      <c r="F417" s="174"/>
      <c r="G417" s="175">
        <v>9</v>
      </c>
      <c r="H417" s="176">
        <v>29</v>
      </c>
      <c r="I417" s="175">
        <v>113</v>
      </c>
      <c r="J417" s="176">
        <v>184</v>
      </c>
      <c r="K417" s="177">
        <v>343</v>
      </c>
      <c r="L417" s="176">
        <v>207</v>
      </c>
      <c r="M417" s="175">
        <v>358</v>
      </c>
      <c r="N417" s="176">
        <v>415</v>
      </c>
      <c r="O417" s="175">
        <v>306</v>
      </c>
      <c r="P417" s="176">
        <v>276</v>
      </c>
      <c r="Q417" s="175">
        <v>198</v>
      </c>
      <c r="R417" s="176">
        <v>28</v>
      </c>
      <c r="S417" s="176">
        <f t="shared" si="24"/>
        <v>2466</v>
      </c>
      <c r="T417" s="341" t="s">
        <v>186</v>
      </c>
      <c r="U417" s="345">
        <v>1</v>
      </c>
      <c r="V417" s="523"/>
      <c r="W417" s="366"/>
      <c r="X417" s="366"/>
    </row>
    <row r="418" spans="1:24" ht="15" customHeight="1">
      <c r="A418" s="562"/>
      <c r="B418" s="563"/>
      <c r="C418" s="563"/>
      <c r="D418" s="564"/>
      <c r="E418" s="565" t="s">
        <v>634</v>
      </c>
      <c r="F418" s="566"/>
      <c r="G418" s="567">
        <f>SUMIFS(G417:G417,$U417:$U417,1)</f>
        <v>9</v>
      </c>
      <c r="H418" s="568">
        <f t="shared" ref="H418:S418" si="30">SUMIFS(H417:H417,$U417:$U417,1)</f>
        <v>29</v>
      </c>
      <c r="I418" s="567">
        <f t="shared" si="30"/>
        <v>113</v>
      </c>
      <c r="J418" s="568">
        <f t="shared" si="30"/>
        <v>184</v>
      </c>
      <c r="K418" s="569">
        <f t="shared" si="30"/>
        <v>343</v>
      </c>
      <c r="L418" s="568">
        <f t="shared" si="30"/>
        <v>207</v>
      </c>
      <c r="M418" s="567">
        <f t="shared" si="30"/>
        <v>358</v>
      </c>
      <c r="N418" s="568">
        <f t="shared" si="30"/>
        <v>415</v>
      </c>
      <c r="O418" s="567">
        <f t="shared" si="30"/>
        <v>306</v>
      </c>
      <c r="P418" s="568">
        <f t="shared" si="30"/>
        <v>276</v>
      </c>
      <c r="Q418" s="567">
        <f t="shared" si="30"/>
        <v>198</v>
      </c>
      <c r="R418" s="568">
        <f t="shared" si="30"/>
        <v>28</v>
      </c>
      <c r="S418" s="568">
        <f t="shared" si="30"/>
        <v>2466</v>
      </c>
      <c r="T418" s="570"/>
      <c r="U418" s="345">
        <v>2</v>
      </c>
      <c r="V418" s="523"/>
      <c r="W418" s="366"/>
      <c r="X418" s="366"/>
    </row>
    <row r="419" spans="1:24" ht="15" customHeight="1">
      <c r="A419" s="356"/>
      <c r="B419" s="374" t="s">
        <v>649</v>
      </c>
      <c r="C419" s="375"/>
      <c r="D419" s="165" t="s">
        <v>46</v>
      </c>
      <c r="E419" s="477" t="s">
        <v>445</v>
      </c>
      <c r="F419" s="170"/>
      <c r="G419" s="171">
        <v>20</v>
      </c>
      <c r="H419" s="172">
        <v>82</v>
      </c>
      <c r="I419" s="171">
        <v>204</v>
      </c>
      <c r="J419" s="172">
        <v>318</v>
      </c>
      <c r="K419" s="173">
        <v>1147</v>
      </c>
      <c r="L419" s="172">
        <v>557</v>
      </c>
      <c r="M419" s="171">
        <v>451</v>
      </c>
      <c r="N419" s="172">
        <v>469</v>
      </c>
      <c r="O419" s="171">
        <v>711</v>
      </c>
      <c r="P419" s="172">
        <v>798</v>
      </c>
      <c r="Q419" s="171">
        <v>593</v>
      </c>
      <c r="R419" s="172">
        <v>0</v>
      </c>
      <c r="S419" s="172">
        <f t="shared" si="24"/>
        <v>5350</v>
      </c>
      <c r="T419" s="352" t="s">
        <v>180</v>
      </c>
      <c r="U419" s="345">
        <v>1</v>
      </c>
      <c r="V419" s="523"/>
      <c r="W419" s="366"/>
      <c r="X419" s="366"/>
    </row>
    <row r="420" spans="1:24" ht="15" customHeight="1">
      <c r="A420" s="356"/>
      <c r="B420" s="377"/>
      <c r="C420" s="377"/>
      <c r="D420" s="163" t="s">
        <v>48</v>
      </c>
      <c r="E420" s="478" t="s">
        <v>446</v>
      </c>
      <c r="F420" s="174"/>
      <c r="G420" s="175">
        <v>106</v>
      </c>
      <c r="H420" s="176">
        <v>149</v>
      </c>
      <c r="I420" s="175">
        <v>376</v>
      </c>
      <c r="J420" s="176">
        <v>577</v>
      </c>
      <c r="K420" s="177">
        <v>1269</v>
      </c>
      <c r="L420" s="176">
        <v>616</v>
      </c>
      <c r="M420" s="175">
        <v>876</v>
      </c>
      <c r="N420" s="176">
        <v>1268</v>
      </c>
      <c r="O420" s="175">
        <v>860</v>
      </c>
      <c r="P420" s="176">
        <v>1442</v>
      </c>
      <c r="Q420" s="175">
        <v>805</v>
      </c>
      <c r="R420" s="176">
        <v>264</v>
      </c>
      <c r="S420" s="176">
        <f t="shared" si="24"/>
        <v>8608</v>
      </c>
      <c r="T420" s="341" t="s">
        <v>170</v>
      </c>
      <c r="U420" s="345">
        <v>1</v>
      </c>
      <c r="V420" s="523"/>
      <c r="W420" s="366"/>
      <c r="X420" s="366"/>
    </row>
    <row r="421" spans="1:24" ht="15" customHeight="1">
      <c r="A421" s="356"/>
      <c r="B421" s="377"/>
      <c r="C421" s="377"/>
      <c r="D421" s="163" t="s">
        <v>50</v>
      </c>
      <c r="E421" s="478" t="s">
        <v>447</v>
      </c>
      <c r="F421" s="174"/>
      <c r="G421" s="175">
        <v>0</v>
      </c>
      <c r="H421" s="176">
        <v>0</v>
      </c>
      <c r="I421" s="175">
        <v>0</v>
      </c>
      <c r="J421" s="176">
        <v>0</v>
      </c>
      <c r="K421" s="177">
        <v>0</v>
      </c>
      <c r="L421" s="176">
        <v>0</v>
      </c>
      <c r="M421" s="175">
        <v>1274</v>
      </c>
      <c r="N421" s="176">
        <v>2372</v>
      </c>
      <c r="O421" s="175">
        <v>0</v>
      </c>
      <c r="P421" s="176">
        <v>0</v>
      </c>
      <c r="Q421" s="175">
        <v>0</v>
      </c>
      <c r="R421" s="176">
        <v>0</v>
      </c>
      <c r="S421" s="176">
        <f t="shared" si="24"/>
        <v>3646</v>
      </c>
      <c r="T421" s="341" t="s">
        <v>185</v>
      </c>
      <c r="U421" s="345">
        <v>1</v>
      </c>
      <c r="V421" s="523"/>
      <c r="W421" s="366"/>
      <c r="X421" s="366"/>
    </row>
    <row r="422" spans="1:24" ht="15" customHeight="1">
      <c r="A422" s="356"/>
      <c r="B422" s="377"/>
      <c r="C422" s="377"/>
      <c r="D422" s="163" t="s">
        <v>52</v>
      </c>
      <c r="E422" s="478" t="s">
        <v>448</v>
      </c>
      <c r="F422" s="174"/>
      <c r="G422" s="175">
        <v>0</v>
      </c>
      <c r="H422" s="176">
        <v>0</v>
      </c>
      <c r="I422" s="175">
        <v>0</v>
      </c>
      <c r="J422" s="176">
        <v>0</v>
      </c>
      <c r="K422" s="177">
        <v>0</v>
      </c>
      <c r="L422" s="176">
        <v>0</v>
      </c>
      <c r="M422" s="175">
        <v>1511</v>
      </c>
      <c r="N422" s="176">
        <v>1955</v>
      </c>
      <c r="O422" s="175">
        <v>0</v>
      </c>
      <c r="P422" s="176">
        <v>0</v>
      </c>
      <c r="Q422" s="175">
        <v>0</v>
      </c>
      <c r="R422" s="176">
        <v>0</v>
      </c>
      <c r="S422" s="176">
        <f t="shared" si="24"/>
        <v>3466</v>
      </c>
      <c r="T422" s="341" t="s">
        <v>185</v>
      </c>
      <c r="U422" s="345">
        <v>1</v>
      </c>
      <c r="V422" s="523"/>
      <c r="W422" s="366"/>
      <c r="X422" s="366"/>
    </row>
    <row r="423" spans="1:24" ht="15" customHeight="1">
      <c r="A423" s="356"/>
      <c r="B423" s="377"/>
      <c r="C423" s="377"/>
      <c r="D423" s="163" t="s">
        <v>201</v>
      </c>
      <c r="E423" s="478" t="s">
        <v>838</v>
      </c>
      <c r="F423" s="174"/>
      <c r="G423" s="175">
        <v>2715</v>
      </c>
      <c r="H423" s="176">
        <v>2874</v>
      </c>
      <c r="I423" s="175">
        <v>4337</v>
      </c>
      <c r="J423" s="176">
        <v>4717</v>
      </c>
      <c r="K423" s="177">
        <v>7788</v>
      </c>
      <c r="L423" s="176">
        <v>5765</v>
      </c>
      <c r="M423" s="175">
        <v>6351</v>
      </c>
      <c r="N423" s="176">
        <v>7913</v>
      </c>
      <c r="O423" s="175">
        <v>6587</v>
      </c>
      <c r="P423" s="176">
        <v>8518</v>
      </c>
      <c r="Q423" s="175">
        <v>5325</v>
      </c>
      <c r="R423" s="176">
        <v>2938</v>
      </c>
      <c r="S423" s="176">
        <f t="shared" si="24"/>
        <v>65828</v>
      </c>
      <c r="T423" s="341" t="s">
        <v>174</v>
      </c>
      <c r="U423" s="345">
        <v>1</v>
      </c>
      <c r="V423" s="523"/>
      <c r="W423" s="366"/>
      <c r="X423" s="366"/>
    </row>
    <row r="424" spans="1:24" ht="15" customHeight="1">
      <c r="A424" s="356"/>
      <c r="B424" s="377"/>
      <c r="C424" s="377"/>
      <c r="D424" s="163" t="s">
        <v>56</v>
      </c>
      <c r="E424" s="478" t="s">
        <v>449</v>
      </c>
      <c r="F424" s="174"/>
      <c r="G424" s="175">
        <v>0</v>
      </c>
      <c r="H424" s="176">
        <v>0</v>
      </c>
      <c r="I424" s="175">
        <v>0</v>
      </c>
      <c r="J424" s="176">
        <v>0</v>
      </c>
      <c r="K424" s="177">
        <v>0</v>
      </c>
      <c r="L424" s="176">
        <v>0</v>
      </c>
      <c r="M424" s="175">
        <v>229</v>
      </c>
      <c r="N424" s="176">
        <v>327</v>
      </c>
      <c r="O424" s="175">
        <v>0</v>
      </c>
      <c r="P424" s="176">
        <v>0</v>
      </c>
      <c r="Q424" s="175">
        <v>0</v>
      </c>
      <c r="R424" s="176">
        <v>0</v>
      </c>
      <c r="S424" s="176">
        <f t="shared" si="24"/>
        <v>556</v>
      </c>
      <c r="T424" s="341" t="s">
        <v>185</v>
      </c>
      <c r="U424" s="345">
        <v>1</v>
      </c>
      <c r="V424" s="523"/>
      <c r="W424" s="366"/>
      <c r="X424" s="366"/>
    </row>
    <row r="425" spans="1:24" ht="15" customHeight="1">
      <c r="A425" s="356"/>
      <c r="B425" s="377"/>
      <c r="C425" s="377"/>
      <c r="D425" s="163" t="s">
        <v>58</v>
      </c>
      <c r="E425" s="478" t="s">
        <v>450</v>
      </c>
      <c r="F425" s="174"/>
      <c r="G425" s="175">
        <v>1714</v>
      </c>
      <c r="H425" s="176">
        <v>58</v>
      </c>
      <c r="I425" s="175">
        <v>296</v>
      </c>
      <c r="J425" s="176">
        <v>677</v>
      </c>
      <c r="K425" s="177">
        <v>1900</v>
      </c>
      <c r="L425" s="176">
        <v>1530</v>
      </c>
      <c r="M425" s="175">
        <v>832</v>
      </c>
      <c r="N425" s="176">
        <v>1009</v>
      </c>
      <c r="O425" s="175">
        <v>1305</v>
      </c>
      <c r="P425" s="176">
        <v>2403</v>
      </c>
      <c r="Q425" s="175">
        <v>1085</v>
      </c>
      <c r="R425" s="176">
        <v>269</v>
      </c>
      <c r="S425" s="176">
        <f t="shared" si="24"/>
        <v>13078</v>
      </c>
      <c r="T425" s="341" t="s">
        <v>180</v>
      </c>
      <c r="U425" s="345">
        <v>1</v>
      </c>
      <c r="V425" s="523"/>
      <c r="W425" s="366"/>
      <c r="X425" s="366"/>
    </row>
    <row r="426" spans="1:24" ht="15" customHeight="1">
      <c r="A426" s="356"/>
      <c r="B426" s="377"/>
      <c r="C426" s="377"/>
      <c r="D426" s="163" t="s">
        <v>60</v>
      </c>
      <c r="E426" s="478" t="s">
        <v>451</v>
      </c>
      <c r="F426" s="174"/>
      <c r="G426" s="175">
        <v>13</v>
      </c>
      <c r="H426" s="176">
        <v>23</v>
      </c>
      <c r="I426" s="175">
        <v>158</v>
      </c>
      <c r="J426" s="176">
        <v>172</v>
      </c>
      <c r="K426" s="177">
        <v>426</v>
      </c>
      <c r="L426" s="176">
        <v>118</v>
      </c>
      <c r="M426" s="175">
        <v>118</v>
      </c>
      <c r="N426" s="176">
        <v>249</v>
      </c>
      <c r="O426" s="175">
        <v>217</v>
      </c>
      <c r="P426" s="176">
        <v>359</v>
      </c>
      <c r="Q426" s="175">
        <v>189</v>
      </c>
      <c r="R426" s="176">
        <v>49</v>
      </c>
      <c r="S426" s="176">
        <f t="shared" si="24"/>
        <v>2091</v>
      </c>
      <c r="T426" s="341" t="s">
        <v>170</v>
      </c>
      <c r="U426" s="345">
        <v>1</v>
      </c>
      <c r="V426" s="523"/>
      <c r="W426" s="366"/>
      <c r="X426" s="366"/>
    </row>
    <row r="427" spans="1:24" ht="15" customHeight="1">
      <c r="A427" s="356"/>
      <c r="B427" s="377"/>
      <c r="C427" s="377"/>
      <c r="D427" s="163" t="s">
        <v>62</v>
      </c>
      <c r="E427" s="478" t="s">
        <v>452</v>
      </c>
      <c r="F427" s="174"/>
      <c r="G427" s="175">
        <v>12</v>
      </c>
      <c r="H427" s="176">
        <v>11</v>
      </c>
      <c r="I427" s="175">
        <v>194</v>
      </c>
      <c r="J427" s="176">
        <v>202</v>
      </c>
      <c r="K427" s="177">
        <v>693</v>
      </c>
      <c r="L427" s="176">
        <v>232</v>
      </c>
      <c r="M427" s="175">
        <v>97</v>
      </c>
      <c r="N427" s="176">
        <v>326</v>
      </c>
      <c r="O427" s="175">
        <v>379</v>
      </c>
      <c r="P427" s="176">
        <v>546</v>
      </c>
      <c r="Q427" s="175">
        <v>179</v>
      </c>
      <c r="R427" s="176">
        <v>30</v>
      </c>
      <c r="S427" s="176">
        <f t="shared" si="24"/>
        <v>2901</v>
      </c>
      <c r="T427" s="341" t="s">
        <v>170</v>
      </c>
      <c r="U427" s="345">
        <v>1</v>
      </c>
      <c r="V427" s="523"/>
      <c r="W427" s="366"/>
      <c r="X427" s="366"/>
    </row>
    <row r="428" spans="1:24" ht="15" customHeight="1">
      <c r="A428" s="356"/>
      <c r="B428" s="377"/>
      <c r="C428" s="377"/>
      <c r="D428" s="163" t="s">
        <v>64</v>
      </c>
      <c r="E428" s="478" t="s">
        <v>453</v>
      </c>
      <c r="F428" s="174"/>
      <c r="G428" s="175">
        <v>840</v>
      </c>
      <c r="H428" s="176">
        <v>785</v>
      </c>
      <c r="I428" s="175">
        <v>901</v>
      </c>
      <c r="J428" s="176">
        <v>901</v>
      </c>
      <c r="K428" s="177">
        <v>1141</v>
      </c>
      <c r="L428" s="176">
        <v>929</v>
      </c>
      <c r="M428" s="175">
        <v>893</v>
      </c>
      <c r="N428" s="176">
        <v>1031</v>
      </c>
      <c r="O428" s="175">
        <v>959</v>
      </c>
      <c r="P428" s="176">
        <v>1280</v>
      </c>
      <c r="Q428" s="175">
        <v>1039</v>
      </c>
      <c r="R428" s="176">
        <v>940</v>
      </c>
      <c r="S428" s="176">
        <f t="shared" si="24"/>
        <v>11639</v>
      </c>
      <c r="T428" s="341" t="s">
        <v>171</v>
      </c>
      <c r="U428" s="345">
        <v>1</v>
      </c>
      <c r="V428" s="523"/>
      <c r="W428" s="366"/>
      <c r="X428" s="366"/>
    </row>
    <row r="429" spans="1:24" ht="15" customHeight="1">
      <c r="A429" s="356"/>
      <c r="B429" s="377"/>
      <c r="C429" s="377"/>
      <c r="D429" s="163" t="s">
        <v>66</v>
      </c>
      <c r="E429" s="478" t="s">
        <v>837</v>
      </c>
      <c r="F429" s="174"/>
      <c r="G429" s="175">
        <v>295</v>
      </c>
      <c r="H429" s="176">
        <v>248</v>
      </c>
      <c r="I429" s="175">
        <v>588</v>
      </c>
      <c r="J429" s="176">
        <v>489</v>
      </c>
      <c r="K429" s="177">
        <v>821</v>
      </c>
      <c r="L429" s="176">
        <v>642</v>
      </c>
      <c r="M429" s="175">
        <v>647</v>
      </c>
      <c r="N429" s="176">
        <v>445</v>
      </c>
      <c r="O429" s="175">
        <v>613</v>
      </c>
      <c r="P429" s="176">
        <v>722</v>
      </c>
      <c r="Q429" s="175">
        <v>516</v>
      </c>
      <c r="R429" s="176">
        <v>206</v>
      </c>
      <c r="S429" s="176">
        <f t="shared" si="24"/>
        <v>6232</v>
      </c>
      <c r="T429" s="341" t="s">
        <v>181</v>
      </c>
      <c r="U429" s="345">
        <v>1</v>
      </c>
      <c r="V429" s="523"/>
      <c r="W429" s="366"/>
      <c r="X429" s="366"/>
    </row>
    <row r="430" spans="1:24" ht="15" customHeight="1">
      <c r="A430" s="356"/>
      <c r="B430" s="377"/>
      <c r="C430" s="377"/>
      <c r="D430" s="163" t="s">
        <v>68</v>
      </c>
      <c r="E430" s="478" t="s">
        <v>454</v>
      </c>
      <c r="F430" s="174"/>
      <c r="G430" s="175">
        <v>0</v>
      </c>
      <c r="H430" s="176">
        <v>0</v>
      </c>
      <c r="I430" s="175">
        <v>0</v>
      </c>
      <c r="J430" s="176">
        <v>0</v>
      </c>
      <c r="K430" s="177">
        <v>0</v>
      </c>
      <c r="L430" s="176">
        <v>0</v>
      </c>
      <c r="M430" s="175">
        <v>279</v>
      </c>
      <c r="N430" s="176">
        <v>453</v>
      </c>
      <c r="O430" s="175">
        <v>0</v>
      </c>
      <c r="P430" s="176">
        <v>0</v>
      </c>
      <c r="Q430" s="175">
        <v>0</v>
      </c>
      <c r="R430" s="176">
        <v>0</v>
      </c>
      <c r="S430" s="176">
        <f t="shared" si="24"/>
        <v>732</v>
      </c>
      <c r="T430" s="341" t="s">
        <v>185</v>
      </c>
      <c r="U430" s="345">
        <v>1</v>
      </c>
      <c r="V430" s="523"/>
      <c r="W430" s="366"/>
      <c r="X430" s="366"/>
    </row>
    <row r="431" spans="1:24" ht="15" customHeight="1">
      <c r="A431" s="381"/>
      <c r="B431" s="382"/>
      <c r="C431" s="382"/>
      <c r="D431" s="163" t="s">
        <v>70</v>
      </c>
      <c r="E431" s="478" t="s">
        <v>455</v>
      </c>
      <c r="F431" s="174"/>
      <c r="G431" s="175">
        <v>2148</v>
      </c>
      <c r="H431" s="176">
        <v>81</v>
      </c>
      <c r="I431" s="175">
        <v>416</v>
      </c>
      <c r="J431" s="176">
        <v>698</v>
      </c>
      <c r="K431" s="177">
        <v>1994</v>
      </c>
      <c r="L431" s="176">
        <v>4573</v>
      </c>
      <c r="M431" s="175">
        <v>863</v>
      </c>
      <c r="N431" s="176">
        <v>1064</v>
      </c>
      <c r="O431" s="175">
        <v>1360</v>
      </c>
      <c r="P431" s="176">
        <v>2483</v>
      </c>
      <c r="Q431" s="175">
        <v>809</v>
      </c>
      <c r="R431" s="176">
        <v>369</v>
      </c>
      <c r="S431" s="176">
        <f>SUM(G431:R431)</f>
        <v>16858</v>
      </c>
      <c r="T431" s="341" t="s">
        <v>180</v>
      </c>
      <c r="U431" s="345">
        <v>1</v>
      </c>
      <c r="V431" s="523"/>
      <c r="W431" s="366"/>
      <c r="X431" s="366"/>
    </row>
    <row r="432" spans="1:24" ht="15" customHeight="1">
      <c r="A432" s="385"/>
      <c r="B432" s="386"/>
      <c r="C432" s="386"/>
      <c r="D432" s="346"/>
      <c r="E432" s="481" t="s">
        <v>635</v>
      </c>
      <c r="F432" s="347"/>
      <c r="G432" s="348">
        <f t="shared" ref="G432:R432" si="31">SUMIFS(G419:G431,$U419:$U431,1)</f>
        <v>7863</v>
      </c>
      <c r="H432" s="349">
        <f t="shared" si="31"/>
        <v>4311</v>
      </c>
      <c r="I432" s="348">
        <f t="shared" si="31"/>
        <v>7470</v>
      </c>
      <c r="J432" s="349">
        <f t="shared" si="31"/>
        <v>8751</v>
      </c>
      <c r="K432" s="350">
        <f t="shared" si="31"/>
        <v>17179</v>
      </c>
      <c r="L432" s="349">
        <f t="shared" si="31"/>
        <v>14962</v>
      </c>
      <c r="M432" s="348">
        <f t="shared" si="31"/>
        <v>14421</v>
      </c>
      <c r="N432" s="349">
        <f t="shared" si="31"/>
        <v>18881</v>
      </c>
      <c r="O432" s="348">
        <f t="shared" si="31"/>
        <v>12991</v>
      </c>
      <c r="P432" s="349">
        <f>SUMIFS(P419:P431,$U419:$U431,1)</f>
        <v>18551</v>
      </c>
      <c r="Q432" s="348">
        <f>SUMIFS(Q419:Q431,$U419:$U431,1)</f>
        <v>10540</v>
      </c>
      <c r="R432" s="349">
        <f t="shared" si="31"/>
        <v>5065</v>
      </c>
      <c r="S432" s="404">
        <f>SUMIFS(S419:S431,$U419:$U431,1)</f>
        <v>140985</v>
      </c>
      <c r="T432" s="351"/>
      <c r="U432" s="345">
        <v>2</v>
      </c>
      <c r="V432" s="523"/>
      <c r="W432" s="366"/>
      <c r="X432" s="366"/>
    </row>
    <row r="433" spans="1:24" ht="15" customHeight="1">
      <c r="A433" s="405"/>
      <c r="B433" s="406"/>
      <c r="C433" s="406"/>
      <c r="D433" s="407"/>
      <c r="E433" s="482" t="s">
        <v>636</v>
      </c>
      <c r="F433" s="408"/>
      <c r="G433" s="572">
        <f t="shared" ref="G433:S433" si="32">SUMIFS(G6:G432,$U6:$U432,2)</f>
        <v>2395499</v>
      </c>
      <c r="H433" s="573">
        <f t="shared" si="32"/>
        <v>944058</v>
      </c>
      <c r="I433" s="572">
        <f t="shared" si="32"/>
        <v>1738825</v>
      </c>
      <c r="J433" s="573">
        <f t="shared" si="32"/>
        <v>1993618</v>
      </c>
      <c r="K433" s="574">
        <f t="shared" si="32"/>
        <v>2751329</v>
      </c>
      <c r="L433" s="573">
        <f t="shared" si="32"/>
        <v>1841608</v>
      </c>
      <c r="M433" s="572">
        <f t="shared" si="32"/>
        <v>1940593</v>
      </c>
      <c r="N433" s="573">
        <f t="shared" si="32"/>
        <v>3004660</v>
      </c>
      <c r="O433" s="572">
        <f t="shared" si="32"/>
        <v>2029764</v>
      </c>
      <c r="P433" s="573">
        <f t="shared" si="32"/>
        <v>2843408</v>
      </c>
      <c r="Q433" s="572">
        <f t="shared" si="32"/>
        <v>2896536</v>
      </c>
      <c r="R433" s="573">
        <f t="shared" si="32"/>
        <v>1570569</v>
      </c>
      <c r="S433" s="571">
        <f t="shared" si="32"/>
        <v>25950467</v>
      </c>
      <c r="T433" s="409"/>
      <c r="U433" s="345">
        <v>2</v>
      </c>
      <c r="V433" s="523"/>
      <c r="W433" s="366"/>
      <c r="X433" s="366"/>
    </row>
    <row r="434" spans="1:24" s="345" customFormat="1" ht="15" customHeight="1">
      <c r="B434" s="410"/>
      <c r="C434" s="410"/>
      <c r="D434" s="411"/>
      <c r="E434" s="483"/>
      <c r="F434" s="413"/>
      <c r="G434" s="411"/>
      <c r="H434" s="411"/>
      <c r="I434" s="411"/>
      <c r="J434" s="411"/>
      <c r="K434" s="411"/>
      <c r="L434" s="411"/>
      <c r="M434" s="411"/>
      <c r="N434" s="411"/>
      <c r="O434" s="411"/>
      <c r="P434" s="411"/>
      <c r="Q434" s="411"/>
      <c r="R434" s="411"/>
      <c r="S434" s="414"/>
      <c r="T434" s="413"/>
    </row>
  </sheetData>
  <autoFilter ref="A5:X5" xr:uid="{00000000-0001-0000-0300-000000000000}">
    <filterColumn colId="3" showButton="0"/>
  </autoFilter>
  <mergeCells count="7">
    <mergeCell ref="T4:T5"/>
    <mergeCell ref="F4:F5"/>
    <mergeCell ref="B4:B5"/>
    <mergeCell ref="D4:E5"/>
    <mergeCell ref="G4:K4"/>
    <mergeCell ref="L4:R4"/>
    <mergeCell ref="S4:S5"/>
  </mergeCells>
  <phoneticPr fontId="6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  <rowBreaks count="9" manualBreakCount="9">
    <brk id="49" max="19" man="1"/>
    <brk id="93" max="19" man="1"/>
    <brk id="137" max="19" man="1"/>
    <brk id="181" max="19" man="1"/>
    <brk id="225" max="19" man="1"/>
    <brk id="269" max="19" man="1"/>
    <brk id="313" max="19" man="1"/>
    <brk id="357" max="19" man="1"/>
    <brk id="401" max="19" man="1"/>
  </rowBreaks>
  <colBreaks count="1" manualBreakCount="1">
    <brk id="11" max="4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6"/>
  <sheetViews>
    <sheetView view="pageBreakPreview" zoomScale="115" zoomScaleNormal="100" zoomScaleSheetLayoutView="115" workbookViewId="0">
      <selection activeCell="J38" sqref="J38"/>
    </sheetView>
  </sheetViews>
  <sheetFormatPr defaultColWidth="19.625" defaultRowHeight="12"/>
  <cols>
    <col min="1" max="1" width="3.625" style="16" customWidth="1"/>
    <col min="2" max="2" width="10.625" style="1" customWidth="1"/>
    <col min="3" max="3" width="3.625" style="16" customWidth="1"/>
    <col min="4" max="4" width="10.625" style="1" customWidth="1"/>
    <col min="5" max="5" width="3.625" style="16" customWidth="1"/>
    <col min="6" max="6" width="28.125" style="1" customWidth="1"/>
    <col min="7" max="9" width="11.625" style="1" customWidth="1"/>
    <col min="10" max="10" width="9" style="33"/>
    <col min="11" max="14" width="19.625" style="1" customWidth="1"/>
    <col min="15" max="16384" width="19.625" style="1"/>
  </cols>
  <sheetData>
    <row r="1" spans="1:10" ht="21.75" customHeight="1"/>
    <row r="2" spans="1:10" s="7" customFormat="1" ht="21.75" customHeight="1">
      <c r="A2" s="29" t="s">
        <v>652</v>
      </c>
      <c r="C2" s="14"/>
      <c r="E2" s="14"/>
      <c r="J2" s="33"/>
    </row>
    <row r="3" spans="1:10" s="3" customFormat="1" ht="20.25" customHeight="1">
      <c r="A3" s="15"/>
      <c r="C3" s="15"/>
      <c r="E3" s="15"/>
      <c r="I3" s="41" t="s">
        <v>4</v>
      </c>
      <c r="J3" s="33"/>
    </row>
    <row r="4" spans="1:10" s="5" customFormat="1" ht="33.950000000000003" customHeight="1">
      <c r="A4" s="652" t="s">
        <v>459</v>
      </c>
      <c r="B4" s="653"/>
      <c r="C4" s="653" t="s">
        <v>460</v>
      </c>
      <c r="D4" s="653"/>
      <c r="E4" s="653" t="s">
        <v>465</v>
      </c>
      <c r="F4" s="653"/>
      <c r="G4" s="62" t="s">
        <v>921</v>
      </c>
      <c r="H4" s="62" t="s">
        <v>822</v>
      </c>
      <c r="I4" s="63" t="s">
        <v>5</v>
      </c>
      <c r="J4" s="33"/>
    </row>
    <row r="5" spans="1:10" ht="15" customHeight="1">
      <c r="A5" s="61">
        <v>1</v>
      </c>
      <c r="B5" s="180" t="s">
        <v>461</v>
      </c>
      <c r="C5" s="60" t="s">
        <v>463</v>
      </c>
      <c r="D5" s="180" t="s">
        <v>464</v>
      </c>
      <c r="E5" s="187" t="s">
        <v>463</v>
      </c>
      <c r="F5" s="188" t="s">
        <v>466</v>
      </c>
      <c r="G5" s="189">
        <f>SUMIFS('（1）ウ_観光地点別'!$G:$G,'（1）ウ_観光地点別'!$J:$J,J5)</f>
        <v>430249</v>
      </c>
      <c r="H5" s="189">
        <f>SUMIFS('（1）ウ_観光地点別'!$H:$H,'（1）ウ_観光地点別'!$J:$J,J5)</f>
        <v>421111</v>
      </c>
      <c r="I5" s="190">
        <f>IFERROR(+G5/H5-1,"-")</f>
        <v>2.1699741873282719E-2</v>
      </c>
      <c r="J5" s="33" t="str">
        <f>$A$5&amp;"-"&amp;$C$5&amp;"-"&amp;E5</f>
        <v>1-01-01</v>
      </c>
    </row>
    <row r="6" spans="1:10" ht="15" customHeight="1">
      <c r="A6" s="61"/>
      <c r="B6" s="181"/>
      <c r="C6" s="61"/>
      <c r="D6" s="181"/>
      <c r="E6" s="184" t="s">
        <v>468</v>
      </c>
      <c r="F6" s="191" t="s">
        <v>469</v>
      </c>
      <c r="G6" s="185">
        <f>SUMIFS('（1）ウ_観光地点別'!$G:$G,'（1）ウ_観光地点別'!$J:$J,J6)</f>
        <v>15907</v>
      </c>
      <c r="H6" s="185">
        <f>SUMIFS('（1）ウ_観光地点別'!$H:$H,'（1）ウ_観光地点別'!$J:$J,J6)</f>
        <v>11242</v>
      </c>
      <c r="I6" s="321">
        <f t="shared" ref="I6:I11" si="0">IFERROR(+G6/H6-1,"-")</f>
        <v>0.41496175057818885</v>
      </c>
      <c r="J6" s="33" t="str">
        <f t="shared" ref="J6:J11" si="1">$A$5&amp;"-"&amp;$C$5&amp;"-"&amp;E6</f>
        <v>1-01-02</v>
      </c>
    </row>
    <row r="7" spans="1:10" ht="15" customHeight="1">
      <c r="A7" s="61"/>
      <c r="B7" s="181"/>
      <c r="C7" s="61"/>
      <c r="D7" s="181"/>
      <c r="E7" s="193" t="s">
        <v>470</v>
      </c>
      <c r="F7" s="194" t="s">
        <v>471</v>
      </c>
      <c r="G7" s="195">
        <f>SUMIFS('（1）ウ_観光地点別'!$G:$G,'（1）ウ_観光地点別'!$J:$J,J7)</f>
        <v>9706</v>
      </c>
      <c r="H7" s="195">
        <f>SUMIFS('（1）ウ_観光地点別'!$H:$H,'（1）ウ_観光地点別'!$J:$J,J7)</f>
        <v>8258</v>
      </c>
      <c r="I7" s="506">
        <f t="shared" si="0"/>
        <v>0.17534511988374901</v>
      </c>
      <c r="J7" s="33" t="str">
        <f t="shared" si="1"/>
        <v>1-01-03</v>
      </c>
    </row>
    <row r="8" spans="1:10" ht="15" customHeight="1">
      <c r="A8" s="61"/>
      <c r="B8" s="181"/>
      <c r="C8" s="61"/>
      <c r="D8" s="181"/>
      <c r="E8" s="184" t="s">
        <v>472</v>
      </c>
      <c r="F8" s="191" t="s">
        <v>473</v>
      </c>
      <c r="G8" s="185">
        <f>SUMIFS('（1）ウ_観光地点別'!$G:$G,'（1）ウ_観光地点別'!$J:$J,J8)</f>
        <v>424777</v>
      </c>
      <c r="H8" s="185">
        <f>SUMIFS('（1）ウ_観光地点別'!$H:$H,'（1）ウ_観光地点別'!$J:$J,J8)</f>
        <v>348366</v>
      </c>
      <c r="I8" s="321">
        <f t="shared" si="0"/>
        <v>0.21934115269572807</v>
      </c>
      <c r="J8" s="33" t="str">
        <f t="shared" si="1"/>
        <v>1-01-04</v>
      </c>
    </row>
    <row r="9" spans="1:10" ht="15" customHeight="1">
      <c r="A9" s="61"/>
      <c r="B9" s="181"/>
      <c r="C9" s="61"/>
      <c r="D9" s="181"/>
      <c r="E9" s="184" t="s">
        <v>474</v>
      </c>
      <c r="F9" s="191" t="s">
        <v>475</v>
      </c>
      <c r="G9" s="185">
        <f>SUMIFS('（1）ウ_観光地点別'!$G:$G,'（1）ウ_観光地点別'!$J:$J,J9)</f>
        <v>1484245</v>
      </c>
      <c r="H9" s="185">
        <f>SUMIFS('（1）ウ_観光地点別'!$H:$H,'（1）ウ_観光地点別'!$J:$J,J9)</f>
        <v>1236640</v>
      </c>
      <c r="I9" s="321">
        <f t="shared" si="0"/>
        <v>0.2002239940483892</v>
      </c>
      <c r="J9" s="33" t="str">
        <f t="shared" si="1"/>
        <v>1-01-05</v>
      </c>
    </row>
    <row r="10" spans="1:10" ht="15" customHeight="1">
      <c r="A10" s="61"/>
      <c r="B10" s="181"/>
      <c r="C10" s="61"/>
      <c r="D10" s="181"/>
      <c r="E10" s="184" t="s">
        <v>476</v>
      </c>
      <c r="F10" s="191" t="s">
        <v>477</v>
      </c>
      <c r="G10" s="185">
        <f>SUMIFS('（1）ウ_観光地点別'!$G:$G,'（1）ウ_観光地点別'!$J:$J,J10)</f>
        <v>0</v>
      </c>
      <c r="H10" s="185">
        <f>SUMIFS('（1）ウ_観光地点別'!$H:$H,'（1）ウ_観光地点別'!$J:$J,J10)</f>
        <v>0</v>
      </c>
      <c r="I10" s="321" t="str">
        <f t="shared" si="0"/>
        <v>-</v>
      </c>
      <c r="J10" s="33" t="str">
        <f t="shared" si="1"/>
        <v>1-01-06</v>
      </c>
    </row>
    <row r="11" spans="1:10" ht="15" customHeight="1">
      <c r="A11" s="61"/>
      <c r="B11" s="181"/>
      <c r="C11" s="61"/>
      <c r="D11" s="183"/>
      <c r="E11" s="184" t="s">
        <v>478</v>
      </c>
      <c r="F11" s="191" t="s">
        <v>479</v>
      </c>
      <c r="G11" s="185">
        <f>SUMIFS('（1）ウ_観光地点別'!$G:$G,'（1）ウ_観光地点別'!$J:$J,J11)</f>
        <v>79900</v>
      </c>
      <c r="H11" s="185">
        <f>SUMIFS('（1）ウ_観光地点別'!$H:$H,'（1）ウ_観光地点別'!$J:$J,J11)</f>
        <v>62731</v>
      </c>
      <c r="I11" s="321">
        <f t="shared" si="0"/>
        <v>0.27369243276848776</v>
      </c>
      <c r="J11" s="33" t="str">
        <f t="shared" si="1"/>
        <v>1-01-99</v>
      </c>
    </row>
    <row r="12" spans="1:10" ht="15" customHeight="1">
      <c r="A12" s="61"/>
      <c r="B12" s="181"/>
      <c r="C12" s="197"/>
      <c r="D12" s="198" t="s">
        <v>27</v>
      </c>
      <c r="E12" s="199"/>
      <c r="F12" s="200"/>
      <c r="G12" s="201">
        <f>SUM(G5:G11)</f>
        <v>2444784</v>
      </c>
      <c r="H12" s="201">
        <f>SUM(H5:H11)</f>
        <v>2088348</v>
      </c>
      <c r="I12" s="202">
        <f t="shared" ref="I12" si="2">+G12/H12-1</f>
        <v>0.17067845014336691</v>
      </c>
    </row>
    <row r="13" spans="1:10" ht="15" customHeight="1">
      <c r="A13" s="61"/>
      <c r="B13" s="181"/>
      <c r="C13" s="60" t="s">
        <v>500</v>
      </c>
      <c r="D13" s="203" t="s">
        <v>480</v>
      </c>
      <c r="E13" s="193" t="s">
        <v>462</v>
      </c>
      <c r="F13" s="194" t="s">
        <v>481</v>
      </c>
      <c r="G13" s="195">
        <f>SUMIFS('（1）ウ_観光地点別'!$G:$G,'（1）ウ_観光地点別'!$J:$J,J13)</f>
        <v>121681</v>
      </c>
      <c r="H13" s="195">
        <f>SUMIFS('（1）ウ_観光地点別'!$H:$H,'（1）ウ_観光地点別'!$J:$J,J13)</f>
        <v>99613</v>
      </c>
      <c r="I13" s="196">
        <f t="shared" ref="I13:I25" si="3">IFERROR(+G13/H13-1,"-")</f>
        <v>0.22153734954273041</v>
      </c>
      <c r="J13" s="33" t="str">
        <f>$A$5&amp;"-"&amp;$C$13&amp;"-"&amp;E13</f>
        <v>1-02-01</v>
      </c>
    </row>
    <row r="14" spans="1:10" ht="15" customHeight="1">
      <c r="A14" s="61"/>
      <c r="B14" s="181"/>
      <c r="C14" s="61"/>
      <c r="D14" s="181"/>
      <c r="E14" s="184" t="s">
        <v>468</v>
      </c>
      <c r="F14" s="191" t="s">
        <v>482</v>
      </c>
      <c r="G14" s="185">
        <f>SUMIFS('（1）ウ_観光地点別'!$G:$G,'（1）ウ_観光地点別'!$J:$J,J14)</f>
        <v>584796</v>
      </c>
      <c r="H14" s="185">
        <f>SUMIFS('（1）ウ_観光地点別'!$H:$H,'（1）ウ_観光地点別'!$J:$J,J14)</f>
        <v>365663</v>
      </c>
      <c r="I14" s="192">
        <f t="shared" si="3"/>
        <v>0.59927583594730671</v>
      </c>
      <c r="J14" s="33" t="str">
        <f t="shared" ref="J14:J25" si="4">$A$5&amp;"-"&amp;$C$13&amp;"-"&amp;E14</f>
        <v>1-02-02</v>
      </c>
    </row>
    <row r="15" spans="1:10" ht="15" customHeight="1">
      <c r="A15" s="61"/>
      <c r="B15" s="181"/>
      <c r="C15" s="61"/>
      <c r="D15" s="181"/>
      <c r="E15" s="193" t="s">
        <v>470</v>
      </c>
      <c r="F15" s="194" t="s">
        <v>483</v>
      </c>
      <c r="G15" s="195">
        <f>SUMIFS('（1）ウ_観光地点別'!$G:$G,'（1）ウ_観光地点別'!$J:$J,J15)</f>
        <v>9506007</v>
      </c>
      <c r="H15" s="195">
        <f>SUMIFS('（1）ウ_観光地点別'!$H:$H,'（1）ウ_観光地点別'!$J:$J,J15)</f>
        <v>7328175</v>
      </c>
      <c r="I15" s="196">
        <f t="shared" si="3"/>
        <v>0.29718613433767627</v>
      </c>
      <c r="J15" s="33" t="str">
        <f t="shared" si="4"/>
        <v>1-02-03</v>
      </c>
    </row>
    <row r="16" spans="1:10" ht="15" customHeight="1">
      <c r="A16" s="61"/>
      <c r="B16" s="181"/>
      <c r="C16" s="61"/>
      <c r="D16" s="181"/>
      <c r="E16" s="184" t="s">
        <v>472</v>
      </c>
      <c r="F16" s="191" t="s">
        <v>484</v>
      </c>
      <c r="G16" s="185">
        <f>SUMIFS('（1）ウ_観光地点別'!$G:$G,'（1）ウ_観光地点別'!$J:$J,J16)</f>
        <v>205543</v>
      </c>
      <c r="H16" s="185">
        <f>SUMIFS('（1）ウ_観光地点別'!$H:$H,'（1）ウ_観光地点別'!$J:$J,J16)</f>
        <v>158831</v>
      </c>
      <c r="I16" s="192">
        <f t="shared" si="3"/>
        <v>0.29409875905837013</v>
      </c>
      <c r="J16" s="33" t="str">
        <f t="shared" si="4"/>
        <v>1-02-04</v>
      </c>
    </row>
    <row r="17" spans="1:10" ht="15" customHeight="1">
      <c r="A17" s="61"/>
      <c r="B17" s="181"/>
      <c r="C17" s="61"/>
      <c r="D17" s="181"/>
      <c r="E17" s="184" t="s">
        <v>474</v>
      </c>
      <c r="F17" s="191" t="s">
        <v>485</v>
      </c>
      <c r="G17" s="185">
        <f>SUMIFS('（1）ウ_観光地点別'!$G:$G,'（1）ウ_観光地点別'!$J:$J,J17)</f>
        <v>70281</v>
      </c>
      <c r="H17" s="185">
        <f>SUMIFS('（1）ウ_観光地点別'!$H:$H,'（1）ウ_観光地点別'!$J:$J,J17)</f>
        <v>57355</v>
      </c>
      <c r="I17" s="192">
        <f t="shared" si="3"/>
        <v>0.2253683201115857</v>
      </c>
      <c r="J17" s="33" t="str">
        <f t="shared" si="4"/>
        <v>1-02-05</v>
      </c>
    </row>
    <row r="18" spans="1:10" ht="15" customHeight="1">
      <c r="A18" s="61"/>
      <c r="B18" s="181"/>
      <c r="C18" s="61"/>
      <c r="D18" s="181"/>
      <c r="E18" s="184" t="s">
        <v>476</v>
      </c>
      <c r="F18" s="191" t="s">
        <v>486</v>
      </c>
      <c r="G18" s="185">
        <f>SUMIFS('（1）ウ_観光地点別'!$G:$G,'（1）ウ_観光地点別'!$J:$J,J18)</f>
        <v>1177094</v>
      </c>
      <c r="H18" s="185">
        <f>SUMIFS('（1）ウ_観光地点別'!$H:$H,'（1）ウ_観光地点別'!$J:$J,J18)</f>
        <v>1041538</v>
      </c>
      <c r="I18" s="192">
        <f t="shared" si="3"/>
        <v>0.13014983610775599</v>
      </c>
      <c r="J18" s="33" t="str">
        <f t="shared" si="4"/>
        <v>1-02-06</v>
      </c>
    </row>
    <row r="19" spans="1:10" ht="15" customHeight="1">
      <c r="A19" s="61"/>
      <c r="B19" s="181"/>
      <c r="C19" s="61"/>
      <c r="D19" s="181"/>
      <c r="E19" s="184" t="s">
        <v>487</v>
      </c>
      <c r="F19" s="191" t="s">
        <v>488</v>
      </c>
      <c r="G19" s="185">
        <f>SUMIFS('（1）ウ_観光地点別'!$G:$G,'（1）ウ_観光地点別'!$J:$J,J19)</f>
        <v>649089</v>
      </c>
      <c r="H19" s="185">
        <f>SUMIFS('（1）ウ_観光地点別'!$H:$H,'（1）ウ_観光地点別'!$J:$J,J19)</f>
        <v>298209</v>
      </c>
      <c r="I19" s="192">
        <f t="shared" si="3"/>
        <v>1.1766244479542869</v>
      </c>
      <c r="J19" s="33" t="str">
        <f t="shared" si="4"/>
        <v>1-02-07</v>
      </c>
    </row>
    <row r="20" spans="1:10" ht="15" customHeight="1">
      <c r="A20" s="61"/>
      <c r="B20" s="181"/>
      <c r="C20" s="61"/>
      <c r="D20" s="181"/>
      <c r="E20" s="184" t="s">
        <v>489</v>
      </c>
      <c r="F20" s="191" t="s">
        <v>490</v>
      </c>
      <c r="G20" s="185">
        <f>SUMIFS('（1）ウ_観光地点別'!$G:$G,'（1）ウ_観光地点別'!$J:$J,J20)</f>
        <v>103163</v>
      </c>
      <c r="H20" s="185">
        <f>SUMIFS('（1）ウ_観光地点別'!$H:$H,'（1）ウ_観光地点別'!$J:$J,J20)</f>
        <v>83372</v>
      </c>
      <c r="I20" s="192">
        <f t="shared" si="3"/>
        <v>0.2373818548193638</v>
      </c>
      <c r="J20" s="33" t="str">
        <f t="shared" si="4"/>
        <v>1-02-08</v>
      </c>
    </row>
    <row r="21" spans="1:10" ht="15" customHeight="1">
      <c r="A21" s="61"/>
      <c r="B21" s="181"/>
      <c r="C21" s="61"/>
      <c r="D21" s="181"/>
      <c r="E21" s="184" t="s">
        <v>491</v>
      </c>
      <c r="F21" s="191" t="s">
        <v>492</v>
      </c>
      <c r="G21" s="185">
        <f>SUMIFS('（1）ウ_観光地点別'!$G:$G,'（1）ウ_観光地点別'!$J:$J,J21)</f>
        <v>361261</v>
      </c>
      <c r="H21" s="185">
        <f>SUMIFS('（1）ウ_観光地点別'!$H:$H,'（1）ウ_観光地点別'!$J:$J,J21)</f>
        <v>341658</v>
      </c>
      <c r="I21" s="192">
        <f t="shared" si="3"/>
        <v>5.7376089539832309E-2</v>
      </c>
      <c r="J21" s="33" t="str">
        <f t="shared" si="4"/>
        <v>1-02-09</v>
      </c>
    </row>
    <row r="22" spans="1:10" ht="15" customHeight="1">
      <c r="A22" s="61"/>
      <c r="B22" s="181"/>
      <c r="C22" s="61"/>
      <c r="D22" s="181"/>
      <c r="E22" s="184" t="s">
        <v>493</v>
      </c>
      <c r="F22" s="191" t="s">
        <v>494</v>
      </c>
      <c r="G22" s="185">
        <f>SUMIFS('（1）ウ_観光地点別'!$G:$G,'（1）ウ_観光地点別'!$J:$J,J22)</f>
        <v>330079</v>
      </c>
      <c r="H22" s="185">
        <f>SUMIFS('（1）ウ_観光地点別'!$H:$H,'（1）ウ_観光地点別'!$J:$J,J22)</f>
        <v>257719</v>
      </c>
      <c r="I22" s="192">
        <f t="shared" si="3"/>
        <v>0.28077091716171498</v>
      </c>
      <c r="J22" s="33" t="str">
        <f t="shared" si="4"/>
        <v>1-02-10</v>
      </c>
    </row>
    <row r="23" spans="1:10" ht="15" customHeight="1">
      <c r="A23" s="61"/>
      <c r="B23" s="181"/>
      <c r="C23" s="61"/>
      <c r="D23" s="181"/>
      <c r="E23" s="184" t="s">
        <v>495</v>
      </c>
      <c r="F23" s="191" t="s">
        <v>496</v>
      </c>
      <c r="G23" s="185">
        <f>SUMIFS('（1）ウ_観光地点別'!$G:$G,'（1）ウ_観光地点別'!$J:$J,J23)</f>
        <v>10687</v>
      </c>
      <c r="H23" s="185">
        <f>SUMIFS('（1）ウ_観光地点別'!$H:$H,'（1）ウ_観光地点別'!$J:$J,J23)</f>
        <v>8677</v>
      </c>
      <c r="I23" s="192">
        <f t="shared" si="3"/>
        <v>0.23164688256309796</v>
      </c>
      <c r="J23" s="33" t="str">
        <f t="shared" si="4"/>
        <v>1-02-11</v>
      </c>
    </row>
    <row r="24" spans="1:10" ht="15" customHeight="1">
      <c r="A24" s="61"/>
      <c r="B24" s="181"/>
      <c r="C24" s="61"/>
      <c r="D24" s="181"/>
      <c r="E24" s="184" t="s">
        <v>497</v>
      </c>
      <c r="F24" s="191" t="s">
        <v>498</v>
      </c>
      <c r="G24" s="185">
        <f>SUMIFS('（1）ウ_観光地点別'!$G:$G,'（1）ウ_観光地点別'!$J:$J,J24)</f>
        <v>184218</v>
      </c>
      <c r="H24" s="185">
        <f>SUMIFS('（1）ウ_観光地点別'!$H:$H,'（1）ウ_観光地点別'!$J:$J,J24)</f>
        <v>123873</v>
      </c>
      <c r="I24" s="192">
        <f t="shared" si="3"/>
        <v>0.48715216390981086</v>
      </c>
      <c r="J24" s="33" t="str">
        <f t="shared" si="4"/>
        <v>1-02-12</v>
      </c>
    </row>
    <row r="25" spans="1:10" ht="15" customHeight="1">
      <c r="A25" s="61"/>
      <c r="B25" s="181"/>
      <c r="C25" s="61"/>
      <c r="D25" s="183"/>
      <c r="E25" s="184" t="s">
        <v>478</v>
      </c>
      <c r="F25" s="191" t="s">
        <v>499</v>
      </c>
      <c r="G25" s="185">
        <f>SUMIFS('（1）ウ_観光地点別'!$G:$G,'（1）ウ_観光地点別'!$J:$J,J25)</f>
        <v>14410</v>
      </c>
      <c r="H25" s="185">
        <f>SUMIFS('（1）ウ_観光地点別'!$H:$H,'（1）ウ_観光地点別'!$J:$J,J25)</f>
        <v>13509</v>
      </c>
      <c r="I25" s="192">
        <f t="shared" si="3"/>
        <v>6.6696276556369893E-2</v>
      </c>
      <c r="J25" s="33" t="str">
        <f t="shared" si="4"/>
        <v>1-02-99</v>
      </c>
    </row>
    <row r="26" spans="1:10" ht="15" customHeight="1">
      <c r="A26" s="61"/>
      <c r="B26" s="181"/>
      <c r="C26" s="197"/>
      <c r="D26" s="198" t="s">
        <v>27</v>
      </c>
      <c r="E26" s="199"/>
      <c r="F26" s="200"/>
      <c r="G26" s="201">
        <f>SUM(G13:G25)</f>
        <v>13318309</v>
      </c>
      <c r="H26" s="201">
        <f>SUM(H13:H25)</f>
        <v>10178192</v>
      </c>
      <c r="I26" s="202">
        <f t="shared" ref="I26:I43" si="5">+G26/H26-1</f>
        <v>0.30851422335125922</v>
      </c>
    </row>
    <row r="27" spans="1:10" ht="15" customHeight="1">
      <c r="A27" s="61"/>
      <c r="B27" s="181"/>
      <c r="C27" s="207" t="s">
        <v>501</v>
      </c>
      <c r="D27" s="204" t="s">
        <v>502</v>
      </c>
      <c r="E27" s="193" t="s">
        <v>462</v>
      </c>
      <c r="F27" s="194" t="s">
        <v>503</v>
      </c>
      <c r="G27" s="205">
        <f>SUMIFS('（1）ウ_観光地点別'!$G:$G,'（1）ウ_観光地点別'!$J:$J,J27)</f>
        <v>2645485</v>
      </c>
      <c r="H27" s="205">
        <f>SUMIFS('（1）ウ_観光地点別'!$H:$H,'（1）ウ_観光地点別'!$J:$J,J27)</f>
        <v>2483415</v>
      </c>
      <c r="I27" s="192">
        <f t="shared" si="5"/>
        <v>6.5260941083145507E-2</v>
      </c>
      <c r="J27" s="33" t="str">
        <f>$A$5&amp;"-"&amp;$C$27&amp;"-"&amp;E27</f>
        <v>1-03-01</v>
      </c>
    </row>
    <row r="28" spans="1:10" ht="15" customHeight="1">
      <c r="A28" s="61"/>
      <c r="B28" s="181"/>
      <c r="C28" s="186"/>
      <c r="D28" s="198" t="s">
        <v>27</v>
      </c>
      <c r="E28" s="199"/>
      <c r="F28" s="200"/>
      <c r="G28" s="206">
        <f>G27</f>
        <v>2645485</v>
      </c>
      <c r="H28" s="206">
        <f>H27</f>
        <v>2483415</v>
      </c>
      <c r="I28" s="202">
        <f t="shared" si="5"/>
        <v>6.5260941083145507E-2</v>
      </c>
    </row>
    <row r="29" spans="1:10" ht="15" customHeight="1">
      <c r="A29" s="61"/>
      <c r="B29" s="181"/>
      <c r="C29" s="207" t="s">
        <v>472</v>
      </c>
      <c r="D29" s="649" t="s">
        <v>650</v>
      </c>
      <c r="E29" s="193" t="s">
        <v>462</v>
      </c>
      <c r="F29" s="194" t="s">
        <v>467</v>
      </c>
      <c r="G29" s="195">
        <f>SUMIFS('（1）ウ_観光地点別'!$G:$G,'（1）ウ_観光地点別'!$J:$J,J29)</f>
        <v>348185</v>
      </c>
      <c r="H29" s="195">
        <f>SUMIFS('（1）ウ_観光地点別'!$H:$H,'（1）ウ_観光地点別'!$J:$J,J29)</f>
        <v>322964</v>
      </c>
      <c r="I29" s="196">
        <f t="shared" ref="I29:I36" si="6">IFERROR(+G29/H29-1,"-")</f>
        <v>7.8092295116483523E-2</v>
      </c>
      <c r="J29" s="33" t="str">
        <f>$A$5&amp;"-"&amp;$C$29&amp;"-"&amp;E29</f>
        <v>1-04-01</v>
      </c>
    </row>
    <row r="30" spans="1:10" ht="15" customHeight="1">
      <c r="A30" s="61"/>
      <c r="B30" s="181"/>
      <c r="C30" s="61"/>
      <c r="D30" s="650"/>
      <c r="E30" s="184" t="s">
        <v>468</v>
      </c>
      <c r="F30" s="191" t="s">
        <v>504</v>
      </c>
      <c r="G30" s="185">
        <f>SUMIFS('（1）ウ_観光地点別'!$G:$G,'（1）ウ_観光地点別'!$J:$J,J30)</f>
        <v>58481</v>
      </c>
      <c r="H30" s="185">
        <f>SUMIFS('（1）ウ_観光地点別'!$H:$H,'（1）ウ_観光地点別'!$J:$J,J30)</f>
        <v>29066</v>
      </c>
      <c r="I30" s="192">
        <f t="shared" si="6"/>
        <v>1.0120071561274342</v>
      </c>
      <c r="J30" s="33" t="str">
        <f t="shared" ref="J30:J36" si="7">$A$5&amp;"-"&amp;$C$29&amp;"-"&amp;E30</f>
        <v>1-04-02</v>
      </c>
    </row>
    <row r="31" spans="1:10" ht="15" customHeight="1">
      <c r="A31" s="61"/>
      <c r="B31" s="181"/>
      <c r="C31" s="61"/>
      <c r="D31" s="650"/>
      <c r="E31" s="184" t="s">
        <v>470</v>
      </c>
      <c r="F31" s="191" t="s">
        <v>505</v>
      </c>
      <c r="G31" s="185">
        <f>SUMIFS('（1）ウ_観光地点別'!$G:$G,'（1）ウ_観光地点別'!$J:$J,J31)</f>
        <v>192189</v>
      </c>
      <c r="H31" s="185">
        <f>SUMIFS('（1）ウ_観光地点別'!$H:$H,'（1）ウ_観光地点別'!$J:$J,J31)</f>
        <v>143737</v>
      </c>
      <c r="I31" s="192">
        <f t="shared" si="6"/>
        <v>0.3370878757731135</v>
      </c>
      <c r="J31" s="33" t="str">
        <f t="shared" si="7"/>
        <v>1-04-03</v>
      </c>
    </row>
    <row r="32" spans="1:10" ht="15" customHeight="1">
      <c r="A32" s="61"/>
      <c r="B32" s="181"/>
      <c r="C32" s="61"/>
      <c r="D32" s="650"/>
      <c r="E32" s="193" t="s">
        <v>472</v>
      </c>
      <c r="F32" s="194" t="s">
        <v>506</v>
      </c>
      <c r="G32" s="195">
        <f>SUMIFS('（1）ウ_観光地点別'!$G:$G,'（1）ウ_観光地点別'!$J:$J,J32)</f>
        <v>333113</v>
      </c>
      <c r="H32" s="195">
        <f>SUMIFS('（1）ウ_観光地点別'!$H:$H,'（1）ウ_観光地点別'!$J:$J,J32)</f>
        <v>327606</v>
      </c>
      <c r="I32" s="196">
        <f t="shared" si="6"/>
        <v>1.6809826437855335E-2</v>
      </c>
      <c r="J32" s="33" t="str">
        <f t="shared" si="7"/>
        <v>1-04-04</v>
      </c>
    </row>
    <row r="33" spans="1:10" ht="15" customHeight="1">
      <c r="A33" s="61"/>
      <c r="B33" s="181"/>
      <c r="C33" s="61"/>
      <c r="D33" s="650"/>
      <c r="E33" s="184" t="s">
        <v>474</v>
      </c>
      <c r="F33" s="191" t="s">
        <v>507</v>
      </c>
      <c r="G33" s="185">
        <f>SUMIFS('（1）ウ_観光地点別'!$G:$G,'（1）ウ_観光地点別'!$J:$J,J33)</f>
        <v>218938</v>
      </c>
      <c r="H33" s="185">
        <f>SUMIFS('（1）ウ_観光地点別'!$H:$H,'（1）ウ_観光地点別'!$J:$J,J33)</f>
        <v>183004</v>
      </c>
      <c r="I33" s="192">
        <f t="shared" si="6"/>
        <v>0.19635636379532695</v>
      </c>
      <c r="J33" s="33" t="str">
        <f t="shared" si="7"/>
        <v>1-04-05</v>
      </c>
    </row>
    <row r="34" spans="1:10" ht="15" customHeight="1">
      <c r="A34" s="61"/>
      <c r="B34" s="181"/>
      <c r="C34" s="61"/>
      <c r="D34" s="650"/>
      <c r="E34" s="184" t="s">
        <v>487</v>
      </c>
      <c r="F34" s="191" t="s">
        <v>508</v>
      </c>
      <c r="G34" s="185">
        <f>SUMIFS('（1）ウ_観光地点別'!$G:$G,'（1）ウ_観光地点別'!$J:$J,J34)</f>
        <v>429821</v>
      </c>
      <c r="H34" s="185">
        <f>SUMIFS('（1）ウ_観光地点別'!$H:$H,'（1）ウ_観光地点別'!$J:$J,J34)</f>
        <v>450104</v>
      </c>
      <c r="I34" s="192">
        <f t="shared" si="6"/>
        <v>-4.5062918792101336E-2</v>
      </c>
      <c r="J34" s="33" t="str">
        <f t="shared" si="7"/>
        <v>1-04-07</v>
      </c>
    </row>
    <row r="35" spans="1:10" ht="15" customHeight="1">
      <c r="A35" s="61"/>
      <c r="B35" s="181"/>
      <c r="C35" s="61"/>
      <c r="D35" s="650"/>
      <c r="E35" s="214" t="s">
        <v>769</v>
      </c>
      <c r="F35" s="191" t="s">
        <v>765</v>
      </c>
      <c r="G35" s="185">
        <f>SUMIFS('（1）ウ_観光地点別'!$G:$G,'（1）ウ_観光地点別'!$J:$J,J35)</f>
        <v>0</v>
      </c>
      <c r="H35" s="185">
        <f>SUMIFS('（1）ウ_観光地点別'!$H:$H,'（1）ウ_観光地点別'!$J:$J,J35)</f>
        <v>0</v>
      </c>
      <c r="I35" s="321" t="str">
        <f t="shared" si="6"/>
        <v>-</v>
      </c>
      <c r="J35" s="33" t="str">
        <f>$A$5&amp;"-"&amp;$C$29&amp;"-"&amp;E35</f>
        <v>1-04-09</v>
      </c>
    </row>
    <row r="36" spans="1:10" ht="15" customHeight="1">
      <c r="A36" s="61"/>
      <c r="B36" s="181"/>
      <c r="C36" s="61"/>
      <c r="D36" s="651"/>
      <c r="E36" s="184" t="s">
        <v>478</v>
      </c>
      <c r="F36" s="208" t="s">
        <v>509</v>
      </c>
      <c r="G36" s="185">
        <f>SUMIFS('（1）ウ_観光地点別'!$G:$G,'（1）ウ_観光地点別'!$J:$J,J36)</f>
        <v>590474</v>
      </c>
      <c r="H36" s="185">
        <f>SUMIFS('（1）ウ_観光地点別'!$H:$H,'（1）ウ_観光地点別'!$J:$J,J36)</f>
        <v>602067</v>
      </c>
      <c r="I36" s="192">
        <f t="shared" si="6"/>
        <v>-1.9255332047762086E-2</v>
      </c>
      <c r="J36" s="33" t="str">
        <f t="shared" si="7"/>
        <v>1-04-99</v>
      </c>
    </row>
    <row r="37" spans="1:10" ht="15" customHeight="1">
      <c r="A37" s="61"/>
      <c r="B37" s="181"/>
      <c r="C37" s="197"/>
      <c r="D37" s="198" t="s">
        <v>27</v>
      </c>
      <c r="E37" s="209"/>
      <c r="F37" s="210"/>
      <c r="G37" s="211">
        <f>SUM(G29:G36)</f>
        <v>2171201</v>
      </c>
      <c r="H37" s="211">
        <f>SUM(H29:H36)</f>
        <v>2058548</v>
      </c>
      <c r="I37" s="212">
        <f>+G37/H37-1</f>
        <v>5.4724495129576667E-2</v>
      </c>
    </row>
    <row r="38" spans="1:10" ht="15" customHeight="1">
      <c r="A38" s="61"/>
      <c r="B38" s="181"/>
      <c r="C38" s="207" t="s">
        <v>510</v>
      </c>
      <c r="D38" s="649" t="s">
        <v>651</v>
      </c>
      <c r="E38" s="193" t="s">
        <v>462</v>
      </c>
      <c r="F38" s="194" t="s">
        <v>511</v>
      </c>
      <c r="G38" s="195">
        <f>SUMIFS('（1）ウ_観光地点別'!$G:$G,'（1）ウ_観光地点別'!$J:$J,J38)</f>
        <v>522437</v>
      </c>
      <c r="H38" s="195">
        <f>SUMIFS('（1）ウ_観光地点別'!$H:$H,'（1）ウ_観光地点別'!$J:$J,J38)</f>
        <v>389878</v>
      </c>
      <c r="I38" s="196">
        <f t="shared" ref="I38:I40" si="8">IFERROR(+G38/H38-1,"-")</f>
        <v>0.34000123115436121</v>
      </c>
      <c r="J38" s="33" t="str">
        <f>$A$5&amp;"-"&amp;$C$38&amp;"-"&amp;E38</f>
        <v>1-05-01</v>
      </c>
    </row>
    <row r="39" spans="1:10" ht="15" customHeight="1">
      <c r="A39" s="61"/>
      <c r="B39" s="181"/>
      <c r="C39" s="61"/>
      <c r="D39" s="654"/>
      <c r="E39" s="184" t="s">
        <v>470</v>
      </c>
      <c r="F39" s="191" t="s">
        <v>512</v>
      </c>
      <c r="G39" s="185">
        <f>SUMIFS('（1）ウ_観光地点別'!$G:$G,'（1）ウ_観光地点別'!$J:$J,J39)</f>
        <v>480222</v>
      </c>
      <c r="H39" s="185">
        <f>SUMIFS('（1）ウ_観光地点別'!$H:$H,'（1）ウ_観光地点別'!$J:$J,J39)</f>
        <v>327381</v>
      </c>
      <c r="I39" s="192">
        <f t="shared" si="8"/>
        <v>0.46685971391131442</v>
      </c>
      <c r="J39" s="33" t="str">
        <f>$A$5&amp;"-"&amp;$C$38&amp;"-"&amp;E39</f>
        <v>1-05-03</v>
      </c>
    </row>
    <row r="40" spans="1:10" ht="15" customHeight="1">
      <c r="A40" s="61"/>
      <c r="B40" s="181"/>
      <c r="C40" s="61"/>
      <c r="D40" s="655"/>
      <c r="E40" s="184" t="s">
        <v>478</v>
      </c>
      <c r="F40" s="194" t="s">
        <v>513</v>
      </c>
      <c r="G40" s="195">
        <f>SUMIFS('（1）ウ_観光地点別'!$G:$G,'（1）ウ_観光地点別'!$J:$J,J40)</f>
        <v>108143</v>
      </c>
      <c r="H40" s="195">
        <f>SUMIFS('（1）ウ_観光地点別'!$H:$H,'（1）ウ_観光地点別'!$J:$J,J40)</f>
        <v>106710</v>
      </c>
      <c r="I40" s="196">
        <f t="shared" si="8"/>
        <v>1.342891950145253E-2</v>
      </c>
      <c r="J40" s="33" t="str">
        <f>$A$5&amp;"-"&amp;$C$38&amp;"-"&amp;E40</f>
        <v>1-05-99</v>
      </c>
    </row>
    <row r="41" spans="1:10" ht="15" customHeight="1">
      <c r="A41" s="61"/>
      <c r="B41" s="181"/>
      <c r="C41" s="197"/>
      <c r="D41" s="278" t="s">
        <v>541</v>
      </c>
      <c r="E41" s="209"/>
      <c r="F41" s="210"/>
      <c r="G41" s="201">
        <f>SUM(G38:G40)</f>
        <v>1110802</v>
      </c>
      <c r="H41" s="201">
        <f>SUM(H38:H40)</f>
        <v>823969</v>
      </c>
      <c r="I41" s="202">
        <f t="shared" si="5"/>
        <v>0.3481113973948049</v>
      </c>
    </row>
    <row r="42" spans="1:10" ht="15" customHeight="1">
      <c r="A42" s="61"/>
      <c r="B42" s="181"/>
      <c r="C42" s="60" t="s">
        <v>514</v>
      </c>
      <c r="D42" s="183" t="s">
        <v>515</v>
      </c>
      <c r="E42" s="214" t="s">
        <v>516</v>
      </c>
      <c r="F42" s="191" t="s">
        <v>517</v>
      </c>
      <c r="G42" s="195">
        <f>SUMIFS('（1）ウ_観光地点別'!$G:$G,'（1）ウ_観光地点別'!$J:$J,J42)</f>
        <v>3304565</v>
      </c>
      <c r="H42" s="195">
        <f>SUMIFS('（1）ウ_観光地点別'!$H:$H,'（1）ウ_観光地点別'!$J:$J,J42)</f>
        <v>2938764</v>
      </c>
      <c r="I42" s="196">
        <f>+G42/H42-1</f>
        <v>0.12447443891377463</v>
      </c>
      <c r="J42" s="33" t="str">
        <f>$A$5&amp;"-"&amp;$C$42&amp;"-"&amp;E42</f>
        <v>1-06-99</v>
      </c>
    </row>
    <row r="43" spans="1:10" ht="15" customHeight="1">
      <c r="A43" s="61"/>
      <c r="B43" s="183"/>
      <c r="C43" s="186"/>
      <c r="D43" s="198" t="s">
        <v>27</v>
      </c>
      <c r="E43" s="213"/>
      <c r="F43" s="200"/>
      <c r="G43" s="201">
        <f>G42</f>
        <v>3304565</v>
      </c>
      <c r="H43" s="201">
        <f>H42</f>
        <v>2938764</v>
      </c>
      <c r="I43" s="202">
        <f t="shared" si="5"/>
        <v>0.12447443891377463</v>
      </c>
    </row>
    <row r="44" spans="1:10" ht="15" customHeight="1">
      <c r="A44" s="64"/>
      <c r="B44" s="65" t="s">
        <v>518</v>
      </c>
      <c r="C44" s="66"/>
      <c r="D44" s="65"/>
      <c r="E44" s="215"/>
      <c r="F44" s="216"/>
      <c r="G44" s="217">
        <f>SUM(G12,G26,G28,G37,G41,G43)</f>
        <v>24995146</v>
      </c>
      <c r="H44" s="217">
        <f>SUM(H12,H26,H28,H37,H41,H43)</f>
        <v>20571236</v>
      </c>
      <c r="I44" s="218">
        <f>+G44/H44-1</f>
        <v>0.2150531936923965</v>
      </c>
    </row>
    <row r="45" spans="1:10" ht="15" customHeight="1">
      <c r="A45" s="55">
        <v>2</v>
      </c>
      <c r="B45" s="182" t="s">
        <v>519</v>
      </c>
      <c r="C45" s="289" t="s">
        <v>521</v>
      </c>
      <c r="D45" s="182" t="s">
        <v>522</v>
      </c>
      <c r="E45" s="219" t="s">
        <v>462</v>
      </c>
      <c r="F45" s="286" t="s">
        <v>524</v>
      </c>
      <c r="G45" s="220">
        <f>SUMIFS('（1）ウ_観光地点別'!$G:$G,'（1）ウ_観光地点別'!$J:$J,J45)</f>
        <v>195629</v>
      </c>
      <c r="H45" s="220">
        <f>SUMIFS('（1）ウ_観光地点別'!$H:$H,'（1）ウ_観光地点別'!$J:$J,J45)</f>
        <v>17404</v>
      </c>
      <c r="I45" s="503">
        <f>IFERROR(+G45/H45-1,"-")</f>
        <v>10.24046196276718</v>
      </c>
      <c r="J45" s="33" t="str">
        <f t="shared" ref="J45:J50" si="9">$A$45&amp;"-"&amp;$C$45&amp;"-"&amp;E45</f>
        <v>2-01-01</v>
      </c>
    </row>
    <row r="46" spans="1:10" ht="15" customHeight="1">
      <c r="A46" s="55"/>
      <c r="B46" s="181" t="s">
        <v>520</v>
      </c>
      <c r="C46" s="61"/>
      <c r="D46" s="181" t="s">
        <v>523</v>
      </c>
      <c r="E46" s="193" t="s">
        <v>472</v>
      </c>
      <c r="F46" s="194" t="s">
        <v>525</v>
      </c>
      <c r="G46" s="195">
        <f>SUMIFS('（1）ウ_観光地点別'!$G:$G,'（1）ウ_観光地点別'!$J:$J,J46)</f>
        <v>434000</v>
      </c>
      <c r="H46" s="195">
        <f>SUMIFS('（1）ウ_観光地点別'!$H:$H,'（1）ウ_観光地点別'!$J:$J,J46)</f>
        <v>0</v>
      </c>
      <c r="I46" s="504" t="str">
        <f t="shared" ref="I46:I50" si="10">IFERROR(+G46/H46-1,"-")</f>
        <v>-</v>
      </c>
      <c r="J46" s="33" t="str">
        <f t="shared" si="9"/>
        <v>2-01-04</v>
      </c>
    </row>
    <row r="47" spans="1:10" ht="15" customHeight="1">
      <c r="A47" s="55"/>
      <c r="B47" s="181"/>
      <c r="C47" s="61"/>
      <c r="D47" s="181"/>
      <c r="E47" s="184" t="s">
        <v>474</v>
      </c>
      <c r="F47" s="191" t="s">
        <v>526</v>
      </c>
      <c r="G47" s="185">
        <f>SUMIFS('（1）ウ_観光地点別'!$G:$G,'（1）ウ_観光地点別'!$J:$J,J47)</f>
        <v>96039</v>
      </c>
      <c r="H47" s="185">
        <f>SUMIFS('（1）ウ_観光地点別'!$H:$H,'（1）ウ_観光地点別'!$J:$J,J47)</f>
        <v>3601</v>
      </c>
      <c r="I47" s="505">
        <f t="shared" si="10"/>
        <v>25.670091641210774</v>
      </c>
      <c r="J47" s="33" t="str">
        <f t="shared" si="9"/>
        <v>2-01-05</v>
      </c>
    </row>
    <row r="48" spans="1:10" ht="15" customHeight="1">
      <c r="A48" s="55"/>
      <c r="B48" s="181"/>
      <c r="C48" s="61"/>
      <c r="D48" s="181"/>
      <c r="E48" s="184" t="s">
        <v>476</v>
      </c>
      <c r="F48" s="191" t="s">
        <v>527</v>
      </c>
      <c r="G48" s="185">
        <f>SUMIFS('（1）ウ_観光地点別'!$G:$G,'（1）ウ_観光地点別'!$J:$J,J48)</f>
        <v>0</v>
      </c>
      <c r="H48" s="185">
        <f>SUMIFS('（1）ウ_観光地点別'!$H:$H,'（1）ウ_観光地点別'!$J:$J,J48)</f>
        <v>0</v>
      </c>
      <c r="I48" s="505" t="str">
        <f t="shared" si="10"/>
        <v>-</v>
      </c>
      <c r="J48" s="33" t="str">
        <f t="shared" si="9"/>
        <v>2-01-06</v>
      </c>
    </row>
    <row r="49" spans="1:10" ht="15" customHeight="1">
      <c r="A49" s="55"/>
      <c r="B49" s="181"/>
      <c r="C49" s="61"/>
      <c r="D49" s="181"/>
      <c r="E49" s="184" t="s">
        <v>493</v>
      </c>
      <c r="F49" s="191" t="s">
        <v>528</v>
      </c>
      <c r="G49" s="185">
        <f>SUMIFS('（1）ウ_観光地点別'!$G:$G,'（1）ウ_観光地点別'!$J:$J,J49)</f>
        <v>21986</v>
      </c>
      <c r="H49" s="185">
        <f>SUMIFS('（1）ウ_観光地点別'!$H:$H,'（1）ウ_観光地点別'!$J:$J,J49)</f>
        <v>60405</v>
      </c>
      <c r="I49" s="505">
        <f t="shared" si="10"/>
        <v>-0.63602350798774943</v>
      </c>
      <c r="J49" s="33" t="str">
        <f t="shared" si="9"/>
        <v>2-01-10</v>
      </c>
    </row>
    <row r="50" spans="1:10" ht="15" customHeight="1">
      <c r="A50" s="55"/>
      <c r="B50" s="183"/>
      <c r="C50" s="197"/>
      <c r="D50" s="183"/>
      <c r="E50" s="184" t="s">
        <v>478</v>
      </c>
      <c r="F50" s="191" t="s">
        <v>529</v>
      </c>
      <c r="G50" s="185">
        <f>SUMIFS('（1）ウ_観光地点別'!$G:$G,'（1）ウ_観光地点別'!$J:$J,J50)</f>
        <v>207667</v>
      </c>
      <c r="H50" s="185">
        <f>SUMIFS('（1）ウ_観光地点別'!$H:$H,'（1）ウ_観光地点別'!$J:$J,J50)</f>
        <v>189372</v>
      </c>
      <c r="I50" s="505">
        <f t="shared" si="10"/>
        <v>9.6608791162368313E-2</v>
      </c>
      <c r="J50" s="33" t="str">
        <f t="shared" si="9"/>
        <v>2-01-99</v>
      </c>
    </row>
    <row r="51" spans="1:10" ht="15" customHeight="1">
      <c r="A51" s="45"/>
      <c r="B51" s="44" t="s">
        <v>530</v>
      </c>
      <c r="C51" s="56"/>
      <c r="D51" s="44"/>
      <c r="E51" s="56"/>
      <c r="F51" s="57"/>
      <c r="G51" s="58">
        <f>SUM(G45:G50)</f>
        <v>955321</v>
      </c>
      <c r="H51" s="58">
        <f>SUM(H45:H50)</f>
        <v>270782</v>
      </c>
      <c r="I51" s="59">
        <f t="shared" ref="I51" si="11">+G51/H51-1</f>
        <v>2.5280077700881152</v>
      </c>
    </row>
    <row r="52" spans="1:10" ht="15" customHeight="1">
      <c r="A52" s="11"/>
      <c r="B52" s="11"/>
      <c r="C52" s="18"/>
      <c r="D52" s="11"/>
      <c r="E52" s="18"/>
      <c r="F52" s="11"/>
      <c r="G52" s="11"/>
      <c r="H52" s="11"/>
      <c r="I52" s="11"/>
      <c r="J52" s="34"/>
    </row>
    <row r="53" spans="1:10" ht="20.100000000000001" customHeight="1"/>
    <row r="54" spans="1:10" ht="20.100000000000001" customHeight="1">
      <c r="G54" s="35">
        <f>SUM(G51,G44)</f>
        <v>25950467</v>
      </c>
      <c r="H54" s="36">
        <f>SUM(H51,H44)</f>
        <v>20842018</v>
      </c>
    </row>
    <row r="55" spans="1:10" ht="20.100000000000001" customHeight="1">
      <c r="G55" s="21" t="str">
        <f>IF(G54='（1）ウ_観光地点別'!P61,"OK","NG")</f>
        <v>OK</v>
      </c>
      <c r="H55" s="30" t="str">
        <f>IF(H54='（1）ウ_観光地点別'!Q61,"OK","NG")</f>
        <v>OK</v>
      </c>
    </row>
    <row r="56" spans="1:10" ht="20.100000000000001" customHeight="1"/>
    <row r="57" spans="1:10" ht="20.100000000000001" customHeight="1">
      <c r="J57" s="34"/>
    </row>
    <row r="58" spans="1:10" ht="20.100000000000001" customHeight="1">
      <c r="J58" s="34"/>
    </row>
    <row r="59" spans="1:10" ht="20.100000000000001" customHeight="1">
      <c r="J59" s="34"/>
    </row>
    <row r="60" spans="1:10" ht="20.100000000000001" customHeight="1">
      <c r="J60" s="34"/>
    </row>
    <row r="61" spans="1:10" ht="20.100000000000001" customHeight="1"/>
    <row r="62" spans="1:10" ht="20.100000000000001" customHeight="1"/>
    <row r="63" spans="1:10" ht="20.100000000000001" customHeight="1"/>
    <row r="64" spans="1:10" ht="20.100000000000001" customHeight="1"/>
    <row r="65" spans="10:10" ht="20.100000000000001" customHeight="1"/>
    <row r="66" spans="10:10" ht="20.100000000000001" customHeight="1"/>
    <row r="67" spans="10:10" ht="20.100000000000001" customHeight="1"/>
    <row r="68" spans="10:10" ht="20.100000000000001" customHeight="1"/>
    <row r="69" spans="10:10" ht="20.100000000000001" customHeight="1"/>
    <row r="70" spans="10:10" ht="20.100000000000001" customHeight="1"/>
    <row r="71" spans="10:10" ht="20.100000000000001" customHeight="1"/>
    <row r="72" spans="10:10" ht="20.100000000000001" customHeight="1"/>
    <row r="73" spans="10:10" ht="20.100000000000001" customHeight="1"/>
    <row r="74" spans="10:10" ht="20.100000000000001" customHeight="1"/>
    <row r="75" spans="10:10" ht="20.100000000000001" customHeight="1"/>
    <row r="76" spans="10:10" ht="20.100000000000001" customHeight="1"/>
    <row r="77" spans="10:10" ht="20.100000000000001" customHeight="1">
      <c r="J77" s="34"/>
    </row>
    <row r="78" spans="10:10" ht="20.100000000000001" customHeight="1">
      <c r="J78" s="34"/>
    </row>
    <row r="79" spans="10:10" ht="20.100000000000001" customHeight="1"/>
    <row r="80" spans="10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</sheetData>
  <mergeCells count="5">
    <mergeCell ref="D29:D36"/>
    <mergeCell ref="A4:B4"/>
    <mergeCell ref="C4:D4"/>
    <mergeCell ref="E4:F4"/>
    <mergeCell ref="D38:D40"/>
  </mergeCells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view="pageBreakPreview" zoomScale="115" zoomScaleNormal="100" zoomScaleSheetLayoutView="115" workbookViewId="0">
      <selection activeCell="B6" sqref="B6"/>
    </sheetView>
  </sheetViews>
  <sheetFormatPr defaultColWidth="19.625" defaultRowHeight="12"/>
  <cols>
    <col min="1" max="4" width="21.25" style="1" customWidth="1"/>
    <col min="5" max="5" width="9" style="358" bestFit="1" customWidth="1"/>
    <col min="6" max="16384" width="19.625" style="1"/>
  </cols>
  <sheetData>
    <row r="1" spans="1:5" s="7" customFormat="1" ht="21.75" customHeight="1">
      <c r="A1" s="7" t="s">
        <v>535</v>
      </c>
    </row>
    <row r="2" spans="1:5" s="7" customFormat="1" ht="21.75" customHeight="1">
      <c r="A2" s="7" t="s">
        <v>536</v>
      </c>
    </row>
    <row r="3" spans="1:5" s="3" customFormat="1" ht="20.25" customHeight="1">
      <c r="B3" s="4"/>
      <c r="C3" s="4"/>
      <c r="D3" s="41" t="s">
        <v>537</v>
      </c>
    </row>
    <row r="4" spans="1:5" s="5" customFormat="1" ht="39.950000000000003" customHeight="1">
      <c r="A4" s="67" t="s">
        <v>640</v>
      </c>
      <c r="B4" s="24" t="s">
        <v>936</v>
      </c>
      <c r="C4" s="24" t="s">
        <v>823</v>
      </c>
      <c r="D4" s="24" t="s">
        <v>5</v>
      </c>
      <c r="E4" s="366"/>
    </row>
    <row r="5" spans="1:5" s="5" customFormat="1" ht="30" customHeight="1">
      <c r="A5" s="221" t="s">
        <v>8</v>
      </c>
      <c r="B5" s="222">
        <v>1484032</v>
      </c>
      <c r="C5" s="222">
        <v>1132399</v>
      </c>
      <c r="D5" s="223">
        <f>B5/C5-1</f>
        <v>0.3105204084426072</v>
      </c>
      <c r="E5" s="511" t="s">
        <v>949</v>
      </c>
    </row>
    <row r="6" spans="1:5" s="5" customFormat="1" ht="30" customHeight="1">
      <c r="A6" s="224" t="s">
        <v>9</v>
      </c>
      <c r="B6" s="137">
        <v>29605</v>
      </c>
      <c r="C6" s="137">
        <v>22758</v>
      </c>
      <c r="D6" s="225">
        <f t="shared" ref="D6:D24" si="0">B6/C6-1</f>
        <v>0.30086123560945599</v>
      </c>
      <c r="E6" s="511" t="s">
        <v>949</v>
      </c>
    </row>
    <row r="7" spans="1:5" s="5" customFormat="1" ht="30" customHeight="1">
      <c r="A7" s="224" t="s">
        <v>10</v>
      </c>
      <c r="B7" s="137">
        <v>28101</v>
      </c>
      <c r="C7" s="137">
        <v>23616</v>
      </c>
      <c r="D7" s="225">
        <f t="shared" si="0"/>
        <v>0.18991361788617889</v>
      </c>
      <c r="E7" s="511" t="s">
        <v>949</v>
      </c>
    </row>
    <row r="8" spans="1:5" s="5" customFormat="1" ht="30" customHeight="1">
      <c r="A8" s="224" t="s">
        <v>11</v>
      </c>
      <c r="B8" s="137">
        <v>24982</v>
      </c>
      <c r="C8" s="137">
        <v>24168</v>
      </c>
      <c r="D8" s="225">
        <f t="shared" si="0"/>
        <v>3.3680900364117861E-2</v>
      </c>
      <c r="E8" s="511" t="s">
        <v>949</v>
      </c>
    </row>
    <row r="9" spans="1:5" s="5" customFormat="1" ht="30" customHeight="1">
      <c r="A9" s="224" t="s">
        <v>12</v>
      </c>
      <c r="B9" s="137">
        <v>9933</v>
      </c>
      <c r="C9" s="137">
        <v>9572</v>
      </c>
      <c r="D9" s="225">
        <f t="shared" si="0"/>
        <v>3.7714166318428832E-2</v>
      </c>
      <c r="E9" s="511" t="s">
        <v>949</v>
      </c>
    </row>
    <row r="10" spans="1:5" s="5" customFormat="1" ht="30" customHeight="1">
      <c r="A10" s="224" t="s">
        <v>13</v>
      </c>
      <c r="B10" s="137">
        <v>723279</v>
      </c>
      <c r="C10" s="137">
        <v>584920</v>
      </c>
      <c r="D10" s="225">
        <f t="shared" si="0"/>
        <v>0.2365434589345552</v>
      </c>
      <c r="E10" s="511" t="s">
        <v>949</v>
      </c>
    </row>
    <row r="11" spans="1:5" s="5" customFormat="1" ht="30" customHeight="1">
      <c r="A11" s="224" t="s">
        <v>14</v>
      </c>
      <c r="B11" s="137">
        <v>101618</v>
      </c>
      <c r="C11" s="137">
        <v>82825</v>
      </c>
      <c r="D11" s="225">
        <f t="shared" si="0"/>
        <v>0.22690009055236948</v>
      </c>
      <c r="E11" s="511" t="s">
        <v>949</v>
      </c>
    </row>
    <row r="12" spans="1:5" s="5" customFormat="1" ht="30" customHeight="1">
      <c r="A12" s="224" t="s">
        <v>15</v>
      </c>
      <c r="B12" s="137">
        <v>2691</v>
      </c>
      <c r="C12" s="137">
        <v>2802</v>
      </c>
      <c r="D12" s="225">
        <f t="shared" si="0"/>
        <v>-3.9614561027837225E-2</v>
      </c>
      <c r="E12" s="511" t="s">
        <v>949</v>
      </c>
    </row>
    <row r="13" spans="1:5" s="5" customFormat="1" ht="30" customHeight="1">
      <c r="A13" s="224" t="s">
        <v>16</v>
      </c>
      <c r="B13" s="465">
        <v>7391</v>
      </c>
      <c r="C13" s="137">
        <v>5530</v>
      </c>
      <c r="D13" s="225">
        <f t="shared" si="0"/>
        <v>0.3365280289330923</v>
      </c>
      <c r="E13" s="511" t="s">
        <v>949</v>
      </c>
    </row>
    <row r="14" spans="1:5" s="5" customFormat="1" ht="30" customHeight="1">
      <c r="A14" s="224" t="s">
        <v>17</v>
      </c>
      <c r="B14" s="137">
        <v>13089</v>
      </c>
      <c r="C14" s="137">
        <v>13676</v>
      </c>
      <c r="D14" s="225">
        <f t="shared" si="0"/>
        <v>-4.2921906990348035E-2</v>
      </c>
      <c r="E14" s="511" t="s">
        <v>949</v>
      </c>
    </row>
    <row r="15" spans="1:5" s="5" customFormat="1" ht="30" customHeight="1">
      <c r="A15" s="224" t="s">
        <v>18</v>
      </c>
      <c r="B15" s="137">
        <v>288751</v>
      </c>
      <c r="C15" s="137">
        <v>309462</v>
      </c>
      <c r="D15" s="225">
        <f t="shared" si="0"/>
        <v>-6.6925826111121856E-2</v>
      </c>
      <c r="E15" s="511" t="s">
        <v>949</v>
      </c>
    </row>
    <row r="16" spans="1:5" s="5" customFormat="1" ht="30" customHeight="1">
      <c r="A16" s="224" t="s">
        <v>19</v>
      </c>
      <c r="B16" s="137">
        <v>56857</v>
      </c>
      <c r="C16" s="137">
        <v>63163</v>
      </c>
      <c r="D16" s="225">
        <f t="shared" si="0"/>
        <v>-9.9836929848170608E-2</v>
      </c>
      <c r="E16" s="511" t="s">
        <v>949</v>
      </c>
    </row>
    <row r="17" spans="1:5" s="5" customFormat="1" ht="30" customHeight="1">
      <c r="A17" s="224" t="s">
        <v>20</v>
      </c>
      <c r="B17" s="137">
        <v>231897</v>
      </c>
      <c r="C17" s="137">
        <v>271568</v>
      </c>
      <c r="D17" s="225">
        <f t="shared" si="0"/>
        <v>-0.14608127614446476</v>
      </c>
      <c r="E17" s="511" t="s">
        <v>949</v>
      </c>
    </row>
    <row r="18" spans="1:5" s="5" customFormat="1" ht="30" customHeight="1">
      <c r="A18" s="224" t="s">
        <v>21</v>
      </c>
      <c r="B18" s="137">
        <v>16409</v>
      </c>
      <c r="C18" s="137">
        <v>14675</v>
      </c>
      <c r="D18" s="225">
        <f t="shared" si="0"/>
        <v>0.11816013628620103</v>
      </c>
      <c r="E18" s="511" t="s">
        <v>949</v>
      </c>
    </row>
    <row r="19" spans="1:5" s="5" customFormat="1" ht="30" customHeight="1">
      <c r="A19" s="224" t="s">
        <v>22</v>
      </c>
      <c r="B19" s="137">
        <v>7265</v>
      </c>
      <c r="C19" s="137">
        <v>5591</v>
      </c>
      <c r="D19" s="225">
        <f t="shared" si="0"/>
        <v>0.29940976569486666</v>
      </c>
      <c r="E19" s="511" t="s">
        <v>949</v>
      </c>
    </row>
    <row r="20" spans="1:5" s="5" customFormat="1" ht="30" customHeight="1">
      <c r="A20" s="228" t="s">
        <v>23</v>
      </c>
      <c r="B20" s="132">
        <v>8331</v>
      </c>
      <c r="C20" s="132">
        <v>4252</v>
      </c>
      <c r="D20" s="229">
        <f t="shared" si="0"/>
        <v>0.95931326434619013</v>
      </c>
      <c r="E20" s="511" t="s">
        <v>949</v>
      </c>
    </row>
    <row r="21" spans="1:5" s="5" customFormat="1" ht="30" customHeight="1">
      <c r="A21" s="224" t="s">
        <v>24</v>
      </c>
      <c r="B21" s="137">
        <v>17530</v>
      </c>
      <c r="C21" s="137">
        <v>12203</v>
      </c>
      <c r="D21" s="225">
        <f t="shared" si="0"/>
        <v>0.43653200032778816</v>
      </c>
      <c r="E21" s="511" t="s">
        <v>949</v>
      </c>
    </row>
    <row r="22" spans="1:5" s="5" customFormat="1" ht="30" customHeight="1">
      <c r="A22" s="224" t="s">
        <v>25</v>
      </c>
      <c r="B22" s="137">
        <v>3324</v>
      </c>
      <c r="C22" s="137">
        <v>2782</v>
      </c>
      <c r="D22" s="225">
        <f t="shared" si="0"/>
        <v>0.19482386772106408</v>
      </c>
      <c r="E22" s="511" t="s">
        <v>949</v>
      </c>
    </row>
    <row r="23" spans="1:5" s="5" customFormat="1" ht="30" customHeight="1" thickBot="1">
      <c r="A23" s="226" t="s">
        <v>26</v>
      </c>
      <c r="B23" s="134">
        <v>57593</v>
      </c>
      <c r="C23" s="134">
        <v>41730</v>
      </c>
      <c r="D23" s="227">
        <f t="shared" si="0"/>
        <v>0.38013419602204657</v>
      </c>
      <c r="E23" s="511" t="s">
        <v>949</v>
      </c>
    </row>
    <row r="24" spans="1:5" s="5" customFormat="1" ht="30" customHeight="1" thickTop="1">
      <c r="A24" s="68" t="s">
        <v>27</v>
      </c>
      <c r="B24" s="46">
        <f>SUM(B5:B23)</f>
        <v>3112678</v>
      </c>
      <c r="C24" s="46">
        <f>SUM(C5:C23)</f>
        <v>2627692</v>
      </c>
      <c r="D24" s="69">
        <f t="shared" si="0"/>
        <v>0.18456729327485877</v>
      </c>
      <c r="E24" s="366"/>
    </row>
    <row r="25" spans="1:5" s="5" customFormat="1" ht="30" customHeight="1">
      <c r="A25" s="11"/>
      <c r="E25" s="366"/>
    </row>
    <row r="26" spans="1:5" s="5" customFormat="1" ht="30" customHeight="1">
      <c r="E26" s="366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7"/>
  <sheetViews>
    <sheetView view="pageBreakPreview" zoomScale="85" zoomScaleNormal="100" zoomScaleSheetLayoutView="85" workbookViewId="0">
      <selection activeCell="W10" sqref="W10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" style="1" customWidth="1"/>
    <col min="16" max="16" width="8.37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538</v>
      </c>
      <c r="Q2" s="14"/>
    </row>
    <row r="3" spans="1:18" s="3" customFormat="1" ht="20.25" customHeight="1">
      <c r="D3" s="4"/>
      <c r="P3" s="41" t="s">
        <v>537</v>
      </c>
      <c r="Q3" s="15"/>
    </row>
    <row r="4" spans="1:18" s="5" customFormat="1" ht="20.100000000000001" customHeight="1">
      <c r="A4" s="90"/>
      <c r="B4" s="656" t="s">
        <v>640</v>
      </c>
      <c r="C4" s="91"/>
      <c r="D4" s="658" t="s">
        <v>29</v>
      </c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9" t="s">
        <v>27</v>
      </c>
      <c r="Q4" s="19"/>
    </row>
    <row r="5" spans="1:18" s="5" customFormat="1" ht="20.100000000000001" customHeight="1">
      <c r="A5" s="92"/>
      <c r="B5" s="657"/>
      <c r="C5" s="89"/>
      <c r="D5" s="25" t="s">
        <v>30</v>
      </c>
      <c r="E5" s="22" t="s">
        <v>31</v>
      </c>
      <c r="F5" s="23" t="s">
        <v>32</v>
      </c>
      <c r="G5" s="22" t="s">
        <v>33</v>
      </c>
      <c r="H5" s="22" t="s">
        <v>34</v>
      </c>
      <c r="I5" s="54" t="s">
        <v>35</v>
      </c>
      <c r="J5" s="22" t="s">
        <v>36</v>
      </c>
      <c r="K5" s="54" t="s">
        <v>37</v>
      </c>
      <c r="L5" s="22" t="s">
        <v>38</v>
      </c>
      <c r="M5" s="54" t="s">
        <v>39</v>
      </c>
      <c r="N5" s="22" t="s">
        <v>40</v>
      </c>
      <c r="O5" s="70" t="s">
        <v>41</v>
      </c>
      <c r="P5" s="660"/>
      <c r="Q5" s="19"/>
    </row>
    <row r="6" spans="1:18" s="5" customFormat="1" ht="30" customHeight="1">
      <c r="A6" s="143"/>
      <c r="B6" s="144" t="s">
        <v>8</v>
      </c>
      <c r="C6" s="230"/>
      <c r="D6" s="529">
        <v>100002</v>
      </c>
      <c r="E6" s="530">
        <v>71399</v>
      </c>
      <c r="F6" s="529">
        <v>137805</v>
      </c>
      <c r="G6" s="530">
        <v>124006</v>
      </c>
      <c r="H6" s="530">
        <v>127337</v>
      </c>
      <c r="I6" s="531">
        <v>103131</v>
      </c>
      <c r="J6" s="530">
        <v>107608</v>
      </c>
      <c r="K6" s="531">
        <v>138265</v>
      </c>
      <c r="L6" s="530">
        <v>119744</v>
      </c>
      <c r="M6" s="531">
        <v>150506</v>
      </c>
      <c r="N6" s="530">
        <v>165519</v>
      </c>
      <c r="O6" s="231">
        <v>138710</v>
      </c>
      <c r="P6" s="231">
        <f>SUM(D6:O6)</f>
        <v>1484032</v>
      </c>
      <c r="Q6" s="38" t="str">
        <f>IF(P6='（2）ア_市町村別宿泊客延べ数'!B5,"OK","NG")</f>
        <v>OK</v>
      </c>
    </row>
    <row r="7" spans="1:18" s="5" customFormat="1" ht="30" customHeight="1">
      <c r="A7" s="150"/>
      <c r="B7" s="139" t="s">
        <v>9</v>
      </c>
      <c r="C7" s="140"/>
      <c r="D7" s="232">
        <v>1555</v>
      </c>
      <c r="E7" s="233">
        <v>1114</v>
      </c>
      <c r="F7" s="232">
        <v>1823</v>
      </c>
      <c r="G7" s="233">
        <v>2498</v>
      </c>
      <c r="H7" s="233">
        <v>3548</v>
      </c>
      <c r="I7" s="234">
        <v>1827</v>
      </c>
      <c r="J7" s="233">
        <v>1972</v>
      </c>
      <c r="K7" s="234">
        <v>2824</v>
      </c>
      <c r="L7" s="233">
        <v>2297</v>
      </c>
      <c r="M7" s="234">
        <v>3534</v>
      </c>
      <c r="N7" s="233">
        <v>4307</v>
      </c>
      <c r="O7" s="235">
        <v>2306</v>
      </c>
      <c r="P7" s="235">
        <f t="shared" ref="P7:P24" si="0">SUM(D7:O7)</f>
        <v>29605</v>
      </c>
      <c r="Q7" s="38" t="str">
        <f>IF(P7='（2）ア_市町村別宿泊客延べ数'!B6,"OK","NG")</f>
        <v>OK</v>
      </c>
      <c r="R7" s="75"/>
    </row>
    <row r="8" spans="1:18" s="5" customFormat="1" ht="30" customHeight="1">
      <c r="A8" s="145"/>
      <c r="B8" s="146" t="s">
        <v>10</v>
      </c>
      <c r="C8" s="147"/>
      <c r="D8" s="241">
        <v>977</v>
      </c>
      <c r="E8" s="242">
        <v>913</v>
      </c>
      <c r="F8" s="241">
        <v>2332</v>
      </c>
      <c r="G8" s="242">
        <v>2484</v>
      </c>
      <c r="H8" s="242">
        <v>3312</v>
      </c>
      <c r="I8" s="243">
        <v>1794</v>
      </c>
      <c r="J8" s="242">
        <v>2037</v>
      </c>
      <c r="K8" s="243">
        <v>3861</v>
      </c>
      <c r="L8" s="242">
        <v>2405</v>
      </c>
      <c r="M8" s="243">
        <v>3525</v>
      </c>
      <c r="N8" s="242">
        <v>2730</v>
      </c>
      <c r="O8" s="244">
        <v>1731</v>
      </c>
      <c r="P8" s="244">
        <f t="shared" si="0"/>
        <v>28101</v>
      </c>
      <c r="Q8" s="38" t="str">
        <f>IF(P8='（2）ア_市町村別宿泊客延べ数'!B7,"OK","NG")</f>
        <v>OK</v>
      </c>
    </row>
    <row r="9" spans="1:18" s="5" customFormat="1" ht="30" customHeight="1">
      <c r="A9" s="150"/>
      <c r="B9" s="139" t="s">
        <v>11</v>
      </c>
      <c r="C9" s="140"/>
      <c r="D9" s="232">
        <v>950</v>
      </c>
      <c r="E9" s="233">
        <v>651</v>
      </c>
      <c r="F9" s="232">
        <v>1755</v>
      </c>
      <c r="G9" s="233">
        <v>1885</v>
      </c>
      <c r="H9" s="233">
        <v>2362</v>
      </c>
      <c r="I9" s="234">
        <v>2090</v>
      </c>
      <c r="J9" s="233">
        <v>2038</v>
      </c>
      <c r="K9" s="234">
        <v>3493</v>
      </c>
      <c r="L9" s="233">
        <v>2135</v>
      </c>
      <c r="M9" s="234">
        <v>2570</v>
      </c>
      <c r="N9" s="233">
        <v>3224</v>
      </c>
      <c r="O9" s="235">
        <v>1829</v>
      </c>
      <c r="P9" s="235">
        <f t="shared" si="0"/>
        <v>24982</v>
      </c>
      <c r="Q9" s="38" t="str">
        <f>IF(P9='（2）ア_市町村別宿泊客延べ数'!B8,"OK","NG")</f>
        <v>OK</v>
      </c>
      <c r="R9" s="75"/>
    </row>
    <row r="10" spans="1:18" s="5" customFormat="1" ht="30" customHeight="1">
      <c r="A10" s="150"/>
      <c r="B10" s="139" t="s">
        <v>12</v>
      </c>
      <c r="C10" s="140"/>
      <c r="D10" s="232">
        <v>434</v>
      </c>
      <c r="E10" s="233">
        <v>329</v>
      </c>
      <c r="F10" s="232">
        <v>373</v>
      </c>
      <c r="G10" s="233">
        <v>540</v>
      </c>
      <c r="H10" s="233">
        <v>1426</v>
      </c>
      <c r="I10" s="234">
        <v>719</v>
      </c>
      <c r="J10" s="233">
        <v>762</v>
      </c>
      <c r="K10" s="234">
        <v>1551</v>
      </c>
      <c r="L10" s="233">
        <v>1076</v>
      </c>
      <c r="M10" s="234">
        <v>1408</v>
      </c>
      <c r="N10" s="233">
        <v>918</v>
      </c>
      <c r="O10" s="235">
        <v>397</v>
      </c>
      <c r="P10" s="235">
        <f t="shared" si="0"/>
        <v>9933</v>
      </c>
      <c r="Q10" s="38" t="str">
        <f>IF(P10='（2）ア_市町村別宿泊客延べ数'!B9,"OK","NG")</f>
        <v>OK</v>
      </c>
    </row>
    <row r="11" spans="1:18" s="5" customFormat="1" ht="30" customHeight="1">
      <c r="A11" s="150"/>
      <c r="B11" s="139" t="s">
        <v>13</v>
      </c>
      <c r="C11" s="140"/>
      <c r="D11" s="232">
        <v>40036</v>
      </c>
      <c r="E11" s="233">
        <v>34848</v>
      </c>
      <c r="F11" s="232">
        <v>57486</v>
      </c>
      <c r="G11" s="233">
        <v>56147</v>
      </c>
      <c r="H11" s="233">
        <v>65305</v>
      </c>
      <c r="I11" s="234">
        <v>57054</v>
      </c>
      <c r="J11" s="233">
        <v>56419</v>
      </c>
      <c r="K11" s="234">
        <v>76677</v>
      </c>
      <c r="L11" s="233">
        <v>59617</v>
      </c>
      <c r="M11" s="234">
        <v>73325</v>
      </c>
      <c r="N11" s="233">
        <v>80006</v>
      </c>
      <c r="O11" s="235">
        <v>66359</v>
      </c>
      <c r="P11" s="235">
        <f t="shared" si="0"/>
        <v>723279</v>
      </c>
      <c r="Q11" s="38" t="str">
        <f>IF(P11='（2）ア_市町村別宿泊客延べ数'!B10,"OK","NG")</f>
        <v>OK</v>
      </c>
      <c r="R11" s="75"/>
    </row>
    <row r="12" spans="1:18" s="5" customFormat="1" ht="30" customHeight="1">
      <c r="A12" s="150"/>
      <c r="B12" s="139" t="s">
        <v>14</v>
      </c>
      <c r="C12" s="140"/>
      <c r="D12" s="232">
        <v>4033</v>
      </c>
      <c r="E12" s="233">
        <v>2879</v>
      </c>
      <c r="F12" s="232">
        <v>5866</v>
      </c>
      <c r="G12" s="233">
        <v>8026</v>
      </c>
      <c r="H12" s="233">
        <v>11062</v>
      </c>
      <c r="I12" s="234">
        <v>7578</v>
      </c>
      <c r="J12" s="233">
        <v>9553</v>
      </c>
      <c r="K12" s="234">
        <v>12399</v>
      </c>
      <c r="L12" s="233">
        <v>9405</v>
      </c>
      <c r="M12" s="234">
        <v>12953</v>
      </c>
      <c r="N12" s="233">
        <v>11396</v>
      </c>
      <c r="O12" s="235">
        <v>6468</v>
      </c>
      <c r="P12" s="235">
        <f t="shared" si="0"/>
        <v>101618</v>
      </c>
      <c r="Q12" s="38" t="str">
        <f>IF(P12='（2）ア_市町村別宿泊客延べ数'!B11,"OK","NG")</f>
        <v>OK</v>
      </c>
      <c r="R12" s="75"/>
    </row>
    <row r="13" spans="1:18" s="5" customFormat="1" ht="30" customHeight="1">
      <c r="A13" s="150"/>
      <c r="B13" s="139" t="s">
        <v>15</v>
      </c>
      <c r="C13" s="140"/>
      <c r="D13" s="232">
        <v>197</v>
      </c>
      <c r="E13" s="233">
        <v>217</v>
      </c>
      <c r="F13" s="232">
        <v>302</v>
      </c>
      <c r="G13" s="233">
        <v>141</v>
      </c>
      <c r="H13" s="233">
        <v>251</v>
      </c>
      <c r="I13" s="234">
        <v>263</v>
      </c>
      <c r="J13" s="233">
        <v>158</v>
      </c>
      <c r="K13" s="234">
        <v>247</v>
      </c>
      <c r="L13" s="233">
        <v>206</v>
      </c>
      <c r="M13" s="234">
        <v>253</v>
      </c>
      <c r="N13" s="233">
        <v>258</v>
      </c>
      <c r="O13" s="235">
        <v>198</v>
      </c>
      <c r="P13" s="235">
        <f t="shared" si="0"/>
        <v>2691</v>
      </c>
      <c r="Q13" s="38" t="str">
        <f>IF(P13='（2）ア_市町村別宿泊客延べ数'!B12,"OK","NG")</f>
        <v>OK</v>
      </c>
    </row>
    <row r="14" spans="1:18" s="5" customFormat="1" ht="30" customHeight="1">
      <c r="A14" s="150"/>
      <c r="B14" s="139" t="s">
        <v>16</v>
      </c>
      <c r="C14" s="140"/>
      <c r="D14" s="232">
        <v>307</v>
      </c>
      <c r="E14" s="233">
        <v>250</v>
      </c>
      <c r="F14" s="232">
        <v>429</v>
      </c>
      <c r="G14" s="233">
        <v>465</v>
      </c>
      <c r="H14" s="233">
        <v>729</v>
      </c>
      <c r="I14" s="234">
        <v>336</v>
      </c>
      <c r="J14" s="233">
        <v>566</v>
      </c>
      <c r="K14" s="234">
        <v>1203</v>
      </c>
      <c r="L14" s="233">
        <v>685</v>
      </c>
      <c r="M14" s="234">
        <v>837</v>
      </c>
      <c r="N14" s="233">
        <v>1162</v>
      </c>
      <c r="O14" s="235">
        <v>422</v>
      </c>
      <c r="P14" s="235">
        <f t="shared" si="0"/>
        <v>7391</v>
      </c>
      <c r="Q14" s="38" t="str">
        <f>IF(P14='（2）ア_市町村別宿泊客延べ数'!B13,"OK","NG")</f>
        <v>OK</v>
      </c>
      <c r="R14" s="75"/>
    </row>
    <row r="15" spans="1:18" s="5" customFormat="1" ht="30" customHeight="1">
      <c r="A15" s="150"/>
      <c r="B15" s="139" t="s">
        <v>17</v>
      </c>
      <c r="C15" s="140"/>
      <c r="D15" s="232">
        <v>415</v>
      </c>
      <c r="E15" s="233">
        <v>362</v>
      </c>
      <c r="F15" s="232">
        <v>509</v>
      </c>
      <c r="G15" s="233">
        <v>750</v>
      </c>
      <c r="H15" s="233">
        <v>1506</v>
      </c>
      <c r="I15" s="234">
        <v>772</v>
      </c>
      <c r="J15" s="233">
        <v>1486</v>
      </c>
      <c r="K15" s="234">
        <v>3267</v>
      </c>
      <c r="L15" s="233">
        <v>835</v>
      </c>
      <c r="M15" s="234">
        <v>1342</v>
      </c>
      <c r="N15" s="233">
        <v>1072</v>
      </c>
      <c r="O15" s="235">
        <v>773</v>
      </c>
      <c r="P15" s="235">
        <f t="shared" si="0"/>
        <v>13089</v>
      </c>
      <c r="Q15" s="38" t="str">
        <f>IF(P15='（2）ア_市町村別宿泊客延べ数'!B14,"OK","NG")</f>
        <v>OK</v>
      </c>
    </row>
    <row r="16" spans="1:18" s="5" customFormat="1" ht="30" customHeight="1">
      <c r="A16" s="150"/>
      <c r="B16" s="139" t="s">
        <v>18</v>
      </c>
      <c r="C16" s="140"/>
      <c r="D16" s="232">
        <v>17206</v>
      </c>
      <c r="E16" s="233">
        <v>16020</v>
      </c>
      <c r="F16" s="232">
        <v>24339</v>
      </c>
      <c r="G16" s="233">
        <v>24939</v>
      </c>
      <c r="H16" s="233">
        <v>29013</v>
      </c>
      <c r="I16" s="234">
        <v>21872</v>
      </c>
      <c r="J16" s="233">
        <v>26296</v>
      </c>
      <c r="K16" s="234">
        <v>32791</v>
      </c>
      <c r="L16" s="233">
        <v>22907</v>
      </c>
      <c r="M16" s="234">
        <v>28180</v>
      </c>
      <c r="N16" s="233">
        <v>27180</v>
      </c>
      <c r="O16" s="235">
        <v>18008</v>
      </c>
      <c r="P16" s="235">
        <f t="shared" si="0"/>
        <v>288751</v>
      </c>
      <c r="Q16" s="38" t="str">
        <f>IF(P16='（2）ア_市町村別宿泊客延べ数'!B15,"OK","NG")</f>
        <v>OK</v>
      </c>
    </row>
    <row r="17" spans="1:18" s="5" customFormat="1" ht="30" customHeight="1">
      <c r="A17" s="150"/>
      <c r="B17" s="139" t="s">
        <v>19</v>
      </c>
      <c r="C17" s="140"/>
      <c r="D17" s="232">
        <v>4018</v>
      </c>
      <c r="E17" s="233">
        <v>3389</v>
      </c>
      <c r="F17" s="232">
        <v>4682</v>
      </c>
      <c r="G17" s="233">
        <v>4908</v>
      </c>
      <c r="H17" s="233">
        <v>5718</v>
      </c>
      <c r="I17" s="234">
        <v>4376</v>
      </c>
      <c r="J17" s="233">
        <v>5177</v>
      </c>
      <c r="K17" s="234">
        <v>6092</v>
      </c>
      <c r="L17" s="233">
        <v>4267</v>
      </c>
      <c r="M17" s="234">
        <v>5277</v>
      </c>
      <c r="N17" s="233">
        <v>5213</v>
      </c>
      <c r="O17" s="235">
        <v>3740</v>
      </c>
      <c r="P17" s="235">
        <f t="shared" si="0"/>
        <v>56857</v>
      </c>
      <c r="Q17" s="38" t="str">
        <f>IF(P17='（2）ア_市町村別宿泊客延べ数'!B16,"OK","NG")</f>
        <v>OK</v>
      </c>
    </row>
    <row r="18" spans="1:18" s="5" customFormat="1" ht="30" customHeight="1">
      <c r="A18" s="150"/>
      <c r="B18" s="139" t="s">
        <v>20</v>
      </c>
      <c r="C18" s="140"/>
      <c r="D18" s="232">
        <v>15238</v>
      </c>
      <c r="E18" s="233">
        <v>13021</v>
      </c>
      <c r="F18" s="232">
        <v>18419</v>
      </c>
      <c r="G18" s="233">
        <v>19066</v>
      </c>
      <c r="H18" s="233">
        <v>22105</v>
      </c>
      <c r="I18" s="234">
        <v>19544</v>
      </c>
      <c r="J18" s="233">
        <v>20784</v>
      </c>
      <c r="K18" s="234">
        <v>23875</v>
      </c>
      <c r="L18" s="233">
        <v>18822</v>
      </c>
      <c r="M18" s="234">
        <v>21957</v>
      </c>
      <c r="N18" s="233">
        <v>21840</v>
      </c>
      <c r="O18" s="235">
        <v>17226</v>
      </c>
      <c r="P18" s="235">
        <f t="shared" si="0"/>
        <v>231897</v>
      </c>
      <c r="Q18" s="38" t="str">
        <f>IF(P18='（2）ア_市町村別宿泊客延べ数'!B17,"OK","NG")</f>
        <v>OK</v>
      </c>
    </row>
    <row r="19" spans="1:18" s="5" customFormat="1" ht="30" customHeight="1">
      <c r="A19" s="150"/>
      <c r="B19" s="139" t="s">
        <v>21</v>
      </c>
      <c r="C19" s="140"/>
      <c r="D19" s="232">
        <v>962</v>
      </c>
      <c r="E19" s="233">
        <v>604</v>
      </c>
      <c r="F19" s="232">
        <v>1177</v>
      </c>
      <c r="G19" s="233">
        <v>1419</v>
      </c>
      <c r="H19" s="233">
        <v>1957</v>
      </c>
      <c r="I19" s="234">
        <v>1018</v>
      </c>
      <c r="J19" s="233">
        <v>1227</v>
      </c>
      <c r="K19" s="234">
        <v>1622</v>
      </c>
      <c r="L19" s="233">
        <v>1272</v>
      </c>
      <c r="M19" s="234">
        <v>1880</v>
      </c>
      <c r="N19" s="233">
        <v>2272</v>
      </c>
      <c r="O19" s="235">
        <v>999</v>
      </c>
      <c r="P19" s="235">
        <f t="shared" si="0"/>
        <v>16409</v>
      </c>
      <c r="Q19" s="38" t="str">
        <f>IF(P19='（2）ア_市町村別宿泊客延べ数'!B18,"OK","NG")</f>
        <v>OK</v>
      </c>
    </row>
    <row r="20" spans="1:18" s="5" customFormat="1" ht="30" customHeight="1">
      <c r="A20" s="150"/>
      <c r="B20" s="139" t="s">
        <v>22</v>
      </c>
      <c r="C20" s="140"/>
      <c r="D20" s="232">
        <v>382</v>
      </c>
      <c r="E20" s="233">
        <v>294</v>
      </c>
      <c r="F20" s="232">
        <v>577</v>
      </c>
      <c r="G20" s="233">
        <v>540</v>
      </c>
      <c r="H20" s="233">
        <v>717</v>
      </c>
      <c r="I20" s="234">
        <v>541</v>
      </c>
      <c r="J20" s="233">
        <v>687</v>
      </c>
      <c r="K20" s="234">
        <v>1011</v>
      </c>
      <c r="L20" s="233">
        <v>632</v>
      </c>
      <c r="M20" s="234">
        <v>670</v>
      </c>
      <c r="N20" s="233">
        <v>773</v>
      </c>
      <c r="O20" s="235">
        <v>441</v>
      </c>
      <c r="P20" s="235">
        <f t="shared" si="0"/>
        <v>7265</v>
      </c>
      <c r="Q20" s="38" t="str">
        <f>IF(P20='（2）ア_市町村別宿泊客延べ数'!B19,"OK","NG")</f>
        <v>OK</v>
      </c>
    </row>
    <row r="21" spans="1:18" s="5" customFormat="1" ht="30" customHeight="1">
      <c r="A21" s="150"/>
      <c r="B21" s="139" t="s">
        <v>23</v>
      </c>
      <c r="C21" s="140"/>
      <c r="D21" s="232">
        <v>168</v>
      </c>
      <c r="E21" s="233">
        <v>150</v>
      </c>
      <c r="F21" s="232">
        <v>730</v>
      </c>
      <c r="G21" s="233">
        <v>540</v>
      </c>
      <c r="H21" s="233">
        <v>1102</v>
      </c>
      <c r="I21" s="234">
        <v>713</v>
      </c>
      <c r="J21" s="233">
        <v>1088</v>
      </c>
      <c r="K21" s="234">
        <v>1319</v>
      </c>
      <c r="L21" s="233">
        <v>713</v>
      </c>
      <c r="M21" s="234">
        <v>986</v>
      </c>
      <c r="N21" s="233">
        <v>653</v>
      </c>
      <c r="O21" s="235">
        <v>169</v>
      </c>
      <c r="P21" s="235">
        <f t="shared" si="0"/>
        <v>8331</v>
      </c>
      <c r="Q21" s="38" t="str">
        <f>IF(P21='（2）ア_市町村別宿泊客延べ数'!B20,"OK","NG")</f>
        <v>OK</v>
      </c>
    </row>
    <row r="22" spans="1:18" s="5" customFormat="1" ht="30" customHeight="1">
      <c r="A22" s="150"/>
      <c r="B22" s="139" t="s">
        <v>24</v>
      </c>
      <c r="C22" s="140"/>
      <c r="D22" s="232">
        <v>224</v>
      </c>
      <c r="E22" s="233">
        <v>295</v>
      </c>
      <c r="F22" s="232">
        <v>888</v>
      </c>
      <c r="G22" s="233">
        <v>1459</v>
      </c>
      <c r="H22" s="233">
        <v>2184</v>
      </c>
      <c r="I22" s="234">
        <v>1610</v>
      </c>
      <c r="J22" s="233">
        <v>1788</v>
      </c>
      <c r="K22" s="234">
        <v>2281</v>
      </c>
      <c r="L22" s="233">
        <v>1872</v>
      </c>
      <c r="M22" s="234">
        <v>2680</v>
      </c>
      <c r="N22" s="233">
        <v>1759</v>
      </c>
      <c r="O22" s="235">
        <v>490</v>
      </c>
      <c r="P22" s="235">
        <f t="shared" si="0"/>
        <v>17530</v>
      </c>
      <c r="Q22" s="38" t="str">
        <f>IF(P22='（2）ア_市町村別宿泊客延べ数'!B21,"OK","NG")</f>
        <v>OK</v>
      </c>
      <c r="R22" s="75"/>
    </row>
    <row r="23" spans="1:18" s="5" customFormat="1" ht="30" customHeight="1">
      <c r="A23" s="150"/>
      <c r="B23" s="139" t="s">
        <v>25</v>
      </c>
      <c r="C23" s="140"/>
      <c r="D23" s="232">
        <v>139</v>
      </c>
      <c r="E23" s="233">
        <v>154</v>
      </c>
      <c r="F23" s="232">
        <v>295</v>
      </c>
      <c r="G23" s="233">
        <v>239</v>
      </c>
      <c r="H23" s="233">
        <v>301</v>
      </c>
      <c r="I23" s="234">
        <v>272</v>
      </c>
      <c r="J23" s="233">
        <v>271</v>
      </c>
      <c r="K23" s="234">
        <v>447</v>
      </c>
      <c r="L23" s="233">
        <v>367</v>
      </c>
      <c r="M23" s="234">
        <v>402</v>
      </c>
      <c r="N23" s="233">
        <v>301</v>
      </c>
      <c r="O23" s="235">
        <v>136</v>
      </c>
      <c r="P23" s="235">
        <f>SUM(D23:O23)</f>
        <v>3324</v>
      </c>
      <c r="Q23" s="38" t="str">
        <f>IF(P23='（2）ア_市町村別宿泊客延べ数'!B22,"OK","NG")</f>
        <v>OK</v>
      </c>
      <c r="R23" s="75"/>
    </row>
    <row r="24" spans="1:18" s="5" customFormat="1" ht="30" customHeight="1" thickBot="1">
      <c r="A24" s="101"/>
      <c r="B24" s="151" t="s">
        <v>26</v>
      </c>
      <c r="C24" s="236"/>
      <c r="D24" s="237">
        <v>1427</v>
      </c>
      <c r="E24" s="238">
        <v>1407</v>
      </c>
      <c r="F24" s="237">
        <v>2630</v>
      </c>
      <c r="G24" s="238">
        <v>4199</v>
      </c>
      <c r="H24" s="238">
        <v>6157</v>
      </c>
      <c r="I24" s="239">
        <v>4447</v>
      </c>
      <c r="J24" s="238">
        <v>5741</v>
      </c>
      <c r="K24" s="239">
        <v>7721</v>
      </c>
      <c r="L24" s="238">
        <v>6055</v>
      </c>
      <c r="M24" s="239">
        <v>8460</v>
      </c>
      <c r="N24" s="238">
        <v>6270</v>
      </c>
      <c r="O24" s="240">
        <v>3079</v>
      </c>
      <c r="P24" s="240">
        <f t="shared" si="0"/>
        <v>57593</v>
      </c>
      <c r="Q24" s="38" t="str">
        <f>IF(P24='（2）ア_市町村別宿泊客延べ数'!B23,"OK","NG")</f>
        <v>OK</v>
      </c>
      <c r="R24" s="75"/>
    </row>
    <row r="25" spans="1:18" s="5" customFormat="1" ht="30" customHeight="1" thickTop="1">
      <c r="A25" s="92"/>
      <c r="B25" s="93" t="s">
        <v>27</v>
      </c>
      <c r="C25" s="89"/>
      <c r="D25" s="77">
        <f>SUM(D6:D24)</f>
        <v>188670</v>
      </c>
      <c r="E25" s="78">
        <f t="shared" ref="E25:O25" si="1">SUM(E6:E24)</f>
        <v>148296</v>
      </c>
      <c r="F25" s="77">
        <f t="shared" si="1"/>
        <v>262417</v>
      </c>
      <c r="G25" s="79">
        <f t="shared" si="1"/>
        <v>254251</v>
      </c>
      <c r="H25" s="79">
        <f t="shared" si="1"/>
        <v>286092</v>
      </c>
      <c r="I25" s="80">
        <f t="shared" si="1"/>
        <v>229957</v>
      </c>
      <c r="J25" s="79">
        <f t="shared" si="1"/>
        <v>245658</v>
      </c>
      <c r="K25" s="80">
        <f t="shared" si="1"/>
        <v>320946</v>
      </c>
      <c r="L25" s="79">
        <f t="shared" si="1"/>
        <v>255312</v>
      </c>
      <c r="M25" s="80">
        <f t="shared" si="1"/>
        <v>320745</v>
      </c>
      <c r="N25" s="79">
        <f t="shared" si="1"/>
        <v>336853</v>
      </c>
      <c r="O25" s="71">
        <f t="shared" si="1"/>
        <v>263481</v>
      </c>
      <c r="P25" s="71">
        <f>SUM(P6:P24)</f>
        <v>3112678</v>
      </c>
      <c r="Q25" s="38" t="str">
        <f>IF(P25='（2）ア_市町村別宿泊客延べ数'!B24,"OK","NG")</f>
        <v>OK</v>
      </c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45"/>
  <sheetViews>
    <sheetView view="pageBreakPreview" topLeftCell="A7" zoomScale="145" zoomScaleNormal="100" zoomScaleSheetLayoutView="145" workbookViewId="0">
      <selection activeCell="AB12" sqref="AB12"/>
    </sheetView>
  </sheetViews>
  <sheetFormatPr defaultColWidth="19.625" defaultRowHeight="12"/>
  <cols>
    <col min="1" max="1" width="0.5" style="1" customWidth="1"/>
    <col min="2" max="2" width="5.625" style="109" customWidth="1"/>
    <col min="3" max="3" width="0.5" style="1" customWidth="1"/>
    <col min="4" max="27" width="3.625" style="106" customWidth="1"/>
    <col min="28" max="28" width="5.125" style="106" customWidth="1"/>
    <col min="29" max="29" width="5.625" style="514" customWidth="1"/>
    <col min="30" max="31" width="5.625" style="1" customWidth="1"/>
    <col min="32" max="16384" width="19.625" style="1"/>
  </cols>
  <sheetData>
    <row r="1" spans="1:32" s="7" customFormat="1" ht="21.75" customHeight="1">
      <c r="A1" s="7" t="s">
        <v>539</v>
      </c>
      <c r="B1" s="107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12"/>
    </row>
    <row r="2" spans="1:32" s="7" customFormat="1" ht="21.75" customHeight="1">
      <c r="A2" s="7" t="s">
        <v>637</v>
      </c>
      <c r="B2" s="107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12"/>
    </row>
    <row r="3" spans="1:32" s="3" customFormat="1" ht="20.25" customHeight="1">
      <c r="B3" s="108"/>
      <c r="C3" s="4"/>
      <c r="D3" s="103"/>
      <c r="E3" s="104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4"/>
      <c r="Z3" s="105"/>
      <c r="AA3" s="105"/>
      <c r="AB3" s="41" t="s">
        <v>537</v>
      </c>
      <c r="AC3" s="113"/>
      <c r="AD3" s="41"/>
      <c r="AE3" s="41"/>
    </row>
    <row r="4" spans="1:32" s="5" customFormat="1" ht="20.100000000000001" customHeight="1">
      <c r="A4" s="94"/>
      <c r="B4" s="669" t="s">
        <v>656</v>
      </c>
      <c r="C4" s="114"/>
      <c r="D4" s="661" t="s">
        <v>540</v>
      </c>
      <c r="E4" s="662"/>
      <c r="F4" s="662"/>
      <c r="G4" s="662"/>
      <c r="H4" s="662"/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662"/>
      <c r="W4" s="662"/>
      <c r="X4" s="662"/>
      <c r="Y4" s="662"/>
      <c r="Z4" s="662"/>
      <c r="AA4" s="663" t="s">
        <v>654</v>
      </c>
      <c r="AB4" s="666" t="s">
        <v>655</v>
      </c>
      <c r="AC4" s="512"/>
    </row>
    <row r="5" spans="1:32" s="5" customFormat="1" ht="3.95" customHeight="1">
      <c r="A5" s="95"/>
      <c r="B5" s="670"/>
      <c r="C5" s="115"/>
      <c r="D5" s="117"/>
      <c r="E5" s="118"/>
      <c r="F5" s="118"/>
      <c r="G5" s="119"/>
      <c r="H5" s="118"/>
      <c r="I5" s="119"/>
      <c r="J5" s="118"/>
      <c r="K5" s="119"/>
      <c r="L5" s="118"/>
      <c r="M5" s="119"/>
      <c r="N5" s="118"/>
      <c r="O5" s="119"/>
      <c r="P5" s="118"/>
      <c r="Q5" s="119"/>
      <c r="R5" s="118"/>
      <c r="S5" s="119"/>
      <c r="T5" s="118"/>
      <c r="U5" s="119"/>
      <c r="V5" s="118"/>
      <c r="W5" s="119"/>
      <c r="X5" s="118"/>
      <c r="Y5" s="119"/>
      <c r="Z5" s="118"/>
      <c r="AA5" s="664"/>
      <c r="AB5" s="667"/>
      <c r="AC5" s="512"/>
    </row>
    <row r="6" spans="1:32" s="5" customFormat="1" ht="99.95" customHeight="1">
      <c r="A6" s="96"/>
      <c r="B6" s="671"/>
      <c r="C6" s="120"/>
      <c r="D6" s="121" t="s">
        <v>543</v>
      </c>
      <c r="E6" s="122" t="s">
        <v>545</v>
      </c>
      <c r="F6" s="122" t="s">
        <v>547</v>
      </c>
      <c r="G6" s="123" t="s">
        <v>549</v>
      </c>
      <c r="H6" s="122" t="s">
        <v>559</v>
      </c>
      <c r="I6" s="123" t="s">
        <v>550</v>
      </c>
      <c r="J6" s="122" t="s">
        <v>560</v>
      </c>
      <c r="K6" s="123" t="s">
        <v>561</v>
      </c>
      <c r="L6" s="122" t="s">
        <v>562</v>
      </c>
      <c r="M6" s="123" t="s">
        <v>563</v>
      </c>
      <c r="N6" s="122" t="s">
        <v>564</v>
      </c>
      <c r="O6" s="123" t="s">
        <v>565</v>
      </c>
      <c r="P6" s="122" t="s">
        <v>572</v>
      </c>
      <c r="Q6" s="123" t="s">
        <v>566</v>
      </c>
      <c r="R6" s="122" t="s">
        <v>567</v>
      </c>
      <c r="S6" s="123" t="s">
        <v>568</v>
      </c>
      <c r="T6" s="122" t="s">
        <v>569</v>
      </c>
      <c r="U6" s="123" t="s">
        <v>570</v>
      </c>
      <c r="V6" s="122" t="s">
        <v>552</v>
      </c>
      <c r="W6" s="123" t="s">
        <v>554</v>
      </c>
      <c r="X6" s="122" t="s">
        <v>556</v>
      </c>
      <c r="Y6" s="123" t="s">
        <v>557</v>
      </c>
      <c r="Z6" s="122" t="s">
        <v>571</v>
      </c>
      <c r="AA6" s="665"/>
      <c r="AB6" s="668"/>
      <c r="AC6" s="513"/>
    </row>
    <row r="7" spans="1:32" s="5" customFormat="1" ht="30" customHeight="1">
      <c r="A7" s="245"/>
      <c r="B7" s="246" t="s">
        <v>573</v>
      </c>
      <c r="C7" s="247"/>
      <c r="D7" s="248">
        <v>126</v>
      </c>
      <c r="E7" s="249">
        <v>310</v>
      </c>
      <c r="F7" s="249">
        <v>255</v>
      </c>
      <c r="G7" s="250">
        <v>373</v>
      </c>
      <c r="H7" s="249">
        <v>1048</v>
      </c>
      <c r="I7" s="250">
        <v>107</v>
      </c>
      <c r="J7" s="249">
        <v>142</v>
      </c>
      <c r="K7" s="250">
        <v>132</v>
      </c>
      <c r="L7" s="249">
        <v>331</v>
      </c>
      <c r="M7" s="250">
        <v>74</v>
      </c>
      <c r="N7" s="249">
        <v>115</v>
      </c>
      <c r="O7" s="250">
        <v>102</v>
      </c>
      <c r="P7" s="249">
        <v>32</v>
      </c>
      <c r="Q7" s="250">
        <v>182</v>
      </c>
      <c r="R7" s="249">
        <v>147</v>
      </c>
      <c r="S7" s="250">
        <v>19</v>
      </c>
      <c r="T7" s="249">
        <v>30</v>
      </c>
      <c r="U7" s="250">
        <v>9</v>
      </c>
      <c r="V7" s="249">
        <v>20</v>
      </c>
      <c r="W7" s="250">
        <v>212</v>
      </c>
      <c r="X7" s="249">
        <v>9</v>
      </c>
      <c r="Y7" s="250">
        <v>137</v>
      </c>
      <c r="Z7" s="249">
        <v>72</v>
      </c>
      <c r="AA7" s="249">
        <v>376</v>
      </c>
      <c r="AB7" s="251">
        <f>SUM(D7:AA7)</f>
        <v>4360</v>
      </c>
      <c r="AC7" s="511" t="s">
        <v>935</v>
      </c>
      <c r="AF7" s="39"/>
    </row>
    <row r="8" spans="1:32" s="5" customFormat="1" ht="30" customHeight="1">
      <c r="A8" s="178"/>
      <c r="B8" s="179" t="s">
        <v>574</v>
      </c>
      <c r="C8" s="252"/>
      <c r="D8" s="253">
        <v>6</v>
      </c>
      <c r="E8" s="254">
        <v>0</v>
      </c>
      <c r="F8" s="254">
        <v>8</v>
      </c>
      <c r="G8" s="255">
        <v>6</v>
      </c>
      <c r="H8" s="254">
        <v>9</v>
      </c>
      <c r="I8" s="255">
        <v>0</v>
      </c>
      <c r="J8" s="254">
        <v>0</v>
      </c>
      <c r="K8" s="255">
        <v>0</v>
      </c>
      <c r="L8" s="254">
        <v>3</v>
      </c>
      <c r="M8" s="255">
        <v>0</v>
      </c>
      <c r="N8" s="254">
        <v>0</v>
      </c>
      <c r="O8" s="255">
        <v>0</v>
      </c>
      <c r="P8" s="254">
        <v>0</v>
      </c>
      <c r="Q8" s="255">
        <v>0</v>
      </c>
      <c r="R8" s="254">
        <v>5</v>
      </c>
      <c r="S8" s="255">
        <v>0</v>
      </c>
      <c r="T8" s="254">
        <v>0</v>
      </c>
      <c r="U8" s="255">
        <v>0</v>
      </c>
      <c r="V8" s="254">
        <v>0</v>
      </c>
      <c r="W8" s="255">
        <v>7</v>
      </c>
      <c r="X8" s="254">
        <v>0</v>
      </c>
      <c r="Y8" s="255">
        <v>0</v>
      </c>
      <c r="Z8" s="254">
        <v>0</v>
      </c>
      <c r="AA8" s="254">
        <v>0</v>
      </c>
      <c r="AB8" s="256">
        <f t="shared" ref="AB8:AB25" si="0">SUM(D8:AA8)</f>
        <v>44</v>
      </c>
      <c r="AC8" s="511" t="s">
        <v>935</v>
      </c>
      <c r="AF8" s="39"/>
    </row>
    <row r="9" spans="1:32" s="5" customFormat="1" ht="30" customHeight="1">
      <c r="A9" s="178"/>
      <c r="B9" s="179" t="s">
        <v>575</v>
      </c>
      <c r="C9" s="252"/>
      <c r="D9" s="253">
        <v>0</v>
      </c>
      <c r="E9" s="253">
        <v>0</v>
      </c>
      <c r="F9" s="253">
        <v>0</v>
      </c>
      <c r="G9" s="253">
        <v>3</v>
      </c>
      <c r="H9" s="253">
        <v>0</v>
      </c>
      <c r="I9" s="253">
        <v>0</v>
      </c>
      <c r="J9" s="253">
        <v>0</v>
      </c>
      <c r="K9" s="253">
        <v>1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V9" s="253">
        <v>0</v>
      </c>
      <c r="W9" s="253">
        <v>0</v>
      </c>
      <c r="X9" s="253">
        <v>0</v>
      </c>
      <c r="Y9" s="253">
        <v>0</v>
      </c>
      <c r="Z9" s="253">
        <v>0</v>
      </c>
      <c r="AA9" s="253">
        <v>0</v>
      </c>
      <c r="AB9" s="256">
        <f t="shared" si="0"/>
        <v>4</v>
      </c>
      <c r="AC9" s="511" t="s">
        <v>935</v>
      </c>
      <c r="AD9" s="366"/>
      <c r="AF9" s="39"/>
    </row>
    <row r="10" spans="1:32" s="5" customFormat="1" ht="30" customHeight="1">
      <c r="A10" s="257"/>
      <c r="B10" s="263" t="s">
        <v>576</v>
      </c>
      <c r="C10" s="258"/>
      <c r="D10" s="259">
        <v>0</v>
      </c>
      <c r="E10" s="260">
        <v>0</v>
      </c>
      <c r="F10" s="260">
        <v>0</v>
      </c>
      <c r="G10" s="261">
        <v>0</v>
      </c>
      <c r="H10" s="260">
        <v>2</v>
      </c>
      <c r="I10" s="261">
        <v>0</v>
      </c>
      <c r="J10" s="260">
        <v>0</v>
      </c>
      <c r="K10" s="261">
        <v>0</v>
      </c>
      <c r="L10" s="260">
        <v>0</v>
      </c>
      <c r="M10" s="261">
        <v>0</v>
      </c>
      <c r="N10" s="260">
        <v>0</v>
      </c>
      <c r="O10" s="261">
        <v>0</v>
      </c>
      <c r="P10" s="260">
        <v>0</v>
      </c>
      <c r="Q10" s="261">
        <v>0</v>
      </c>
      <c r="R10" s="260">
        <v>0</v>
      </c>
      <c r="S10" s="261">
        <v>0</v>
      </c>
      <c r="T10" s="260">
        <v>0</v>
      </c>
      <c r="U10" s="261">
        <v>0</v>
      </c>
      <c r="V10" s="260">
        <v>4</v>
      </c>
      <c r="W10" s="261">
        <v>0</v>
      </c>
      <c r="X10" s="260">
        <v>0</v>
      </c>
      <c r="Y10" s="261">
        <v>0</v>
      </c>
      <c r="Z10" s="260">
        <v>0</v>
      </c>
      <c r="AA10" s="260">
        <v>0</v>
      </c>
      <c r="AB10" s="262">
        <f t="shared" si="0"/>
        <v>6</v>
      </c>
      <c r="AC10" s="511" t="s">
        <v>935</v>
      </c>
      <c r="AD10" s="366"/>
      <c r="AF10" s="39"/>
    </row>
    <row r="11" spans="1:32" s="5" customFormat="1" ht="30" customHeight="1">
      <c r="A11" s="178"/>
      <c r="B11" s="179" t="s">
        <v>577</v>
      </c>
      <c r="C11" s="252"/>
      <c r="D11" s="259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  <c r="J11" s="253">
        <v>0</v>
      </c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53">
        <v>0</v>
      </c>
      <c r="Q11" s="253">
        <v>0</v>
      </c>
      <c r="R11" s="253">
        <v>0</v>
      </c>
      <c r="S11" s="253">
        <v>0</v>
      </c>
      <c r="T11" s="253">
        <v>0</v>
      </c>
      <c r="U11" s="253">
        <v>0</v>
      </c>
      <c r="V11" s="253">
        <v>0</v>
      </c>
      <c r="W11" s="253">
        <v>0</v>
      </c>
      <c r="X11" s="253">
        <v>0</v>
      </c>
      <c r="Y11" s="253">
        <v>0</v>
      </c>
      <c r="Z11" s="253">
        <v>0</v>
      </c>
      <c r="AA11" s="253">
        <v>0</v>
      </c>
      <c r="AB11" s="256">
        <f t="shared" si="0"/>
        <v>0</v>
      </c>
      <c r="AC11" s="511" t="s">
        <v>935</v>
      </c>
      <c r="AD11" s="366"/>
    </row>
    <row r="12" spans="1:32" s="5" customFormat="1" ht="30" customHeight="1">
      <c r="A12" s="178"/>
      <c r="B12" s="179" t="s">
        <v>578</v>
      </c>
      <c r="C12" s="252"/>
      <c r="D12" s="253">
        <v>76</v>
      </c>
      <c r="E12" s="254">
        <v>246</v>
      </c>
      <c r="F12" s="254">
        <v>63</v>
      </c>
      <c r="G12" s="255">
        <v>104</v>
      </c>
      <c r="H12" s="254">
        <v>147</v>
      </c>
      <c r="I12" s="255">
        <v>13</v>
      </c>
      <c r="J12" s="254">
        <v>22</v>
      </c>
      <c r="K12" s="255">
        <v>46</v>
      </c>
      <c r="L12" s="254">
        <v>28</v>
      </c>
      <c r="M12" s="255">
        <v>4</v>
      </c>
      <c r="N12" s="254">
        <v>41</v>
      </c>
      <c r="O12" s="255">
        <v>29</v>
      </c>
      <c r="P12" s="254">
        <v>13</v>
      </c>
      <c r="Q12" s="255">
        <v>12</v>
      </c>
      <c r="R12" s="254">
        <v>7</v>
      </c>
      <c r="S12" s="255">
        <v>62</v>
      </c>
      <c r="T12" s="254">
        <v>260</v>
      </c>
      <c r="U12" s="255">
        <v>40</v>
      </c>
      <c r="V12" s="254">
        <v>36</v>
      </c>
      <c r="W12" s="255">
        <v>42</v>
      </c>
      <c r="X12" s="254">
        <v>5</v>
      </c>
      <c r="Y12" s="255">
        <v>134</v>
      </c>
      <c r="Z12" s="254">
        <v>3</v>
      </c>
      <c r="AA12" s="254">
        <v>148</v>
      </c>
      <c r="AB12" s="256">
        <f t="shared" si="0"/>
        <v>1581</v>
      </c>
      <c r="AC12" s="511" t="s">
        <v>935</v>
      </c>
      <c r="AD12" s="366"/>
    </row>
    <row r="13" spans="1:32" s="5" customFormat="1" ht="30" customHeight="1">
      <c r="A13" s="178"/>
      <c r="B13" s="179" t="s">
        <v>579</v>
      </c>
      <c r="C13" s="252"/>
      <c r="D13" s="253">
        <v>16</v>
      </c>
      <c r="E13" s="254">
        <v>12</v>
      </c>
      <c r="F13" s="254">
        <v>9</v>
      </c>
      <c r="G13" s="255">
        <v>14</v>
      </c>
      <c r="H13" s="254">
        <v>61</v>
      </c>
      <c r="I13" s="255">
        <v>5</v>
      </c>
      <c r="J13" s="254">
        <v>9</v>
      </c>
      <c r="K13" s="255">
        <v>2</v>
      </c>
      <c r="L13" s="254">
        <v>4</v>
      </c>
      <c r="M13" s="255">
        <v>1</v>
      </c>
      <c r="N13" s="254">
        <v>3</v>
      </c>
      <c r="O13" s="255">
        <v>9</v>
      </c>
      <c r="P13" s="254">
        <v>0</v>
      </c>
      <c r="Q13" s="255">
        <v>0</v>
      </c>
      <c r="R13" s="254">
        <v>7</v>
      </c>
      <c r="S13" s="255">
        <v>0</v>
      </c>
      <c r="T13" s="254">
        <v>0</v>
      </c>
      <c r="U13" s="255">
        <v>0</v>
      </c>
      <c r="V13" s="254">
        <v>4</v>
      </c>
      <c r="W13" s="255">
        <v>17</v>
      </c>
      <c r="X13" s="254">
        <v>0</v>
      </c>
      <c r="Y13" s="255">
        <v>5</v>
      </c>
      <c r="Z13" s="254">
        <v>0</v>
      </c>
      <c r="AA13" s="254">
        <v>0</v>
      </c>
      <c r="AB13" s="256">
        <f t="shared" si="0"/>
        <v>178</v>
      </c>
      <c r="AC13" s="511" t="s">
        <v>935</v>
      </c>
      <c r="AD13" s="366"/>
    </row>
    <row r="14" spans="1:32" s="5" customFormat="1" ht="30" customHeight="1">
      <c r="A14" s="178"/>
      <c r="B14" s="179" t="s">
        <v>580</v>
      </c>
      <c r="C14" s="252"/>
      <c r="D14" s="253">
        <v>0</v>
      </c>
      <c r="E14" s="254">
        <v>0</v>
      </c>
      <c r="F14" s="254">
        <v>0</v>
      </c>
      <c r="G14" s="255">
        <v>0</v>
      </c>
      <c r="H14" s="254">
        <v>0</v>
      </c>
      <c r="I14" s="255">
        <v>0</v>
      </c>
      <c r="J14" s="254">
        <v>0</v>
      </c>
      <c r="K14" s="255">
        <v>0</v>
      </c>
      <c r="L14" s="254">
        <v>0</v>
      </c>
      <c r="M14" s="255">
        <v>0</v>
      </c>
      <c r="N14" s="254">
        <v>0</v>
      </c>
      <c r="O14" s="255">
        <v>0</v>
      </c>
      <c r="P14" s="254">
        <v>0</v>
      </c>
      <c r="Q14" s="255">
        <v>0</v>
      </c>
      <c r="R14" s="254">
        <v>0</v>
      </c>
      <c r="S14" s="255">
        <v>0</v>
      </c>
      <c r="T14" s="254">
        <v>0</v>
      </c>
      <c r="U14" s="255">
        <v>0</v>
      </c>
      <c r="V14" s="254">
        <v>0</v>
      </c>
      <c r="W14" s="255">
        <v>0</v>
      </c>
      <c r="X14" s="254">
        <v>0</v>
      </c>
      <c r="Y14" s="255">
        <v>0</v>
      </c>
      <c r="Z14" s="254">
        <v>0</v>
      </c>
      <c r="AA14" s="254">
        <v>0</v>
      </c>
      <c r="AB14" s="256">
        <f t="shared" si="0"/>
        <v>0</v>
      </c>
      <c r="AC14" s="511" t="s">
        <v>935</v>
      </c>
      <c r="AD14" s="366"/>
    </row>
    <row r="15" spans="1:32" s="5" customFormat="1" ht="30" customHeight="1">
      <c r="A15" s="178"/>
      <c r="B15" s="179" t="s">
        <v>581</v>
      </c>
      <c r="C15" s="252"/>
      <c r="D15" s="253">
        <v>0</v>
      </c>
      <c r="E15" s="254">
        <v>1</v>
      </c>
      <c r="F15" s="254">
        <v>0</v>
      </c>
      <c r="G15" s="255">
        <v>0</v>
      </c>
      <c r="H15" s="254">
        <v>0</v>
      </c>
      <c r="I15" s="255">
        <v>0</v>
      </c>
      <c r="J15" s="254">
        <v>0</v>
      </c>
      <c r="K15" s="255">
        <v>0</v>
      </c>
      <c r="L15" s="254">
        <v>0</v>
      </c>
      <c r="M15" s="255">
        <v>0</v>
      </c>
      <c r="N15" s="254">
        <v>0</v>
      </c>
      <c r="O15" s="255">
        <v>0</v>
      </c>
      <c r="P15" s="254">
        <v>0</v>
      </c>
      <c r="Q15" s="255">
        <v>0</v>
      </c>
      <c r="R15" s="254">
        <v>0</v>
      </c>
      <c r="S15" s="255">
        <v>0</v>
      </c>
      <c r="T15" s="254">
        <v>0</v>
      </c>
      <c r="U15" s="255">
        <v>0</v>
      </c>
      <c r="V15" s="254">
        <v>4</v>
      </c>
      <c r="W15" s="255">
        <v>0</v>
      </c>
      <c r="X15" s="254">
        <v>0</v>
      </c>
      <c r="Y15" s="255">
        <v>0</v>
      </c>
      <c r="Z15" s="254">
        <v>0</v>
      </c>
      <c r="AA15" s="254">
        <v>0</v>
      </c>
      <c r="AB15" s="256">
        <f t="shared" si="0"/>
        <v>5</v>
      </c>
      <c r="AC15" s="511" t="s">
        <v>935</v>
      </c>
      <c r="AD15" s="366"/>
    </row>
    <row r="16" spans="1:32" s="5" customFormat="1" ht="30" customHeight="1">
      <c r="A16" s="178"/>
      <c r="B16" s="179" t="s">
        <v>582</v>
      </c>
      <c r="C16" s="252"/>
      <c r="D16" s="253">
        <v>0</v>
      </c>
      <c r="E16" s="254">
        <v>1</v>
      </c>
      <c r="F16" s="254">
        <v>0</v>
      </c>
      <c r="G16" s="255">
        <v>0</v>
      </c>
      <c r="H16" s="254">
        <v>0</v>
      </c>
      <c r="I16" s="255">
        <v>0</v>
      </c>
      <c r="J16" s="254">
        <v>0</v>
      </c>
      <c r="K16" s="255">
        <v>0</v>
      </c>
      <c r="L16" s="254">
        <v>0</v>
      </c>
      <c r="M16" s="255">
        <v>0</v>
      </c>
      <c r="N16" s="254">
        <v>0</v>
      </c>
      <c r="O16" s="255">
        <v>0</v>
      </c>
      <c r="P16" s="254">
        <v>0</v>
      </c>
      <c r="Q16" s="255">
        <v>0</v>
      </c>
      <c r="R16" s="254">
        <v>0</v>
      </c>
      <c r="S16" s="255">
        <v>0</v>
      </c>
      <c r="T16" s="254">
        <v>0</v>
      </c>
      <c r="U16" s="255">
        <v>0</v>
      </c>
      <c r="V16" s="254">
        <v>0</v>
      </c>
      <c r="W16" s="255">
        <v>0</v>
      </c>
      <c r="X16" s="254">
        <v>0</v>
      </c>
      <c r="Y16" s="255">
        <v>0</v>
      </c>
      <c r="Z16" s="254">
        <v>0</v>
      </c>
      <c r="AA16" s="254">
        <v>0</v>
      </c>
      <c r="AB16" s="256">
        <f t="shared" si="0"/>
        <v>1</v>
      </c>
      <c r="AC16" s="511" t="s">
        <v>935</v>
      </c>
      <c r="AD16" s="366"/>
    </row>
    <row r="17" spans="1:30" s="5" customFormat="1" ht="30" customHeight="1">
      <c r="A17" s="178"/>
      <c r="B17" s="179" t="s">
        <v>583</v>
      </c>
      <c r="C17" s="252"/>
      <c r="D17" s="253">
        <v>57</v>
      </c>
      <c r="E17" s="254">
        <v>155</v>
      </c>
      <c r="F17" s="254">
        <v>21</v>
      </c>
      <c r="G17" s="255">
        <v>18</v>
      </c>
      <c r="H17" s="254">
        <v>750</v>
      </c>
      <c r="I17" s="255">
        <v>10</v>
      </c>
      <c r="J17" s="254">
        <v>67</v>
      </c>
      <c r="K17" s="255">
        <v>3</v>
      </c>
      <c r="L17" s="254">
        <v>5</v>
      </c>
      <c r="M17" s="255">
        <v>12</v>
      </c>
      <c r="N17" s="254">
        <v>40</v>
      </c>
      <c r="O17" s="255">
        <v>18</v>
      </c>
      <c r="P17" s="254">
        <v>36</v>
      </c>
      <c r="Q17" s="255">
        <v>6</v>
      </c>
      <c r="R17" s="254">
        <v>110</v>
      </c>
      <c r="S17" s="255">
        <v>157</v>
      </c>
      <c r="T17" s="254">
        <v>780</v>
      </c>
      <c r="U17" s="255">
        <v>85</v>
      </c>
      <c r="V17" s="254">
        <v>64</v>
      </c>
      <c r="W17" s="255">
        <v>21</v>
      </c>
      <c r="X17" s="254">
        <v>2</v>
      </c>
      <c r="Y17" s="255">
        <v>40</v>
      </c>
      <c r="Z17" s="254">
        <v>0</v>
      </c>
      <c r="AA17" s="254">
        <v>40</v>
      </c>
      <c r="AB17" s="256">
        <f t="shared" si="0"/>
        <v>2497</v>
      </c>
      <c r="AC17" s="511" t="s">
        <v>935</v>
      </c>
      <c r="AD17" s="366"/>
    </row>
    <row r="18" spans="1:30" s="5" customFormat="1" ht="30" customHeight="1">
      <c r="A18" s="178"/>
      <c r="B18" s="179" t="s">
        <v>584</v>
      </c>
      <c r="C18" s="252"/>
      <c r="D18" s="253">
        <v>2</v>
      </c>
      <c r="E18" s="254">
        <v>0</v>
      </c>
      <c r="F18" s="254">
        <v>0</v>
      </c>
      <c r="G18" s="255">
        <v>0</v>
      </c>
      <c r="H18" s="254">
        <v>2</v>
      </c>
      <c r="I18" s="255">
        <v>0</v>
      </c>
      <c r="J18" s="254">
        <v>0</v>
      </c>
      <c r="K18" s="255">
        <v>0</v>
      </c>
      <c r="L18" s="254">
        <v>0</v>
      </c>
      <c r="M18" s="255">
        <v>0</v>
      </c>
      <c r="N18" s="254">
        <v>0</v>
      </c>
      <c r="O18" s="255">
        <v>0</v>
      </c>
      <c r="P18" s="254">
        <v>0</v>
      </c>
      <c r="Q18" s="255">
        <v>0</v>
      </c>
      <c r="R18" s="254">
        <v>0</v>
      </c>
      <c r="S18" s="255">
        <v>3</v>
      </c>
      <c r="T18" s="254">
        <v>3</v>
      </c>
      <c r="U18" s="255">
        <v>0</v>
      </c>
      <c r="V18" s="254">
        <v>23</v>
      </c>
      <c r="W18" s="255">
        <v>0</v>
      </c>
      <c r="X18" s="254">
        <v>2</v>
      </c>
      <c r="Y18" s="255">
        <v>0</v>
      </c>
      <c r="Z18" s="254">
        <v>0</v>
      </c>
      <c r="AA18" s="254">
        <v>0</v>
      </c>
      <c r="AB18" s="256">
        <f t="shared" si="0"/>
        <v>35</v>
      </c>
      <c r="AC18" s="511" t="s">
        <v>935</v>
      </c>
      <c r="AD18" s="366"/>
    </row>
    <row r="19" spans="1:30" s="5" customFormat="1" ht="30" customHeight="1">
      <c r="A19" s="178"/>
      <c r="B19" s="179" t="s">
        <v>585</v>
      </c>
      <c r="C19" s="252"/>
      <c r="D19" s="253">
        <v>23</v>
      </c>
      <c r="E19" s="254">
        <v>44</v>
      </c>
      <c r="F19" s="254">
        <v>1</v>
      </c>
      <c r="G19" s="255">
        <v>9</v>
      </c>
      <c r="H19" s="254">
        <v>60</v>
      </c>
      <c r="I19" s="255">
        <v>2</v>
      </c>
      <c r="J19" s="254">
        <v>5</v>
      </c>
      <c r="K19" s="255">
        <v>0</v>
      </c>
      <c r="L19" s="254">
        <v>0</v>
      </c>
      <c r="M19" s="255">
        <v>1</v>
      </c>
      <c r="N19" s="254">
        <v>7</v>
      </c>
      <c r="O19" s="255">
        <v>33</v>
      </c>
      <c r="P19" s="254">
        <v>71</v>
      </c>
      <c r="Q19" s="255">
        <v>8</v>
      </c>
      <c r="R19" s="254">
        <v>3</v>
      </c>
      <c r="S19" s="255">
        <v>144</v>
      </c>
      <c r="T19" s="254">
        <v>356</v>
      </c>
      <c r="U19" s="255">
        <v>72</v>
      </c>
      <c r="V19" s="254">
        <v>56</v>
      </c>
      <c r="W19" s="255">
        <v>10</v>
      </c>
      <c r="X19" s="254">
        <v>1</v>
      </c>
      <c r="Y19" s="255">
        <v>12</v>
      </c>
      <c r="Z19" s="254">
        <v>10</v>
      </c>
      <c r="AA19" s="254">
        <v>71</v>
      </c>
      <c r="AB19" s="256">
        <f t="shared" si="0"/>
        <v>999</v>
      </c>
      <c r="AC19" s="511" t="s">
        <v>935</v>
      </c>
    </row>
    <row r="20" spans="1:30" s="5" customFormat="1" ht="30" customHeight="1">
      <c r="A20" s="178"/>
      <c r="B20" s="313" t="s">
        <v>586</v>
      </c>
      <c r="C20" s="252"/>
      <c r="D20" s="253">
        <v>0</v>
      </c>
      <c r="E20" s="254">
        <v>2</v>
      </c>
      <c r="F20" s="254">
        <v>4</v>
      </c>
      <c r="G20" s="255">
        <v>2</v>
      </c>
      <c r="H20" s="254">
        <v>20</v>
      </c>
      <c r="I20" s="255">
        <v>4</v>
      </c>
      <c r="J20" s="254">
        <v>3</v>
      </c>
      <c r="K20" s="255">
        <v>5</v>
      </c>
      <c r="L20" s="254">
        <v>15</v>
      </c>
      <c r="M20" s="255">
        <v>0</v>
      </c>
      <c r="N20" s="254">
        <v>7</v>
      </c>
      <c r="O20" s="255">
        <v>0</v>
      </c>
      <c r="P20" s="254">
        <v>0</v>
      </c>
      <c r="Q20" s="255">
        <v>0</v>
      </c>
      <c r="R20" s="254">
        <v>5</v>
      </c>
      <c r="S20" s="255">
        <v>0</v>
      </c>
      <c r="T20" s="254">
        <v>0</v>
      </c>
      <c r="U20" s="255">
        <v>0</v>
      </c>
      <c r="V20" s="254">
        <v>0</v>
      </c>
      <c r="W20" s="255">
        <v>2</v>
      </c>
      <c r="X20" s="254">
        <v>2</v>
      </c>
      <c r="Y20" s="255">
        <v>0</v>
      </c>
      <c r="Z20" s="254">
        <v>0</v>
      </c>
      <c r="AA20" s="254">
        <v>54</v>
      </c>
      <c r="AB20" s="256">
        <f t="shared" si="0"/>
        <v>125</v>
      </c>
      <c r="AC20" s="511" t="s">
        <v>935</v>
      </c>
    </row>
    <row r="21" spans="1:30" s="5" customFormat="1" ht="30" customHeight="1">
      <c r="A21" s="178"/>
      <c r="B21" s="179" t="s">
        <v>587</v>
      </c>
      <c r="C21" s="252"/>
      <c r="D21" s="253">
        <v>0</v>
      </c>
      <c r="E21" s="253">
        <v>0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  <c r="K21" s="253">
        <v>0</v>
      </c>
      <c r="L21" s="253">
        <v>0</v>
      </c>
      <c r="M21" s="253">
        <v>0</v>
      </c>
      <c r="N21" s="253">
        <v>0</v>
      </c>
      <c r="O21" s="253">
        <v>0</v>
      </c>
      <c r="P21" s="253">
        <v>0</v>
      </c>
      <c r="Q21" s="253">
        <v>0</v>
      </c>
      <c r="R21" s="253">
        <v>0</v>
      </c>
      <c r="S21" s="253">
        <v>0</v>
      </c>
      <c r="T21" s="253">
        <v>0</v>
      </c>
      <c r="U21" s="253">
        <v>0</v>
      </c>
      <c r="V21" s="253">
        <v>0</v>
      </c>
      <c r="W21" s="253">
        <v>0</v>
      </c>
      <c r="X21" s="253">
        <v>0</v>
      </c>
      <c r="Y21" s="253">
        <v>0</v>
      </c>
      <c r="Z21" s="253">
        <v>0</v>
      </c>
      <c r="AA21" s="253">
        <v>0</v>
      </c>
      <c r="AB21" s="256">
        <f t="shared" si="0"/>
        <v>0</v>
      </c>
      <c r="AC21" s="511" t="s">
        <v>935</v>
      </c>
    </row>
    <row r="22" spans="1:30" s="5" customFormat="1" ht="30" customHeight="1">
      <c r="A22" s="178"/>
      <c r="B22" s="179" t="s">
        <v>588</v>
      </c>
      <c r="C22" s="252"/>
      <c r="D22" s="253">
        <v>0</v>
      </c>
      <c r="E22" s="254">
        <v>0</v>
      </c>
      <c r="F22" s="254">
        <v>1</v>
      </c>
      <c r="G22" s="255">
        <v>0</v>
      </c>
      <c r="H22" s="254">
        <v>0</v>
      </c>
      <c r="I22" s="255">
        <v>0</v>
      </c>
      <c r="J22" s="254">
        <v>0</v>
      </c>
      <c r="K22" s="255">
        <v>0</v>
      </c>
      <c r="L22" s="254">
        <v>0</v>
      </c>
      <c r="M22" s="255">
        <v>0</v>
      </c>
      <c r="N22" s="254">
        <v>0</v>
      </c>
      <c r="O22" s="255">
        <v>0</v>
      </c>
      <c r="P22" s="254">
        <v>0</v>
      </c>
      <c r="Q22" s="255">
        <v>0</v>
      </c>
      <c r="R22" s="254">
        <v>0</v>
      </c>
      <c r="S22" s="255">
        <v>0</v>
      </c>
      <c r="T22" s="254">
        <v>0</v>
      </c>
      <c r="U22" s="255">
        <v>0</v>
      </c>
      <c r="V22" s="254">
        <v>0</v>
      </c>
      <c r="W22" s="255">
        <v>0</v>
      </c>
      <c r="X22" s="254">
        <v>0</v>
      </c>
      <c r="Y22" s="255">
        <v>0</v>
      </c>
      <c r="Z22" s="254">
        <v>0</v>
      </c>
      <c r="AA22" s="254">
        <v>0</v>
      </c>
      <c r="AB22" s="256">
        <f t="shared" si="0"/>
        <v>1</v>
      </c>
      <c r="AC22" s="511" t="s">
        <v>935</v>
      </c>
    </row>
    <row r="23" spans="1:30" s="5" customFormat="1" ht="30" customHeight="1">
      <c r="A23" s="178"/>
      <c r="B23" s="313" t="s">
        <v>589</v>
      </c>
      <c r="C23" s="252"/>
      <c r="D23" s="253">
        <v>0</v>
      </c>
      <c r="E23" s="254">
        <v>0</v>
      </c>
      <c r="F23" s="254">
        <v>0</v>
      </c>
      <c r="G23" s="255">
        <v>0</v>
      </c>
      <c r="H23" s="254">
        <v>2</v>
      </c>
      <c r="I23" s="255">
        <v>0</v>
      </c>
      <c r="J23" s="254">
        <v>0</v>
      </c>
      <c r="K23" s="255">
        <v>0</v>
      </c>
      <c r="L23" s="254">
        <v>0</v>
      </c>
      <c r="M23" s="255">
        <v>0</v>
      </c>
      <c r="N23" s="254">
        <v>0</v>
      </c>
      <c r="O23" s="255">
        <v>0</v>
      </c>
      <c r="P23" s="254">
        <v>0</v>
      </c>
      <c r="Q23" s="255">
        <v>0</v>
      </c>
      <c r="R23" s="254">
        <v>0</v>
      </c>
      <c r="S23" s="255">
        <v>0</v>
      </c>
      <c r="T23" s="254">
        <v>0</v>
      </c>
      <c r="U23" s="255">
        <v>0</v>
      </c>
      <c r="V23" s="254">
        <v>0</v>
      </c>
      <c r="W23" s="255">
        <v>1</v>
      </c>
      <c r="X23" s="254">
        <v>0</v>
      </c>
      <c r="Y23" s="255">
        <v>0</v>
      </c>
      <c r="Z23" s="254">
        <v>0</v>
      </c>
      <c r="AA23" s="254">
        <v>2</v>
      </c>
      <c r="AB23" s="256">
        <f t="shared" si="0"/>
        <v>5</v>
      </c>
      <c r="AC23" s="511" t="s">
        <v>935</v>
      </c>
    </row>
    <row r="24" spans="1:30" s="5" customFormat="1" ht="30" customHeight="1">
      <c r="A24" s="178"/>
      <c r="B24" s="179" t="s">
        <v>590</v>
      </c>
      <c r="C24" s="252"/>
      <c r="D24" s="253">
        <v>0</v>
      </c>
      <c r="E24" s="254">
        <v>0</v>
      </c>
      <c r="F24" s="254">
        <v>0</v>
      </c>
      <c r="G24" s="255">
        <v>0</v>
      </c>
      <c r="H24" s="254">
        <v>0</v>
      </c>
      <c r="I24" s="255">
        <v>0</v>
      </c>
      <c r="J24" s="254">
        <v>0</v>
      </c>
      <c r="K24" s="255">
        <v>0</v>
      </c>
      <c r="L24" s="254">
        <v>0</v>
      </c>
      <c r="M24" s="255">
        <v>0</v>
      </c>
      <c r="N24" s="254">
        <v>0</v>
      </c>
      <c r="O24" s="255">
        <v>0</v>
      </c>
      <c r="P24" s="254">
        <v>0</v>
      </c>
      <c r="Q24" s="255">
        <v>0</v>
      </c>
      <c r="R24" s="254">
        <v>0</v>
      </c>
      <c r="S24" s="255">
        <v>0</v>
      </c>
      <c r="T24" s="254">
        <v>0</v>
      </c>
      <c r="U24" s="255">
        <v>0</v>
      </c>
      <c r="V24" s="254">
        <v>0</v>
      </c>
      <c r="W24" s="255">
        <v>0</v>
      </c>
      <c r="X24" s="254">
        <v>0</v>
      </c>
      <c r="Y24" s="255">
        <v>0</v>
      </c>
      <c r="Z24" s="254">
        <v>0</v>
      </c>
      <c r="AA24" s="254">
        <v>0</v>
      </c>
      <c r="AB24" s="256">
        <f t="shared" si="0"/>
        <v>0</v>
      </c>
      <c r="AC24" s="511" t="s">
        <v>935</v>
      </c>
    </row>
    <row r="25" spans="1:30" s="5" customFormat="1" ht="30" customHeight="1" thickBot="1">
      <c r="A25" s="97"/>
      <c r="B25" s="314" t="s">
        <v>591</v>
      </c>
      <c r="C25" s="110"/>
      <c r="D25" s="124">
        <v>0</v>
      </c>
      <c r="E25" s="125">
        <v>0</v>
      </c>
      <c r="F25" s="125">
        <v>0</v>
      </c>
      <c r="G25" s="126">
        <v>0</v>
      </c>
      <c r="H25" s="125">
        <v>4</v>
      </c>
      <c r="I25" s="126">
        <v>0</v>
      </c>
      <c r="J25" s="125">
        <v>0</v>
      </c>
      <c r="K25" s="126">
        <v>0</v>
      </c>
      <c r="L25" s="125">
        <v>0</v>
      </c>
      <c r="M25" s="126">
        <v>0</v>
      </c>
      <c r="N25" s="125">
        <v>0</v>
      </c>
      <c r="O25" s="126">
        <v>0</v>
      </c>
      <c r="P25" s="125">
        <v>0</v>
      </c>
      <c r="Q25" s="126">
        <v>0</v>
      </c>
      <c r="R25" s="125">
        <v>4</v>
      </c>
      <c r="S25" s="126">
        <v>0</v>
      </c>
      <c r="T25" s="125">
        <v>0</v>
      </c>
      <c r="U25" s="126">
        <v>0</v>
      </c>
      <c r="V25" s="125">
        <v>4</v>
      </c>
      <c r="W25" s="126">
        <v>0</v>
      </c>
      <c r="X25" s="125">
        <v>0</v>
      </c>
      <c r="Y25" s="126">
        <v>0</v>
      </c>
      <c r="Z25" s="125">
        <v>12</v>
      </c>
      <c r="AA25" s="125">
        <v>18</v>
      </c>
      <c r="AB25" s="127">
        <f t="shared" si="0"/>
        <v>42</v>
      </c>
      <c r="AC25" s="511" t="s">
        <v>935</v>
      </c>
    </row>
    <row r="26" spans="1:30" s="5" customFormat="1" ht="30" customHeight="1" thickTop="1">
      <c r="A26" s="96"/>
      <c r="B26" s="116" t="s">
        <v>541</v>
      </c>
      <c r="C26" s="111"/>
      <c r="D26" s="128">
        <f>SUM(D7:D25)</f>
        <v>306</v>
      </c>
      <c r="E26" s="129">
        <f t="shared" ref="E26:AA26" si="1">SUM(E7:E25)</f>
        <v>771</v>
      </c>
      <c r="F26" s="129">
        <f t="shared" si="1"/>
        <v>362</v>
      </c>
      <c r="G26" s="130">
        <f t="shared" si="1"/>
        <v>529</v>
      </c>
      <c r="H26" s="129">
        <f t="shared" si="1"/>
        <v>2105</v>
      </c>
      <c r="I26" s="130">
        <f t="shared" si="1"/>
        <v>141</v>
      </c>
      <c r="J26" s="129">
        <f t="shared" si="1"/>
        <v>248</v>
      </c>
      <c r="K26" s="130">
        <f t="shared" si="1"/>
        <v>189</v>
      </c>
      <c r="L26" s="129">
        <f t="shared" si="1"/>
        <v>386</v>
      </c>
      <c r="M26" s="130">
        <f t="shared" si="1"/>
        <v>92</v>
      </c>
      <c r="N26" s="129">
        <f t="shared" si="1"/>
        <v>213</v>
      </c>
      <c r="O26" s="130">
        <f t="shared" si="1"/>
        <v>191</v>
      </c>
      <c r="P26" s="129">
        <f t="shared" si="1"/>
        <v>152</v>
      </c>
      <c r="Q26" s="130">
        <f t="shared" si="1"/>
        <v>208</v>
      </c>
      <c r="R26" s="129">
        <f t="shared" si="1"/>
        <v>288</v>
      </c>
      <c r="S26" s="130">
        <f t="shared" si="1"/>
        <v>385</v>
      </c>
      <c r="T26" s="129">
        <f t="shared" si="1"/>
        <v>1429</v>
      </c>
      <c r="U26" s="130">
        <f t="shared" si="1"/>
        <v>206</v>
      </c>
      <c r="V26" s="129">
        <f t="shared" si="1"/>
        <v>215</v>
      </c>
      <c r="W26" s="130">
        <f t="shared" si="1"/>
        <v>312</v>
      </c>
      <c r="X26" s="129">
        <f t="shared" si="1"/>
        <v>21</v>
      </c>
      <c r="Y26" s="130">
        <f t="shared" si="1"/>
        <v>328</v>
      </c>
      <c r="Z26" s="129">
        <f t="shared" si="1"/>
        <v>97</v>
      </c>
      <c r="AA26" s="129">
        <f t="shared" si="1"/>
        <v>709</v>
      </c>
      <c r="AB26" s="131">
        <f>SUM(D26:AA26)</f>
        <v>9883</v>
      </c>
      <c r="AC26" s="512"/>
    </row>
    <row r="27" spans="1:30" ht="30" customHeight="1"/>
    <row r="28" spans="1:30" ht="30" customHeight="1"/>
    <row r="29" spans="1:30" ht="30" customHeight="1"/>
    <row r="30" spans="1:30" ht="30" customHeight="1"/>
    <row r="31" spans="1:30" ht="30" customHeight="1"/>
    <row r="32" spans="1:3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4">
    <mergeCell ref="D4:Z4"/>
    <mergeCell ref="AA4:AA6"/>
    <mergeCell ref="AB4:AB6"/>
    <mergeCell ref="B4:B6"/>
  </mergeCells>
  <phoneticPr fontId="15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7"/>
  <sheetViews>
    <sheetView view="pageBreakPreview" zoomScale="85" zoomScaleNormal="100" zoomScaleSheetLayoutView="85" workbookViewId="0">
      <selection activeCell="T16" sqref="T16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.125" style="1" customWidth="1"/>
    <col min="16" max="16" width="8.62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639</v>
      </c>
      <c r="Q2" s="14"/>
    </row>
    <row r="3" spans="1:18" s="3" customFormat="1" ht="20.25" customHeight="1">
      <c r="D3" s="4"/>
      <c r="P3" s="41" t="s">
        <v>537</v>
      </c>
      <c r="Q3" s="15"/>
    </row>
    <row r="4" spans="1:18" s="5" customFormat="1" ht="20.100000000000001" customHeight="1">
      <c r="A4" s="90"/>
      <c r="B4" s="656" t="s">
        <v>594</v>
      </c>
      <c r="C4" s="91"/>
      <c r="D4" s="672" t="s">
        <v>29</v>
      </c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9" t="s">
        <v>27</v>
      </c>
      <c r="Q4" s="19"/>
    </row>
    <row r="5" spans="1:18" s="5" customFormat="1" ht="20.100000000000001" customHeight="1">
      <c r="A5" s="92"/>
      <c r="B5" s="657"/>
      <c r="C5" s="89"/>
      <c r="D5" s="70" t="s">
        <v>30</v>
      </c>
      <c r="E5" s="70" t="s">
        <v>31</v>
      </c>
      <c r="F5" s="70" t="s">
        <v>32</v>
      </c>
      <c r="G5" s="70" t="s">
        <v>33</v>
      </c>
      <c r="H5" s="70" t="s">
        <v>34</v>
      </c>
      <c r="I5" s="70" t="s">
        <v>35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40</v>
      </c>
      <c r="O5" s="70" t="s">
        <v>41</v>
      </c>
      <c r="P5" s="660"/>
      <c r="Q5" s="19"/>
    </row>
    <row r="6" spans="1:18" s="5" customFormat="1" ht="30" customHeight="1">
      <c r="A6" s="143"/>
      <c r="B6" s="144" t="s">
        <v>8</v>
      </c>
      <c r="C6" s="230"/>
      <c r="D6" s="264">
        <v>34</v>
      </c>
      <c r="E6" s="265">
        <v>18</v>
      </c>
      <c r="F6" s="265">
        <v>60</v>
      </c>
      <c r="G6" s="265">
        <v>234</v>
      </c>
      <c r="H6" s="265">
        <v>170</v>
      </c>
      <c r="I6" s="265">
        <v>61</v>
      </c>
      <c r="J6" s="265">
        <v>42</v>
      </c>
      <c r="K6" s="265">
        <v>260</v>
      </c>
      <c r="L6" s="265">
        <v>347</v>
      </c>
      <c r="M6" s="265">
        <v>978</v>
      </c>
      <c r="N6" s="265">
        <v>996</v>
      </c>
      <c r="O6" s="265">
        <v>1160</v>
      </c>
      <c r="P6" s="265">
        <f>SUM(D6:O6)</f>
        <v>4360</v>
      </c>
      <c r="Q6" s="38" t="str">
        <f>IF(P6='（3）ア_国籍別外国人宿泊客延べ数'!AB7,"OK","NG")</f>
        <v>OK</v>
      </c>
    </row>
    <row r="7" spans="1:18" s="5" customFormat="1" ht="30" customHeight="1">
      <c r="A7" s="150"/>
      <c r="B7" s="139" t="s">
        <v>9</v>
      </c>
      <c r="C7" s="140"/>
      <c r="D7" s="266">
        <v>0</v>
      </c>
      <c r="E7" s="266">
        <v>0</v>
      </c>
      <c r="F7" s="266">
        <v>0</v>
      </c>
      <c r="G7" s="266">
        <v>6</v>
      </c>
      <c r="H7" s="266">
        <v>0</v>
      </c>
      <c r="I7" s="266">
        <v>6</v>
      </c>
      <c r="J7" s="266">
        <v>4</v>
      </c>
      <c r="K7" s="266">
        <v>0</v>
      </c>
      <c r="L7" s="266">
        <v>2</v>
      </c>
      <c r="M7" s="266">
        <v>2</v>
      </c>
      <c r="N7" s="266">
        <v>20</v>
      </c>
      <c r="O7" s="266">
        <v>4</v>
      </c>
      <c r="P7" s="266">
        <f t="shared" ref="P7:P24" si="0">SUM(D7:O7)</f>
        <v>44</v>
      </c>
      <c r="Q7" s="38" t="str">
        <f>IF(P7='（3）ア_国籍別外国人宿泊客延べ数'!AB8,"OK","NG")</f>
        <v>OK</v>
      </c>
    </row>
    <row r="8" spans="1:18" s="5" customFormat="1" ht="30" customHeight="1">
      <c r="A8" s="150"/>
      <c r="B8" s="139" t="s">
        <v>10</v>
      </c>
      <c r="C8" s="140"/>
      <c r="D8" s="266">
        <v>0</v>
      </c>
      <c r="E8" s="266">
        <v>0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1</v>
      </c>
      <c r="L8" s="266">
        <v>0</v>
      </c>
      <c r="M8" s="266">
        <v>0</v>
      </c>
      <c r="N8" s="266">
        <v>0</v>
      </c>
      <c r="O8" s="266">
        <v>3</v>
      </c>
      <c r="P8" s="266">
        <f t="shared" si="0"/>
        <v>4</v>
      </c>
      <c r="Q8" s="38" t="str">
        <f>IF(P8='（3）ア_国籍別外国人宿泊客延べ数'!AB9,"OK","NG")</f>
        <v>OK</v>
      </c>
    </row>
    <row r="9" spans="1:18" s="5" customFormat="1" ht="30" customHeight="1">
      <c r="A9" s="150"/>
      <c r="B9" s="139" t="s">
        <v>11</v>
      </c>
      <c r="C9" s="140"/>
      <c r="D9" s="266">
        <v>0</v>
      </c>
      <c r="E9" s="266">
        <v>0</v>
      </c>
      <c r="F9" s="266">
        <v>0</v>
      </c>
      <c r="G9" s="266">
        <v>0</v>
      </c>
      <c r="H9" s="266">
        <v>0</v>
      </c>
      <c r="I9" s="266">
        <v>0</v>
      </c>
      <c r="J9" s="266">
        <v>0</v>
      </c>
      <c r="K9" s="266">
        <v>0</v>
      </c>
      <c r="L9" s="266">
        <v>0</v>
      </c>
      <c r="M9" s="266">
        <v>0</v>
      </c>
      <c r="N9" s="266">
        <v>2</v>
      </c>
      <c r="O9" s="266">
        <v>4</v>
      </c>
      <c r="P9" s="266">
        <f t="shared" si="0"/>
        <v>6</v>
      </c>
      <c r="Q9" s="38" t="str">
        <f>IF(P9='（3）ア_国籍別外国人宿泊客延べ数'!AB10,"OK","NG")</f>
        <v>OK</v>
      </c>
      <c r="R9" s="75"/>
    </row>
    <row r="10" spans="1:18" s="5" customFormat="1" ht="30" customHeight="1">
      <c r="A10" s="150"/>
      <c r="B10" s="139" t="s">
        <v>12</v>
      </c>
      <c r="C10" s="140"/>
      <c r="D10" s="266">
        <v>0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  <c r="O10" s="266">
        <v>0</v>
      </c>
      <c r="P10" s="266">
        <f t="shared" si="0"/>
        <v>0</v>
      </c>
      <c r="Q10" s="38" t="str">
        <f>IF(P10='（3）ア_国籍別外国人宿泊客延べ数'!AB11,"OK","NG")</f>
        <v>OK</v>
      </c>
    </row>
    <row r="11" spans="1:18" s="5" customFormat="1" ht="30" customHeight="1">
      <c r="A11" s="150"/>
      <c r="B11" s="139" t="s">
        <v>13</v>
      </c>
      <c r="C11" s="140"/>
      <c r="D11" s="266">
        <v>81</v>
      </c>
      <c r="E11" s="266">
        <v>84</v>
      </c>
      <c r="F11" s="266">
        <v>53</v>
      </c>
      <c r="G11" s="266">
        <v>65</v>
      </c>
      <c r="H11" s="266">
        <v>123</v>
      </c>
      <c r="I11" s="266">
        <v>74</v>
      </c>
      <c r="J11" s="266">
        <v>168</v>
      </c>
      <c r="K11" s="266">
        <v>164</v>
      </c>
      <c r="L11" s="266">
        <v>133</v>
      </c>
      <c r="M11" s="266">
        <v>187</v>
      </c>
      <c r="N11" s="266">
        <v>158</v>
      </c>
      <c r="O11" s="266">
        <v>291</v>
      </c>
      <c r="P11" s="266">
        <f t="shared" si="0"/>
        <v>1581</v>
      </c>
      <c r="Q11" s="38" t="str">
        <f>IF(P11='（3）ア_国籍別外国人宿泊客延べ数'!AB12,"OK","NG")</f>
        <v>OK</v>
      </c>
      <c r="R11" s="75"/>
    </row>
    <row r="12" spans="1:18" s="5" customFormat="1" ht="30" customHeight="1">
      <c r="A12" s="150"/>
      <c r="B12" s="139" t="s">
        <v>14</v>
      </c>
      <c r="C12" s="140"/>
      <c r="D12" s="266">
        <v>5</v>
      </c>
      <c r="E12" s="266">
        <v>1</v>
      </c>
      <c r="F12" s="266">
        <v>9</v>
      </c>
      <c r="G12" s="266">
        <v>6</v>
      </c>
      <c r="H12" s="266">
        <v>13</v>
      </c>
      <c r="I12" s="266">
        <v>2</v>
      </c>
      <c r="J12" s="266">
        <v>0</v>
      </c>
      <c r="K12" s="266">
        <v>6</v>
      </c>
      <c r="L12" s="266">
        <v>14</v>
      </c>
      <c r="M12" s="266">
        <v>49</v>
      </c>
      <c r="N12" s="266">
        <v>42</v>
      </c>
      <c r="O12" s="266">
        <v>31</v>
      </c>
      <c r="P12" s="266">
        <f t="shared" si="0"/>
        <v>178</v>
      </c>
      <c r="Q12" s="38" t="str">
        <f>IF(P12='（3）ア_国籍別外国人宿泊客延べ数'!AB13,"OK","NG")</f>
        <v>OK</v>
      </c>
    </row>
    <row r="13" spans="1:18" s="5" customFormat="1" ht="30" customHeight="1">
      <c r="A13" s="150"/>
      <c r="B13" s="139" t="s">
        <v>15</v>
      </c>
      <c r="C13" s="140"/>
      <c r="D13" s="266">
        <v>0</v>
      </c>
      <c r="E13" s="266">
        <v>0</v>
      </c>
      <c r="F13" s="266">
        <v>0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f t="shared" si="0"/>
        <v>0</v>
      </c>
      <c r="Q13" s="38" t="str">
        <f>IF(P13='（3）ア_国籍別外国人宿泊客延べ数'!AB14,"OK","NG")</f>
        <v>OK</v>
      </c>
    </row>
    <row r="14" spans="1:18" s="5" customFormat="1" ht="30" customHeight="1">
      <c r="A14" s="150"/>
      <c r="B14" s="139" t="s">
        <v>16</v>
      </c>
      <c r="C14" s="140"/>
      <c r="D14" s="266">
        <v>0</v>
      </c>
      <c r="E14" s="266">
        <v>0</v>
      </c>
      <c r="F14" s="266">
        <v>0</v>
      </c>
      <c r="G14" s="266">
        <v>0</v>
      </c>
      <c r="H14" s="266">
        <v>0</v>
      </c>
      <c r="I14" s="266">
        <v>0</v>
      </c>
      <c r="J14" s="266">
        <v>1</v>
      </c>
      <c r="K14" s="266">
        <v>0</v>
      </c>
      <c r="L14" s="266">
        <v>4</v>
      </c>
      <c r="M14" s="266">
        <v>0</v>
      </c>
      <c r="N14" s="266">
        <v>0</v>
      </c>
      <c r="O14" s="266">
        <v>0</v>
      </c>
      <c r="P14" s="266">
        <f t="shared" si="0"/>
        <v>5</v>
      </c>
      <c r="Q14" s="38" t="str">
        <f>IF(P14='（3）ア_国籍別外国人宿泊客延べ数'!AB15,"OK","NG")</f>
        <v>OK</v>
      </c>
      <c r="R14" s="75"/>
    </row>
    <row r="15" spans="1:18" s="5" customFormat="1" ht="30" customHeight="1">
      <c r="A15" s="150"/>
      <c r="B15" s="139" t="s">
        <v>17</v>
      </c>
      <c r="C15" s="140"/>
      <c r="D15" s="266">
        <v>0</v>
      </c>
      <c r="E15" s="266">
        <v>0</v>
      </c>
      <c r="F15" s="266">
        <v>0</v>
      </c>
      <c r="G15" s="266">
        <v>0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266">
        <v>0</v>
      </c>
      <c r="N15" s="266">
        <v>1</v>
      </c>
      <c r="O15" s="266">
        <v>0</v>
      </c>
      <c r="P15" s="266">
        <f t="shared" si="0"/>
        <v>1</v>
      </c>
      <c r="Q15" s="38" t="str">
        <f>IF(P15='（3）ア_国籍別外国人宿泊客延べ数'!AB16,"OK","NG")</f>
        <v>OK</v>
      </c>
    </row>
    <row r="16" spans="1:18" s="5" customFormat="1" ht="30" customHeight="1">
      <c r="A16" s="150"/>
      <c r="B16" s="139" t="s">
        <v>18</v>
      </c>
      <c r="C16" s="140"/>
      <c r="D16" s="266">
        <v>268</v>
      </c>
      <c r="E16" s="266">
        <v>251</v>
      </c>
      <c r="F16" s="266">
        <v>218</v>
      </c>
      <c r="G16" s="266">
        <v>165</v>
      </c>
      <c r="H16" s="266">
        <v>276</v>
      </c>
      <c r="I16" s="266">
        <v>238</v>
      </c>
      <c r="J16" s="266">
        <v>395</v>
      </c>
      <c r="K16" s="266">
        <v>250</v>
      </c>
      <c r="L16" s="266">
        <v>123</v>
      </c>
      <c r="M16" s="266">
        <v>138</v>
      </c>
      <c r="N16" s="266">
        <v>93</v>
      </c>
      <c r="O16" s="266">
        <v>82</v>
      </c>
      <c r="P16" s="266">
        <f t="shared" si="0"/>
        <v>2497</v>
      </c>
      <c r="Q16" s="38" t="str">
        <f>IF(P16='（3）ア_国籍別外国人宿泊客延べ数'!AB17,"OK","NG")</f>
        <v>OK</v>
      </c>
    </row>
    <row r="17" spans="1:18" s="5" customFormat="1" ht="30" customHeight="1">
      <c r="A17" s="150"/>
      <c r="B17" s="139" t="s">
        <v>19</v>
      </c>
      <c r="C17" s="140"/>
      <c r="D17" s="266">
        <v>0</v>
      </c>
      <c r="E17" s="266">
        <v>0</v>
      </c>
      <c r="F17" s="266">
        <v>0</v>
      </c>
      <c r="G17" s="266">
        <v>0</v>
      </c>
      <c r="H17" s="266">
        <v>2</v>
      </c>
      <c r="I17" s="266">
        <v>0</v>
      </c>
      <c r="J17" s="266">
        <v>1</v>
      </c>
      <c r="K17" s="266">
        <v>8</v>
      </c>
      <c r="L17" s="266">
        <v>11</v>
      </c>
      <c r="M17" s="266">
        <v>12</v>
      </c>
      <c r="N17" s="266">
        <v>1</v>
      </c>
      <c r="O17" s="266">
        <v>0</v>
      </c>
      <c r="P17" s="266">
        <f t="shared" si="0"/>
        <v>35</v>
      </c>
      <c r="Q17" s="38" t="str">
        <f>IF(P17='（3）ア_国籍別外国人宿泊客延べ数'!AB18,"OK","NG")</f>
        <v>OK</v>
      </c>
      <c r="R17" s="75"/>
    </row>
    <row r="18" spans="1:18" s="5" customFormat="1" ht="30" customHeight="1">
      <c r="A18" s="150"/>
      <c r="B18" s="139" t="s">
        <v>20</v>
      </c>
      <c r="C18" s="140"/>
      <c r="D18" s="266">
        <v>9</v>
      </c>
      <c r="E18" s="266">
        <v>9</v>
      </c>
      <c r="F18" s="266">
        <v>36</v>
      </c>
      <c r="G18" s="266">
        <v>127</v>
      </c>
      <c r="H18" s="266">
        <v>126</v>
      </c>
      <c r="I18" s="266">
        <v>120</v>
      </c>
      <c r="J18" s="266">
        <v>169</v>
      </c>
      <c r="K18" s="266">
        <v>56</v>
      </c>
      <c r="L18" s="266">
        <v>43</v>
      </c>
      <c r="M18" s="266">
        <v>95</v>
      </c>
      <c r="N18" s="266">
        <v>81</v>
      </c>
      <c r="O18" s="266">
        <v>128</v>
      </c>
      <c r="P18" s="266">
        <f t="shared" si="0"/>
        <v>999</v>
      </c>
      <c r="Q18" s="38" t="str">
        <f>IF(P18='（3）ア_国籍別外国人宿泊客延べ数'!AB19,"OK","NG")</f>
        <v>OK</v>
      </c>
    </row>
    <row r="19" spans="1:18" s="5" customFormat="1" ht="30" customHeight="1">
      <c r="A19" s="150"/>
      <c r="B19" s="139" t="s">
        <v>21</v>
      </c>
      <c r="C19" s="140"/>
      <c r="D19" s="266">
        <v>0</v>
      </c>
      <c r="E19" s="266">
        <v>0</v>
      </c>
      <c r="F19" s="266">
        <v>0</v>
      </c>
      <c r="G19" s="266">
        <v>0</v>
      </c>
      <c r="H19" s="266">
        <v>2</v>
      </c>
      <c r="I19" s="266">
        <v>0</v>
      </c>
      <c r="J19" s="266">
        <v>0</v>
      </c>
      <c r="K19" s="266">
        <v>1</v>
      </c>
      <c r="L19" s="266">
        <v>2</v>
      </c>
      <c r="M19" s="266">
        <v>29</v>
      </c>
      <c r="N19" s="266">
        <v>83</v>
      </c>
      <c r="O19" s="266">
        <v>8</v>
      </c>
      <c r="P19" s="266">
        <f t="shared" si="0"/>
        <v>125</v>
      </c>
      <c r="Q19" s="38" t="str">
        <f>IF(P19='（3）ア_国籍別外国人宿泊客延べ数'!AB20,"OK","NG")</f>
        <v>OK</v>
      </c>
    </row>
    <row r="20" spans="1:18" s="5" customFormat="1" ht="30" customHeight="1">
      <c r="A20" s="150"/>
      <c r="B20" s="139" t="s">
        <v>22</v>
      </c>
      <c r="C20" s="140"/>
      <c r="D20" s="266">
        <v>0</v>
      </c>
      <c r="E20" s="266">
        <v>0</v>
      </c>
      <c r="F20" s="266">
        <v>0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f t="shared" si="0"/>
        <v>0</v>
      </c>
      <c r="Q20" s="38" t="str">
        <f>IF(P20='（3）ア_国籍別外国人宿泊客延べ数'!AB21,"OK","NG")</f>
        <v>OK</v>
      </c>
    </row>
    <row r="21" spans="1:18" s="5" customFormat="1" ht="30" customHeight="1">
      <c r="A21" s="150"/>
      <c r="B21" s="139" t="s">
        <v>23</v>
      </c>
      <c r="C21" s="140"/>
      <c r="D21" s="266">
        <v>0</v>
      </c>
      <c r="E21" s="266">
        <v>0</v>
      </c>
      <c r="F21" s="26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0</v>
      </c>
      <c r="M21" s="266">
        <v>1</v>
      </c>
      <c r="N21" s="266">
        <v>0</v>
      </c>
      <c r="O21" s="266">
        <v>0</v>
      </c>
      <c r="P21" s="266">
        <f t="shared" si="0"/>
        <v>1</v>
      </c>
      <c r="Q21" s="38" t="str">
        <f>IF(P21='（3）ア_国籍別外国人宿泊客延べ数'!AB22,"OK","NG")</f>
        <v>OK</v>
      </c>
    </row>
    <row r="22" spans="1:18" s="5" customFormat="1" ht="30" customHeight="1">
      <c r="A22" s="150"/>
      <c r="B22" s="139" t="s">
        <v>24</v>
      </c>
      <c r="C22" s="140"/>
      <c r="D22" s="266">
        <v>0</v>
      </c>
      <c r="E22" s="266">
        <v>0</v>
      </c>
      <c r="F22" s="266">
        <v>2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0</v>
      </c>
      <c r="N22" s="266">
        <v>3</v>
      </c>
      <c r="O22" s="266">
        <v>0</v>
      </c>
      <c r="P22" s="266">
        <f t="shared" si="0"/>
        <v>5</v>
      </c>
      <c r="Q22" s="38" t="str">
        <f>IF(P22='（3）ア_国籍別外国人宿泊客延べ数'!AB23,"OK","NG")</f>
        <v>OK</v>
      </c>
    </row>
    <row r="23" spans="1:18" s="5" customFormat="1" ht="30" customHeight="1">
      <c r="A23" s="150"/>
      <c r="B23" s="139" t="s">
        <v>25</v>
      </c>
      <c r="C23" s="140"/>
      <c r="D23" s="266">
        <v>0</v>
      </c>
      <c r="E23" s="266">
        <v>0</v>
      </c>
      <c r="F23" s="266">
        <v>0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  <c r="P23" s="266">
        <f>SUM(D23:O23)</f>
        <v>0</v>
      </c>
      <c r="Q23" s="38" t="str">
        <f>IF(P23='（3）ア_国籍別外国人宿泊客延べ数'!AB24,"OK","NG")</f>
        <v>OK</v>
      </c>
      <c r="R23" s="75"/>
    </row>
    <row r="24" spans="1:18" s="5" customFormat="1" ht="30" customHeight="1" thickBot="1">
      <c r="A24" s="267"/>
      <c r="B24" s="151" t="s">
        <v>26</v>
      </c>
      <c r="C24" s="236"/>
      <c r="D24" s="268">
        <v>4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9</v>
      </c>
      <c r="L24" s="268">
        <v>3</v>
      </c>
      <c r="M24" s="268">
        <v>4</v>
      </c>
      <c r="N24" s="268">
        <v>6</v>
      </c>
      <c r="O24" s="268">
        <v>16</v>
      </c>
      <c r="P24" s="268">
        <f t="shared" si="0"/>
        <v>42</v>
      </c>
      <c r="Q24" s="38" t="str">
        <f>IF(P24='（3）ア_国籍別外国人宿泊客延べ数'!AB25,"OK","NG")</f>
        <v>OK</v>
      </c>
    </row>
    <row r="25" spans="1:18" s="5" customFormat="1" ht="30" customHeight="1" thickTop="1">
      <c r="A25" s="92"/>
      <c r="B25" s="93" t="s">
        <v>27</v>
      </c>
      <c r="C25" s="89"/>
      <c r="D25" s="81">
        <f>SUM(D6:D24)</f>
        <v>401</v>
      </c>
      <c r="E25" s="81">
        <f t="shared" ref="E25:P25" si="1">SUM(E6:E24)</f>
        <v>363</v>
      </c>
      <c r="F25" s="81">
        <f t="shared" si="1"/>
        <v>378</v>
      </c>
      <c r="G25" s="82">
        <f t="shared" si="1"/>
        <v>603</v>
      </c>
      <c r="H25" s="82">
        <f t="shared" si="1"/>
        <v>712</v>
      </c>
      <c r="I25" s="82">
        <f t="shared" si="1"/>
        <v>501</v>
      </c>
      <c r="J25" s="82">
        <f t="shared" si="1"/>
        <v>780</v>
      </c>
      <c r="K25" s="82">
        <f t="shared" si="1"/>
        <v>755</v>
      </c>
      <c r="L25" s="82">
        <f t="shared" si="1"/>
        <v>682</v>
      </c>
      <c r="M25" s="82">
        <f t="shared" si="1"/>
        <v>1495</v>
      </c>
      <c r="N25" s="82">
        <f t="shared" si="1"/>
        <v>1486</v>
      </c>
      <c r="O25" s="82">
        <f t="shared" si="1"/>
        <v>1727</v>
      </c>
      <c r="P25" s="82">
        <f t="shared" si="1"/>
        <v>9883</v>
      </c>
      <c r="Q25" s="38" t="str">
        <f>IF(P25='（3）ア_国籍別外国人宿泊客延べ数'!AB26,"OK","NG")</f>
        <v>OK</v>
      </c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headerFooter>
    <oddFooter>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(1)ア_市町村別</vt:lpstr>
      <vt:lpstr>(1)イ_月別</vt:lpstr>
      <vt:lpstr>（1）ウ_観光地点別</vt:lpstr>
      <vt:lpstr>（1）エ_月別観光地点別</vt:lpstr>
      <vt:lpstr>(1)オ_行動目的別</vt:lpstr>
      <vt:lpstr>（2）ア_市町村別宿泊客延べ数</vt:lpstr>
      <vt:lpstr>（2）イ_市町村別月別宿泊客延べ数</vt:lpstr>
      <vt:lpstr>（3）ア_国籍別外国人宿泊客延べ数</vt:lpstr>
      <vt:lpstr>（3）イ_月別外国人宿泊客延べ数</vt:lpstr>
      <vt:lpstr>（3）ウ_国籍別外国人宿泊客延べ数 </vt:lpstr>
      <vt:lpstr>'(1)ア_市町村別'!Print_Area</vt:lpstr>
      <vt:lpstr>'(1)イ_月別'!Print_Area</vt:lpstr>
      <vt:lpstr>'（1）ウ_観光地点別'!Print_Area</vt:lpstr>
      <vt:lpstr>'（1）エ_月別観光地点別'!Print_Area</vt:lpstr>
      <vt:lpstr>'(1)オ_行動目的別'!Print_Area</vt:lpstr>
      <vt:lpstr>'（2）ア_市町村別宿泊客延べ数'!Print_Area</vt:lpstr>
      <vt:lpstr>'（2）イ_市町村別月別宿泊客延べ数'!Print_Area</vt:lpstr>
      <vt:lpstr>'（3）ア_国籍別外国人宿泊客延べ数'!Print_Area</vt:lpstr>
      <vt:lpstr>'（3）イ_月別外国人宿泊客延べ数'!Print_Area</vt:lpstr>
      <vt:lpstr>'（3）ウ_国籍別外国人宿泊客延べ数 '!Print_Area</vt:lpstr>
      <vt:lpstr>'（1）ウ_観光地点別'!Print_Titles</vt:lpstr>
      <vt:lpstr>'（1）エ_月別観光地点別'!Print_Titles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GIS01</dc:creator>
  <cp:lastModifiedBy>Jodai</cp:lastModifiedBy>
  <cp:lastPrinted>2023-06-08T07:41:41Z</cp:lastPrinted>
  <dcterms:created xsi:type="dcterms:W3CDTF">2018-03-13T02:16:43Z</dcterms:created>
  <dcterms:modified xsi:type="dcterms:W3CDTF">2023-06-08T08:05:04Z</dcterms:modified>
</cp:coreProperties>
</file>