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地域生活支援スタッフ\025-02-(001～030)　総括一般(一般就労）\013 施設からの一般就労調査(県）\01一般就労移行調査（県）\R07\01_調査依頼\"/>
    </mc:Choice>
  </mc:AlternateContent>
  <workbookProtection workbookAlgorithmName="SHA-512" workbookHashValue="WEUs8LJctXK/9CZcRAM9wfAS7PoHMwLYPITep47rCM/LhEu04yGEaAgoXX1Qet80p0X0ralmfLqNyJ+s43YoIg==" workbookSaltValue="qbnU+wOoO1+o9f4QtHywOg==" workbookSpinCount="100000" lockStructure="1"/>
  <bookViews>
    <workbookView xWindow="-105" yWindow="-105" windowWidth="23250" windowHeight="12450"/>
  </bookViews>
  <sheets>
    <sheet name="調査　要領" sheetId="11" r:id="rId1"/>
    <sheet name="調査票1-1" sheetId="10" r:id="rId2"/>
    <sheet name="調査票1-2" sheetId="12" r:id="rId3"/>
    <sheet name="調査票2" sheetId="15" r:id="rId4"/>
    <sheet name="調査票１-1　データ" sheetId="8" state="hidden" r:id="rId5"/>
    <sheet name="調査票1-2　データ" sheetId="13" state="hidden" r:id="rId6"/>
    <sheet name="調査票２　データ" sheetId="17" state="hidden" r:id="rId7"/>
    <sheet name="Sheet2" sheetId="18" state="hidden" r:id="rId8"/>
    <sheet name="Sheet3" sheetId="14" state="hidden" r:id="rId9"/>
  </sheets>
  <definedNames>
    <definedName name="_01．パックしまね">Sheet2!#REF!</definedName>
    <definedName name="_02．梨の木園">Sheet2!#REF!</definedName>
    <definedName name="_03．希望の園">Sheet2!#REF!</definedName>
    <definedName name="_xlnm._FilterDatabase" localSheetId="7" hidden="1">Sheet2!$A$1:$E$216</definedName>
    <definedName name="_xlnm._FilterDatabase" localSheetId="4" hidden="1">'調査票１-1　データ'!$B$1:$K$1</definedName>
    <definedName name="_xlnm._FilterDatabase" localSheetId="5" hidden="1">'調査票1-2　データ'!$A$1:$AQ$1</definedName>
    <definedName name="_xlnm._FilterDatabase" localSheetId="6" hidden="1">'調査票２　データ'!$B$1:$M$16</definedName>
    <definedName name="_xlnm.Print_Area" localSheetId="0">'調査　要領'!$A$1:$M$14</definedName>
    <definedName name="_xlnm.Print_Area" localSheetId="1">'調査票1-1'!$A$1:$I$24</definedName>
    <definedName name="_xlnm.Print_Area" localSheetId="4">'調査票１-1　データ'!$A$1:$K$14</definedName>
    <definedName name="_xlnm.Print_Area" localSheetId="2">'調査票1-2'!$A$1:$AG$37</definedName>
    <definedName name="_xlnm.Print_Area" localSheetId="5">'調査票1-2　データ'!$A$1:$AH$24</definedName>
    <definedName name="_xlnm.Print_Area" localSheetId="3">調査票2!$A$1:$M$29</definedName>
    <definedName name="_xlnm.Print_Area" localSheetId="6">'調査票２　データ'!$B$1:$M$16</definedName>
    <definedName name="区分">'調査票1-1'!$B$6</definedName>
    <definedName name="支援施設">Sheet3!$A$2:$A$27</definedName>
    <definedName name="児入所施設">Sheet3!#REF!</definedName>
    <definedName name="者支援施設">Sheet3!$A$2:$A$27</definedName>
    <definedName name="就労移行者">'調査票1-1'!$I$24</definedName>
    <definedName name="所在市町村">'調査票1-1'!$F$6</definedName>
    <definedName name="障害児入所施設">'調査票1-1'!#REF!</definedName>
    <definedName name="障害者支援施設">'調査票1-1'!$N$15:$N$19</definedName>
    <definedName name="障害福祉サービス事業所">'調査票1-1'!$O$15:$O$20</definedName>
    <definedName name="日中系">Sheet3!$B$2:$B$201</definedName>
    <definedName name="福祉サービス事業所">Sheet3!$B$2:$B$206</definedName>
    <definedName name="法人名" localSheetId="7">調査票2!$E$4</definedName>
    <definedName name="法人名" localSheetId="3">調査票2!$E$4</definedName>
    <definedName name="法人名" localSheetId="6">調査票2!$E$4</definedName>
    <definedName name="法人名">'調査票1-1'!$C$6</definedName>
  </definedNames>
  <calcPr calcId="162913"/>
</workbook>
</file>

<file path=xl/calcChain.xml><?xml version="1.0" encoding="utf-8"?>
<calcChain xmlns="http://schemas.openxmlformats.org/spreadsheetml/2006/main">
  <c r="B14" i="12" l="1"/>
  <c r="G7" i="15"/>
  <c r="A3" i="8" l="1"/>
  <c r="C12" i="10" l="1"/>
  <c r="M16" i="17" l="1"/>
  <c r="L16" i="17"/>
  <c r="K16" i="17"/>
  <c r="J16" i="17"/>
  <c r="I16" i="17"/>
  <c r="H16" i="17"/>
  <c r="G16" i="17"/>
  <c r="F16" i="17"/>
  <c r="E16" i="17"/>
  <c r="D16" i="17"/>
  <c r="B6" i="12" l="1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A37" i="12"/>
  <c r="C25" i="15" l="1"/>
  <c r="C16" i="17" s="1"/>
  <c r="B16" i="17" s="1"/>
  <c r="C24" i="15"/>
  <c r="C23" i="15"/>
  <c r="C22" i="15"/>
  <c r="C21" i="15"/>
  <c r="C20" i="15"/>
  <c r="C19" i="15"/>
  <c r="C18" i="15"/>
  <c r="C17" i="15"/>
  <c r="C16" i="15"/>
  <c r="C15" i="15"/>
  <c r="C13" i="15"/>
  <c r="C12" i="15"/>
  <c r="E4" i="15" l="1"/>
  <c r="G6" i="15" s="1"/>
  <c r="C11" i="15" l="1"/>
  <c r="C14" i="15"/>
  <c r="F9" i="8"/>
  <c r="C23" i="10"/>
  <c r="C22" i="10"/>
  <c r="C21" i="10"/>
  <c r="C20" i="10"/>
  <c r="C19" i="10"/>
  <c r="C18" i="10"/>
  <c r="C17" i="10"/>
  <c r="C16" i="10"/>
  <c r="C15" i="10"/>
  <c r="C14" i="10"/>
  <c r="C13" i="10"/>
  <c r="B1" i="10" l="1"/>
  <c r="B1" i="15" s="1"/>
  <c r="C2" i="17" l="1"/>
  <c r="B2" i="17" s="1"/>
  <c r="D2" i="17"/>
  <c r="E2" i="17"/>
  <c r="F2" i="17"/>
  <c r="G2" i="17"/>
  <c r="H2" i="17"/>
  <c r="I2" i="17"/>
  <c r="J2" i="17"/>
  <c r="K2" i="17"/>
  <c r="L2" i="17"/>
  <c r="M2" i="17"/>
  <c r="C3" i="17"/>
  <c r="B3" i="17" s="1"/>
  <c r="D3" i="17"/>
  <c r="E3" i="17"/>
  <c r="F3" i="17"/>
  <c r="G3" i="17"/>
  <c r="H3" i="17"/>
  <c r="I3" i="17"/>
  <c r="J3" i="17"/>
  <c r="K3" i="17"/>
  <c r="L3" i="17"/>
  <c r="M3" i="17"/>
  <c r="C4" i="17"/>
  <c r="B4" i="17" s="1"/>
  <c r="D4" i="17"/>
  <c r="E4" i="17"/>
  <c r="F4" i="17"/>
  <c r="G4" i="17"/>
  <c r="H4" i="17"/>
  <c r="I4" i="17"/>
  <c r="J4" i="17"/>
  <c r="K4" i="17"/>
  <c r="L4" i="17"/>
  <c r="M4" i="17"/>
  <c r="C5" i="17"/>
  <c r="B5" i="17" s="1"/>
  <c r="D5" i="17"/>
  <c r="E5" i="17"/>
  <c r="F5" i="17"/>
  <c r="G5" i="17"/>
  <c r="H5" i="17"/>
  <c r="I5" i="17"/>
  <c r="J5" i="17"/>
  <c r="K5" i="17"/>
  <c r="L5" i="17"/>
  <c r="M5" i="17"/>
  <c r="C6" i="17"/>
  <c r="B6" i="17" s="1"/>
  <c r="D6" i="17"/>
  <c r="E6" i="17"/>
  <c r="F6" i="17"/>
  <c r="G6" i="17"/>
  <c r="H6" i="17"/>
  <c r="I6" i="17"/>
  <c r="J6" i="17"/>
  <c r="K6" i="17"/>
  <c r="L6" i="17"/>
  <c r="M6" i="17"/>
  <c r="C7" i="17"/>
  <c r="B7" i="17" s="1"/>
  <c r="D7" i="17"/>
  <c r="E7" i="17"/>
  <c r="F7" i="17"/>
  <c r="G7" i="17"/>
  <c r="H7" i="17"/>
  <c r="I7" i="17"/>
  <c r="J7" i="17"/>
  <c r="K7" i="17"/>
  <c r="L7" i="17"/>
  <c r="M7" i="17"/>
  <c r="C8" i="17"/>
  <c r="B8" i="17" s="1"/>
  <c r="D8" i="17"/>
  <c r="E8" i="17"/>
  <c r="F8" i="17"/>
  <c r="G8" i="17"/>
  <c r="H8" i="17"/>
  <c r="I8" i="17"/>
  <c r="J8" i="17"/>
  <c r="K8" i="17"/>
  <c r="L8" i="17"/>
  <c r="M8" i="17"/>
  <c r="C9" i="17"/>
  <c r="B9" i="17" s="1"/>
  <c r="D9" i="17"/>
  <c r="E9" i="17"/>
  <c r="F9" i="17"/>
  <c r="G9" i="17"/>
  <c r="H9" i="17"/>
  <c r="I9" i="17"/>
  <c r="J9" i="17"/>
  <c r="K9" i="17"/>
  <c r="L9" i="17"/>
  <c r="M9" i="17"/>
  <c r="C10" i="17"/>
  <c r="B10" i="17" s="1"/>
  <c r="D10" i="17"/>
  <c r="E10" i="17"/>
  <c r="F10" i="17"/>
  <c r="G10" i="17"/>
  <c r="H10" i="17"/>
  <c r="I10" i="17"/>
  <c r="J10" i="17"/>
  <c r="K10" i="17"/>
  <c r="L10" i="17"/>
  <c r="M10" i="17"/>
  <c r="C11" i="17"/>
  <c r="B11" i="17" s="1"/>
  <c r="D11" i="17"/>
  <c r="E11" i="17"/>
  <c r="F11" i="17"/>
  <c r="G11" i="17"/>
  <c r="H11" i="17"/>
  <c r="I11" i="17"/>
  <c r="J11" i="17"/>
  <c r="K11" i="17"/>
  <c r="L11" i="17"/>
  <c r="M11" i="17"/>
  <c r="C12" i="17"/>
  <c r="B12" i="17" s="1"/>
  <c r="D12" i="17"/>
  <c r="E12" i="17"/>
  <c r="F12" i="17"/>
  <c r="G12" i="17"/>
  <c r="H12" i="17"/>
  <c r="I12" i="17"/>
  <c r="J12" i="17"/>
  <c r="K12" i="17"/>
  <c r="L12" i="17"/>
  <c r="M12" i="17"/>
  <c r="C13" i="17"/>
  <c r="B13" i="17" s="1"/>
  <c r="D13" i="17"/>
  <c r="E13" i="17"/>
  <c r="F13" i="17"/>
  <c r="G13" i="17"/>
  <c r="H13" i="17"/>
  <c r="I13" i="17"/>
  <c r="J13" i="17"/>
  <c r="K13" i="17"/>
  <c r="L13" i="17"/>
  <c r="M13" i="17"/>
  <c r="C14" i="17"/>
  <c r="B14" i="17" s="1"/>
  <c r="D14" i="17"/>
  <c r="E14" i="17"/>
  <c r="F14" i="17"/>
  <c r="G14" i="17"/>
  <c r="H14" i="17"/>
  <c r="I14" i="17"/>
  <c r="J14" i="17"/>
  <c r="K14" i="17"/>
  <c r="L14" i="17"/>
  <c r="M14" i="17"/>
  <c r="C15" i="17"/>
  <c r="B15" i="17" s="1"/>
  <c r="D15" i="17"/>
  <c r="E15" i="17"/>
  <c r="F15" i="17"/>
  <c r="G15" i="17"/>
  <c r="H15" i="17"/>
  <c r="I15" i="17"/>
  <c r="J15" i="17"/>
  <c r="K15" i="17"/>
  <c r="L15" i="17"/>
  <c r="M15" i="17"/>
  <c r="F2" i="8" l="1"/>
  <c r="E4" i="13" l="1"/>
  <c r="F9" i="13"/>
  <c r="B1" i="12"/>
  <c r="D7" i="10" l="1"/>
  <c r="D23" i="13" l="1"/>
  <c r="D24" i="13"/>
  <c r="E23" i="13"/>
  <c r="E24" i="13"/>
  <c r="F23" i="13"/>
  <c r="F24" i="13"/>
  <c r="G23" i="13"/>
  <c r="G24" i="13"/>
  <c r="H23" i="13"/>
  <c r="H24" i="13"/>
  <c r="I23" i="13"/>
  <c r="I24" i="13"/>
  <c r="J23" i="13"/>
  <c r="J24" i="13"/>
  <c r="K23" i="13"/>
  <c r="K24" i="13"/>
  <c r="L23" i="13"/>
  <c r="L24" i="13"/>
  <c r="M23" i="13"/>
  <c r="M24" i="13"/>
  <c r="N23" i="13"/>
  <c r="N24" i="13"/>
  <c r="O23" i="13"/>
  <c r="O24" i="13"/>
  <c r="P23" i="13"/>
  <c r="P24" i="13"/>
  <c r="Q23" i="13"/>
  <c r="Q24" i="13"/>
  <c r="R23" i="13"/>
  <c r="R24" i="13"/>
  <c r="S23" i="13"/>
  <c r="S24" i="13"/>
  <c r="T23" i="13"/>
  <c r="T24" i="13"/>
  <c r="U23" i="13"/>
  <c r="U24" i="13"/>
  <c r="V23" i="13"/>
  <c r="V24" i="13"/>
  <c r="W23" i="13"/>
  <c r="W24" i="13"/>
  <c r="X23" i="13"/>
  <c r="X24" i="13"/>
  <c r="Y23" i="13"/>
  <c r="Y24" i="13"/>
  <c r="Z23" i="13"/>
  <c r="Z24" i="13"/>
  <c r="AA23" i="13"/>
  <c r="AA24" i="13"/>
  <c r="AB23" i="13"/>
  <c r="AB24" i="13"/>
  <c r="AC23" i="13"/>
  <c r="AC24" i="13"/>
  <c r="AD23" i="13"/>
  <c r="AD24" i="13"/>
  <c r="AE23" i="13"/>
  <c r="AE24" i="13"/>
  <c r="AF23" i="13"/>
  <c r="AF24" i="13"/>
  <c r="AG23" i="13"/>
  <c r="AG24" i="13"/>
  <c r="AH23" i="13"/>
  <c r="AH24" i="13"/>
  <c r="E14" i="8"/>
  <c r="A23" i="13" l="1"/>
  <c r="B23" i="13"/>
  <c r="A24" i="13"/>
  <c r="B24" i="13"/>
  <c r="C14" i="8"/>
  <c r="B14" i="8"/>
  <c r="C24" i="13"/>
  <c r="C23" i="13"/>
  <c r="D14" i="8"/>
  <c r="F12" i="8"/>
  <c r="E3" i="8" l="1"/>
  <c r="F3" i="8"/>
  <c r="G3" i="8"/>
  <c r="H3" i="8"/>
  <c r="I3" i="8"/>
  <c r="J3" i="8"/>
  <c r="K3" i="8"/>
  <c r="E4" i="8"/>
  <c r="F4" i="8"/>
  <c r="A4" i="8" s="1"/>
  <c r="G4" i="8"/>
  <c r="H4" i="8"/>
  <c r="I4" i="8"/>
  <c r="J4" i="8"/>
  <c r="K4" i="8"/>
  <c r="E5" i="8"/>
  <c r="C5" i="8" s="1"/>
  <c r="F5" i="8"/>
  <c r="A5" i="8" s="1"/>
  <c r="G5" i="8"/>
  <c r="H5" i="8"/>
  <c r="I5" i="8"/>
  <c r="J5" i="8"/>
  <c r="K5" i="8"/>
  <c r="E6" i="8"/>
  <c r="F6" i="8"/>
  <c r="A6" i="8" s="1"/>
  <c r="G6" i="8"/>
  <c r="H6" i="8"/>
  <c r="I6" i="8"/>
  <c r="J6" i="8"/>
  <c r="K6" i="8"/>
  <c r="E7" i="8"/>
  <c r="F7" i="8"/>
  <c r="A7" i="8" s="1"/>
  <c r="G7" i="8"/>
  <c r="H7" i="8"/>
  <c r="I7" i="8"/>
  <c r="J7" i="8"/>
  <c r="K7" i="8"/>
  <c r="E8" i="8"/>
  <c r="F8" i="8"/>
  <c r="A8" i="8" s="1"/>
  <c r="G8" i="8"/>
  <c r="H8" i="8"/>
  <c r="I8" i="8"/>
  <c r="J8" i="8"/>
  <c r="K8" i="8"/>
  <c r="E9" i="8"/>
  <c r="N9" i="8"/>
  <c r="G9" i="8"/>
  <c r="H9" i="8"/>
  <c r="I9" i="8"/>
  <c r="J9" i="8"/>
  <c r="K9" i="8"/>
  <c r="E10" i="8"/>
  <c r="F10" i="8"/>
  <c r="A10" i="8" s="1"/>
  <c r="G10" i="8"/>
  <c r="H10" i="8"/>
  <c r="I10" i="8"/>
  <c r="J10" i="8"/>
  <c r="K10" i="8"/>
  <c r="E11" i="8"/>
  <c r="F11" i="8"/>
  <c r="A11" i="8" s="1"/>
  <c r="G11" i="8"/>
  <c r="H11" i="8"/>
  <c r="I11" i="8"/>
  <c r="J11" i="8"/>
  <c r="K11" i="8"/>
  <c r="E12" i="8"/>
  <c r="A12" i="8"/>
  <c r="G12" i="8"/>
  <c r="H12" i="8"/>
  <c r="I12" i="8"/>
  <c r="J12" i="8"/>
  <c r="K12" i="8"/>
  <c r="E13" i="8"/>
  <c r="F13" i="8"/>
  <c r="A13" i="8" s="1"/>
  <c r="G13" i="8"/>
  <c r="H13" i="8"/>
  <c r="I13" i="8"/>
  <c r="J13" i="8"/>
  <c r="K13" i="8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D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D9" i="13"/>
  <c r="E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D20" i="13"/>
  <c r="B20" i="13" s="1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32" i="12"/>
  <c r="A31" i="12"/>
  <c r="A30" i="12"/>
  <c r="A29" i="12"/>
  <c r="A28" i="12"/>
  <c r="A27" i="12"/>
  <c r="A26" i="12"/>
  <c r="A25" i="12"/>
  <c r="A24" i="12"/>
  <c r="A23" i="12"/>
  <c r="A22" i="12"/>
  <c r="I24" i="10"/>
  <c r="K14" i="8" s="1"/>
  <c r="H24" i="10"/>
  <c r="J14" i="8" s="1"/>
  <c r="G24" i="10"/>
  <c r="I14" i="8" s="1"/>
  <c r="F24" i="10"/>
  <c r="H14" i="8" s="1"/>
  <c r="E24" i="10"/>
  <c r="G14" i="8" s="1"/>
  <c r="D24" i="10"/>
  <c r="F14" i="8" s="1"/>
  <c r="Z2" i="13"/>
  <c r="X2" i="13"/>
  <c r="C10" i="13" l="1"/>
  <c r="B10" i="13"/>
  <c r="A15" i="13"/>
  <c r="B15" i="13"/>
  <c r="C8" i="13"/>
  <c r="B8" i="13"/>
  <c r="A13" i="13"/>
  <c r="B13" i="13"/>
  <c r="A6" i="13"/>
  <c r="B6" i="13"/>
  <c r="C18" i="13"/>
  <c r="B18" i="13"/>
  <c r="C4" i="13"/>
  <c r="B4" i="13"/>
  <c r="A21" i="13"/>
  <c r="B21" i="13"/>
  <c r="A11" i="13"/>
  <c r="B11" i="13"/>
  <c r="A16" i="13"/>
  <c r="B16" i="13"/>
  <c r="A9" i="13"/>
  <c r="B9" i="13"/>
  <c r="A22" i="13"/>
  <c r="B22" i="13"/>
  <c r="A14" i="13"/>
  <c r="B14" i="13"/>
  <c r="A7" i="13"/>
  <c r="B7" i="13"/>
  <c r="A19" i="13"/>
  <c r="B19" i="13"/>
  <c r="A12" i="13"/>
  <c r="B12" i="13"/>
  <c r="A5" i="13"/>
  <c r="B5" i="13"/>
  <c r="A17" i="13"/>
  <c r="B17" i="13"/>
  <c r="D6" i="8"/>
  <c r="C6" i="8"/>
  <c r="B6" i="8"/>
  <c r="C4" i="8"/>
  <c r="B4" i="8"/>
  <c r="C8" i="8"/>
  <c r="B8" i="8"/>
  <c r="C9" i="8"/>
  <c r="B9" i="8"/>
  <c r="C13" i="8"/>
  <c r="B13" i="8"/>
  <c r="C7" i="8"/>
  <c r="B7" i="8"/>
  <c r="C12" i="8"/>
  <c r="B12" i="8"/>
  <c r="C11" i="8"/>
  <c r="B11" i="8"/>
  <c r="B5" i="8"/>
  <c r="C10" i="8"/>
  <c r="B10" i="8"/>
  <c r="C3" i="8"/>
  <c r="B3" i="8"/>
  <c r="B3" i="13"/>
  <c r="C6" i="13"/>
  <c r="A10" i="13"/>
  <c r="A8" i="13"/>
  <c r="C16" i="13"/>
  <c r="A20" i="13"/>
  <c r="A18" i="13"/>
  <c r="O10" i="8"/>
  <c r="M9" i="8"/>
  <c r="D9" i="8"/>
  <c r="M7" i="8"/>
  <c r="D7" i="8"/>
  <c r="O5" i="8"/>
  <c r="M5" i="8"/>
  <c r="D5" i="8"/>
  <c r="O8" i="8"/>
  <c r="N11" i="8"/>
  <c r="M10" i="8"/>
  <c r="D10" i="8"/>
  <c r="O6" i="8"/>
  <c r="M13" i="8"/>
  <c r="O12" i="8"/>
  <c r="A9" i="8"/>
  <c r="N7" i="8"/>
  <c r="M6" i="8"/>
  <c r="M8" i="8"/>
  <c r="D8" i="8"/>
  <c r="O3" i="8"/>
  <c r="M3" i="8"/>
  <c r="N13" i="8"/>
  <c r="M12" i="8"/>
  <c r="D12" i="8"/>
  <c r="M11" i="8"/>
  <c r="D11" i="8"/>
  <c r="M4" i="8"/>
  <c r="D4" i="8"/>
  <c r="N3" i="8"/>
  <c r="D13" i="8"/>
  <c r="N5" i="8"/>
  <c r="D3" i="8"/>
  <c r="O4" i="8"/>
  <c r="C14" i="13"/>
  <c r="C20" i="13"/>
  <c r="C12" i="13"/>
  <c r="A4" i="13"/>
  <c r="N12" i="8"/>
  <c r="N10" i="8"/>
  <c r="N8" i="8"/>
  <c r="N6" i="8"/>
  <c r="N4" i="8"/>
  <c r="O13" i="8"/>
  <c r="O11" i="8"/>
  <c r="O9" i="8"/>
  <c r="O7" i="8"/>
  <c r="C22" i="13"/>
  <c r="C21" i="13"/>
  <c r="C19" i="13"/>
  <c r="C17" i="13"/>
  <c r="C15" i="13"/>
  <c r="C13" i="13"/>
  <c r="C11" i="13"/>
  <c r="C9" i="13"/>
  <c r="C7" i="13"/>
  <c r="C5" i="13"/>
  <c r="C3" i="13"/>
  <c r="G9" i="12" l="1"/>
  <c r="D6" i="12"/>
  <c r="G6" i="12"/>
  <c r="G10" i="12" l="1"/>
  <c r="H10" i="12" s="1"/>
  <c r="A15" i="12"/>
  <c r="A16" i="12"/>
  <c r="A17" i="12"/>
  <c r="A18" i="12"/>
  <c r="A19" i="12"/>
  <c r="A20" i="12"/>
  <c r="A21" i="12"/>
  <c r="A33" i="12"/>
  <c r="A34" i="12"/>
  <c r="A35" i="12"/>
  <c r="A36" i="12"/>
  <c r="AH2" i="13"/>
  <c r="AG2" i="13"/>
  <c r="AF2" i="13"/>
  <c r="AE2" i="13"/>
  <c r="AD2" i="13"/>
  <c r="AC2" i="13"/>
  <c r="AB2" i="13"/>
  <c r="AA2" i="13"/>
  <c r="Y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K2" i="8"/>
  <c r="J2" i="8"/>
  <c r="I2" i="8"/>
  <c r="H2" i="8"/>
  <c r="G2" i="8"/>
  <c r="N2" i="8"/>
  <c r="E2" i="8"/>
  <c r="B2" i="13" l="1"/>
  <c r="A3" i="13"/>
  <c r="A14" i="12"/>
  <c r="A2" i="13"/>
  <c r="C2" i="13"/>
  <c r="B2" i="8"/>
  <c r="C2" i="8"/>
  <c r="D2" i="8"/>
  <c r="A2" i="8"/>
  <c r="O2" i="8"/>
  <c r="M2" i="8"/>
</calcChain>
</file>

<file path=xl/comments1.xml><?xml version="1.0" encoding="utf-8"?>
<comments xmlns="http://schemas.openxmlformats.org/spreadsheetml/2006/main">
  <authors>
    <author>Windows ユーザー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「区分」を選択してから、事業所名を選んでください。</t>
        </r>
      </text>
    </comment>
    <comment ref="B9" authorId="0" shapeId="0">
      <text>
        <r>
          <rPr>
            <sz val="10"/>
            <color indexed="81"/>
            <rFont val="MS P ゴシック"/>
            <family val="3"/>
            <charset val="128"/>
          </rPr>
          <t>実施されているサービス種別を選択してください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修正があれば枠外にご記入ください</t>
        </r>
      </text>
    </comment>
  </commentList>
</comments>
</file>

<file path=xl/connections.xml><?xml version="1.0" encoding="utf-8"?>
<connections xmlns="http://schemas.openxmlformats.org/spreadsheetml/2006/main">
  <connection id="1" keepAlive="1" name="クエリ - 調査票１" description="ブック内の '調査票１' クエリへの接続です。" type="5" refreshedVersion="0" background="1">
    <dbPr connection="Provider=Microsoft.Mashup.OleDb.1;Data Source=$Workbook$;Location=調査票１;Extended Properties=&quot;&quot;" command="SELECT * FROM [調査票１]"/>
  </connection>
  <connection id="2" keepAlive="1" name="クエリ - 調査票２" description="ブック内の '調査票２' クエリへの接続です。" type="5" refreshedVersion="0" background="1">
    <dbPr connection="Provider=Microsoft.Mashup.OleDb.1;Data Source=$Workbook$;Location=調査票２;Extended Properties=&quot;&quot;" command="SELECT * FROM [調査票２]"/>
  </connection>
</connections>
</file>

<file path=xl/sharedStrings.xml><?xml version="1.0" encoding="utf-8"?>
<sst xmlns="http://schemas.openxmlformats.org/spreadsheetml/2006/main" count="1041" uniqueCount="641">
  <si>
    <t>【記載要領】</t>
    <rPh sb="1" eb="3">
      <t>キサイ</t>
    </rPh>
    <rPh sb="3" eb="5">
      <t>ヨウリョウ</t>
    </rPh>
    <phoneticPr fontId="3"/>
  </si>
  <si>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</si>
  <si>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</si>
  <si>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回答者名</t>
    <rPh sb="0" eb="3">
      <t>カイトウシャ</t>
    </rPh>
    <rPh sb="3" eb="4">
      <t>メイ</t>
    </rPh>
    <phoneticPr fontId="3"/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</si>
  <si>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3"/>
  </si>
  <si>
    <t>住所地
市町村</t>
    <rPh sb="0" eb="2">
      <t>ジュウショ</t>
    </rPh>
    <rPh sb="2" eb="3">
      <t>チ</t>
    </rPh>
    <rPh sb="4" eb="7">
      <t>シチョウソン</t>
    </rPh>
    <phoneticPr fontId="3"/>
  </si>
  <si>
    <t>１．事業所の状況</t>
    <rPh sb="2" eb="5">
      <t>ジギョウショ</t>
    </rPh>
    <rPh sb="6" eb="8">
      <t>ジョウキョウ</t>
    </rPh>
    <phoneticPr fontId="3"/>
  </si>
  <si>
    <t>２．就労移行者数</t>
    <rPh sb="2" eb="4">
      <t>シュウロウ</t>
    </rPh>
    <rPh sb="4" eb="7">
      <t>イコウシャ</t>
    </rPh>
    <rPh sb="7" eb="8">
      <t>スウ</t>
    </rPh>
    <phoneticPr fontId="3"/>
  </si>
  <si>
    <t>＊必ず読んでください。</t>
    <rPh sb="1" eb="2">
      <t>カナラ</t>
    </rPh>
    <rPh sb="3" eb="4">
      <t>ヨ</t>
    </rPh>
    <phoneticPr fontId="3"/>
  </si>
  <si>
    <t>定員</t>
    <rPh sb="0" eb="2">
      <t>テイイン</t>
    </rPh>
    <phoneticPr fontId="3"/>
  </si>
  <si>
    <t>利用者数</t>
    <rPh sb="0" eb="3">
      <t>リヨウシャ</t>
    </rPh>
    <rPh sb="3" eb="4">
      <t>スウ</t>
    </rPh>
    <phoneticPr fontId="3"/>
  </si>
  <si>
    <t>計</t>
    <rPh sb="0" eb="1">
      <t>ケイ</t>
    </rPh>
    <phoneticPr fontId="3"/>
  </si>
  <si>
    <t>①公共職業安定所の求職登録者数</t>
    <rPh sb="1" eb="3">
      <t>コウキョウ</t>
    </rPh>
    <rPh sb="3" eb="5">
      <t>ショクギョウ</t>
    </rPh>
    <rPh sb="5" eb="8">
      <t>アンテイジョ</t>
    </rPh>
    <rPh sb="9" eb="11">
      <t>キュウショク</t>
    </rPh>
    <rPh sb="11" eb="14">
      <t>トウロクシャ</t>
    </rPh>
    <rPh sb="14" eb="15">
      <t>スウ</t>
    </rPh>
    <phoneticPr fontId="3"/>
  </si>
  <si>
    <t>②障害者就業・生活支援センターの登録者数</t>
    <rPh sb="1" eb="4">
      <t>ショウガイシャ</t>
    </rPh>
    <rPh sb="4" eb="6">
      <t>シュウギョウ</t>
    </rPh>
    <rPh sb="7" eb="9">
      <t>セイカツ</t>
    </rPh>
    <rPh sb="9" eb="11">
      <t>シエン</t>
    </rPh>
    <rPh sb="16" eb="19">
      <t>トウロクシャ</t>
    </rPh>
    <rPh sb="19" eb="20">
      <t>スウ</t>
    </rPh>
    <phoneticPr fontId="3"/>
  </si>
  <si>
    <t>③障がい者委託訓練の受講者数</t>
    <rPh sb="1" eb="2">
      <t>ショウ</t>
    </rPh>
    <rPh sb="4" eb="5">
      <t>シャ</t>
    </rPh>
    <rPh sb="5" eb="7">
      <t>イタク</t>
    </rPh>
    <rPh sb="7" eb="9">
      <t>クンレン</t>
    </rPh>
    <rPh sb="10" eb="13">
      <t>ジュコウシャ</t>
    </rPh>
    <rPh sb="13" eb="14">
      <t>スウ</t>
    </rPh>
    <phoneticPr fontId="3"/>
  </si>
  <si>
    <t>就労定着支援事業利用者
（一般就労者のみ）</t>
    <rPh sb="0" eb="2">
      <t>シュウロウ</t>
    </rPh>
    <rPh sb="2" eb="4">
      <t>テイチャク</t>
    </rPh>
    <rPh sb="4" eb="6">
      <t>シエン</t>
    </rPh>
    <rPh sb="6" eb="8">
      <t>ジギョウ</t>
    </rPh>
    <rPh sb="8" eb="11">
      <t>リヨウシャ</t>
    </rPh>
    <rPh sb="13" eb="18">
      <t>イッパンシュウロウシャ</t>
    </rPh>
    <phoneticPr fontId="3"/>
  </si>
  <si>
    <t>左記の内就労定着支援事業の利用の有無</t>
    <rPh sb="0" eb="2">
      <t>サキ</t>
    </rPh>
    <rPh sb="3" eb="4">
      <t>ウチ</t>
    </rPh>
    <rPh sb="4" eb="6">
      <t>シュウロウ</t>
    </rPh>
    <rPh sb="6" eb="8">
      <t>テイチャク</t>
    </rPh>
    <rPh sb="8" eb="10">
      <t>シエン</t>
    </rPh>
    <rPh sb="10" eb="12">
      <t>ジギョウ</t>
    </rPh>
    <rPh sb="13" eb="15">
      <t>リヨウ</t>
    </rPh>
    <rPh sb="16" eb="18">
      <t>ウム</t>
    </rPh>
    <phoneticPr fontId="3"/>
  </si>
  <si>
    <t>電話番号</t>
    <rPh sb="0" eb="2">
      <t>デンワ</t>
    </rPh>
    <rPh sb="2" eb="4">
      <t>バンゴウ</t>
    </rPh>
    <phoneticPr fontId="3"/>
  </si>
  <si>
    <t>区分</t>
    <rPh sb="0" eb="2">
      <t>クブン</t>
    </rPh>
    <phoneticPr fontId="3"/>
  </si>
  <si>
    <t>区　分</t>
    <rPh sb="0" eb="1">
      <t>ク</t>
    </rPh>
    <rPh sb="2" eb="3">
      <t>ブン</t>
    </rPh>
    <phoneticPr fontId="3"/>
  </si>
  <si>
    <t>e-mail</t>
    <phoneticPr fontId="3"/>
  </si>
  <si>
    <t>所在市町村</t>
    <rPh sb="0" eb="2">
      <t>ショザイ</t>
    </rPh>
    <rPh sb="2" eb="5">
      <t>シチョウソン</t>
    </rPh>
    <phoneticPr fontId="3"/>
  </si>
  <si>
    <t>松江市</t>
  </si>
  <si>
    <t>生活介護</t>
    <rPh sb="0" eb="2">
      <t>セイカツ</t>
    </rPh>
    <rPh sb="2" eb="4">
      <t>カイゴ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</si>
  <si>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</si>
  <si>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</si>
  <si>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</si>
  <si>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</si>
  <si>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障害福祉サービス事業所</t>
    <phoneticPr fontId="3"/>
  </si>
  <si>
    <t>障害者支援施設</t>
    <phoneticPr fontId="3"/>
  </si>
  <si>
    <t>担当者</t>
    <rPh sb="0" eb="3">
      <t>タントウシャ</t>
    </rPh>
    <phoneticPr fontId="3"/>
  </si>
  <si>
    <t>身体障がい</t>
    <rPh sb="0" eb="2">
      <t>シンタイ</t>
    </rPh>
    <rPh sb="2" eb="3">
      <t>ショウ</t>
    </rPh>
    <phoneticPr fontId="12"/>
  </si>
  <si>
    <t>知的障がい</t>
    <rPh sb="0" eb="2">
      <t>チテキ</t>
    </rPh>
    <rPh sb="2" eb="3">
      <t>ショウ</t>
    </rPh>
    <phoneticPr fontId="12"/>
  </si>
  <si>
    <t>精神障がい</t>
    <rPh sb="0" eb="2">
      <t>セイシン</t>
    </rPh>
    <rPh sb="2" eb="3">
      <t>ショウ</t>
    </rPh>
    <phoneticPr fontId="12"/>
  </si>
  <si>
    <t>難病</t>
    <rPh sb="0" eb="2">
      <t>ナンビョウ</t>
    </rPh>
    <phoneticPr fontId="12"/>
  </si>
  <si>
    <t>身体障がい、発達障がい</t>
    <rPh sb="0" eb="2">
      <t>シンタイ</t>
    </rPh>
    <rPh sb="2" eb="3">
      <t>ショウ</t>
    </rPh>
    <rPh sb="6" eb="8">
      <t>ハッタツ</t>
    </rPh>
    <rPh sb="8" eb="9">
      <t>ショウ</t>
    </rPh>
    <phoneticPr fontId="3"/>
  </si>
  <si>
    <t>身体障がい、難病</t>
    <rPh sb="0" eb="2">
      <t>シンタイ</t>
    </rPh>
    <rPh sb="2" eb="3">
      <t>ショウ</t>
    </rPh>
    <rPh sb="6" eb="8">
      <t>ナンビョウ</t>
    </rPh>
    <phoneticPr fontId="3"/>
  </si>
  <si>
    <t>身体障がい、高次脳機能障がい</t>
    <rPh sb="0" eb="2">
      <t>シンタイ</t>
    </rPh>
    <rPh sb="2" eb="3">
      <t>ショウ</t>
    </rPh>
    <rPh sb="6" eb="7">
      <t>コウ</t>
    </rPh>
    <rPh sb="11" eb="12">
      <t>ショウ</t>
    </rPh>
    <phoneticPr fontId="3"/>
  </si>
  <si>
    <t>知的障がい、発達障がい</t>
    <rPh sb="0" eb="2">
      <t>チテキ</t>
    </rPh>
    <rPh sb="2" eb="3">
      <t>ショウ</t>
    </rPh>
    <rPh sb="6" eb="8">
      <t>ハッタツ</t>
    </rPh>
    <rPh sb="8" eb="9">
      <t>ショウ</t>
    </rPh>
    <phoneticPr fontId="3"/>
  </si>
  <si>
    <t>知的障がい、難病</t>
    <rPh sb="0" eb="2">
      <t>チテキ</t>
    </rPh>
    <rPh sb="2" eb="3">
      <t>ショウ</t>
    </rPh>
    <rPh sb="6" eb="8">
      <t>ナンビョウ</t>
    </rPh>
    <phoneticPr fontId="3"/>
  </si>
  <si>
    <t>知的障がい、高次脳機能障がい</t>
    <rPh sb="0" eb="2">
      <t>チテキ</t>
    </rPh>
    <rPh sb="2" eb="3">
      <t>ショウ</t>
    </rPh>
    <rPh sb="6" eb="11">
      <t>コウジノウキノウ</t>
    </rPh>
    <rPh sb="11" eb="12">
      <t>ショウ</t>
    </rPh>
    <phoneticPr fontId="3"/>
  </si>
  <si>
    <t>精神障がい、発達障がい</t>
    <rPh sb="0" eb="2">
      <t>セイシン</t>
    </rPh>
    <rPh sb="2" eb="3">
      <t>ショウ</t>
    </rPh>
    <rPh sb="6" eb="8">
      <t>ハッタツ</t>
    </rPh>
    <rPh sb="8" eb="9">
      <t>ショウ</t>
    </rPh>
    <phoneticPr fontId="3"/>
  </si>
  <si>
    <t>精神障がい、難病</t>
    <rPh sb="0" eb="2">
      <t>セイシン</t>
    </rPh>
    <rPh sb="2" eb="3">
      <t>ショウ</t>
    </rPh>
    <rPh sb="6" eb="8">
      <t>ナンビョウ</t>
    </rPh>
    <phoneticPr fontId="3"/>
  </si>
  <si>
    <t>精神障がい、高次脳機能障がい</t>
    <rPh sb="0" eb="2">
      <t>セイシン</t>
    </rPh>
    <rPh sb="2" eb="3">
      <t>ショウ</t>
    </rPh>
    <rPh sb="6" eb="7">
      <t>コウ</t>
    </rPh>
    <rPh sb="11" eb="12">
      <t>ショウ</t>
    </rPh>
    <phoneticPr fontId="3"/>
  </si>
  <si>
    <t>手帳なし</t>
    <rPh sb="0" eb="2">
      <t>テチョウ</t>
    </rPh>
    <phoneticPr fontId="3"/>
  </si>
  <si>
    <t>01.農業･林業</t>
  </si>
  <si>
    <r>
      <t xml:space="preserve">ハローワーク
経由による
求人
</t>
    </r>
    <r>
      <rPr>
        <sz val="8"/>
        <rFont val="ＭＳ Ｐゴシック"/>
        <family val="3"/>
        <charset val="128"/>
      </rPr>
      <t>【ﾌﾟﾙﾀﾞｳﾝ:有：〇】</t>
    </r>
    <rPh sb="7" eb="9">
      <t>ケイユ</t>
    </rPh>
    <rPh sb="13" eb="15">
      <t>キュウジン</t>
    </rPh>
    <rPh sb="25" eb="26">
      <t>アリ</t>
    </rPh>
    <phoneticPr fontId="3"/>
  </si>
  <si>
    <t>障がい者
委託訓練
利用の有無
【ﾌﾟﾙﾀﾞｳﾝ:有：〇】</t>
    <rPh sb="0" eb="1">
      <t>ショウ</t>
    </rPh>
    <rPh sb="3" eb="4">
      <t>シャ</t>
    </rPh>
    <rPh sb="5" eb="7">
      <t>イタク</t>
    </rPh>
    <rPh sb="7" eb="9">
      <t>クンレン</t>
    </rPh>
    <rPh sb="10" eb="12">
      <t>リヨウ</t>
    </rPh>
    <rPh sb="13" eb="15">
      <t>ウム</t>
    </rPh>
    <phoneticPr fontId="3"/>
  </si>
  <si>
    <t>ジョブコーチ
利用の有無
【ﾌﾟﾙﾀﾞｳﾝ:有：〇】</t>
    <rPh sb="7" eb="9">
      <t>リヨウ</t>
    </rPh>
    <rPh sb="10" eb="12">
      <t>ウム</t>
    </rPh>
    <phoneticPr fontId="3"/>
  </si>
  <si>
    <t>1.○</t>
  </si>
  <si>
    <t>02.女</t>
  </si>
  <si>
    <t>04.40代</t>
  </si>
  <si>
    <t>左記の内
就労定着支援事業の利用の有無
【ﾌﾟﾙﾀﾞｳﾝ:有：〇】</t>
    <rPh sb="0" eb="2">
      <t>サキ</t>
    </rPh>
    <rPh sb="3" eb="4">
      <t>ウチ</t>
    </rPh>
    <rPh sb="5" eb="7">
      <t>シュウロウ</t>
    </rPh>
    <rPh sb="7" eb="9">
      <t>テイチャク</t>
    </rPh>
    <rPh sb="9" eb="11">
      <t>シエン</t>
    </rPh>
    <rPh sb="11" eb="13">
      <t>ジギョウ</t>
    </rPh>
    <rPh sb="14" eb="16">
      <t>リヨウ</t>
    </rPh>
    <rPh sb="17" eb="19">
      <t>ウム</t>
    </rPh>
    <phoneticPr fontId="3"/>
  </si>
  <si>
    <t>在籍月数</t>
    <rPh sb="0" eb="2">
      <t>ザイセキ</t>
    </rPh>
    <rPh sb="2" eb="4">
      <t>ツキスウ</t>
    </rPh>
    <phoneticPr fontId="3"/>
  </si>
  <si>
    <t>(例）</t>
    <rPh sb="1" eb="2">
      <t>レイ</t>
    </rPh>
    <phoneticPr fontId="3"/>
  </si>
  <si>
    <t>島根アグリ</t>
    <rPh sb="0" eb="2">
      <t>シマネ</t>
    </rPh>
    <phoneticPr fontId="3"/>
  </si>
  <si>
    <t>07.農林漁業の職業</t>
  </si>
  <si>
    <t>性別</t>
    <rPh sb="0" eb="2">
      <t>セイベツ</t>
    </rPh>
    <phoneticPr fontId="3"/>
  </si>
  <si>
    <t>年代</t>
    <rPh sb="0" eb="2">
      <t>ネンダイ</t>
    </rPh>
    <phoneticPr fontId="3"/>
  </si>
  <si>
    <t>職業別
区分</t>
    <rPh sb="0" eb="1">
      <t>ショク</t>
    </rPh>
    <rPh sb="1" eb="2">
      <t>ギョウ</t>
    </rPh>
    <rPh sb="2" eb="3">
      <t>ベツ</t>
    </rPh>
    <rPh sb="4" eb="6">
      <t>クブン</t>
    </rPh>
    <phoneticPr fontId="3"/>
  </si>
  <si>
    <t>ハローワーク
経由による
求人</t>
    <rPh sb="7" eb="9">
      <t>ケイユ</t>
    </rPh>
    <rPh sb="13" eb="15">
      <t>キュウジン</t>
    </rPh>
    <phoneticPr fontId="3"/>
  </si>
  <si>
    <t>障害者就業・
生活支援センター
利用の有無</t>
    <rPh sb="0" eb="3">
      <t>ショウガイシャ</t>
    </rPh>
    <rPh sb="3" eb="5">
      <t>シュウギョウ</t>
    </rPh>
    <rPh sb="7" eb="9">
      <t>セイカツ</t>
    </rPh>
    <rPh sb="9" eb="11">
      <t>シエン</t>
    </rPh>
    <rPh sb="16" eb="18">
      <t>リヨウ</t>
    </rPh>
    <rPh sb="19" eb="21">
      <t>ウム</t>
    </rPh>
    <phoneticPr fontId="3"/>
  </si>
  <si>
    <t>チャレンジ事業
利用の有無</t>
    <rPh sb="5" eb="7">
      <t>ジギョウ</t>
    </rPh>
    <rPh sb="8" eb="10">
      <t>リヨウ</t>
    </rPh>
    <rPh sb="11" eb="13">
      <t>ウム</t>
    </rPh>
    <phoneticPr fontId="3"/>
  </si>
  <si>
    <t>障がい者
委託訓練
利用の有無</t>
    <rPh sb="0" eb="1">
      <t>ショウ</t>
    </rPh>
    <rPh sb="3" eb="4">
      <t>シャ</t>
    </rPh>
    <rPh sb="5" eb="7">
      <t>イタク</t>
    </rPh>
    <rPh sb="7" eb="9">
      <t>クンレン</t>
    </rPh>
    <rPh sb="10" eb="12">
      <t>リヨウ</t>
    </rPh>
    <rPh sb="13" eb="15">
      <t>ウム</t>
    </rPh>
    <phoneticPr fontId="3"/>
  </si>
  <si>
    <t>トライアル雇用
利用の有無</t>
    <rPh sb="5" eb="7">
      <t>コヨウ</t>
    </rPh>
    <rPh sb="8" eb="10">
      <t>リヨウ</t>
    </rPh>
    <rPh sb="11" eb="13">
      <t>ウム</t>
    </rPh>
    <phoneticPr fontId="3"/>
  </si>
  <si>
    <t>ジョブコーチ
利用の有無</t>
    <rPh sb="7" eb="9">
      <t>リヨウ</t>
    </rPh>
    <rPh sb="10" eb="12">
      <t>ウム</t>
    </rPh>
    <phoneticPr fontId="3"/>
  </si>
  <si>
    <t>サービス種別（区分）</t>
    <rPh sb="4" eb="6">
      <t>シュベツ</t>
    </rPh>
    <rPh sb="7" eb="9">
      <t>クブン</t>
    </rPh>
    <phoneticPr fontId="3"/>
  </si>
  <si>
    <t>在籍年月数
※２
年　　月
↓　　↓</t>
    <rPh sb="0" eb="2">
      <t>ザイセキ</t>
    </rPh>
    <rPh sb="2" eb="4">
      <t>ネンゲツ</t>
    </rPh>
    <rPh sb="4" eb="5">
      <t>スウ</t>
    </rPh>
    <rPh sb="9" eb="10">
      <t>ネン</t>
    </rPh>
    <rPh sb="12" eb="13">
      <t>ツキ</t>
    </rPh>
    <phoneticPr fontId="3"/>
  </si>
  <si>
    <t>●シートの列や行の追加、削除はしないでください。</t>
    <rPh sb="5" eb="6">
      <t>レツ</t>
    </rPh>
    <rPh sb="7" eb="8">
      <t>ギョウ</t>
    </rPh>
    <rPh sb="9" eb="11">
      <t>ツイカ</t>
    </rPh>
    <rPh sb="12" eb="14">
      <t>サクジョ</t>
    </rPh>
    <phoneticPr fontId="3"/>
  </si>
  <si>
    <t>法人番号</t>
    <rPh sb="0" eb="2">
      <t>ホウジン</t>
    </rPh>
    <rPh sb="2" eb="4">
      <t>バンゴウ</t>
    </rPh>
    <phoneticPr fontId="3"/>
  </si>
  <si>
    <t>ｎｏ</t>
    <phoneticPr fontId="3"/>
  </si>
  <si>
    <t>身体障がい、
発達障がい</t>
    <rPh sb="0" eb="2">
      <t>シンタイ</t>
    </rPh>
    <rPh sb="2" eb="3">
      <t>ショウ</t>
    </rPh>
    <rPh sb="7" eb="9">
      <t>ハッタツ</t>
    </rPh>
    <rPh sb="9" eb="10">
      <t>ショウ</t>
    </rPh>
    <phoneticPr fontId="3"/>
  </si>
  <si>
    <t>身体障がい、
難病</t>
    <rPh sb="0" eb="2">
      <t>シンタイ</t>
    </rPh>
    <rPh sb="2" eb="3">
      <t>ショウ</t>
    </rPh>
    <rPh sb="7" eb="9">
      <t>ナンビョウ</t>
    </rPh>
    <phoneticPr fontId="3"/>
  </si>
  <si>
    <t>知的障がい、
難病</t>
    <rPh sb="0" eb="2">
      <t>チテキ</t>
    </rPh>
    <rPh sb="2" eb="3">
      <t>ショウ</t>
    </rPh>
    <rPh sb="7" eb="9">
      <t>ナンビョウ</t>
    </rPh>
    <phoneticPr fontId="3"/>
  </si>
  <si>
    <t>精神障がい、
発達障がい</t>
    <rPh sb="0" eb="2">
      <t>セイシン</t>
    </rPh>
    <rPh sb="2" eb="3">
      <t>ショウ</t>
    </rPh>
    <rPh sb="7" eb="9">
      <t>ハッタツ</t>
    </rPh>
    <rPh sb="9" eb="10">
      <t>ショウ</t>
    </rPh>
    <phoneticPr fontId="3"/>
  </si>
  <si>
    <t>精神障がい、
難病</t>
    <rPh sb="0" eb="2">
      <t>セイシン</t>
    </rPh>
    <rPh sb="2" eb="3">
      <t>ショウ</t>
    </rPh>
    <rPh sb="7" eb="9">
      <t>ナンビョウ</t>
    </rPh>
    <phoneticPr fontId="3"/>
  </si>
  <si>
    <t>調査票１－１</t>
    <rPh sb="0" eb="2">
      <t>チョウサ</t>
    </rPh>
    <rPh sb="2" eb="3">
      <t>ヒョウ</t>
    </rPh>
    <phoneticPr fontId="3"/>
  </si>
  <si>
    <t>調査票１－２</t>
    <rPh sb="0" eb="2">
      <t>チョウサ</t>
    </rPh>
    <rPh sb="2" eb="3">
      <t>ヒョウ</t>
    </rPh>
    <phoneticPr fontId="3"/>
  </si>
  <si>
    <t>市町村</t>
    <rPh sb="0" eb="3">
      <t>シチョウソン</t>
    </rPh>
    <phoneticPr fontId="3"/>
  </si>
  <si>
    <t>施設からの就労状況調査について</t>
  </si>
  <si>
    <t>　　対象となる方も対象です。</t>
    <rPh sb="2" eb="4">
      <t>タイショウ</t>
    </rPh>
    <rPh sb="7" eb="8">
      <t>カタ</t>
    </rPh>
    <rPh sb="9" eb="11">
      <t>タイショウ</t>
    </rPh>
    <phoneticPr fontId="3"/>
  </si>
  <si>
    <t>産業別
区分</t>
    <rPh sb="0" eb="3">
      <t>サンギョウベツ</t>
    </rPh>
    <rPh sb="4" eb="6">
      <t>クブン</t>
    </rPh>
    <phoneticPr fontId="3"/>
  </si>
  <si>
    <t>Ａ型事業所名
（Ａ型事業所に就職した場合）</t>
    <rPh sb="0" eb="5">
      <t>ア</t>
    </rPh>
    <rPh sb="5" eb="6">
      <t>メイ</t>
    </rPh>
    <rPh sb="8" eb="13">
      <t>ア</t>
    </rPh>
    <rPh sb="14" eb="16">
      <t>シュウショク</t>
    </rPh>
    <rPh sb="18" eb="20">
      <t>バアイ</t>
    </rPh>
    <phoneticPr fontId="3"/>
  </si>
  <si>
    <r>
      <t xml:space="preserve">④就労移行者数
</t>
    </r>
    <r>
      <rPr>
        <b/>
        <sz val="9"/>
        <color theme="1"/>
        <rFont val="ＭＳ Ｐゴシック"/>
        <family val="3"/>
        <charset val="128"/>
      </rPr>
      <t>（Ａ型事業所含む）</t>
    </r>
    <rPh sb="1" eb="3">
      <t>シュウロウ</t>
    </rPh>
    <rPh sb="3" eb="5">
      <t>イコウ</t>
    </rPh>
    <rPh sb="5" eb="6">
      <t>シャ</t>
    </rPh>
    <rPh sb="6" eb="7">
      <t>スウ</t>
    </rPh>
    <rPh sb="9" eb="14">
      <t>ア</t>
    </rPh>
    <rPh sb="14" eb="15">
      <t>フク</t>
    </rPh>
    <phoneticPr fontId="3"/>
  </si>
  <si>
    <t>事業所・施設名</t>
    <rPh sb="0" eb="3">
      <t>ジギョウショ</t>
    </rPh>
    <rPh sb="4" eb="6">
      <t>シセツ</t>
    </rPh>
    <rPh sb="6" eb="7">
      <t>メイ</t>
    </rPh>
    <phoneticPr fontId="3"/>
  </si>
  <si>
    <t>N001.櫻苑</t>
  </si>
  <si>
    <t>N002.就労継続支援Ｂ型事業所　チューリップの里</t>
  </si>
  <si>
    <t>N003.ぎば工房ひろせ</t>
  </si>
  <si>
    <t>N004.梨の木園</t>
  </si>
  <si>
    <t>N005.ワークセンターやすぎ</t>
  </si>
  <si>
    <t>N006.コミュニティハウスはしま</t>
  </si>
  <si>
    <t>N007.ふれあい工房ふれんど</t>
  </si>
  <si>
    <t>N008.コミュニティハウスにしき</t>
  </si>
  <si>
    <t>N018.合同会社ローズマリー</t>
  </si>
  <si>
    <t>N019.就労継続支援Ｂ型事業所　尺の内農園</t>
  </si>
  <si>
    <t>N020.ＮＰＯ法人ふきのとう</t>
  </si>
  <si>
    <t>N021.（社福）仁多福祉会就労継続支援Ｂ型事業所けやきの郷</t>
  </si>
  <si>
    <t>N022.生活介護「あすなろ」</t>
  </si>
  <si>
    <t>N023.晴雲の里</t>
  </si>
  <si>
    <t>N024.あゆみの里</t>
  </si>
  <si>
    <t>N025.ワークハウス　なつかしの森</t>
  </si>
  <si>
    <t>N026.出雲サンホーム　地域福祉サービスセンターソレイユ</t>
  </si>
  <si>
    <t>N027.ハートピア出雲デイセンター</t>
  </si>
  <si>
    <t>N028.飾彩房</t>
  </si>
  <si>
    <t>N029.就労継続支援事業所ぽてとはうす</t>
  </si>
  <si>
    <t>N030.障がい者自立支援事業所ぽんぽん船</t>
  </si>
  <si>
    <t>N031.就労支援事業所あそび</t>
  </si>
  <si>
    <t>N032.就労支援事業所サン出雲</t>
  </si>
  <si>
    <t>N033.フィリア</t>
  </si>
  <si>
    <t>N034.就労支援事業所豆の樹</t>
  </si>
  <si>
    <t>N035.ワークセンターフロンティー</t>
  </si>
  <si>
    <t>N036.なかよし</t>
  </si>
  <si>
    <t>N037.ワークケアみずうみ</t>
  </si>
  <si>
    <t>N038.やまびこ園</t>
  </si>
  <si>
    <t>S001.障害者支援施設
光風園</t>
  </si>
  <si>
    <t>S002.出雲サンホーム</t>
  </si>
  <si>
    <t>S003.美野園</t>
  </si>
  <si>
    <t>S004.障害者支援施設
ふたば</t>
  </si>
  <si>
    <t>S005.障害者支援施設
わかば</t>
  </si>
  <si>
    <t>MN01.多機能型事業所　ピー・ター・パン</t>
  </si>
  <si>
    <t>MN02.生活介護事業所　こだま</t>
  </si>
  <si>
    <t>MN03.多機能型事業所ポレポレ</t>
  </si>
  <si>
    <t>MN04.障害福祉サービス事業所　you愛</t>
  </si>
  <si>
    <t>MN05.指定生活介護事業所　やすらぎの家</t>
  </si>
  <si>
    <t>MN06.Ｌ．Ｃ．Ｃ．ういんぐ</t>
  </si>
  <si>
    <t>MN07.ワークセンターフレンド</t>
  </si>
  <si>
    <t>MN08.まるべりー松江</t>
  </si>
  <si>
    <t>MN09.就労継続支援Ｂ型事業所　ショップみけねこ</t>
  </si>
  <si>
    <t>MN10.パックしまね</t>
  </si>
  <si>
    <t>MN11.生活介護事業所 さくらの家</t>
  </si>
  <si>
    <t>MN12.生活介護事業所 げんき工房</t>
  </si>
  <si>
    <t>MN13.ワークスペースさくらの家</t>
  </si>
  <si>
    <t>MN14.さくらんぼの家</t>
  </si>
  <si>
    <t>MN15.ＮＰＯ法人　ひだまり</t>
  </si>
  <si>
    <t>MN16.障害福祉サービス事業所みずうみの里</t>
  </si>
  <si>
    <t>MN17.松江さくら会</t>
  </si>
  <si>
    <t>MN18.特定非営利活動法人八雲会</t>
  </si>
  <si>
    <t>MN19.のぞみ事業所</t>
  </si>
  <si>
    <t>MN20.通所はばたき</t>
  </si>
  <si>
    <t>MN21.にじの家</t>
  </si>
  <si>
    <t>MN22.センターはばたき</t>
  </si>
  <si>
    <t>MN23.トパーズ</t>
  </si>
  <si>
    <t>MN24.松江あけぼの作業所</t>
  </si>
  <si>
    <t>MN25.指定障害福祉サービス事業所 コスモス</t>
  </si>
  <si>
    <t>MN26.ワークセンター島根</t>
  </si>
  <si>
    <t>MN27.サポートかすが</t>
  </si>
  <si>
    <t>MN28.若草園</t>
  </si>
  <si>
    <t>MN29.ワークハウス「しののめ」</t>
  </si>
  <si>
    <t>MN30.アクティブよつば事業所</t>
  </si>
  <si>
    <t>MN31.ハートボックス</t>
  </si>
  <si>
    <t>MN32.多機能型事業所　わこう苑</t>
  </si>
  <si>
    <t>MN33.就労継続支援Ｂ型事業所　わこうの里</t>
  </si>
  <si>
    <t>MN34.多機能型事業所　アクティブ‘９９</t>
  </si>
  <si>
    <t>MN35.あすのひかり</t>
  </si>
  <si>
    <t>MN36.株式会社　だんだん工房</t>
  </si>
  <si>
    <t>MN37.多機能型事業所　いくま</t>
  </si>
  <si>
    <t>MN38.多機能型事業所第１プロジェクトゆうあい</t>
  </si>
  <si>
    <t>MN39.ビストロ庵タンドール</t>
  </si>
  <si>
    <t>MN40.株式会社江友　白潟事業所</t>
  </si>
  <si>
    <t>MN41.株式会社シンワ</t>
  </si>
  <si>
    <t>MN42.生活介護事業所しののめ</t>
  </si>
  <si>
    <t>MN43.多機能型事業所サテライトいくま</t>
  </si>
  <si>
    <t>MN44.わくわくまめ～ず</t>
  </si>
  <si>
    <t>MN45.すずしろ</t>
  </si>
  <si>
    <t>MN46.PCエコステーションゆうあい</t>
  </si>
  <si>
    <t>MN47.株式会社　ＷＡ</t>
  </si>
  <si>
    <t>MN48.ACC松江</t>
  </si>
  <si>
    <t>MN49.第２プロジェクトゆうあい</t>
  </si>
  <si>
    <t>MN50.るぴなす</t>
  </si>
  <si>
    <t>MN52.生活介護よめしま</t>
  </si>
  <si>
    <t>MN53.生活介護事業所はなみずき</t>
  </si>
  <si>
    <t>MN54.障がい者就労継続支援B型事業所　あぴゅい</t>
  </si>
  <si>
    <t>MN55.就労支援事業所　らいとあっぷ</t>
  </si>
  <si>
    <t>MN56.くつろぎわこう荘</t>
  </si>
  <si>
    <t>MN57.オフィスまるべりー</t>
  </si>
  <si>
    <t>MN58.就労継続支援B型　木やサービス</t>
  </si>
  <si>
    <t>MN59.ディーキャリア松江オフィス</t>
  </si>
  <si>
    <t>MN60.あどばんす</t>
  </si>
  <si>
    <t>MN61.木かげ</t>
  </si>
  <si>
    <t>MS01.障害者支援施設
厚生センター晴雲</t>
  </si>
  <si>
    <t>MS02.しののめ寮</t>
  </si>
  <si>
    <t>MS03.まがたま</t>
  </si>
  <si>
    <t>MS04.授産センターよつば</t>
  </si>
  <si>
    <t>MS05.持田寮</t>
  </si>
  <si>
    <t>MS06.障害者支援施設
はばたき</t>
  </si>
  <si>
    <t>MN62.就労支援事業所ハッチ</t>
    <phoneticPr fontId="3"/>
  </si>
  <si>
    <t>はあもにぃはうす</t>
  </si>
  <si>
    <t>レッツビギン</t>
  </si>
  <si>
    <t>あじさい</t>
  </si>
  <si>
    <t>MN63.就労継続支援B型　すまいる　笑</t>
    <phoneticPr fontId="3"/>
  </si>
  <si>
    <t>MN64.就労継続支援B型事業所　あっとほーむ</t>
    <phoneticPr fontId="3"/>
  </si>
  <si>
    <t>MN65.江友　Bプラス</t>
    <phoneticPr fontId="3"/>
  </si>
  <si>
    <t>MN66.就労支援事業所　KUKKULA</t>
    <phoneticPr fontId="3"/>
  </si>
  <si>
    <t>障害福祉サービス事業所</t>
  </si>
  <si>
    <t>益田市</t>
  </si>
  <si>
    <t>15人目</t>
    <rPh sb="2" eb="4">
      <t>ニンメ</t>
    </rPh>
    <phoneticPr fontId="3"/>
  </si>
  <si>
    <t>14人目</t>
    <rPh sb="2" eb="4">
      <t>ニンメ</t>
    </rPh>
    <phoneticPr fontId="3"/>
  </si>
  <si>
    <t>13人目</t>
    <rPh sb="2" eb="4">
      <t>ニンメ</t>
    </rPh>
    <phoneticPr fontId="3"/>
  </si>
  <si>
    <t>12人目</t>
    <rPh sb="2" eb="4">
      <t>ニンメ</t>
    </rPh>
    <phoneticPr fontId="3"/>
  </si>
  <si>
    <t>11人目</t>
    <rPh sb="2" eb="4">
      <t>ニンメ</t>
    </rPh>
    <phoneticPr fontId="3"/>
  </si>
  <si>
    <t>10人目</t>
    <rPh sb="2" eb="4">
      <t>ニンメ</t>
    </rPh>
    <phoneticPr fontId="3"/>
  </si>
  <si>
    <t>9人目</t>
    <rPh sb="1" eb="3">
      <t>ニンメ</t>
    </rPh>
    <phoneticPr fontId="3"/>
  </si>
  <si>
    <t>8人目</t>
    <rPh sb="1" eb="3">
      <t>ニンメ</t>
    </rPh>
    <phoneticPr fontId="3"/>
  </si>
  <si>
    <t>7人目</t>
    <rPh sb="1" eb="3">
      <t>ニンメ</t>
    </rPh>
    <phoneticPr fontId="3"/>
  </si>
  <si>
    <t>6人目</t>
    <rPh sb="1" eb="3">
      <t>ニンメ</t>
    </rPh>
    <phoneticPr fontId="3"/>
  </si>
  <si>
    <t>5人目</t>
    <rPh sb="1" eb="3">
      <t>ニンメ</t>
    </rPh>
    <phoneticPr fontId="3"/>
  </si>
  <si>
    <t>4人目</t>
    <rPh sb="1" eb="3">
      <t>ニンメ</t>
    </rPh>
    <phoneticPr fontId="3"/>
  </si>
  <si>
    <t>3人目</t>
    <rPh sb="1" eb="3">
      <t>ニンメ</t>
    </rPh>
    <phoneticPr fontId="3"/>
  </si>
  <si>
    <t>2人目</t>
    <rPh sb="1" eb="3">
      <t>ニンメ</t>
    </rPh>
    <phoneticPr fontId="3"/>
  </si>
  <si>
    <t>1人目</t>
    <rPh sb="1" eb="3">
      <t>ニンメ</t>
    </rPh>
    <phoneticPr fontId="3"/>
  </si>
  <si>
    <t>Ａ型</t>
  </si>
  <si>
    <t>離職</t>
  </si>
  <si>
    <t>身体障がい・高次脳機能障がい</t>
  </si>
  <si>
    <t>就労継続支援Ｂ型</t>
  </si>
  <si>
    <t>しまね　Ｂ型事業所</t>
    <phoneticPr fontId="3"/>
  </si>
  <si>
    <t>例</t>
    <rPh sb="0" eb="1">
      <t>レイ</t>
    </rPh>
    <phoneticPr fontId="3"/>
  </si>
  <si>
    <t>備考</t>
    <rPh sb="0" eb="2">
      <t>ビコウ</t>
    </rPh>
    <phoneticPr fontId="3"/>
  </si>
  <si>
    <t>A型への就職の場合
チェック</t>
    <rPh sb="1" eb="2">
      <t>ガタ</t>
    </rPh>
    <rPh sb="4" eb="6">
      <t>シュウショク</t>
    </rPh>
    <rPh sb="7" eb="9">
      <t>バアイ</t>
    </rPh>
    <phoneticPr fontId="3"/>
  </si>
  <si>
    <t>定着支援の実施状況等　※３</t>
    <rPh sb="0" eb="2">
      <t>テイチャク</t>
    </rPh>
    <rPh sb="2" eb="4">
      <t>シエン</t>
    </rPh>
    <rPh sb="5" eb="7">
      <t>ジッシ</t>
    </rPh>
    <rPh sb="7" eb="9">
      <t>ジョウキョウ</t>
    </rPh>
    <rPh sb="9" eb="10">
      <t>トウ</t>
    </rPh>
    <phoneticPr fontId="3"/>
  </si>
  <si>
    <t>離職の場合
年月日※２</t>
    <rPh sb="0" eb="2">
      <t>リショク</t>
    </rPh>
    <rPh sb="3" eb="5">
      <t>バアイ</t>
    </rPh>
    <rPh sb="6" eb="7">
      <t>ネン</t>
    </rPh>
    <rPh sb="7" eb="9">
      <t>ツキヒ</t>
    </rPh>
    <phoneticPr fontId="3"/>
  </si>
  <si>
    <t>1年後の状況</t>
    <rPh sb="1" eb="3">
      <t>ネンゴ</t>
    </rPh>
    <rPh sb="4" eb="6">
      <t>ジョウキョウ</t>
    </rPh>
    <phoneticPr fontId="3"/>
  </si>
  <si>
    <t>(ｱ)から
1年後</t>
    <rPh sb="7" eb="9">
      <t>ネンゴ</t>
    </rPh>
    <phoneticPr fontId="3"/>
  </si>
  <si>
    <t>就職
年月日(ｱ)</t>
    <rPh sb="0" eb="2">
      <t>シュウショク</t>
    </rPh>
    <rPh sb="3" eb="6">
      <t>ネンガッピ</t>
    </rPh>
    <phoneticPr fontId="3"/>
  </si>
  <si>
    <t>障がい種別</t>
    <phoneticPr fontId="3"/>
  </si>
  <si>
    <t>サービス内容</t>
    <rPh sb="4" eb="6">
      <t>ナイヨウ</t>
    </rPh>
    <phoneticPr fontId="3"/>
  </si>
  <si>
    <t>施設区分</t>
    <rPh sb="0" eb="2">
      <t>シセツ</t>
    </rPh>
    <rPh sb="2" eb="4">
      <t>クブン</t>
    </rPh>
    <phoneticPr fontId="3"/>
  </si>
  <si>
    <t>利用事業所名</t>
    <rPh sb="0" eb="2">
      <t>リヨウ</t>
    </rPh>
    <rPh sb="2" eb="5">
      <t>ジギョウショ</t>
    </rPh>
    <rPh sb="5" eb="6">
      <t>メイ</t>
    </rPh>
    <phoneticPr fontId="3"/>
  </si>
  <si>
    <t>番号</t>
    <rPh sb="0" eb="2">
      <t>バンゴウ</t>
    </rPh>
    <phoneticPr fontId="3"/>
  </si>
  <si>
    <t>回答担当者</t>
    <rPh sb="0" eb="2">
      <t>カイトウ</t>
    </rPh>
    <rPh sb="2" eb="5">
      <t>タントウシャ</t>
    </rPh>
    <phoneticPr fontId="3"/>
  </si>
  <si>
    <t>所在市町村</t>
  </si>
  <si>
    <t>事業所名</t>
  </si>
  <si>
    <t>就労者
（Ａ型事業所含む）</t>
  </si>
  <si>
    <t>うちA型事業所</t>
  </si>
  <si>
    <t>出雲市</t>
  </si>
  <si>
    <t>まるべりー松江</t>
  </si>
  <si>
    <t>松江さくら会</t>
  </si>
  <si>
    <t>センターはばたき</t>
  </si>
  <si>
    <t>ワークセンター島根</t>
  </si>
  <si>
    <t>ハートボックス</t>
  </si>
  <si>
    <t>ビストロ庵タンドール</t>
  </si>
  <si>
    <t>わくわくまめ～ず</t>
  </si>
  <si>
    <t>るぴなす</t>
  </si>
  <si>
    <t>オフィスまるべりー</t>
  </si>
  <si>
    <t>木かげ</t>
  </si>
  <si>
    <t>希望の園</t>
  </si>
  <si>
    <t>安来市</t>
  </si>
  <si>
    <t>コミュニティハウスはしま</t>
  </si>
  <si>
    <t>雲南市</t>
  </si>
  <si>
    <t>ワークセンターフロンティー</t>
  </si>
  <si>
    <t>なかよし</t>
  </si>
  <si>
    <t>ワークケアみずうみ</t>
  </si>
  <si>
    <t>つわぶきネット</t>
  </si>
  <si>
    <t>あすてっぷ</t>
  </si>
  <si>
    <t>大田市</t>
  </si>
  <si>
    <t>邑南町</t>
  </si>
  <si>
    <t>江津市</t>
  </si>
  <si>
    <t>浜田市</t>
  </si>
  <si>
    <t>津和野町</t>
  </si>
  <si>
    <t>隠岐の島町</t>
  </si>
  <si>
    <t>愛香園</t>
  </si>
  <si>
    <t>調査票２</t>
    <rPh sb="0" eb="2">
      <t>チョウサ</t>
    </rPh>
    <rPh sb="2" eb="3">
      <t>ヒョウ</t>
    </rPh>
    <phoneticPr fontId="3"/>
  </si>
  <si>
    <t>事業所・施設名</t>
    <phoneticPr fontId="3"/>
  </si>
  <si>
    <t>サビ管が1ヶ月に1回定期的に巡回をして本人や職場の担当と面談をしていた。双方の面談結果は就業・生活支援センターと共有していたが、結果、本人の体調不良により退職に至る。</t>
    <rPh sb="44" eb="46">
      <t>シュウギョウ</t>
    </rPh>
    <rPh sb="47" eb="51">
      <t>セイカツシエン</t>
    </rPh>
    <rPh sb="64" eb="66">
      <t>ケッカ</t>
    </rPh>
    <rPh sb="67" eb="69">
      <t>ホンニン</t>
    </rPh>
    <rPh sb="70" eb="72">
      <t>タイチョウ</t>
    </rPh>
    <rPh sb="72" eb="74">
      <t>フリョウ</t>
    </rPh>
    <rPh sb="77" eb="79">
      <t>タイショク</t>
    </rPh>
    <rPh sb="80" eb="81">
      <t>イタ</t>
    </rPh>
    <phoneticPr fontId="3"/>
  </si>
  <si>
    <t>085○-○○ｰ○○○○</t>
    <phoneticPr fontId="3"/>
  </si>
  <si>
    <t>E-mail</t>
    <phoneticPr fontId="3"/>
  </si>
  <si>
    <t>R5年4月～9月までに一般就労した者であるか</t>
    <rPh sb="2" eb="3">
      <t>ネン</t>
    </rPh>
    <rPh sb="4" eb="5">
      <t>ガツ</t>
    </rPh>
    <rPh sb="7" eb="8">
      <t>ガツ</t>
    </rPh>
    <rPh sb="11" eb="13">
      <t>イッパン</t>
    </rPh>
    <rPh sb="13" eb="15">
      <t>シュウロウ</t>
    </rPh>
    <rPh sb="17" eb="18">
      <t>モノ</t>
    </rPh>
    <phoneticPr fontId="3"/>
  </si>
  <si>
    <t>多機能型事業所　ピー・ター・パン</t>
  </si>
  <si>
    <t>ＮＰＯ法人　ひだまり</t>
  </si>
  <si>
    <t>多機能型事業所　アクティブ‘９９</t>
  </si>
  <si>
    <t>多機能型事業所第１プロジェクトゆうあい</t>
  </si>
  <si>
    <t>株式会社江友　白潟事業所</t>
  </si>
  <si>
    <t>ACC松江</t>
  </si>
  <si>
    <t>第２プロジェクトゆうあい</t>
  </si>
  <si>
    <t>就労支援事業所　らいとあっぷ</t>
  </si>
  <si>
    <t>MN51.生活介護事業所はな街道</t>
  </si>
  <si>
    <t>●本表をPDFやFAXで回答せず、エクセルデータのメール送信により回答してください。</t>
    <rPh sb="1" eb="2">
      <t>ホン</t>
    </rPh>
    <rPh sb="2" eb="3">
      <t>ヒョウ</t>
    </rPh>
    <rPh sb="12" eb="14">
      <t>カイトウ</t>
    </rPh>
    <rPh sb="28" eb="30">
      <t>ソウシン</t>
    </rPh>
    <rPh sb="33" eb="35">
      <t>カイトウ</t>
    </rPh>
    <phoneticPr fontId="3"/>
  </si>
  <si>
    <t>障がい者支援施設仁万の里</t>
  </si>
  <si>
    <t>就労継続支援事業所　ミライカ</t>
  </si>
  <si>
    <t>②
障害者就業・生活支援センターの登録者数</t>
    <rPh sb="2" eb="5">
      <t>ショウガイシャ</t>
    </rPh>
    <rPh sb="5" eb="7">
      <t>シュウギョウ</t>
    </rPh>
    <rPh sb="8" eb="10">
      <t>セイカツ</t>
    </rPh>
    <rPh sb="10" eb="12">
      <t>シエン</t>
    </rPh>
    <rPh sb="17" eb="20">
      <t>トウロクシャ</t>
    </rPh>
    <rPh sb="20" eb="21">
      <t>スウ</t>
    </rPh>
    <phoneticPr fontId="3"/>
  </si>
  <si>
    <t xml:space="preserve">①
公共職業安定所の求職登録者数
</t>
    <rPh sb="2" eb="4">
      <t>コウキョウ</t>
    </rPh>
    <rPh sb="4" eb="6">
      <t>ショクギョウ</t>
    </rPh>
    <rPh sb="6" eb="9">
      <t>アンテイジョ</t>
    </rPh>
    <rPh sb="10" eb="12">
      <t>キュウショク</t>
    </rPh>
    <rPh sb="12" eb="15">
      <t>トウロクシャ</t>
    </rPh>
    <rPh sb="15" eb="16">
      <t>スウ</t>
    </rPh>
    <phoneticPr fontId="3"/>
  </si>
  <si>
    <t xml:space="preserve">③
障がい者委託訓練の受講者数
</t>
    <rPh sb="2" eb="3">
      <t>ショウ</t>
    </rPh>
    <rPh sb="5" eb="6">
      <t>シャ</t>
    </rPh>
    <rPh sb="6" eb="8">
      <t>イタク</t>
    </rPh>
    <rPh sb="8" eb="10">
      <t>クンレン</t>
    </rPh>
    <rPh sb="11" eb="14">
      <t>ジュコウシャ</t>
    </rPh>
    <rPh sb="14" eb="15">
      <t>スウ</t>
    </rPh>
    <phoneticPr fontId="3"/>
  </si>
  <si>
    <r>
      <t xml:space="preserve">④
就労移行者数
</t>
    </r>
    <r>
      <rPr>
        <sz val="9"/>
        <rFont val="ＭＳ Ｐゴシック"/>
        <family val="3"/>
        <charset val="128"/>
      </rPr>
      <t xml:space="preserve">（Ａ型事業所含む）
</t>
    </r>
    <rPh sb="2" eb="4">
      <t>シュウロウ</t>
    </rPh>
    <rPh sb="4" eb="6">
      <t>イコウ</t>
    </rPh>
    <rPh sb="6" eb="7">
      <t>シャ</t>
    </rPh>
    <rPh sb="7" eb="8">
      <t>スウ</t>
    </rPh>
    <rPh sb="10" eb="15">
      <t>ア</t>
    </rPh>
    <rPh sb="15" eb="16">
      <t>フク</t>
    </rPh>
    <phoneticPr fontId="3"/>
  </si>
  <si>
    <t>しまねＢ型事業所</t>
    <rPh sb="4" eb="5">
      <t>カタ</t>
    </rPh>
    <rPh sb="5" eb="8">
      <t>ジギョウショ</t>
    </rPh>
    <phoneticPr fontId="3"/>
  </si>
  <si>
    <t>= a</t>
    <phoneticPr fontId="3"/>
  </si>
  <si>
    <t>= b</t>
    <phoneticPr fontId="3"/>
  </si>
  <si>
    <t>※ a と b は合うようにしてください</t>
    <rPh sb="9" eb="10">
      <t>ア</t>
    </rPh>
    <phoneticPr fontId="3"/>
  </si>
  <si>
    <t>１年経過時点の在職者数</t>
    <rPh sb="1" eb="2">
      <t>ネン</t>
    </rPh>
    <rPh sb="2" eb="4">
      <t>ケイカ</t>
    </rPh>
    <rPh sb="4" eb="6">
      <t>ジテン</t>
    </rPh>
    <rPh sb="7" eb="10">
      <t>ザイショクシャ</t>
    </rPh>
    <rPh sb="10" eb="11">
      <t>スウ</t>
    </rPh>
    <phoneticPr fontId="3"/>
  </si>
  <si>
    <t>離職の場合
年月日 ※１</t>
    <rPh sb="0" eb="2">
      <t>リショク</t>
    </rPh>
    <rPh sb="3" eb="5">
      <t>バアイ</t>
    </rPh>
    <rPh sb="6" eb="7">
      <t>ネン</t>
    </rPh>
    <rPh sb="7" eb="9">
      <t>ツキヒ</t>
    </rPh>
    <phoneticPr fontId="3"/>
  </si>
  <si>
    <t>定着支援の実施状況等　※２</t>
    <rPh sb="0" eb="2">
      <t>テイチャク</t>
    </rPh>
    <rPh sb="2" eb="4">
      <t>シエン</t>
    </rPh>
    <rPh sb="5" eb="7">
      <t>ジッシ</t>
    </rPh>
    <rPh sb="7" eb="9">
      <t>ジョウキョウ</t>
    </rPh>
    <rPh sb="9" eb="10">
      <t>トウ</t>
    </rPh>
    <phoneticPr fontId="3"/>
  </si>
  <si>
    <t>※２　貴事業所の当該者への定着支援の状況、定着支援の課題等を記入ください。</t>
    <rPh sb="3" eb="4">
      <t>キ</t>
    </rPh>
    <rPh sb="4" eb="7">
      <t>ジギョウショ</t>
    </rPh>
    <rPh sb="8" eb="10">
      <t>トウガイ</t>
    </rPh>
    <rPh sb="10" eb="11">
      <t>シャ</t>
    </rPh>
    <rPh sb="13" eb="15">
      <t>テイチャク</t>
    </rPh>
    <rPh sb="15" eb="17">
      <t>シエン</t>
    </rPh>
    <rPh sb="18" eb="20">
      <t>ジョウキョウ</t>
    </rPh>
    <rPh sb="21" eb="23">
      <t>テイチャク</t>
    </rPh>
    <rPh sb="23" eb="25">
      <t>シエン</t>
    </rPh>
    <rPh sb="26" eb="28">
      <t>カダイ</t>
    </rPh>
    <rPh sb="28" eb="29">
      <t>トウ</t>
    </rPh>
    <rPh sb="30" eb="32">
      <t>キニュウ</t>
    </rPh>
    <phoneticPr fontId="3"/>
  </si>
  <si>
    <t>障害者就業
・生活支援
センター
利用の有無
【ﾌﾟﾙﾀﾞｳﾝ:有：〇】</t>
    <rPh sb="0" eb="3">
      <t>ショウガイシャ</t>
    </rPh>
    <rPh sb="3" eb="5">
      <t>シュウギョウ</t>
    </rPh>
    <rPh sb="7" eb="9">
      <t>セイカツ</t>
    </rPh>
    <rPh sb="9" eb="11">
      <t>シエン</t>
    </rPh>
    <rPh sb="17" eb="19">
      <t>リヨウ</t>
    </rPh>
    <rPh sb="20" eb="22">
      <t>ウム</t>
    </rPh>
    <phoneticPr fontId="3"/>
  </si>
  <si>
    <t>チャレンジ
事業
利用の有無
【ﾌﾟﾙﾀﾞｳﾝ:有：〇】</t>
    <rPh sb="6" eb="8">
      <t>ジギョウ</t>
    </rPh>
    <rPh sb="9" eb="11">
      <t>リヨウ</t>
    </rPh>
    <rPh sb="12" eb="14">
      <t>ウム</t>
    </rPh>
    <phoneticPr fontId="3"/>
  </si>
  <si>
    <t>トライアル
雇用
利用の有無
【ﾌﾟﾙﾀﾞｳﾝ:有：〇】</t>
    <rPh sb="6" eb="8">
      <t>コヨウ</t>
    </rPh>
    <rPh sb="9" eb="11">
      <t>リヨウ</t>
    </rPh>
    <rPh sb="12" eb="14">
      <t>ウム</t>
    </rPh>
    <phoneticPr fontId="3"/>
  </si>
  <si>
    <r>
      <t xml:space="preserve">Ａ型
事業所名
</t>
    </r>
    <r>
      <rPr>
        <sz val="8"/>
        <rFont val="ＭＳ Ｐゴシック"/>
        <family val="3"/>
        <charset val="128"/>
      </rPr>
      <t xml:space="preserve">（Ａ型事業所に就職した場合）
</t>
    </r>
    <r>
      <rPr>
        <sz val="10"/>
        <rFont val="ＭＳ Ｐゴシック"/>
        <family val="3"/>
        <charset val="128"/>
      </rPr>
      <t>※４</t>
    </r>
    <rPh sb="1" eb="2">
      <t>カタ</t>
    </rPh>
    <rPh sb="3" eb="6">
      <t>ジギョウショ</t>
    </rPh>
    <rPh sb="6" eb="7">
      <t>メイ</t>
    </rPh>
    <rPh sb="9" eb="14">
      <t>ア</t>
    </rPh>
    <rPh sb="15" eb="17">
      <t>シュウショク</t>
    </rPh>
    <rPh sb="19" eb="21">
      <t>バアイ</t>
    </rPh>
    <phoneticPr fontId="3"/>
  </si>
  <si>
    <t>サービス種別
（区分）
※１</t>
    <rPh sb="4" eb="6">
      <t>シュベツ</t>
    </rPh>
    <rPh sb="8" eb="10">
      <t>クブン</t>
    </rPh>
    <phoneticPr fontId="3"/>
  </si>
  <si>
    <t xml:space="preserve">事業所名
</t>
    <rPh sb="0" eb="3">
      <t>ジギョウショ</t>
    </rPh>
    <rPh sb="3" eb="4">
      <t>メイ</t>
    </rPh>
    <phoneticPr fontId="3"/>
  </si>
  <si>
    <r>
      <t>※１　就職決定時に利用していた事業所の</t>
    </r>
    <r>
      <rPr>
        <u/>
        <sz val="11"/>
        <rFont val="ＭＳ Ｐゴシック"/>
        <family val="3"/>
        <charset val="128"/>
      </rPr>
      <t>サービス種別を選択してください。</t>
    </r>
    <rPh sb="3" eb="5">
      <t>シュウショク</t>
    </rPh>
    <rPh sb="5" eb="7">
      <t>ケッテイ</t>
    </rPh>
    <rPh sb="7" eb="8">
      <t>ジ</t>
    </rPh>
    <rPh sb="9" eb="11">
      <t>リヨウ</t>
    </rPh>
    <rPh sb="15" eb="18">
      <t>ジギョウショ</t>
    </rPh>
    <rPh sb="23" eb="25">
      <t>シュベツ</t>
    </rPh>
    <rPh sb="26" eb="28">
      <t>センタク</t>
    </rPh>
    <phoneticPr fontId="3"/>
  </si>
  <si>
    <t>障がい種別</t>
    <rPh sb="0" eb="1">
      <t>ショウ</t>
    </rPh>
    <rPh sb="3" eb="5">
      <t>シュベツ</t>
    </rPh>
    <phoneticPr fontId="3"/>
  </si>
  <si>
    <t>左記以外
（手帳なし）</t>
    <rPh sb="0" eb="2">
      <t>サキ</t>
    </rPh>
    <rPh sb="2" eb="4">
      <t>イガイ</t>
    </rPh>
    <rPh sb="6" eb="8">
      <t>テチョウ</t>
    </rPh>
    <phoneticPr fontId="3"/>
  </si>
  <si>
    <t>※２　就職決定時に利用していた事業所の利用期間（再利用の場合、再契約してからの期間）を「○年□月」と記入ください。</t>
    <rPh sb="3" eb="5">
      <t>シュウショク</t>
    </rPh>
    <rPh sb="5" eb="7">
      <t>ケッテイ</t>
    </rPh>
    <rPh sb="7" eb="8">
      <t>ジ</t>
    </rPh>
    <rPh sb="9" eb="11">
      <t>リヨウ</t>
    </rPh>
    <rPh sb="15" eb="18">
      <t>ジギョウショ</t>
    </rPh>
    <rPh sb="19" eb="21">
      <t>リヨウ</t>
    </rPh>
    <rPh sb="21" eb="23">
      <t>キカン</t>
    </rPh>
    <rPh sb="24" eb="27">
      <t>サイリヨウ</t>
    </rPh>
    <rPh sb="28" eb="30">
      <t>バアイ</t>
    </rPh>
    <rPh sb="31" eb="34">
      <t>サイケイヤク</t>
    </rPh>
    <rPh sb="39" eb="41">
      <t>キカン</t>
    </rPh>
    <rPh sb="45" eb="46">
      <t>ネン</t>
    </rPh>
    <rPh sb="47" eb="48">
      <t>ツキ</t>
    </rPh>
    <rPh sb="50" eb="52">
      <t>キニュウ</t>
    </rPh>
    <phoneticPr fontId="3"/>
  </si>
  <si>
    <t>産業別
区分
※３</t>
    <rPh sb="0" eb="3">
      <t>サンギョウベツ</t>
    </rPh>
    <rPh sb="4" eb="6">
      <t>クブン</t>
    </rPh>
    <phoneticPr fontId="3"/>
  </si>
  <si>
    <t>職業別
区分
※５</t>
    <rPh sb="0" eb="1">
      <t>ショク</t>
    </rPh>
    <rPh sb="1" eb="2">
      <t>ギョウ</t>
    </rPh>
    <rPh sb="2" eb="3">
      <t>ベツ</t>
    </rPh>
    <rPh sb="4" eb="6">
      <t>クブン</t>
    </rPh>
    <phoneticPr fontId="3"/>
  </si>
  <si>
    <r>
      <t>※３　就職が決定した</t>
    </r>
    <r>
      <rPr>
        <b/>
        <sz val="11"/>
        <rFont val="ＭＳ Ｐゴシック"/>
        <family val="3"/>
        <charset val="128"/>
      </rPr>
      <t>産業</t>
    </r>
    <r>
      <rPr>
        <sz val="11"/>
        <rFont val="ＭＳ Ｐゴシック"/>
        <family val="3"/>
        <charset val="128"/>
      </rPr>
      <t>を下記産業別区分の該当番号から記入ください。</t>
    </r>
    <rPh sb="3" eb="5">
      <t>シュウショク</t>
    </rPh>
    <rPh sb="6" eb="8">
      <t>ケッテイ</t>
    </rPh>
    <rPh sb="10" eb="12">
      <t>サンギョウ</t>
    </rPh>
    <rPh sb="13" eb="15">
      <t>カキ</t>
    </rPh>
    <rPh sb="15" eb="17">
      <t>サンギョウ</t>
    </rPh>
    <rPh sb="17" eb="18">
      <t>ベツ</t>
    </rPh>
    <rPh sb="18" eb="20">
      <t>クブン</t>
    </rPh>
    <rPh sb="21" eb="23">
      <t>ガイトウ</t>
    </rPh>
    <rPh sb="23" eb="25">
      <t>バンゴウ</t>
    </rPh>
    <rPh sb="27" eb="29">
      <t>キニュウ</t>
    </rPh>
    <phoneticPr fontId="3"/>
  </si>
  <si>
    <t>※４　A型事業所への就職者は、A型事業所名を記入してください。</t>
    <rPh sb="4" eb="5">
      <t>ガタ</t>
    </rPh>
    <rPh sb="5" eb="8">
      <t>ジギョウショ</t>
    </rPh>
    <rPh sb="10" eb="13">
      <t>シュウショクシャ</t>
    </rPh>
    <rPh sb="16" eb="17">
      <t>ガタ</t>
    </rPh>
    <rPh sb="17" eb="20">
      <t>ジギョウショ</t>
    </rPh>
    <rPh sb="20" eb="21">
      <t>メイ</t>
    </rPh>
    <rPh sb="22" eb="24">
      <t>キニュウ</t>
    </rPh>
    <phoneticPr fontId="3"/>
  </si>
  <si>
    <r>
      <t>※５　就職が決定した</t>
    </r>
    <r>
      <rPr>
        <b/>
        <sz val="11"/>
        <rFont val="ＭＳ Ｐゴシック"/>
        <family val="3"/>
        <charset val="128"/>
      </rPr>
      <t>職業</t>
    </r>
    <r>
      <rPr>
        <sz val="11"/>
        <rFont val="ＭＳ Ｐゴシック"/>
        <family val="3"/>
        <charset val="128"/>
      </rPr>
      <t>を下記職業別区分の該当番号から記入ください。</t>
    </r>
    <rPh sb="3" eb="5">
      <t>シュウショク</t>
    </rPh>
    <rPh sb="6" eb="8">
      <t>ケッテイ</t>
    </rPh>
    <rPh sb="10" eb="12">
      <t>ショクギョウ</t>
    </rPh>
    <rPh sb="13" eb="15">
      <t>カキ</t>
    </rPh>
    <rPh sb="15" eb="18">
      <t>ショクギョウベツ</t>
    </rPh>
    <rPh sb="18" eb="20">
      <t>クブン</t>
    </rPh>
    <rPh sb="21" eb="23">
      <t>ガイトウ</t>
    </rPh>
    <rPh sb="23" eb="25">
      <t>バンゴウ</t>
    </rPh>
    <rPh sb="27" eb="29">
      <t>キニュウ</t>
    </rPh>
    <phoneticPr fontId="3"/>
  </si>
  <si>
    <t>※ 事業所・施設ごとに記載してください。</t>
    <rPh sb="2" eb="5">
      <t>ジギョウショ</t>
    </rPh>
    <rPh sb="6" eb="8">
      <t>シセツ</t>
    </rPh>
    <rPh sb="11" eb="13">
      <t>キサイ</t>
    </rPh>
    <phoneticPr fontId="3"/>
  </si>
  <si>
    <t>下表に入力した人数（行数）が表示されます→</t>
    <rPh sb="0" eb="2">
      <t>カヒョウ</t>
    </rPh>
    <rPh sb="3" eb="5">
      <t>ニュウリョク</t>
    </rPh>
    <rPh sb="7" eb="9">
      <t>ニンズウ</t>
    </rPh>
    <rPh sb="10" eb="12">
      <t>ギョウスウ</t>
    </rPh>
    <rPh sb="14" eb="16">
      <t>ヒョウジ</t>
    </rPh>
    <phoneticPr fontId="3"/>
  </si>
  <si>
    <t>※前年度に就労実績のあった事業所は、定着状況を記載してください。</t>
    <rPh sb="1" eb="4">
      <t>ゼンネンド</t>
    </rPh>
    <rPh sb="5" eb="7">
      <t>シュウロウ</t>
    </rPh>
    <rPh sb="7" eb="9">
      <t>ジッセキ</t>
    </rPh>
    <rPh sb="13" eb="16">
      <t>ジギョウショ</t>
    </rPh>
    <rPh sb="18" eb="20">
      <t>テイチャク</t>
    </rPh>
    <rPh sb="20" eb="22">
      <t>ジョウキョウ</t>
    </rPh>
    <rPh sb="23" eb="25">
      <t>キサイ</t>
    </rPh>
    <phoneticPr fontId="3"/>
  </si>
  <si>
    <t>※１　就職後１年経過時点に離職している場合は離職年月日を記入ください。</t>
    <rPh sb="3" eb="6">
      <t>シュウショクゴ</t>
    </rPh>
    <rPh sb="7" eb="8">
      <t>ネン</t>
    </rPh>
    <rPh sb="8" eb="10">
      <t>ケイカ</t>
    </rPh>
    <rPh sb="10" eb="12">
      <t>ジテン</t>
    </rPh>
    <rPh sb="13" eb="15">
      <t>リショク</t>
    </rPh>
    <rPh sb="19" eb="21">
      <t>バアイ</t>
    </rPh>
    <rPh sb="22" eb="24">
      <t>リショク</t>
    </rPh>
    <rPh sb="24" eb="27">
      <t>ネンガッピ</t>
    </rPh>
    <rPh sb="28" eb="30">
      <t>キニュウ</t>
    </rPh>
    <phoneticPr fontId="3"/>
  </si>
  <si>
    <t>●就労移行した利用者がいない場合でも「調査票１－１」は必ず報告してください。</t>
    <rPh sb="1" eb="3">
      <t>シュウロウ</t>
    </rPh>
    <rPh sb="3" eb="5">
      <t>イコウ</t>
    </rPh>
    <rPh sb="7" eb="10">
      <t>リヨウシャ</t>
    </rPh>
    <rPh sb="14" eb="16">
      <t>バアイ</t>
    </rPh>
    <rPh sb="19" eb="22">
      <t>チョウサヒョウ</t>
    </rPh>
    <rPh sb="27" eb="28">
      <t>カナラ</t>
    </rPh>
    <rPh sb="29" eb="31">
      <t>ホウコク</t>
    </rPh>
    <phoneticPr fontId="3"/>
  </si>
  <si>
    <t>施設・事業所の区分</t>
    <rPh sb="0" eb="2">
      <t>シセツ</t>
    </rPh>
    <rPh sb="3" eb="6">
      <t>ジギョウショ</t>
    </rPh>
    <rPh sb="7" eb="9">
      <t>クブン</t>
    </rPh>
    <phoneticPr fontId="3"/>
  </si>
  <si>
    <t>○事業所の状況</t>
    <rPh sb="1" eb="4">
      <t>ジギョウショ</t>
    </rPh>
    <rPh sb="5" eb="7">
      <t>ジョウキョウ</t>
    </rPh>
    <phoneticPr fontId="3"/>
  </si>
  <si>
    <t>●はじめに「調査票１－１」の「施設・事業所の区分」を選択してから、事業所名を入力してください。</t>
    <rPh sb="6" eb="9">
      <t>チョウサヒョウ</t>
    </rPh>
    <rPh sb="15" eb="17">
      <t>シセツ</t>
    </rPh>
    <rPh sb="18" eb="21">
      <t>ジギョウショ</t>
    </rPh>
    <rPh sb="22" eb="24">
      <t>クブン</t>
    </rPh>
    <rPh sb="26" eb="28">
      <t>センタク</t>
    </rPh>
    <rPh sb="33" eb="36">
      <t>ジギョウショ</t>
    </rPh>
    <rPh sb="36" eb="37">
      <t>メイ</t>
    </rPh>
    <rPh sb="38" eb="40">
      <t>ニュウリョク</t>
    </rPh>
    <phoneticPr fontId="3"/>
  </si>
  <si>
    <t>　 また、調査票を複製して、新たなシートに入力などはしないでください。</t>
    <phoneticPr fontId="3"/>
  </si>
  <si>
    <t>　○○</t>
    <phoneticPr fontId="3"/>
  </si>
  <si>
    <r>
      <t xml:space="preserve">●このエクセルのファイル名を </t>
    </r>
    <r>
      <rPr>
        <b/>
        <sz val="13"/>
        <color rgb="FF002060"/>
        <rFont val="HG丸ｺﾞｼｯｸM-PRO"/>
        <family val="3"/>
        <charset val="128"/>
      </rPr>
      <t>事業所名</t>
    </r>
    <r>
      <rPr>
        <b/>
        <sz val="12"/>
        <color rgb="FF002060"/>
        <rFont val="ＭＳ Ｐゴシック"/>
        <family val="3"/>
        <charset val="128"/>
      </rPr>
      <t xml:space="preserve"> </t>
    </r>
    <r>
      <rPr>
        <b/>
        <sz val="12"/>
        <rFont val="ＭＳ Ｐゴシック"/>
        <family val="3"/>
        <charset val="128"/>
      </rPr>
      <t>に変更してください。</t>
    </r>
    <phoneticPr fontId="3"/>
  </si>
  <si>
    <t>S006.障害者支援施設
山楽園</t>
  </si>
  <si>
    <t>S007.障害者支援施設太陽の里</t>
  </si>
  <si>
    <t>S008.障害者支援施設
清風園</t>
  </si>
  <si>
    <t>S009.島根療護園</t>
  </si>
  <si>
    <t>S010.桑の木園</t>
  </si>
  <si>
    <t>S011.障害者支援施設
緑風園</t>
  </si>
  <si>
    <t>S012.邑智園</t>
  </si>
  <si>
    <t>S013.愛香園</t>
  </si>
  <si>
    <t>S014.くるみ邑美園</t>
  </si>
  <si>
    <t>S015.障害者支援施設
希望の里</t>
  </si>
  <si>
    <t>S016.障がい者支援施設
ラポール宝生苑</t>
  </si>
  <si>
    <t>S017.障がい者支援施設仁万の里</t>
  </si>
  <si>
    <t>MS07.希望の園</t>
    <phoneticPr fontId="3"/>
  </si>
  <si>
    <t>MS08.シリウス苑</t>
    <phoneticPr fontId="3"/>
  </si>
  <si>
    <t>MS09.指定障害者支援施設
四ツ葉園</t>
    <phoneticPr fontId="3"/>
  </si>
  <si>
    <t>N009.といろ</t>
  </si>
  <si>
    <t>N010.特定非営利活動法人ふれんど木次事業所さくらんぼ</t>
  </si>
  <si>
    <t>N011.就労支援事業所しゃぼん玉工房</t>
  </si>
  <si>
    <t>N012.ほっとらいふ雲南</t>
  </si>
  <si>
    <t>N013.きすきの里</t>
  </si>
  <si>
    <t>N014.かも社会就労センター</t>
  </si>
  <si>
    <t>N015.就労継続支援事業所山光園</t>
  </si>
  <si>
    <t>N016.生活介護事業所野の花</t>
  </si>
  <si>
    <t>N017.生活介護事業所　にじいろ</t>
  </si>
  <si>
    <t>N039.生活介護事業所プレーゲ</t>
  </si>
  <si>
    <t>N040.斐川あしたの丘</t>
  </si>
  <si>
    <t>N041.まるべりー出雲</t>
  </si>
  <si>
    <t>N042.WANA JAPAN</t>
  </si>
  <si>
    <t>N043.麦の家</t>
  </si>
  <si>
    <t>N044.障がい者就労支援事業所 エルパティオ三葉園</t>
  </si>
  <si>
    <t>N045.就労支援事業所　花はな</t>
  </si>
  <si>
    <t>N046.わんぱく大使館</t>
  </si>
  <si>
    <t>N047.つわぶきネット</t>
  </si>
  <si>
    <t>N048.就労支援事業所　すばる</t>
  </si>
  <si>
    <t>N049.ワークケアはつらつ</t>
  </si>
  <si>
    <t>N050.就労支援事業所　だんだん</t>
  </si>
  <si>
    <t>N051.いずもえん　西園事業所</t>
  </si>
  <si>
    <t>N052.障がい者多機能型事業所　オレンジ工房わーくわーく</t>
  </si>
  <si>
    <t>N053.あすてっぷ</t>
  </si>
  <si>
    <t>N054.就労継続支援B型　みんなのデザイン</t>
  </si>
  <si>
    <t>N055.いずもえん　原分事業所</t>
  </si>
  <si>
    <t>N056.就労支援事業所　アトリエール</t>
  </si>
  <si>
    <t>N057.ＣＳいずも大社事業所</t>
  </si>
  <si>
    <t>N058.虹の工房まるべりー</t>
  </si>
  <si>
    <t>N059.就労継続支援Ｂ型事業所　カルミア</t>
  </si>
  <si>
    <t>N060.就労継続支援事業所　ミライカ</t>
  </si>
  <si>
    <t>N061.ワークステーショントーチ</t>
  </si>
  <si>
    <t>N062.やしまラボ</t>
  </si>
  <si>
    <t>N063.ＤＡＹＳ</t>
  </si>
  <si>
    <t>N064.グリーンファーム出雲</t>
  </si>
  <si>
    <t>N065.就労支援事業所らいとあっぷいずも</t>
  </si>
  <si>
    <t>N066.niconico弁当</t>
  </si>
  <si>
    <t>N067.パレット</t>
  </si>
  <si>
    <t>N068.薄紅</t>
  </si>
  <si>
    <t>N069.スタンドＵＰ</t>
  </si>
  <si>
    <t>N070.就労継続支援B型事業所　そらいろ</t>
  </si>
  <si>
    <t>N071.ゆめの森ファーム</t>
  </si>
  <si>
    <t>N072.就労継続支援B型事業所 ラヴィアンローズ</t>
  </si>
  <si>
    <t>N073.ゆうとぴあ</t>
  </si>
  <si>
    <t>N074.障害者地域生活支援センターせいふう</t>
  </si>
  <si>
    <t>N075.はとぽっぽ</t>
  </si>
  <si>
    <t>N076.障害者自立支援事業所　どんぐり</t>
  </si>
  <si>
    <t>N077.障害者自立支援事業所　さざんか</t>
  </si>
  <si>
    <t>N078.亀の子工房</t>
  </si>
  <si>
    <t>N079.遊亀館</t>
  </si>
  <si>
    <t>N080.ふぁみりーわーく</t>
  </si>
  <si>
    <t>N081.うどん処おおだ</t>
  </si>
  <si>
    <t>N082.障がい者支援センターひまわり</t>
  </si>
  <si>
    <t>N083.生活介護事業所スマイル</t>
  </si>
  <si>
    <t>N084.ジョイワークみさと</t>
  </si>
  <si>
    <t>N085.川本ワークス</t>
  </si>
  <si>
    <t>N086.はあもにぃはうす</t>
  </si>
  <si>
    <t>N087.多機能事業所ワークくわの木江津事業所</t>
  </si>
  <si>
    <t>N088.さくらんぼのお家</t>
  </si>
  <si>
    <t>N089.レッツビギン</t>
  </si>
  <si>
    <t>N090.アグリプラント甲斐の木</t>
  </si>
  <si>
    <t>N091.就労継続支援Ｂ型事業所アグリプラント甲斐の木</t>
  </si>
  <si>
    <t>N092.就労継続支援Ｂ型事業所フーズくわの木</t>
  </si>
  <si>
    <t>N093.青山デイサービスセンター</t>
  </si>
  <si>
    <t>N094.なないろ江津駅前</t>
  </si>
  <si>
    <t>N095.ながれぼし江津</t>
  </si>
  <si>
    <t>N096.生活介護ぴゅあ殿町</t>
  </si>
  <si>
    <t>N097.多機能事業所ワークくわの木金城第１事業所</t>
  </si>
  <si>
    <t>N098.多機能事業所ワークくわの木金城第２事業所</t>
  </si>
  <si>
    <t>N099.多機能事業所ワークくわの木熱田事業所</t>
  </si>
  <si>
    <t>N100.多機能型事業所やさか風の里</t>
  </si>
  <si>
    <t>N101.生活介護事業所「ひまわり」</t>
  </si>
  <si>
    <t>N102.生活介護事業所「浜っ子」</t>
  </si>
  <si>
    <t>N103.就労継続支援A型・B型事業所「しおかぜ」</t>
  </si>
  <si>
    <t>N104.アクティブ工房</t>
  </si>
  <si>
    <t>N105.生活介護ぴゅあ松原</t>
  </si>
  <si>
    <t>N106.就労継続支援事業所いなほの郷</t>
  </si>
  <si>
    <t>N107.多機能事業所ワークくわの木熱田事業所（就労支援センターふぅ）</t>
  </si>
  <si>
    <t>N108.ワークくわの木　かなぎライディングパーク</t>
  </si>
  <si>
    <t>N109.まりん</t>
  </si>
  <si>
    <t>N110.就労継続支援Ａ型・Ｂ型事業所「はまかぜ」</t>
  </si>
  <si>
    <t>N111.石州きずな事業所</t>
  </si>
  <si>
    <t>N112.共生型デイサービスお天氣いいね</t>
  </si>
  <si>
    <t>N113.野原デイサービスセンター</t>
  </si>
  <si>
    <t>N114.生活介護事業所ＭＹＳＴＹＬＥ</t>
  </si>
  <si>
    <t>N115.生活介護事業所　ひかりの里</t>
  </si>
  <si>
    <t>N116.らぼはーと</t>
  </si>
  <si>
    <t>N117.多機能型事業所　あゆみの里</t>
  </si>
  <si>
    <t>N118.あゆみの里　就労継続支援B型事業所</t>
  </si>
  <si>
    <t>N119.きのこハウス</t>
  </si>
  <si>
    <t>N120.多機能型事業所　はっぴーはうす</t>
  </si>
  <si>
    <t>N121.多機能事業所　ひまわりの家</t>
  </si>
  <si>
    <t>N122.障がい者就労支援事業所　のぞみの里</t>
  </si>
  <si>
    <t>N123.自立訓練施設　きよら</t>
  </si>
  <si>
    <t>N124.こころクラブ海陽堂</t>
  </si>
  <si>
    <t>N125.かまて</t>
  </si>
  <si>
    <t>N126.フルール益田</t>
  </si>
  <si>
    <t>N127.さんさん牧場</t>
  </si>
  <si>
    <t>N128.益田市共生デイサービスセンター湖水園</t>
  </si>
  <si>
    <t>N129.すこデイサービス第２とねりこ</t>
  </si>
  <si>
    <t>N130.就労継続支援Ｂ型事業所　つわぶきの里</t>
  </si>
  <si>
    <t>N131.就労継続支援Ｂ型事業所　わさびの里</t>
  </si>
  <si>
    <t>N132.生活介護事業所「デイジー」</t>
  </si>
  <si>
    <t>N133.就労継続支援B型事業所「アスター」</t>
  </si>
  <si>
    <t>N134.障がい者就労継続支援事業所　アスノワ</t>
  </si>
  <si>
    <t>N135.さくらの家</t>
  </si>
  <si>
    <t>N136.ございな</t>
  </si>
  <si>
    <t>N137.あじさい</t>
  </si>
  <si>
    <t>N138.みんなの作業所</t>
  </si>
  <si>
    <t>N139.えんがわ</t>
  </si>
  <si>
    <t>生活介護事業所　こだま</t>
  </si>
  <si>
    <t>多機能型事業所ポレポレ</t>
  </si>
  <si>
    <t>障害福祉サービス事業所　you愛</t>
  </si>
  <si>
    <t>指定生活介護事業所　やすらぎの家</t>
  </si>
  <si>
    <t>Ｌ．Ｃ．Ｃ．ういんぐ</t>
  </si>
  <si>
    <t>ワークセンターフレンド</t>
  </si>
  <si>
    <t>就労継続支援Ｂ型事業所　ショップみけねこ</t>
  </si>
  <si>
    <t>パックしまね</t>
  </si>
  <si>
    <t>生活介護事業所 さくらの家</t>
  </si>
  <si>
    <t>生活介護事業所 げんき工房</t>
  </si>
  <si>
    <t>ワークスペースさくらの家</t>
  </si>
  <si>
    <t>さくらんぼの家</t>
  </si>
  <si>
    <t>障害福祉サービス事業所みずうみの里</t>
  </si>
  <si>
    <t>特定非営利活動法人八雲会</t>
  </si>
  <si>
    <t>のぞみ事業所</t>
  </si>
  <si>
    <t>通所はばたき</t>
  </si>
  <si>
    <t>にじの家</t>
  </si>
  <si>
    <t>トパーズ</t>
  </si>
  <si>
    <t>松江あけぼの作業所</t>
  </si>
  <si>
    <t>指定障害福祉サービス事業所 コスモス</t>
  </si>
  <si>
    <t>サポートかすが</t>
  </si>
  <si>
    <t>若草園</t>
  </si>
  <si>
    <t>ワークハウス「しののめ」</t>
  </si>
  <si>
    <t>アクティブよつば事業所</t>
  </si>
  <si>
    <t>多機能型事業所　わこう苑</t>
  </si>
  <si>
    <t>就労継続支援Ｂ型事業所　わこうの里</t>
  </si>
  <si>
    <t>あすのひかり</t>
  </si>
  <si>
    <t>株式会社　だんだん工房</t>
  </si>
  <si>
    <t>多機能型事業所　いくま</t>
  </si>
  <si>
    <t>株式会社シンワ</t>
  </si>
  <si>
    <t>生活介護事業所しののめ</t>
  </si>
  <si>
    <t>すずしろ</t>
  </si>
  <si>
    <t>PCエコステーションゆうあい</t>
  </si>
  <si>
    <t>株式会社　ＷＡ</t>
  </si>
  <si>
    <t>生活介護事業所はな街道</t>
  </si>
  <si>
    <t>生活介護よめしま</t>
  </si>
  <si>
    <t>生活介護事業所はなみずき</t>
  </si>
  <si>
    <t>障がい者就労継続支援B型事業所　あぴゅい</t>
  </si>
  <si>
    <t>くつろぎわこう荘</t>
  </si>
  <si>
    <t>就労継続支援B型　木やサービス</t>
  </si>
  <si>
    <t>ディーキャリア松江オフィス</t>
  </si>
  <si>
    <t>あどばんす</t>
  </si>
  <si>
    <t>就労支援事業所ハッチ</t>
  </si>
  <si>
    <t>就労継続支援B型　すまいる　笑</t>
  </si>
  <si>
    <t>就労継続支援B型事業所　あっとほーむ</t>
  </si>
  <si>
    <t>江友　Bプラス</t>
  </si>
  <si>
    <t>就労支援事業所　KUKKULA</t>
  </si>
  <si>
    <t>障害者支援施設厚生センター晴雲</t>
  </si>
  <si>
    <t>しののめ寮</t>
  </si>
  <si>
    <t>まがたま</t>
  </si>
  <si>
    <t>授産センターよつば</t>
  </si>
  <si>
    <t>持田寮</t>
  </si>
  <si>
    <t>障害者支援施設はばたき</t>
  </si>
  <si>
    <t>シリウス苑</t>
  </si>
  <si>
    <t>指定障害者支援施設四ツ葉園</t>
  </si>
  <si>
    <t>櫻苑</t>
  </si>
  <si>
    <t>就労継続支援Ｂ型事業所　チューリップの里</t>
  </si>
  <si>
    <t>ぎば工房ひろせ</t>
  </si>
  <si>
    <t>梨の木園</t>
  </si>
  <si>
    <t>ワークセンターやすぎ</t>
  </si>
  <si>
    <t>ふれあい工房ふれんど</t>
  </si>
  <si>
    <t>コミュニティハウスにしき</t>
  </si>
  <si>
    <t>特定非営利活動法人ふれんど木次事業所さくらんぼ</t>
  </si>
  <si>
    <t>就労支援事業所しゃぼん玉工房</t>
  </si>
  <si>
    <t>ほっとらいふ雲南</t>
  </si>
  <si>
    <t>きすきの里</t>
  </si>
  <si>
    <t>かも社会就労センター</t>
  </si>
  <si>
    <t>就労継続支援事業所山光園</t>
  </si>
  <si>
    <t>生活介護事業所野の花</t>
  </si>
  <si>
    <t>生活介護事業所　にじいろ</t>
  </si>
  <si>
    <t>合同会社ローズマリー</t>
  </si>
  <si>
    <t>就労継続支援Ｂ型事業所　尺の内農園</t>
  </si>
  <si>
    <t>ＮＰＯ法人ふきのとう</t>
  </si>
  <si>
    <t>（社福）仁多福祉会就労継続支援Ｂ型事業所けやきの郷</t>
  </si>
  <si>
    <t>生活介護「あすなろ」</t>
  </si>
  <si>
    <t>晴雲の里</t>
  </si>
  <si>
    <t>あゆみの里</t>
  </si>
  <si>
    <t>出雲サンホーム　地域福祉サービスセンターソレイユ</t>
  </si>
  <si>
    <t>ハートピア出雲デイセンター</t>
  </si>
  <si>
    <t>飾彩房</t>
  </si>
  <si>
    <t>就労継続支援事業所ぽてとはうす</t>
  </si>
  <si>
    <t>障がい者自立支援事業所ぽんぽん船</t>
  </si>
  <si>
    <t>就労支援事業所あそび</t>
  </si>
  <si>
    <t>就労支援事業所サン出雲</t>
  </si>
  <si>
    <t>フィリア</t>
  </si>
  <si>
    <t>就労支援事業所豆の樹</t>
  </si>
  <si>
    <t>やまびこ園</t>
  </si>
  <si>
    <t>就労支援事業所ラヴィアンローズ</t>
  </si>
  <si>
    <t>生活介護事業所プレーゲ</t>
  </si>
  <si>
    <t>斐川あしたの丘</t>
  </si>
  <si>
    <t>まるべりー出雲</t>
  </si>
  <si>
    <t>WANA JAPAN</t>
  </si>
  <si>
    <t>麦の家</t>
  </si>
  <si>
    <t>障がい者就労支援事業所 エルパティオ三葉園</t>
  </si>
  <si>
    <t>就労支援事業所　花はな</t>
  </si>
  <si>
    <t>わんぱく大使館</t>
  </si>
  <si>
    <t>就労支援事業所　すばる</t>
  </si>
  <si>
    <t>ワークケアはつらつ</t>
  </si>
  <si>
    <t>就労支援事業所　だんだん</t>
  </si>
  <si>
    <t>いずもえん　西園事業所</t>
  </si>
  <si>
    <t>障がい者多機能型事業所　オレンジ工房わーくわーく</t>
  </si>
  <si>
    <t>就労継続支援B型　みんなのデザイン</t>
  </si>
  <si>
    <t>いずもえん　原分事業所</t>
  </si>
  <si>
    <t>就労支援事業所　アトリエール</t>
  </si>
  <si>
    <t>ＣＳいずも大社事業所</t>
  </si>
  <si>
    <t>虹の工房まるべりー</t>
  </si>
  <si>
    <t>就労継続支援Ｂ型事業所　カルミア</t>
  </si>
  <si>
    <t>ワークステーショントーチ</t>
  </si>
  <si>
    <t>やしまラボ</t>
  </si>
  <si>
    <t>ＤＡＹＳ</t>
  </si>
  <si>
    <t>グリーンファーム出雲</t>
  </si>
  <si>
    <t>就労支援事業所らいとあっぷいずも</t>
  </si>
  <si>
    <t>niconico弁当</t>
  </si>
  <si>
    <t>パレット</t>
  </si>
  <si>
    <t>薄紅</t>
  </si>
  <si>
    <t>スタンドＵＰ</t>
  </si>
  <si>
    <t>就労継続支援B型事業所　そらいろ</t>
  </si>
  <si>
    <t>障害者地域生活支援センターせいふう</t>
  </si>
  <si>
    <t>はとぽっぽ</t>
  </si>
  <si>
    <t>障害者自立支援事業所　どんぐり</t>
  </si>
  <si>
    <t>障害者自立支援事業所　さざんか</t>
  </si>
  <si>
    <t>亀の子工房</t>
  </si>
  <si>
    <t>遊亀館</t>
  </si>
  <si>
    <t>ふぁみりーわーく</t>
  </si>
  <si>
    <t>うどん処おおだ</t>
  </si>
  <si>
    <t>障がい者支援センターひまわり</t>
  </si>
  <si>
    <t>生活介護事業所スマイル</t>
  </si>
  <si>
    <t>ジョイワークみさと</t>
  </si>
  <si>
    <t>川本ワークス</t>
  </si>
  <si>
    <t>多機能事業所ワークくわの木江津事業所</t>
  </si>
  <si>
    <t>さくらんぼのお家</t>
  </si>
  <si>
    <t>アグリプラント甲斐の木</t>
  </si>
  <si>
    <t>就労継続支援Ｂ型事業所アグリプラント甲斐の木</t>
  </si>
  <si>
    <t>就労継続支援Ｂ型事業所フーズくわの木</t>
  </si>
  <si>
    <t>なないろ江津駅前</t>
  </si>
  <si>
    <t>生活介護ぴゅあ殿町</t>
  </si>
  <si>
    <t>多機能事業所ワークくわの木金城第１事業所</t>
  </si>
  <si>
    <t>多機能事業所ワークくわの木金城第２事業所</t>
  </si>
  <si>
    <t>多機能事業所ワークくわの木熱田事業所</t>
  </si>
  <si>
    <t>多機能型事業所やさか風の里</t>
  </si>
  <si>
    <t>生活介護事業所「ひまわり」</t>
  </si>
  <si>
    <t>就労継続支援A型・B型事業所「しおかぜ」</t>
  </si>
  <si>
    <t>アクティブ工房</t>
  </si>
  <si>
    <t>生活介護ぴゅあ松原</t>
  </si>
  <si>
    <t>就労継続支援事業所いなほの郷</t>
  </si>
  <si>
    <t>多機能事業所ワークくわの木熱田事業所（就労支援センターふぅ）</t>
  </si>
  <si>
    <t>ワークくわの木　かなぎライディングパーク</t>
  </si>
  <si>
    <t>まりん</t>
  </si>
  <si>
    <t>就労継続支援Ａ型・Ｂ型事業所「はまかぜ」</t>
  </si>
  <si>
    <t>石州きずな事業所</t>
  </si>
  <si>
    <t>共生型デイサービスお天氣いいね</t>
  </si>
  <si>
    <t>あゆみの里　就労継続支援B型事業所</t>
  </si>
  <si>
    <t>株式会社きのこハウス</t>
  </si>
  <si>
    <t>多機能型事業所　はっぴーはうす</t>
  </si>
  <si>
    <t>多機能事業所　ひまわりの家</t>
  </si>
  <si>
    <t>障がい者就労支援事業所　のぞみの里</t>
  </si>
  <si>
    <t>自立訓練施設　きよら</t>
  </si>
  <si>
    <t>こころクラブ海陽堂</t>
  </si>
  <si>
    <t>かまて</t>
  </si>
  <si>
    <t>フルール益田</t>
  </si>
  <si>
    <t>さんさん牧場</t>
  </si>
  <si>
    <t>就労継続支援Ｂ型事業所　つわぶきの里</t>
  </si>
  <si>
    <t>就労継続支援Ｂ型事業所　わさびの里</t>
  </si>
  <si>
    <t>就労継続支援B型事業所「アスター」</t>
  </si>
  <si>
    <t>障がい者就労継続支援事業所　アスノワ</t>
  </si>
  <si>
    <t>さくらの家</t>
  </si>
  <si>
    <t>ございな</t>
  </si>
  <si>
    <t>みんなの作業所</t>
  </si>
  <si>
    <t>障害者支援施設光風園</t>
  </si>
  <si>
    <t>出雲サンホーム</t>
  </si>
  <si>
    <t>美野園</t>
  </si>
  <si>
    <t>障害者支援施設ふたば</t>
  </si>
  <si>
    <t>障害者支援施設わかば</t>
  </si>
  <si>
    <t>障害者支援施設山楽園</t>
  </si>
  <si>
    <t>障害者支援施設太陽の里</t>
  </si>
  <si>
    <t>障害者支援施設清風園</t>
  </si>
  <si>
    <t>島根療護園</t>
  </si>
  <si>
    <t>桑の木園</t>
  </si>
  <si>
    <t>邑智園</t>
  </si>
  <si>
    <t>障害者支援施設希望の里</t>
  </si>
  <si>
    <t>障がい者支援施設ラポール宝生苑</t>
  </si>
  <si>
    <t>奥出雲町</t>
  </si>
  <si>
    <t>飯南町</t>
  </si>
  <si>
    <t>美郷町</t>
  </si>
  <si>
    <t>川本町</t>
  </si>
  <si>
    <t>吉賀町</t>
  </si>
  <si>
    <t>海士町</t>
  </si>
  <si>
    <t>西ノ島町</t>
  </si>
  <si>
    <t/>
  </si>
  <si>
    <t>施設からの就労状況調査について【令和６年度実績】</t>
    <rPh sb="0" eb="2">
      <t>シセツ</t>
    </rPh>
    <rPh sb="5" eb="7">
      <t>シュウロウ</t>
    </rPh>
    <rPh sb="7" eb="9">
      <t>ジョウキョウ</t>
    </rPh>
    <rPh sb="9" eb="11">
      <t>チョウサ</t>
    </rPh>
    <rPh sb="16" eb="18">
      <t>レイワ</t>
    </rPh>
    <rPh sb="21" eb="23">
      <t>ジッセキ</t>
    </rPh>
    <phoneticPr fontId="3"/>
  </si>
  <si>
    <t>施設からの就労状況調査について【令和６年度実績】（就労移行者（Ａ型事業所への就労も含む）の状況）</t>
    <rPh sb="0" eb="2">
      <t>シセツ</t>
    </rPh>
    <rPh sb="5" eb="7">
      <t>シュウロウ</t>
    </rPh>
    <rPh sb="7" eb="9">
      <t>ジョウキョウ</t>
    </rPh>
    <rPh sb="9" eb="11">
      <t>チョウサ</t>
    </rPh>
    <rPh sb="16" eb="18">
      <t>レイワ</t>
    </rPh>
    <rPh sb="21" eb="23">
      <t>ジッセキ</t>
    </rPh>
    <phoneticPr fontId="3"/>
  </si>
  <si>
    <t>令和５年度（R５.４～R６.３）に就職した者の定着状況について　</t>
    <rPh sb="0" eb="2">
      <t>レイワ</t>
    </rPh>
    <rPh sb="3" eb="5">
      <t>ネンド</t>
    </rPh>
    <rPh sb="17" eb="19">
      <t>シュウショク</t>
    </rPh>
    <rPh sb="21" eb="22">
      <t>シャ</t>
    </rPh>
    <rPh sb="23" eb="25">
      <t>テイチャク</t>
    </rPh>
    <rPh sb="25" eb="27">
      <t>ジョウキョウ</t>
    </rPh>
    <phoneticPr fontId="3"/>
  </si>
  <si>
    <t>令和５年度一般就労移行者数</t>
    <rPh sb="0" eb="2">
      <t>レイワ</t>
    </rPh>
    <rPh sb="3" eb="5">
      <t>ネンド</t>
    </rPh>
    <rPh sb="4" eb="5">
      <t>ド</t>
    </rPh>
    <rPh sb="5" eb="7">
      <t>イッパン</t>
    </rPh>
    <rPh sb="7" eb="9">
      <t>シュウロウ</t>
    </rPh>
    <rPh sb="9" eb="11">
      <t>イコウ</t>
    </rPh>
    <rPh sb="11" eb="12">
      <t>シャ</t>
    </rPh>
    <rPh sb="12" eb="13">
      <t>スウ</t>
    </rPh>
    <phoneticPr fontId="3"/>
  </si>
  <si>
    <t>●令和６年度中にトライアル雇用された方（トライアル終了者、経過中の者）、パート労働で雇用保険の</t>
    <rPh sb="1" eb="3">
      <t>レイワ</t>
    </rPh>
    <rPh sb="4" eb="6">
      <t>ネンド</t>
    </rPh>
    <rPh sb="6" eb="7">
      <t>チュウ</t>
    </rPh>
    <rPh sb="13" eb="15">
      <t>コヨウ</t>
    </rPh>
    <rPh sb="18" eb="19">
      <t>カタ</t>
    </rPh>
    <rPh sb="25" eb="27">
      <t>シュウリョウ</t>
    </rPh>
    <rPh sb="27" eb="28">
      <t>シャ</t>
    </rPh>
    <rPh sb="29" eb="31">
      <t>ケイカ</t>
    </rPh>
    <rPh sb="31" eb="32">
      <t>チュウ</t>
    </rPh>
    <rPh sb="33" eb="34">
      <t>シャ</t>
    </rPh>
    <rPh sb="39" eb="41">
      <t>ロウドウ</t>
    </rPh>
    <rPh sb="42" eb="44">
      <t>コヨウ</t>
    </rPh>
    <rPh sb="44" eb="46">
      <t>ホケン</t>
    </rPh>
    <phoneticPr fontId="3"/>
  </si>
  <si>
    <t>（R7.３月末現在）</t>
    <rPh sb="5" eb="6">
      <t>ガツ</t>
    </rPh>
    <rPh sb="6" eb="7">
      <t>マツ</t>
    </rPh>
    <rPh sb="7" eb="9">
      <t>ゲンザイ</t>
    </rPh>
    <phoneticPr fontId="3"/>
  </si>
  <si>
    <t>R6年4月～9月までに一般就労した者
【ﾌﾟﾙﾀﾞｳﾝ:有：〇】</t>
    <rPh sb="2" eb="3">
      <t>ネン</t>
    </rPh>
    <rPh sb="4" eb="5">
      <t>ガツ</t>
    </rPh>
    <rPh sb="7" eb="8">
      <t>ガツ</t>
    </rPh>
    <rPh sb="11" eb="13">
      <t>イッパン</t>
    </rPh>
    <rPh sb="13" eb="15">
      <t>シュウロウ</t>
    </rPh>
    <rPh sb="17" eb="18">
      <t>モノ</t>
    </rPh>
    <phoneticPr fontId="3"/>
  </si>
  <si>
    <t>（R７.３月末現在）</t>
    <rPh sb="5" eb="6">
      <t>ガツ</t>
    </rPh>
    <rPh sb="6" eb="7">
      <t>マツ</t>
    </rPh>
    <rPh sb="7" eb="9">
      <t>ゲンザイ</t>
    </rPh>
    <phoneticPr fontId="3"/>
  </si>
  <si>
    <t>●令和６年度中にトライアル雇用された方（トライアル終了者、経過中の者）、パート労働で雇用保険の対象となる人も対象。</t>
    <rPh sb="1" eb="3">
      <t>レイワ</t>
    </rPh>
    <rPh sb="4" eb="6">
      <t>ネンド</t>
    </rPh>
    <rPh sb="6" eb="7">
      <t>チュウ</t>
    </rPh>
    <rPh sb="13" eb="15">
      <t>コヨウ</t>
    </rPh>
    <rPh sb="18" eb="19">
      <t>カタ</t>
    </rPh>
    <rPh sb="25" eb="27">
      <t>シュウリョウ</t>
    </rPh>
    <rPh sb="27" eb="28">
      <t>シャ</t>
    </rPh>
    <rPh sb="29" eb="31">
      <t>ケイカ</t>
    </rPh>
    <rPh sb="31" eb="32">
      <t>チュウ</t>
    </rPh>
    <rPh sb="33" eb="34">
      <t>シャ</t>
    </rPh>
    <rPh sb="39" eb="41">
      <t>ロウドウ</t>
    </rPh>
    <rPh sb="42" eb="44">
      <t>コヨウ</t>
    </rPh>
    <rPh sb="44" eb="46">
      <t>ホケン</t>
    </rPh>
    <rPh sb="47" eb="49">
      <t>タイショウ</t>
    </rPh>
    <rPh sb="52" eb="53">
      <t>ヒト</t>
    </rPh>
    <rPh sb="54" eb="56">
      <t>タイショウ</t>
    </rPh>
    <phoneticPr fontId="3"/>
  </si>
  <si>
    <r>
      <t>●この様式は</t>
    </r>
    <r>
      <rPr>
        <sz val="11"/>
        <color indexed="10"/>
        <rFont val="ＭＳ Ｐゴシック"/>
        <family val="3"/>
        <charset val="128"/>
      </rPr>
      <t>令和５年度の就労実績を報告された事業所が対象</t>
    </r>
    <r>
      <rPr>
        <sz val="11"/>
        <rFont val="ＭＳ Ｐゴシック"/>
        <family val="3"/>
        <charset val="128"/>
      </rPr>
      <t>になります。就労後、１年後の状況を報告ください。</t>
    </r>
    <rPh sb="3" eb="5">
      <t>ヨウシキ</t>
    </rPh>
    <rPh sb="6" eb="8">
      <t>レイワ</t>
    </rPh>
    <rPh sb="9" eb="11">
      <t>ネンド</t>
    </rPh>
    <rPh sb="10" eb="11">
      <t>ド</t>
    </rPh>
    <rPh sb="12" eb="14">
      <t>シュウロウ</t>
    </rPh>
    <rPh sb="14" eb="16">
      <t>ジッセキ</t>
    </rPh>
    <rPh sb="17" eb="19">
      <t>ホウコク</t>
    </rPh>
    <rPh sb="22" eb="25">
      <t>ジギョウショ</t>
    </rPh>
    <rPh sb="26" eb="28">
      <t>タイショウ</t>
    </rPh>
    <rPh sb="34" eb="36">
      <t>シュウロウ</t>
    </rPh>
    <rPh sb="36" eb="37">
      <t>ゴ</t>
    </rPh>
    <rPh sb="39" eb="41">
      <t>ネンゴ</t>
    </rPh>
    <rPh sb="42" eb="44">
      <t>ジョウキョウ</t>
    </rPh>
    <rPh sb="45" eb="47">
      <t>ホウコク</t>
    </rPh>
    <phoneticPr fontId="3"/>
  </si>
  <si>
    <t>令和６年度就労移行者数（A型含む）</t>
    <rPh sb="0" eb="2">
      <t>レイワ</t>
    </rPh>
    <rPh sb="5" eb="7">
      <t>シュウロウ</t>
    </rPh>
    <rPh sb="7" eb="9">
      <t>イコウ</t>
    </rPh>
    <rPh sb="9" eb="10">
      <t>シャ</t>
    </rPh>
    <rPh sb="10" eb="11">
      <t>スウ</t>
    </rPh>
    <rPh sb="13" eb="14">
      <t>ガタ</t>
    </rPh>
    <rPh sb="14" eb="1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</si>
</sst>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人&quot;"/>
    <numFmt numFmtId="177" formatCode="0&quot;年&quot;"/>
    <numFmt numFmtId="178" formatCode="0&quot;カ月&quot;"/>
    <numFmt numFmtId="179" formatCode="0_);[Red]\(0\)"/>
    <numFmt numFmtId="180" formatCode="[$-411]ge\.m\.d;@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10"/>
      <color rgb="FF111111"/>
      <name val="Courier New"/>
      <family val="3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sz val="16"/>
      <color rgb="FFFF0000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color rgb="FF002060"/>
      <name val="ＭＳ Ｐゴシック"/>
      <family val="3"/>
      <charset val="128"/>
    </font>
    <font>
      <b/>
      <sz val="13"/>
      <color rgb="FF00206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</borders>
  <cellStyleXfs count="7">
    <xf numFmtId="0" fontId="0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/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</cellStyleXfs>
  <cellXfs count="237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2" fontId="0" fillId="0" borderId="0" xfId="0" applyNumberForma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9" xfId="0" applyBorder="1" applyAlignment="1" applyProtection="1">
      <alignment horizontal="centerContinuous" vertical="center"/>
      <protection locked="0"/>
    </xf>
    <xf numFmtId="0" fontId="0" fillId="0" borderId="10" xfId="0" applyBorder="1" applyAlignment="1">
      <alignment horizontal="centerContinuous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6" fontId="0" fillId="0" borderId="16" xfId="0" applyNumberFormat="1" applyBorder="1" applyProtection="1">
      <alignment vertical="center"/>
      <protection locked="0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8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9" xfId="0" applyNumberFormat="1" applyBorder="1">
      <alignment vertical="center"/>
    </xf>
    <xf numFmtId="176" fontId="0" fillId="0" borderId="19" xfId="0" applyNumberFormat="1" applyBorder="1" applyAlignment="1">
      <alignment horizontal="right" vertical="center"/>
    </xf>
    <xf numFmtId="0" fontId="0" fillId="0" borderId="8" xfId="0" applyBorder="1" applyAlignment="1" applyProtection="1">
      <alignment horizontal="centerContinuous" vertical="center"/>
      <protection locked="0"/>
    </xf>
    <xf numFmtId="0" fontId="0" fillId="0" borderId="8" xfId="0" applyBorder="1" applyAlignment="1">
      <alignment horizontal="right" vertical="center"/>
    </xf>
    <xf numFmtId="0" fontId="5" fillId="0" borderId="16" xfId="0" applyFont="1" applyBorder="1">
      <alignment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2" fontId="14" fillId="0" borderId="0" xfId="0" applyNumberFormat="1" applyFont="1">
      <alignment vertical="center"/>
    </xf>
    <xf numFmtId="0" fontId="17" fillId="0" borderId="0" xfId="0" applyFont="1">
      <alignment vertical="center"/>
    </xf>
    <xf numFmtId="2" fontId="17" fillId="0" borderId="0" xfId="0" applyNumberFormat="1" applyFont="1">
      <alignment vertical="center"/>
    </xf>
    <xf numFmtId="0" fontId="0" fillId="0" borderId="24" xfId="0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8" xfId="0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0" fillId="0" borderId="0" xfId="0" quotePrefix="1" applyProtection="1">
      <alignment vertical="center"/>
      <protection locked="0"/>
    </xf>
    <xf numFmtId="176" fontId="0" fillId="5" borderId="16" xfId="0" applyNumberFormat="1" applyFill="1" applyBorder="1" applyProtection="1">
      <alignment vertical="center"/>
      <protection locked="0"/>
    </xf>
    <xf numFmtId="176" fontId="0" fillId="5" borderId="16" xfId="0" applyNumberFormat="1" applyFill="1" applyBorder="1" applyAlignment="1" applyProtection="1">
      <alignment horizontal="right" vertical="center"/>
      <protection locked="0"/>
    </xf>
    <xf numFmtId="0" fontId="0" fillId="5" borderId="8" xfId="0" applyFill="1" applyBorder="1" applyAlignment="1" applyProtection="1">
      <alignment horizontal="centerContinuous" vertical="center"/>
      <protection locked="0"/>
    </xf>
    <xf numFmtId="0" fontId="0" fillId="5" borderId="8" xfId="0" applyFill="1" applyBorder="1" applyAlignment="1" applyProtection="1">
      <alignment horizontal="center" vertical="center" shrinkToFit="1"/>
      <protection locked="0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177" fontId="0" fillId="0" borderId="8" xfId="0" quotePrefix="1" applyNumberFormat="1" applyBorder="1" applyProtection="1">
      <alignment vertical="center"/>
      <protection locked="0"/>
    </xf>
    <xf numFmtId="178" fontId="0" fillId="0" borderId="8" xfId="0" quotePrefix="1" applyNumberFormat="1" applyBorder="1" applyProtection="1">
      <alignment vertical="center"/>
      <protection locked="0"/>
    </xf>
    <xf numFmtId="0" fontId="0" fillId="5" borderId="8" xfId="0" applyFill="1" applyBorder="1" applyProtection="1">
      <alignment vertical="center"/>
      <protection locked="0"/>
    </xf>
    <xf numFmtId="177" fontId="0" fillId="5" borderId="8" xfId="0" quotePrefix="1" applyNumberFormat="1" applyFill="1" applyBorder="1" applyProtection="1">
      <alignment vertical="center"/>
      <protection locked="0"/>
    </xf>
    <xf numFmtId="178" fontId="0" fillId="5" borderId="8" xfId="0" quotePrefix="1" applyNumberFormat="1" applyFill="1" applyBorder="1" applyProtection="1">
      <alignment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Protection="1">
      <alignment vertical="center"/>
      <protection locked="0"/>
    </xf>
    <xf numFmtId="0" fontId="0" fillId="6" borderId="9" xfId="0" applyFill="1" applyBorder="1" applyAlignment="1" applyProtection="1">
      <alignment horizontal="centerContinuous" vertical="center"/>
      <protection locked="0"/>
    </xf>
    <xf numFmtId="0" fontId="0" fillId="6" borderId="21" xfId="0" applyFill="1" applyBorder="1" applyAlignment="1" applyProtection="1">
      <alignment horizontal="centerContinuous" vertical="center"/>
      <protection locked="0"/>
    </xf>
    <xf numFmtId="0" fontId="0" fillId="6" borderId="10" xfId="0" applyFill="1" applyBorder="1" applyAlignment="1" applyProtection="1">
      <alignment horizontal="centerContinuous" vertical="center"/>
      <protection locked="0"/>
    </xf>
    <xf numFmtId="0" fontId="0" fillId="6" borderId="22" xfId="0" applyFill="1" applyBorder="1" applyProtection="1">
      <alignment vertical="center"/>
      <protection locked="0"/>
    </xf>
    <xf numFmtId="0" fontId="0" fillId="6" borderId="23" xfId="0" applyFill="1" applyBorder="1" applyProtection="1">
      <alignment vertical="center"/>
      <protection locked="0"/>
    </xf>
    <xf numFmtId="0" fontId="0" fillId="6" borderId="8" xfId="0" applyFill="1" applyBorder="1" applyAlignment="1" applyProtection="1">
      <alignment horizontal="centerContinuous" vertical="center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top" textRotation="255"/>
      <protection locked="0"/>
    </xf>
    <xf numFmtId="0" fontId="13" fillId="6" borderId="8" xfId="0" applyFont="1" applyFill="1" applyBorder="1" applyAlignment="1" applyProtection="1">
      <alignment horizontal="center" vertical="top" textRotation="255" wrapText="1"/>
      <protection locked="0"/>
    </xf>
    <xf numFmtId="0" fontId="13" fillId="6" borderId="8" xfId="0" applyFont="1" applyFill="1" applyBorder="1" applyAlignment="1" applyProtection="1">
      <alignment horizontal="center" vertical="top" textRotation="255" wrapText="1" shrinkToFit="1"/>
      <protection locked="0"/>
    </xf>
    <xf numFmtId="0" fontId="8" fillId="6" borderId="8" xfId="0" applyFont="1" applyFill="1" applyBorder="1" applyAlignment="1" applyProtection="1">
      <alignment horizontal="center" vertical="top" textRotation="255" wrapText="1"/>
      <protection locked="0"/>
    </xf>
    <xf numFmtId="0" fontId="0" fillId="6" borderId="2" xfId="0" applyFill="1" applyBorder="1" applyAlignment="1" applyProtection="1">
      <alignment horizontal="centerContinuous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Continuous" vertical="center"/>
    </xf>
    <xf numFmtId="0" fontId="5" fillId="0" borderId="28" xfId="0" applyFon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right" vertical="center"/>
    </xf>
    <xf numFmtId="0" fontId="23" fillId="4" borderId="29" xfId="0" applyFont="1" applyFill="1" applyBorder="1">
      <alignment vertical="center"/>
    </xf>
    <xf numFmtId="0" fontId="23" fillId="4" borderId="30" xfId="0" applyFont="1" applyFill="1" applyBorder="1">
      <alignment vertical="center"/>
    </xf>
    <xf numFmtId="0" fontId="23" fillId="4" borderId="31" xfId="0" applyFont="1" applyFill="1" applyBorder="1">
      <alignment vertical="center"/>
    </xf>
    <xf numFmtId="0" fontId="23" fillId="4" borderId="31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4" borderId="0" xfId="0" applyFont="1" applyFill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 textRotation="255"/>
    </xf>
    <xf numFmtId="0" fontId="25" fillId="7" borderId="2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top" textRotation="255"/>
    </xf>
    <xf numFmtId="0" fontId="25" fillId="7" borderId="2" xfId="0" applyFont="1" applyFill="1" applyBorder="1" applyAlignment="1">
      <alignment horizontal="center" vertical="top" textRotation="255" wrapText="1"/>
    </xf>
    <xf numFmtId="0" fontId="25" fillId="7" borderId="2" xfId="0" applyFont="1" applyFill="1" applyBorder="1" applyAlignment="1">
      <alignment horizontal="center" vertical="top" textRotation="255" wrapText="1" shrinkToFit="1"/>
    </xf>
    <xf numFmtId="0" fontId="25" fillId="7" borderId="7" xfId="0" applyFont="1" applyFill="1" applyBorder="1" applyAlignment="1">
      <alignment horizontal="centerContinuous" vertical="center" wrapText="1"/>
    </xf>
    <xf numFmtId="0" fontId="25" fillId="7" borderId="33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/>
    </xf>
    <xf numFmtId="0" fontId="5" fillId="0" borderId="0" xfId="3"/>
    <xf numFmtId="0" fontId="5" fillId="0" borderId="8" xfId="3" applyBorder="1"/>
    <xf numFmtId="0" fontId="28" fillId="0" borderId="0" xfId="0" applyFont="1">
      <alignment vertical="center"/>
    </xf>
    <xf numFmtId="0" fontId="10" fillId="8" borderId="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Continuous" vertical="center"/>
    </xf>
    <xf numFmtId="0" fontId="30" fillId="0" borderId="0" xfId="0" applyFont="1">
      <alignment vertical="center"/>
    </xf>
    <xf numFmtId="179" fontId="0" fillId="5" borderId="8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>
      <alignment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80" fontId="0" fillId="0" borderId="16" xfId="0" applyNumberFormat="1" applyBorder="1">
      <alignment vertical="center"/>
    </xf>
    <xf numFmtId="0" fontId="5" fillId="6" borderId="42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180" fontId="0" fillId="0" borderId="0" xfId="0" applyNumberFormat="1">
      <alignment vertical="center"/>
    </xf>
    <xf numFmtId="0" fontId="0" fillId="0" borderId="17" xfId="0" applyBorder="1">
      <alignment vertical="center"/>
    </xf>
    <xf numFmtId="0" fontId="31" fillId="9" borderId="45" xfId="5" applyFont="1" applyFill="1" applyBorder="1">
      <alignment vertical="center"/>
    </xf>
    <xf numFmtId="0" fontId="5" fillId="0" borderId="16" xfId="0" applyFont="1" applyBorder="1" applyAlignment="1" applyProtection="1">
      <alignment horizontal="left" vertical="center" wrapText="1" shrinkToFit="1"/>
      <protection locked="0"/>
    </xf>
    <xf numFmtId="0" fontId="0" fillId="0" borderId="30" xfId="0" applyBorder="1" applyAlignment="1">
      <alignment horizontal="left" vertical="center"/>
    </xf>
    <xf numFmtId="0" fontId="5" fillId="0" borderId="31" xfId="0" applyFont="1" applyBorder="1" applyAlignment="1">
      <alignment horizontal="centerContinuous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1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180" fontId="5" fillId="0" borderId="31" xfId="0" applyNumberFormat="1" applyFont="1" applyBorder="1" applyAlignment="1">
      <alignment horizontal="center" vertical="center" wrapText="1"/>
    </xf>
    <xf numFmtId="180" fontId="5" fillId="0" borderId="31" xfId="0" applyNumberFormat="1" applyFont="1" applyBorder="1" applyAlignment="1">
      <alignment vertical="center" wrapText="1"/>
    </xf>
    <xf numFmtId="0" fontId="5" fillId="0" borderId="46" xfId="0" applyFont="1" applyBorder="1" applyAlignment="1">
      <alignment horizontal="center" vertical="center" wrapText="1"/>
    </xf>
    <xf numFmtId="0" fontId="0" fillId="0" borderId="8" xfId="0" applyBorder="1" applyAlignment="1" applyProtection="1">
      <alignment vertical="center" shrinkToFit="1"/>
      <protection locked="0"/>
    </xf>
    <xf numFmtId="0" fontId="0" fillId="5" borderId="8" xfId="0" applyFill="1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0" fontId="1" fillId="0" borderId="43" xfId="5" applyFont="1" applyFill="1" applyBorder="1">
      <alignment vertical="center"/>
    </xf>
    <xf numFmtId="0" fontId="1" fillId="0" borderId="45" xfId="5" applyFont="1" applyFill="1" applyBorder="1">
      <alignment vertical="center"/>
    </xf>
    <xf numFmtId="0" fontId="26" fillId="0" borderId="0" xfId="6" applyFill="1">
      <alignment vertical="center"/>
    </xf>
    <xf numFmtId="0" fontId="1" fillId="3" borderId="44" xfId="5" applyFont="1" applyFill="1" applyBorder="1">
      <alignment vertical="center"/>
    </xf>
    <xf numFmtId="0" fontId="1" fillId="0" borderId="0" xfId="5" applyFont="1" applyFill="1" applyBorder="1">
      <alignment vertical="center"/>
    </xf>
    <xf numFmtId="0" fontId="26" fillId="0" borderId="44" xfId="6" applyFill="1" applyBorder="1">
      <alignment vertical="center"/>
    </xf>
    <xf numFmtId="0" fontId="33" fillId="0" borderId="1" xfId="0" applyFont="1" applyBorder="1" applyAlignment="1">
      <alignment horizontal="center" vertical="center"/>
    </xf>
    <xf numFmtId="0" fontId="0" fillId="6" borderId="13" xfId="0" applyFill="1" applyBorder="1" applyAlignment="1">
      <alignment vertical="center" wrapText="1"/>
    </xf>
    <xf numFmtId="0" fontId="0" fillId="6" borderId="14" xfId="0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19" fillId="0" borderId="8" xfId="0" applyFont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left" vertical="center"/>
      <protection locked="0"/>
    </xf>
    <xf numFmtId="0" fontId="0" fillId="6" borderId="8" xfId="0" applyFill="1" applyBorder="1" applyProtection="1">
      <alignment vertical="center"/>
      <protection locked="0"/>
    </xf>
    <xf numFmtId="0" fontId="0" fillId="5" borderId="9" xfId="0" applyFill="1" applyBorder="1" applyProtection="1">
      <alignment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49" fontId="0" fillId="0" borderId="0" xfId="0" quotePrefix="1" applyNumberFormat="1" applyProtection="1">
      <alignment vertical="center"/>
      <protection locked="0"/>
    </xf>
    <xf numFmtId="0" fontId="0" fillId="6" borderId="21" xfId="0" applyFill="1" applyBorder="1" applyProtection="1">
      <alignment vertical="center"/>
      <protection locked="0"/>
    </xf>
    <xf numFmtId="0" fontId="0" fillId="6" borderId="10" xfId="0" applyFill="1" applyBorder="1" applyProtection="1">
      <alignment vertical="center"/>
      <protection locked="0"/>
    </xf>
    <xf numFmtId="176" fontId="0" fillId="0" borderId="10" xfId="0" applyNumberFormat="1" applyFill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5" fillId="6" borderId="41" xfId="0" applyFont="1" applyFill="1" applyBorder="1" applyAlignment="1" applyProtection="1">
      <alignment horizontal="centerContinuous" vertical="center" wrapText="1"/>
      <protection locked="0"/>
    </xf>
    <xf numFmtId="0" fontId="5" fillId="6" borderId="41" xfId="0" applyFont="1" applyFill="1" applyBorder="1" applyAlignment="1" applyProtection="1">
      <alignment horizontal="left" vertical="center" wrapText="1"/>
      <protection locked="0"/>
    </xf>
    <xf numFmtId="0" fontId="5" fillId="6" borderId="41" xfId="0" applyFont="1" applyFill="1" applyBorder="1" applyAlignment="1" applyProtection="1">
      <alignment vertical="center" wrapText="1"/>
      <protection locked="0"/>
    </xf>
    <xf numFmtId="0" fontId="5" fillId="6" borderId="41" xfId="0" applyFont="1" applyFill="1" applyBorder="1" applyAlignment="1" applyProtection="1">
      <alignment horizontal="center" vertical="center" wrapText="1"/>
      <protection locked="0"/>
    </xf>
    <xf numFmtId="0" fontId="5" fillId="6" borderId="40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57" fontId="0" fillId="0" borderId="16" xfId="0" applyNumberForma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180" fontId="0" fillId="0" borderId="16" xfId="0" applyNumberFormat="1" applyBorder="1" applyProtection="1">
      <alignment vertical="center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0" fillId="5" borderId="16" xfId="0" applyFill="1" applyBorder="1" applyAlignment="1" applyProtection="1">
      <alignment vertical="center" wrapText="1"/>
      <protection locked="0"/>
    </xf>
    <xf numFmtId="180" fontId="0" fillId="5" borderId="16" xfId="0" applyNumberFormat="1" applyFill="1" applyBorder="1" applyAlignment="1" applyProtection="1">
      <alignment vertical="center" wrapText="1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180" fontId="0" fillId="5" borderId="16" xfId="0" applyNumberFormat="1" applyFill="1" applyBorder="1" applyProtection="1">
      <alignment vertical="center"/>
      <protection locked="0"/>
    </xf>
    <xf numFmtId="0" fontId="8" fillId="5" borderId="16" xfId="0" applyFont="1" applyFill="1" applyBorder="1" applyAlignment="1" applyProtection="1">
      <alignment horizontal="left" vertic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0" fontId="0" fillId="5" borderId="38" xfId="0" applyFill="1" applyBorder="1" applyAlignment="1" applyProtection="1">
      <alignment vertical="center" wrapText="1"/>
      <protection locked="0"/>
    </xf>
    <xf numFmtId="0" fontId="0" fillId="5" borderId="36" xfId="0" applyFill="1" applyBorder="1" applyAlignment="1" applyProtection="1">
      <alignment vertical="center" wrapText="1"/>
      <protection locked="0"/>
    </xf>
    <xf numFmtId="180" fontId="0" fillId="5" borderId="36" xfId="0" applyNumberFormat="1" applyFill="1" applyBorder="1" applyAlignment="1" applyProtection="1">
      <alignment vertical="center" wrapText="1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180" fontId="0" fillId="5" borderId="36" xfId="0" applyNumberFormat="1" applyFill="1" applyBorder="1" applyProtection="1">
      <alignment vertical="center"/>
      <protection locked="0"/>
    </xf>
    <xf numFmtId="0" fontId="8" fillId="5" borderId="36" xfId="0" applyFont="1" applyFill="1" applyBorder="1" applyAlignment="1" applyProtection="1">
      <alignment horizontal="left" vertical="center" wrapText="1"/>
      <protection locked="0"/>
    </xf>
    <xf numFmtId="0" fontId="0" fillId="5" borderId="36" xfId="0" applyFill="1" applyBorder="1" applyAlignment="1" applyProtection="1">
      <alignment horizontal="center" vertical="center" wrapText="1"/>
      <protection locked="0"/>
    </xf>
    <xf numFmtId="0" fontId="0" fillId="5" borderId="35" xfId="0" applyFill="1" applyBorder="1" applyAlignment="1" applyProtection="1">
      <alignment vertical="center" wrapText="1"/>
      <protection locked="0"/>
    </xf>
    <xf numFmtId="176" fontId="0" fillId="0" borderId="10" xfId="0" applyNumberForma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3" xfId="0" applyBorder="1" applyProtection="1">
      <alignment vertical="center"/>
    </xf>
    <xf numFmtId="0" fontId="0" fillId="6" borderId="4" xfId="0" applyFill="1" applyBorder="1" applyProtection="1">
      <alignment vertical="center"/>
    </xf>
    <xf numFmtId="0" fontId="0" fillId="6" borderId="6" xfId="0" applyFill="1" applyBorder="1" applyProtection="1">
      <alignment vertical="center"/>
    </xf>
    <xf numFmtId="176" fontId="0" fillId="0" borderId="5" xfId="0" applyNumberFormat="1" applyBorder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176" fontId="0" fillId="0" borderId="6" xfId="0" applyNumberFormat="1" applyBorder="1" applyAlignment="1" applyProtection="1">
      <alignment vertical="center" shrinkToFit="1"/>
    </xf>
    <xf numFmtId="176" fontId="0" fillId="3" borderId="0" xfId="0" applyNumberFormat="1" applyFill="1" applyAlignment="1" applyProtection="1">
      <alignment horizontal="center" vertical="center" shrinkToFit="1"/>
    </xf>
    <xf numFmtId="0" fontId="34" fillId="0" borderId="47" xfId="0" applyFont="1" applyBorder="1">
      <alignment vertical="center"/>
    </xf>
    <xf numFmtId="0" fontId="35" fillId="2" borderId="47" xfId="0" applyFont="1" applyFill="1" applyBorder="1" applyAlignment="1">
      <alignment horizontal="left" vertical="top"/>
    </xf>
    <xf numFmtId="0" fontId="35" fillId="0" borderId="47" xfId="0" applyFont="1" applyBorder="1" applyAlignment="1">
      <alignment horizontal="left" vertical="center"/>
    </xf>
    <xf numFmtId="0" fontId="0" fillId="5" borderId="15" xfId="0" applyFill="1" applyBorder="1" applyProtection="1">
      <alignment vertical="center"/>
      <protection locked="0"/>
    </xf>
    <xf numFmtId="176" fontId="0" fillId="5" borderId="17" xfId="0" applyNumberFormat="1" applyFill="1" applyBorder="1" applyProtection="1">
      <alignment vertical="center"/>
      <protection locked="0"/>
    </xf>
    <xf numFmtId="0" fontId="0" fillId="0" borderId="16" xfId="0" applyBorder="1" applyAlignment="1" applyProtection="1">
      <alignment vertical="center" wrapText="1"/>
    </xf>
    <xf numFmtId="0" fontId="0" fillId="0" borderId="36" xfId="0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vertical="center" wrapText="1"/>
    </xf>
    <xf numFmtId="0" fontId="5" fillId="6" borderId="8" xfId="0" applyFont="1" applyFill="1" applyBorder="1" applyAlignment="1" applyProtection="1">
      <alignment horizontal="centerContinuous" vertical="center" wrapText="1"/>
      <protection locked="0"/>
    </xf>
    <xf numFmtId="0" fontId="0" fillId="0" borderId="48" xfId="0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2" borderId="0" xfId="0" applyFont="1" applyFill="1" applyAlignment="1" applyProtection="1">
      <alignment horizontal="right" vertical="center"/>
    </xf>
    <xf numFmtId="0" fontId="38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9" fillId="0" borderId="0" xfId="0" applyFont="1" applyAlignment="1"/>
    <xf numFmtId="0" fontId="0" fillId="5" borderId="8" xfId="2" applyFont="1" applyFill="1" applyBorder="1" applyAlignment="1" applyProtection="1">
      <alignment vertical="center" wrapText="1" shrinkToFit="1"/>
      <protection locked="0"/>
    </xf>
    <xf numFmtId="0" fontId="22" fillId="6" borderId="9" xfId="0" applyFont="1" applyFill="1" applyBorder="1" applyProtection="1">
      <alignment vertical="center"/>
      <protection locked="0"/>
    </xf>
    <xf numFmtId="0" fontId="31" fillId="9" borderId="49" xfId="5" applyFont="1" applyFill="1" applyBorder="1">
      <alignment vertical="center"/>
    </xf>
    <xf numFmtId="0" fontId="31" fillId="9" borderId="50" xfId="5" applyFont="1" applyFill="1" applyBorder="1">
      <alignment vertical="center"/>
    </xf>
    <xf numFmtId="0" fontId="31" fillId="9" borderId="50" xfId="5" applyFont="1" applyFill="1" applyBorder="1" applyAlignment="1">
      <alignment vertical="center" wrapText="1"/>
    </xf>
    <xf numFmtId="0" fontId="1" fillId="0" borderId="49" xfId="5" applyFont="1" applyFill="1" applyBorder="1">
      <alignment vertical="center"/>
    </xf>
    <xf numFmtId="0" fontId="1" fillId="3" borderId="50" xfId="5" applyFont="1" applyFill="1" applyBorder="1">
      <alignment vertical="center"/>
    </xf>
    <xf numFmtId="0" fontId="1" fillId="0" borderId="51" xfId="5" applyFont="1" applyFill="1" applyBorder="1">
      <alignment vertical="center"/>
    </xf>
    <xf numFmtId="0" fontId="26" fillId="0" borderId="52" xfId="6" applyFill="1" applyBorder="1">
      <alignment vertical="center"/>
    </xf>
    <xf numFmtId="0" fontId="1" fillId="3" borderId="52" xfId="5" applyFont="1" applyFill="1" applyBorder="1">
      <alignment vertical="center"/>
    </xf>
    <xf numFmtId="0" fontId="1" fillId="0" borderId="53" xfId="5" applyFont="1" applyFill="1" applyBorder="1">
      <alignment vertical="center"/>
    </xf>
    <xf numFmtId="0" fontId="1" fillId="3" borderId="0" xfId="5" applyFont="1" applyFill="1" applyBorder="1">
      <alignment vertical="center"/>
    </xf>
    <xf numFmtId="0" fontId="1" fillId="0" borderId="8" xfId="5" applyFont="1" applyFill="1" applyBorder="1">
      <alignment vertical="center"/>
    </xf>
    <xf numFmtId="0" fontId="0" fillId="0" borderId="8" xfId="0" applyFill="1" applyBorder="1">
      <alignment vertical="center"/>
    </xf>
    <xf numFmtId="0" fontId="1" fillId="3" borderId="8" xfId="5" applyFont="1" applyFill="1" applyBorder="1">
      <alignment vertical="center"/>
    </xf>
    <xf numFmtId="0" fontId="26" fillId="0" borderId="8" xfId="6" applyFill="1" applyBorder="1">
      <alignment vertical="center"/>
    </xf>
    <xf numFmtId="0" fontId="0" fillId="3" borderId="8" xfId="0" applyFill="1" applyBorder="1">
      <alignment vertical="center"/>
    </xf>
    <xf numFmtId="0" fontId="26" fillId="0" borderId="8" xfId="4" applyBorder="1">
      <alignment vertical="center"/>
    </xf>
    <xf numFmtId="0" fontId="26" fillId="0" borderId="8" xfId="4" applyFill="1" applyBorder="1">
      <alignment vertical="center"/>
    </xf>
    <xf numFmtId="0" fontId="22" fillId="0" borderId="8" xfId="4" applyFont="1" applyFill="1" applyBorder="1">
      <alignment vertical="center"/>
    </xf>
    <xf numFmtId="0" fontId="5" fillId="0" borderId="8" xfId="3" applyBorder="1" applyAlignment="1">
      <alignment vertical="center"/>
    </xf>
    <xf numFmtId="0" fontId="5" fillId="3" borderId="8" xfId="3" applyFill="1" applyBorder="1"/>
    <xf numFmtId="0" fontId="0" fillId="5" borderId="9" xfId="0" applyFill="1" applyBorder="1" applyAlignment="1" applyProtection="1">
      <alignment vertical="center" wrapText="1"/>
      <protection locked="0"/>
    </xf>
    <xf numFmtId="0" fontId="0" fillId="5" borderId="21" xfId="0" applyFill="1" applyBorder="1" applyAlignment="1" applyProtection="1">
      <alignment vertical="center" wrapText="1"/>
      <protection locked="0"/>
    </xf>
    <xf numFmtId="0" fontId="0" fillId="5" borderId="10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</cellXfs>
  <cellStyles count="7">
    <cellStyle name="ハイパーリンク" xfId="2" builtinId="8"/>
    <cellStyle name="標準" xfId="0" builtinId="0"/>
    <cellStyle name="標準 2" xfId="1"/>
    <cellStyle name="標準 3" xfId="3"/>
    <cellStyle name="標準 3 2" xfId="5"/>
    <cellStyle name="標準 4" xfId="6"/>
    <cellStyle name="標準_障害者支援施設" xfId="4"/>
  </cellStyles>
  <dxfs count="71">
    <dxf>
      <font>
        <color rgb="FF9C0006"/>
      </font>
      <fill>
        <patternFill>
          <bgColor rgb="FFFFC7CE"/>
        </patternFill>
      </fill>
    </dxf>
    <dxf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180" formatCode="[$-411]ge\.m\.d;@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180" formatCode="[$-411]ge\.m\.d;@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numFmt numFmtId="180" formatCode="[$-411]ge\.m\.d;@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fill>
        <patternFill patternType="none">
          <fgColor indexed="64"/>
          <bgColor auto="1"/>
        </patternFill>
      </fill>
    </dxf>
    <dxf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ＭＳ Ｐゴシック"/>
        <scheme val="none"/>
      </font>
      <fill>
        <patternFill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numFmt numFmtId="0" formatCode="General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numFmt numFmtId="0" formatCode="General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border outline="0">
        <top style="hair">
          <color indexed="64"/>
        </top>
      </border>
    </dxf>
    <dxf>
      <border outline="0">
        <left style="hair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color theme="1"/>
        <name val="ＭＳ Ｐゴシック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4</xdr:row>
      <xdr:rowOff>9525</xdr:rowOff>
    </xdr:from>
    <xdr:to>
      <xdr:col>12</xdr:col>
      <xdr:colOff>9525</xdr:colOff>
      <xdr:row>13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2874" y="1190625"/>
          <a:ext cx="7439026" cy="9001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12</xdr:row>
      <xdr:rowOff>219076</xdr:rowOff>
    </xdr:from>
    <xdr:to>
      <xdr:col>10</xdr:col>
      <xdr:colOff>752475</xdr:colOff>
      <xdr:row>14</xdr:row>
      <xdr:rowOff>238126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848600" y="3686176"/>
          <a:ext cx="1066800" cy="590550"/>
        </a:xfrm>
        <a:prstGeom prst="wedgeRectCallout">
          <a:avLst>
            <a:gd name="adj1" fmla="val -91369"/>
            <a:gd name="adj2" fmla="val -33183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青色のセルに入力ください</a:t>
          </a:r>
        </a:p>
      </xdr:txBody>
    </xdr:sp>
    <xdr:clientData/>
  </xdr:twoCellAnchor>
  <xdr:twoCellAnchor>
    <xdr:from>
      <xdr:col>9</xdr:col>
      <xdr:colOff>476250</xdr:colOff>
      <xdr:row>1</xdr:row>
      <xdr:rowOff>133350</xdr:rowOff>
    </xdr:from>
    <xdr:to>
      <xdr:col>10</xdr:col>
      <xdr:colOff>723900</xdr:colOff>
      <xdr:row>4</xdr:row>
      <xdr:rowOff>28575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820025" y="428625"/>
          <a:ext cx="1066800" cy="590550"/>
        </a:xfrm>
        <a:prstGeom prst="wedgeRectCallout">
          <a:avLst>
            <a:gd name="adj1" fmla="val -94940"/>
            <a:gd name="adj2" fmla="val 86172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青色のセルに入力ください</a:t>
          </a:r>
        </a:p>
      </xdr:txBody>
    </xdr:sp>
    <xdr:clientData/>
  </xdr:twoCellAnchor>
  <xdr:twoCellAnchor>
    <xdr:from>
      <xdr:col>5</xdr:col>
      <xdr:colOff>266699</xdr:colOff>
      <xdr:row>17</xdr:row>
      <xdr:rowOff>114300</xdr:rowOff>
    </xdr:from>
    <xdr:to>
      <xdr:col>8</xdr:col>
      <xdr:colOff>457199</xdr:colOff>
      <xdr:row>18</xdr:row>
      <xdr:rowOff>152400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191124" y="5153025"/>
          <a:ext cx="2390775" cy="323850"/>
        </a:xfrm>
        <a:custGeom>
          <a:avLst/>
          <a:gdLst>
            <a:gd name="connsiteX0" fmla="*/ 0 w 1066800"/>
            <a:gd name="connsiteY0" fmla="*/ 0 h 590550"/>
            <a:gd name="connsiteX1" fmla="*/ 177800 w 1066800"/>
            <a:gd name="connsiteY1" fmla="*/ 0 h 590550"/>
            <a:gd name="connsiteX2" fmla="*/ 177800 w 1066800"/>
            <a:gd name="connsiteY2" fmla="*/ 0 h 590550"/>
            <a:gd name="connsiteX3" fmla="*/ 444500 w 1066800"/>
            <a:gd name="connsiteY3" fmla="*/ 0 h 590550"/>
            <a:gd name="connsiteX4" fmla="*/ 1066800 w 1066800"/>
            <a:gd name="connsiteY4" fmla="*/ 0 h 590550"/>
            <a:gd name="connsiteX5" fmla="*/ 1066800 w 1066800"/>
            <a:gd name="connsiteY5" fmla="*/ 98425 h 590550"/>
            <a:gd name="connsiteX6" fmla="*/ 1066800 w 1066800"/>
            <a:gd name="connsiteY6" fmla="*/ 98425 h 590550"/>
            <a:gd name="connsiteX7" fmla="*/ 1066800 w 1066800"/>
            <a:gd name="connsiteY7" fmla="*/ 246063 h 590550"/>
            <a:gd name="connsiteX8" fmla="*/ 1066800 w 1066800"/>
            <a:gd name="connsiteY8" fmla="*/ 590550 h 590550"/>
            <a:gd name="connsiteX9" fmla="*/ 444500 w 1066800"/>
            <a:gd name="connsiteY9" fmla="*/ 590550 h 590550"/>
            <a:gd name="connsiteX10" fmla="*/ 177800 w 1066800"/>
            <a:gd name="connsiteY10" fmla="*/ 590550 h 590550"/>
            <a:gd name="connsiteX11" fmla="*/ 177800 w 1066800"/>
            <a:gd name="connsiteY11" fmla="*/ 590550 h 590550"/>
            <a:gd name="connsiteX12" fmla="*/ 0 w 1066800"/>
            <a:gd name="connsiteY12" fmla="*/ 590550 h 590550"/>
            <a:gd name="connsiteX13" fmla="*/ 0 w 1066800"/>
            <a:gd name="connsiteY13" fmla="*/ 246063 h 590550"/>
            <a:gd name="connsiteX14" fmla="*/ -441324 w 1066800"/>
            <a:gd name="connsiteY14" fmla="*/ 99313 h 590550"/>
            <a:gd name="connsiteX15" fmla="*/ 0 w 1066800"/>
            <a:gd name="connsiteY15" fmla="*/ 98425 h 590550"/>
            <a:gd name="connsiteX16" fmla="*/ 0 w 1066800"/>
            <a:gd name="connsiteY16" fmla="*/ 0 h 590550"/>
            <a:gd name="connsiteX0" fmla="*/ 0 w 1066800"/>
            <a:gd name="connsiteY0" fmla="*/ 0 h 590550"/>
            <a:gd name="connsiteX1" fmla="*/ 177800 w 1066800"/>
            <a:gd name="connsiteY1" fmla="*/ 0 h 590550"/>
            <a:gd name="connsiteX2" fmla="*/ 177800 w 1066800"/>
            <a:gd name="connsiteY2" fmla="*/ 0 h 590550"/>
            <a:gd name="connsiteX3" fmla="*/ 444500 w 1066800"/>
            <a:gd name="connsiteY3" fmla="*/ 0 h 590550"/>
            <a:gd name="connsiteX4" fmla="*/ 1066800 w 1066800"/>
            <a:gd name="connsiteY4" fmla="*/ 0 h 590550"/>
            <a:gd name="connsiteX5" fmla="*/ 1066800 w 1066800"/>
            <a:gd name="connsiteY5" fmla="*/ 98425 h 590550"/>
            <a:gd name="connsiteX6" fmla="*/ 1066800 w 1066800"/>
            <a:gd name="connsiteY6" fmla="*/ 98425 h 590550"/>
            <a:gd name="connsiteX7" fmla="*/ 1066800 w 1066800"/>
            <a:gd name="connsiteY7" fmla="*/ 246063 h 590550"/>
            <a:gd name="connsiteX8" fmla="*/ 1066800 w 1066800"/>
            <a:gd name="connsiteY8" fmla="*/ 590550 h 590550"/>
            <a:gd name="connsiteX9" fmla="*/ 444500 w 1066800"/>
            <a:gd name="connsiteY9" fmla="*/ 590550 h 590550"/>
            <a:gd name="connsiteX10" fmla="*/ 177800 w 1066800"/>
            <a:gd name="connsiteY10" fmla="*/ 590550 h 590550"/>
            <a:gd name="connsiteX11" fmla="*/ 177800 w 1066800"/>
            <a:gd name="connsiteY11" fmla="*/ 590550 h 590550"/>
            <a:gd name="connsiteX12" fmla="*/ 0 w 1066800"/>
            <a:gd name="connsiteY12" fmla="*/ 590550 h 590550"/>
            <a:gd name="connsiteX13" fmla="*/ 0 w 1066800"/>
            <a:gd name="connsiteY13" fmla="*/ 246063 h 590550"/>
            <a:gd name="connsiteX14" fmla="*/ 0 w 1066800"/>
            <a:gd name="connsiteY14" fmla="*/ 98425 h 590550"/>
            <a:gd name="connsiteX15" fmla="*/ 0 w 1066800"/>
            <a:gd name="connsiteY15" fmla="*/ 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1066800" h="590550">
              <a:moveTo>
                <a:pt x="0" y="0"/>
              </a:moveTo>
              <a:lnTo>
                <a:pt x="177800" y="0"/>
              </a:lnTo>
              <a:lnTo>
                <a:pt x="177800" y="0"/>
              </a:lnTo>
              <a:lnTo>
                <a:pt x="444500" y="0"/>
              </a:lnTo>
              <a:lnTo>
                <a:pt x="1066800" y="0"/>
              </a:lnTo>
              <a:lnTo>
                <a:pt x="1066800" y="98425"/>
              </a:lnTo>
              <a:lnTo>
                <a:pt x="1066800" y="98425"/>
              </a:lnTo>
              <a:lnTo>
                <a:pt x="1066800" y="246063"/>
              </a:lnTo>
              <a:lnTo>
                <a:pt x="1066800" y="590550"/>
              </a:lnTo>
              <a:lnTo>
                <a:pt x="444500" y="590550"/>
              </a:lnTo>
              <a:lnTo>
                <a:pt x="177800" y="590550"/>
              </a:lnTo>
              <a:lnTo>
                <a:pt x="177800" y="590550"/>
              </a:lnTo>
              <a:lnTo>
                <a:pt x="0" y="590550"/>
              </a:lnTo>
              <a:lnTo>
                <a:pt x="0" y="246063"/>
              </a:lnTo>
              <a:lnTo>
                <a:pt x="0" y="98425"/>
              </a:lnTo>
              <a:lnTo>
                <a:pt x="0" y="0"/>
              </a:lnTo>
              <a:close/>
            </a:path>
          </a:pathLst>
        </a:cu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単位（人）は自動で入ります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</xdr:row>
      <xdr:rowOff>28574</xdr:rowOff>
    </xdr:from>
    <xdr:to>
      <xdr:col>32</xdr:col>
      <xdr:colOff>9525</xdr:colOff>
      <xdr:row>44</xdr:row>
      <xdr:rowOff>209549</xdr:rowOff>
    </xdr:to>
    <xdr:sp macro="" textlink="">
      <xdr:nvSpPr>
        <xdr:cNvPr id="2" name="Rectangle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47650" y="11934824"/>
          <a:ext cx="16716375" cy="6572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「産業別区分」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農業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,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林業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[2.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漁業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[3.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鉱業，採石業，砂利採取業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[4.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建設業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[5.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製造業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[6.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電気・ガス・熱供給・水道業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[7.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情報通信業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[8.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運輸業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,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[9.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卸売業，小売業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[10.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金融業，保険業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[11.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不動産業， 物品賃貸業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[12.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学術研究，専門・技術サービス業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[13.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宿泊業，飲食サービス業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[14.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生活関連サービス業，娯楽業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[15.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教育，学習支援業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[16.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医療、福祉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[17.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複合サービス業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[18.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サービス業（他に分類されないもの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[19.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公務（他に分類されるものを除く）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[20.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分類不能の産業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  <xdr:twoCellAnchor>
    <xdr:from>
      <xdr:col>1</xdr:col>
      <xdr:colOff>0</xdr:colOff>
      <xdr:row>46</xdr:row>
      <xdr:rowOff>219076</xdr:rowOff>
    </xdr:from>
    <xdr:to>
      <xdr:col>32</xdr:col>
      <xdr:colOff>0</xdr:colOff>
      <xdr:row>48</xdr:row>
      <xdr:rowOff>219076</xdr:rowOff>
    </xdr:to>
    <xdr:sp macro="" textlink="">
      <xdr:nvSpPr>
        <xdr:cNvPr id="3" name="Rectangle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38125" y="13077826"/>
          <a:ext cx="16716375" cy="476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「職業別区分」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管理的職業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[2.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専門的・技術的職業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[3.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事務的職業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[4.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販売の職業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[5.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サービスの職業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[6.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保安の職業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[7.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農林漁業の職業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[8.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生産工程の職業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[9.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輸送・機械運転の職業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[10.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建設・採掘の職業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運搬の職業］、［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清掃の職業］、［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包装の職業］、［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分類不能の職業］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14</xdr:col>
      <xdr:colOff>136069</xdr:colOff>
      <xdr:row>5</xdr:row>
      <xdr:rowOff>17011</xdr:rowOff>
    </xdr:from>
    <xdr:to>
      <xdr:col>18</xdr:col>
      <xdr:colOff>514350</xdr:colOff>
      <xdr:row>5</xdr:row>
      <xdr:rowOff>276225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812969" y="1140961"/>
          <a:ext cx="1787981" cy="259214"/>
        </a:xfrm>
        <a:prstGeom prst="wedgeRectCallout">
          <a:avLst>
            <a:gd name="adj1" fmla="val -56749"/>
            <a:gd name="adj2" fmla="val -3259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調査票１－１と連動します</a:t>
          </a:r>
        </a:p>
      </xdr:txBody>
    </xdr:sp>
    <xdr:clientData/>
  </xdr:twoCellAnchor>
  <xdr:twoCellAnchor>
    <xdr:from>
      <xdr:col>9</xdr:col>
      <xdr:colOff>272142</xdr:colOff>
      <xdr:row>20</xdr:row>
      <xdr:rowOff>255135</xdr:rowOff>
    </xdr:from>
    <xdr:to>
      <xdr:col>20</xdr:col>
      <xdr:colOff>374197</xdr:colOff>
      <xdr:row>25</xdr:row>
      <xdr:rowOff>229620</xdr:rowOff>
    </xdr:to>
    <xdr:sp macro="" textlink="">
      <xdr:nvSpPr>
        <xdr:cNvPr id="7" name="四角形吹き出し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243727" y="5740514"/>
          <a:ext cx="4056631" cy="1335200"/>
        </a:xfrm>
        <a:custGeom>
          <a:avLst/>
          <a:gdLst>
            <a:gd name="connsiteX0" fmla="*/ 0 w 1066800"/>
            <a:gd name="connsiteY0" fmla="*/ 0 h 590550"/>
            <a:gd name="connsiteX1" fmla="*/ 177800 w 1066800"/>
            <a:gd name="connsiteY1" fmla="*/ 0 h 590550"/>
            <a:gd name="connsiteX2" fmla="*/ 177800 w 1066800"/>
            <a:gd name="connsiteY2" fmla="*/ 0 h 590550"/>
            <a:gd name="connsiteX3" fmla="*/ 444500 w 1066800"/>
            <a:gd name="connsiteY3" fmla="*/ 0 h 590550"/>
            <a:gd name="connsiteX4" fmla="*/ 1066800 w 1066800"/>
            <a:gd name="connsiteY4" fmla="*/ 0 h 590550"/>
            <a:gd name="connsiteX5" fmla="*/ 1066800 w 1066800"/>
            <a:gd name="connsiteY5" fmla="*/ 98425 h 590550"/>
            <a:gd name="connsiteX6" fmla="*/ 1066800 w 1066800"/>
            <a:gd name="connsiteY6" fmla="*/ 98425 h 590550"/>
            <a:gd name="connsiteX7" fmla="*/ 1066800 w 1066800"/>
            <a:gd name="connsiteY7" fmla="*/ 246063 h 590550"/>
            <a:gd name="connsiteX8" fmla="*/ 1066800 w 1066800"/>
            <a:gd name="connsiteY8" fmla="*/ 590550 h 590550"/>
            <a:gd name="connsiteX9" fmla="*/ 444500 w 1066800"/>
            <a:gd name="connsiteY9" fmla="*/ 590550 h 590550"/>
            <a:gd name="connsiteX10" fmla="*/ 177800 w 1066800"/>
            <a:gd name="connsiteY10" fmla="*/ 590550 h 590550"/>
            <a:gd name="connsiteX11" fmla="*/ 177800 w 1066800"/>
            <a:gd name="connsiteY11" fmla="*/ 590550 h 590550"/>
            <a:gd name="connsiteX12" fmla="*/ 0 w 1066800"/>
            <a:gd name="connsiteY12" fmla="*/ 590550 h 590550"/>
            <a:gd name="connsiteX13" fmla="*/ 0 w 1066800"/>
            <a:gd name="connsiteY13" fmla="*/ 246063 h 590550"/>
            <a:gd name="connsiteX14" fmla="*/ -441324 w 1066800"/>
            <a:gd name="connsiteY14" fmla="*/ 99313 h 590550"/>
            <a:gd name="connsiteX15" fmla="*/ 0 w 1066800"/>
            <a:gd name="connsiteY15" fmla="*/ 98425 h 590550"/>
            <a:gd name="connsiteX16" fmla="*/ 0 w 1066800"/>
            <a:gd name="connsiteY16" fmla="*/ 0 h 590550"/>
            <a:gd name="connsiteX0" fmla="*/ 0 w 1066800"/>
            <a:gd name="connsiteY0" fmla="*/ 0 h 590550"/>
            <a:gd name="connsiteX1" fmla="*/ 177800 w 1066800"/>
            <a:gd name="connsiteY1" fmla="*/ 0 h 590550"/>
            <a:gd name="connsiteX2" fmla="*/ 177800 w 1066800"/>
            <a:gd name="connsiteY2" fmla="*/ 0 h 590550"/>
            <a:gd name="connsiteX3" fmla="*/ 444500 w 1066800"/>
            <a:gd name="connsiteY3" fmla="*/ 0 h 590550"/>
            <a:gd name="connsiteX4" fmla="*/ 1066800 w 1066800"/>
            <a:gd name="connsiteY4" fmla="*/ 0 h 590550"/>
            <a:gd name="connsiteX5" fmla="*/ 1066800 w 1066800"/>
            <a:gd name="connsiteY5" fmla="*/ 98425 h 590550"/>
            <a:gd name="connsiteX6" fmla="*/ 1066800 w 1066800"/>
            <a:gd name="connsiteY6" fmla="*/ 98425 h 590550"/>
            <a:gd name="connsiteX7" fmla="*/ 1066800 w 1066800"/>
            <a:gd name="connsiteY7" fmla="*/ 246063 h 590550"/>
            <a:gd name="connsiteX8" fmla="*/ 1066800 w 1066800"/>
            <a:gd name="connsiteY8" fmla="*/ 590550 h 590550"/>
            <a:gd name="connsiteX9" fmla="*/ 444500 w 1066800"/>
            <a:gd name="connsiteY9" fmla="*/ 590550 h 590550"/>
            <a:gd name="connsiteX10" fmla="*/ 177800 w 1066800"/>
            <a:gd name="connsiteY10" fmla="*/ 590550 h 590550"/>
            <a:gd name="connsiteX11" fmla="*/ 177800 w 1066800"/>
            <a:gd name="connsiteY11" fmla="*/ 590550 h 590550"/>
            <a:gd name="connsiteX12" fmla="*/ 0 w 1066800"/>
            <a:gd name="connsiteY12" fmla="*/ 590550 h 590550"/>
            <a:gd name="connsiteX13" fmla="*/ 0 w 1066800"/>
            <a:gd name="connsiteY13" fmla="*/ 246063 h 590550"/>
            <a:gd name="connsiteX14" fmla="*/ 0 w 1066800"/>
            <a:gd name="connsiteY14" fmla="*/ 98425 h 590550"/>
            <a:gd name="connsiteX15" fmla="*/ 0 w 1066800"/>
            <a:gd name="connsiteY15" fmla="*/ 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1066800" h="590550">
              <a:moveTo>
                <a:pt x="0" y="0"/>
              </a:moveTo>
              <a:lnTo>
                <a:pt x="177800" y="0"/>
              </a:lnTo>
              <a:lnTo>
                <a:pt x="177800" y="0"/>
              </a:lnTo>
              <a:lnTo>
                <a:pt x="444500" y="0"/>
              </a:lnTo>
              <a:lnTo>
                <a:pt x="1066800" y="0"/>
              </a:lnTo>
              <a:lnTo>
                <a:pt x="1066800" y="98425"/>
              </a:lnTo>
              <a:lnTo>
                <a:pt x="1066800" y="98425"/>
              </a:lnTo>
              <a:lnTo>
                <a:pt x="1066800" y="246063"/>
              </a:lnTo>
              <a:lnTo>
                <a:pt x="1066800" y="590550"/>
              </a:lnTo>
              <a:lnTo>
                <a:pt x="444500" y="590550"/>
              </a:lnTo>
              <a:lnTo>
                <a:pt x="177800" y="590550"/>
              </a:lnTo>
              <a:lnTo>
                <a:pt x="177800" y="590550"/>
              </a:lnTo>
              <a:lnTo>
                <a:pt x="0" y="590550"/>
              </a:lnTo>
              <a:lnTo>
                <a:pt x="0" y="246063"/>
              </a:lnTo>
              <a:lnTo>
                <a:pt x="0" y="98425"/>
              </a:lnTo>
              <a:lnTo>
                <a:pt x="0" y="0"/>
              </a:lnTo>
              <a:close/>
            </a:path>
          </a:pathLst>
        </a:cu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rgbClr val="FF0000"/>
              </a:solidFill>
            </a:rPr>
            <a:t>○</a:t>
          </a:r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青色のセルに入力ください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○施設からの就労がない場合は、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本調査票の記載は必要ありません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55</xdr:row>
      <xdr:rowOff>1552575</xdr:rowOff>
    </xdr:from>
    <xdr:ext cx="104775" cy="2476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1552575</xdr:rowOff>
    </xdr:from>
    <xdr:ext cx="104775" cy="24765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id="2" name="テーブル2" displayName="テーブル2" ref="A1:K14" totalsRowShown="0" headerRowDxfId="70" dataDxfId="68" headerRowBorderDxfId="69" tableBorderDxfId="67" totalsRowBorderDxfId="66">
  <autoFilter ref="A1:K14"/>
  <tableColumns count="11">
    <tableColumn id="1" name="所在市町村" dataDxfId="65">
      <calculatedColumnFormula>IF(F2&lt;&gt;"",'調査票1-1'!$F$6,"")</calculatedColumnFormula>
    </tableColumn>
    <tableColumn id="2" name="区分" dataDxfId="64">
      <calculatedColumnFormula>IF(E2&lt;&gt;"",'調査票1-1'!$B12,"")</calculatedColumnFormula>
    </tableColumn>
    <tableColumn id="3" name="法人番号" dataDxfId="63">
      <calculatedColumnFormula>IF(E2&lt;&gt;"",LEFT('調査票1-1'!$C$6,4),"")</calculatedColumnFormula>
    </tableColumn>
    <tableColumn id="4" name="法人名" dataDxfId="62">
      <calculatedColumnFormula>IF(E2&lt;&gt;"",RIGHT('調査票1-1'!$C$6,LEN('調査票1-1'!$C$6)-4),"")</calculatedColumnFormula>
    </tableColumn>
    <tableColumn id="5" name="事業所名" dataDxfId="61">
      <calculatedColumnFormula>IF(+'調査票1-1'!C12=0,"",+'調査票1-1'!C12)</calculatedColumnFormula>
    </tableColumn>
    <tableColumn id="6" name="定員" dataDxfId="60">
      <calculatedColumnFormula>IF(+'調査票1-1'!D12=0,"",+'調査票1-1'!D12)</calculatedColumnFormula>
    </tableColumn>
    <tableColumn id="7" name="利用者数" dataDxfId="59">
      <calculatedColumnFormula>IF(+'調査票1-1'!E12=0,"",+'調査票1-1'!E12)</calculatedColumnFormula>
    </tableColumn>
    <tableColumn id="8" name="①公共職業安定所の求職登録者数" dataDxfId="58">
      <calculatedColumnFormula>IF(+'調査票1-1'!F12=0,"",+'調査票1-1'!F12)</calculatedColumnFormula>
    </tableColumn>
    <tableColumn id="9" name="②障害者就業・生活支援センターの登録者数" dataDxfId="57">
      <calculatedColumnFormula>IF(+'調査票1-1'!G12=0,"",+'調査票1-1'!G12)</calculatedColumnFormula>
    </tableColumn>
    <tableColumn id="10" name="③障がい者委託訓練の受講者数" dataDxfId="56">
      <calculatedColumnFormula>IF(+'調査票1-1'!H12=0,"",+'調査票1-1'!H12)</calculatedColumnFormula>
    </tableColumn>
    <tableColumn id="11" name="④就労移行者数_x000a_（Ａ型事業所含む）" dataDxfId="55">
      <calculatedColumnFormula>IF(+'調査票1-1'!I12=0,"",+'調査票1-1'!I12)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テーブル6" displayName="テーブル6" ref="A1:AH24" totalsRowShown="0" headerRowDxfId="54" dataDxfId="52" headerRowBorderDxfId="53" tableBorderDxfId="51" totalsRowBorderDxfId="50">
  <autoFilter ref="A1:AH24"/>
  <tableColumns count="34">
    <tableColumn id="1" name="ｎｏ" dataDxfId="49">
      <calculatedColumnFormula>IF(D2="","",COUNTA($D$2:D2))</calculatedColumnFormula>
    </tableColumn>
    <tableColumn id="2" name="法人番号" dataDxfId="48">
      <calculatedColumnFormula>IF(D2&lt;&gt;"",LEFT('調査票1-1'!$C$6,4),"")</calculatedColumnFormula>
    </tableColumn>
    <tableColumn id="3" name="法人名" dataDxfId="47">
      <calculatedColumnFormula>IF(D2&lt;&gt;"",RIGHT('調査票1-1'!$C$6,LEN('調査票1-1'!$C$6)-4),"")</calculatedColumnFormula>
    </tableColumn>
    <tableColumn id="4" name="事業所名" dataDxfId="46">
      <calculatedColumnFormula>IF(+'調査票1-2'!B14=0,"",+'調査票1-2'!B14)</calculatedColumnFormula>
    </tableColumn>
    <tableColumn id="5" name="サービス種別（区分）" dataDxfId="45">
      <calculatedColumnFormula>IF(+'調査票1-2'!C14=0,"",+'調査票1-2'!C14)</calculatedColumnFormula>
    </tableColumn>
    <tableColumn id="6" name="身体障がい" dataDxfId="44">
      <calculatedColumnFormula>IF(+'調査票1-2'!D14=0,"",(LEFT(+'調査票1-2'!D14,1)))</calculatedColumnFormula>
    </tableColumn>
    <tableColumn id="7" name="知的障がい" dataDxfId="43">
      <calculatedColumnFormula>IF(+'調査票1-2'!E14=0,"",(LEFT(+'調査票1-2'!E14,1)))</calculatedColumnFormula>
    </tableColumn>
    <tableColumn id="8" name="精神障がい" dataDxfId="42">
      <calculatedColumnFormula>IF(+'調査票1-2'!F14=0,"",(LEFT(+'調査票1-2'!F14,1)))</calculatedColumnFormula>
    </tableColumn>
    <tableColumn id="9" name="難病" dataDxfId="41">
      <calculatedColumnFormula>IF(+'調査票1-2'!G14=0,"",(LEFT(+'調査票1-2'!G14,1)))</calculatedColumnFormula>
    </tableColumn>
    <tableColumn id="10" name="身体障がい、発達障がい" dataDxfId="40">
      <calculatedColumnFormula>IF(+'調査票1-2'!H14=0,"",(LEFT(+'調査票1-2'!H14,1)))</calculatedColumnFormula>
    </tableColumn>
    <tableColumn id="11" name="身体障がい、難病" dataDxfId="39">
      <calculatedColumnFormula>IF(+'調査票1-2'!I14=0,"",(LEFT(+'調査票1-2'!I14,1)))</calculatedColumnFormula>
    </tableColumn>
    <tableColumn id="12" name="身体障がい、高次脳機能障がい" dataDxfId="38">
      <calculatedColumnFormula>IF(+'調査票1-2'!J14=0,"",(LEFT(+'調査票1-2'!J14,1)))</calculatedColumnFormula>
    </tableColumn>
    <tableColumn id="13" name="知的障がい、発達障がい" dataDxfId="37">
      <calculatedColumnFormula>IF(+'調査票1-2'!K14=0,"",(LEFT(+'調査票1-2'!K14,1)))</calculatedColumnFormula>
    </tableColumn>
    <tableColumn id="14" name="知的障がい、難病" dataDxfId="36">
      <calculatedColumnFormula>IF(+'調査票1-2'!L14=0,"",(LEFT(+'調査票1-2'!L14,1)))</calculatedColumnFormula>
    </tableColumn>
    <tableColumn id="15" name="知的障がい、高次脳機能障がい" dataDxfId="35">
      <calculatedColumnFormula>IF(+'調査票1-2'!M14=0,"",(LEFT(+'調査票1-2'!M14,1)))</calculatedColumnFormula>
    </tableColumn>
    <tableColumn id="16" name="精神障がい、発達障がい" dataDxfId="34">
      <calculatedColumnFormula>IF(+'調査票1-2'!N14=0,"",(LEFT(+'調査票1-2'!N14,1)))</calculatedColumnFormula>
    </tableColumn>
    <tableColumn id="17" name="精神障がい、難病" dataDxfId="33">
      <calculatedColumnFormula>IF(+'調査票1-2'!O14=0,"",(LEFT(+'調査票1-2'!O14,1)))</calculatedColumnFormula>
    </tableColumn>
    <tableColumn id="18" name="精神障がい、高次脳機能障がい" dataDxfId="32">
      <calculatedColumnFormula>IF(+'調査票1-2'!P14=0,"",(LEFT(+'調査票1-2'!P14,1)))</calculatedColumnFormula>
    </tableColumn>
    <tableColumn id="19" name="手帳なし" dataDxfId="31">
      <calculatedColumnFormula>IF(+'調査票1-2'!Q14=0,"",(LEFT(+'調査票1-2'!Q14,1)))</calculatedColumnFormula>
    </tableColumn>
    <tableColumn id="20" name="在籍月数" dataDxfId="30">
      <calculatedColumnFormula>IF(+'調査票1-2'!S14=0,"",+'調査票1-2'!R14*12+'調査票1-2'!S14)</calculatedColumnFormula>
    </tableColumn>
    <tableColumn id="21" name="性別" dataDxfId="29">
      <calculatedColumnFormula>IF(+'調査票1-2'!T14=0,"",(+MID(+'調査票1-2'!T14,4,LEN(+'調査票1-2'!T14))))</calculatedColumnFormula>
    </tableColumn>
    <tableColumn id="22" name="年代" dataDxfId="28">
      <calculatedColumnFormula>IF(+'調査票1-2'!U14=0,"",(+MID(+'調査票1-2'!U14,4,LEN(+'調査票1-2'!U14))))</calculatedColumnFormula>
    </tableColumn>
    <tableColumn id="23" name="住所地_x000a_市町村" dataDxfId="27">
      <calculatedColumnFormula>IF(+'調査票1-2'!V14=0,"",+'調査票1-2'!V14)</calculatedColumnFormula>
    </tableColumn>
    <tableColumn id="24" name="産業別_x000a_区分" dataDxfId="26">
      <calculatedColumnFormula>IF(+'調査票1-2'!W14=0,"",(LEFT(+'調査票1-2'!W14,2)))</calculatedColumnFormula>
    </tableColumn>
    <tableColumn id="25" name="Ａ型事業所名_x000a_（Ａ型事業所に就職した場合）" dataDxfId="25">
      <calculatedColumnFormula>IF(+'調査票1-2'!X14=0,"",+'調査票1-2'!X14)</calculatedColumnFormula>
    </tableColumn>
    <tableColumn id="26" name="職業別_x000a_区分" dataDxfId="24">
      <calculatedColumnFormula>IF(+'調査票1-2'!Y14=0,"",(LEFT(+'調査票1-2'!Y14,2)))</calculatedColumnFormula>
    </tableColumn>
    <tableColumn id="27" name="ハローワーク_x000a_経由による_x000a_求人" dataDxfId="23">
      <calculatedColumnFormula>IF(+'調査票1-2'!Z14=0,"",(LEFT(+'調査票1-2'!Z14,1)))</calculatedColumnFormula>
    </tableColumn>
    <tableColumn id="28" name="障害者就業・_x000a_生活支援センター_x000a_利用の有無" dataDxfId="22">
      <calculatedColumnFormula>IF(+'調査票1-2'!AA14=0,"",(LEFT(+'調査票1-2'!AA14,1)))</calculatedColumnFormula>
    </tableColumn>
    <tableColumn id="29" name="チャレンジ事業_x000a_利用の有無" dataDxfId="21">
      <calculatedColumnFormula>IF(+'調査票1-2'!AB14=0,"",(LEFT(+'調査票1-2'!AB14,1)))</calculatedColumnFormula>
    </tableColumn>
    <tableColumn id="30" name="障がい者_x000a_委託訓練_x000a_利用の有無" dataDxfId="20">
      <calculatedColumnFormula>IF(+'調査票1-2'!AC14=0,"",(LEFT(+'調査票1-2'!AC14,1)))</calculatedColumnFormula>
    </tableColumn>
    <tableColumn id="31" name="トライアル雇用_x000a_利用の有無" dataDxfId="19">
      <calculatedColumnFormula>IF(+'調査票1-2'!AD14=0,"",(LEFT(+'調査票1-2'!AD14,1)))</calculatedColumnFormula>
    </tableColumn>
    <tableColumn id="32" name="ジョブコーチ_x000a_利用の有無" dataDxfId="18">
      <calculatedColumnFormula>IF(+'調査票1-2'!AE14=0,"",(LEFT(+'調査票1-2'!AE14,1)))</calculatedColumnFormula>
    </tableColumn>
    <tableColumn id="33" name="R5年4月～9月までに一般就労した者であるか" dataDxfId="17">
      <calculatedColumnFormula>IF(+'調査票1-2'!AF14=0,"",(LEFT(+'調査票1-2'!AF14,1)))</calculatedColumnFormula>
    </tableColumn>
    <tableColumn id="34" name="左記の内就労定着支援事業の利用の有無" dataDxfId="16">
      <calculatedColumnFormula>IF(+'調査票1-2'!AG14=0,"",(LEFT(+'調査票1-2'!AG14,1)))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4" displayName="テーブル4" ref="B1:M16" totalsRowShown="0" headerRowDxfId="15" headerRowBorderDxfId="14" tableBorderDxfId="13">
  <tableColumns count="12">
    <tableColumn id="1" name="法人名" dataDxfId="12">
      <calculatedColumnFormula>IF(C2&lt;&gt;"",調査票2!$B$1,"")</calculatedColumnFormula>
    </tableColumn>
    <tableColumn id="2" name="利用事業所名" dataDxfId="11"/>
    <tableColumn id="3" name="施設区分" dataDxfId="10"/>
    <tableColumn id="4" name="サービス内容" dataDxfId="9"/>
    <tableColumn id="5" name="障がい種別" dataDxfId="8"/>
    <tableColumn id="6" name="就職_x000a_年月日(ｱ)" dataDxfId="7"/>
    <tableColumn id="7" name="(ｱ)から_x000a_1年後" dataDxfId="6"/>
    <tableColumn id="8" name="1年後の状況" dataDxfId="5"/>
    <tableColumn id="9" name="離職の場合_x000a_年月日※２" dataDxfId="4"/>
    <tableColumn id="10" name="定着支援の実施状況等　※３" dataDxfId="3"/>
    <tableColumn id="11" name="A型への就職の場合_x000a_チェック" dataDxfId="2"/>
    <tableColumn id="12" name="備考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14"/>
  <sheetViews>
    <sheetView tabSelected="1" view="pageBreakPreview" zoomScaleNormal="100" zoomScaleSheetLayoutView="100" workbookViewId="0">
      <selection activeCell="Q12" sqref="Q12"/>
    </sheetView>
  </sheetViews>
  <sheetFormatPr defaultColWidth="9" defaultRowHeight="23.25" customHeight="1"/>
  <cols>
    <col min="1" max="1" width="3" style="29" customWidth="1"/>
    <col min="2" max="11" width="9" style="29"/>
    <col min="12" max="12" width="6.375" style="29" customWidth="1"/>
    <col min="13" max="13" width="2" style="29" customWidth="1"/>
    <col min="14" max="16384" width="9" style="29"/>
  </cols>
  <sheetData>
    <row r="1" spans="2:11" ht="23.25" customHeight="1">
      <c r="B1" s="28" t="s">
        <v>0</v>
      </c>
    </row>
    <row r="3" spans="2:11" ht="23.25" customHeight="1">
      <c r="B3" s="70" t="s">
        <v>79</v>
      </c>
      <c r="C3" s="70"/>
      <c r="D3" s="70"/>
      <c r="E3" s="70"/>
      <c r="F3" s="70"/>
      <c r="G3" s="70"/>
      <c r="H3" s="70"/>
      <c r="I3" s="70"/>
      <c r="J3" s="70"/>
      <c r="K3" s="70"/>
    </row>
    <row r="4" spans="2:11" ht="23.25" customHeight="1"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2:11" ht="30" customHeight="1">
      <c r="B5" s="30" t="s">
        <v>8</v>
      </c>
    </row>
    <row r="6" spans="2:11" ht="30" customHeight="1">
      <c r="B6" s="32" t="s">
        <v>315</v>
      </c>
      <c r="E6" s="31"/>
    </row>
    <row r="7" spans="2:11" ht="30" customHeight="1">
      <c r="B7" s="32" t="s">
        <v>309</v>
      </c>
      <c r="E7" s="31"/>
    </row>
    <row r="8" spans="2:11" ht="30" customHeight="1">
      <c r="B8" s="32" t="s">
        <v>275</v>
      </c>
      <c r="E8" s="31"/>
    </row>
    <row r="9" spans="2:11" ht="30" customHeight="1">
      <c r="B9" s="32" t="s">
        <v>313</v>
      </c>
      <c r="E9" s="31"/>
    </row>
    <row r="10" spans="2:11" s="32" customFormat="1" ht="30" customHeight="1">
      <c r="B10" s="29" t="s">
        <v>68</v>
      </c>
      <c r="E10" s="33"/>
    </row>
    <row r="11" spans="2:11" ht="30" customHeight="1">
      <c r="B11" s="29" t="s">
        <v>312</v>
      </c>
      <c r="E11" s="31"/>
    </row>
    <row r="12" spans="2:11" ht="30" customHeight="1">
      <c r="B12" s="29" t="s">
        <v>634</v>
      </c>
      <c r="E12" s="31"/>
    </row>
    <row r="13" spans="2:11" ht="30" customHeight="1">
      <c r="B13" s="29" t="s">
        <v>80</v>
      </c>
      <c r="E13" s="31"/>
    </row>
    <row r="14" spans="2:11" ht="12.75" customHeight="1"/>
  </sheetData>
  <phoneticPr fontId="3"/>
  <printOptions horizontalCentered="1"/>
  <pageMargins left="0.31496062992125984" right="0.11811023622047245" top="0.15748031496062992" bottom="0.15748031496062992" header="0.31496062992125984" footer="0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O29"/>
  <sheetViews>
    <sheetView view="pageBreakPreview" zoomScaleNormal="100" zoomScaleSheetLayoutView="100" workbookViewId="0">
      <selection activeCell="D18" sqref="D18"/>
    </sheetView>
  </sheetViews>
  <sheetFormatPr defaultColWidth="9" defaultRowHeight="13.5"/>
  <cols>
    <col min="1" max="1" width="3.375" customWidth="1"/>
    <col min="2" max="2" width="22" customWidth="1"/>
    <col min="3" max="3" width="11.875" hidden="1" customWidth="1"/>
    <col min="4" max="9" width="15.625" customWidth="1"/>
    <col min="10" max="13" width="10.75" customWidth="1"/>
    <col min="14" max="14" width="16.875" customWidth="1"/>
    <col min="15" max="15" width="22.5" customWidth="1"/>
    <col min="16" max="256" width="10.75" customWidth="1"/>
  </cols>
  <sheetData>
    <row r="1" spans="1:15" ht="23.25" customHeight="1">
      <c r="B1" s="134" t="str">
        <f>LEFT(法人名,4)</f>
        <v/>
      </c>
      <c r="C1" s="133"/>
      <c r="D1" s="9" t="s">
        <v>76</v>
      </c>
      <c r="G1" s="7"/>
      <c r="I1" s="122" t="s">
        <v>305</v>
      </c>
    </row>
    <row r="2" spans="1:15" ht="15.75" customHeight="1">
      <c r="B2" s="8"/>
    </row>
    <row r="3" spans="1:15" ht="20.25" customHeight="1">
      <c r="B3" s="9" t="s">
        <v>630</v>
      </c>
      <c r="C3" s="5"/>
      <c r="D3" s="5"/>
      <c r="E3" s="5"/>
      <c r="F3" s="5"/>
      <c r="G3" s="5"/>
      <c r="I3" s="5"/>
      <c r="J3" s="5"/>
      <c r="K3" s="5"/>
      <c r="L3" s="5"/>
      <c r="M3" s="5"/>
      <c r="N3" s="5"/>
    </row>
    <row r="4" spans="1:15" ht="29.25" customHeight="1">
      <c r="B4" s="200" t="s">
        <v>311</v>
      </c>
      <c r="H4" s="199" t="s">
        <v>637</v>
      </c>
    </row>
    <row r="5" spans="1:15" ht="16.5" customHeight="1">
      <c r="B5" s="12" t="s">
        <v>310</v>
      </c>
      <c r="C5" s="10"/>
      <c r="D5" s="95" t="s">
        <v>261</v>
      </c>
      <c r="E5" s="11"/>
      <c r="F5" s="24" t="s">
        <v>78</v>
      </c>
      <c r="G5" s="12" t="s">
        <v>3</v>
      </c>
      <c r="H5" s="12" t="s">
        <v>17</v>
      </c>
      <c r="I5" s="24" t="s">
        <v>264</v>
      </c>
    </row>
    <row r="6" spans="1:15" ht="29.25" customHeight="1">
      <c r="B6" s="121"/>
      <c r="C6" s="223"/>
      <c r="D6" s="224"/>
      <c r="E6" s="225"/>
      <c r="F6" s="54"/>
      <c r="G6" s="46"/>
      <c r="H6" s="97" t="s">
        <v>263</v>
      </c>
      <c r="I6" s="201"/>
    </row>
    <row r="7" spans="1:15">
      <c r="D7" s="96" t="e">
        <f>RIGHT(区分,LEN(区分)-2)</f>
        <v>#VALUE!</v>
      </c>
    </row>
    <row r="8" spans="1:15">
      <c r="G8" s="7"/>
      <c r="N8" s="7"/>
    </row>
    <row r="9" spans="1:15" ht="71.25" customHeight="1">
      <c r="B9" s="47" t="s">
        <v>19</v>
      </c>
      <c r="C9" s="48" t="s">
        <v>2</v>
      </c>
      <c r="D9" s="48" t="s">
        <v>9</v>
      </c>
      <c r="E9" s="48" t="s">
        <v>10</v>
      </c>
      <c r="F9" s="131" t="s">
        <v>279</v>
      </c>
      <c r="G9" s="131" t="s">
        <v>278</v>
      </c>
      <c r="H9" s="131" t="s">
        <v>280</v>
      </c>
      <c r="I9" s="132" t="s">
        <v>281</v>
      </c>
      <c r="N9" s="7"/>
    </row>
    <row r="10" spans="1:15" ht="22.5" customHeight="1">
      <c r="A10" s="2" t="s">
        <v>54</v>
      </c>
      <c r="B10" s="18" t="s">
        <v>23</v>
      </c>
      <c r="C10" s="13"/>
      <c r="D10" s="14">
        <v>20</v>
      </c>
      <c r="E10" s="14">
        <v>20</v>
      </c>
      <c r="F10" s="15">
        <v>7</v>
      </c>
      <c r="G10" s="15">
        <v>7</v>
      </c>
      <c r="H10" s="15">
        <v>0</v>
      </c>
      <c r="I10" s="16">
        <v>0</v>
      </c>
      <c r="N10" s="7"/>
    </row>
    <row r="11" spans="1:15" ht="22.5" customHeight="1">
      <c r="A11" s="2" t="s">
        <v>54</v>
      </c>
      <c r="B11" s="18" t="s">
        <v>26</v>
      </c>
      <c r="C11" s="13"/>
      <c r="D11" s="14">
        <v>10</v>
      </c>
      <c r="E11" s="14">
        <v>7</v>
      </c>
      <c r="F11" s="15">
        <v>3</v>
      </c>
      <c r="G11" s="15">
        <v>3</v>
      </c>
      <c r="H11" s="15">
        <v>1</v>
      </c>
      <c r="I11" s="16">
        <v>1</v>
      </c>
      <c r="N11" s="93"/>
    </row>
    <row r="12" spans="1:15" ht="22.5" customHeight="1">
      <c r="B12" s="188"/>
      <c r="C12" s="111" t="str">
        <f t="shared" ref="C12:C23" si="0">IF(B12&lt;&gt;"",RIGHT($C$6,LEN($C$6)-5),"")</f>
        <v/>
      </c>
      <c r="D12" s="43"/>
      <c r="E12" s="43"/>
      <c r="F12" s="44"/>
      <c r="G12" s="44"/>
      <c r="H12" s="44"/>
      <c r="I12" s="189"/>
      <c r="N12" s="7"/>
    </row>
    <row r="13" spans="1:15" ht="22.5" customHeight="1">
      <c r="B13" s="188"/>
      <c r="C13" s="111" t="str">
        <f t="shared" si="0"/>
        <v/>
      </c>
      <c r="D13" s="43"/>
      <c r="E13" s="43"/>
      <c r="F13" s="44"/>
      <c r="G13" s="44"/>
      <c r="H13" s="44"/>
      <c r="I13" s="189"/>
    </row>
    <row r="14" spans="1:15" ht="22.5" customHeight="1">
      <c r="B14" s="188"/>
      <c r="C14" s="111" t="str">
        <f t="shared" si="0"/>
        <v/>
      </c>
      <c r="D14" s="43"/>
      <c r="E14" s="43"/>
      <c r="F14" s="44"/>
      <c r="G14" s="44"/>
      <c r="H14" s="44"/>
      <c r="I14" s="189"/>
      <c r="N14" s="185" t="s">
        <v>29</v>
      </c>
      <c r="O14" s="185" t="s">
        <v>28</v>
      </c>
    </row>
    <row r="15" spans="1:15" ht="22.5" customHeight="1">
      <c r="B15" s="188"/>
      <c r="C15" s="111" t="str">
        <f t="shared" si="0"/>
        <v/>
      </c>
      <c r="D15" s="43"/>
      <c r="E15" s="43"/>
      <c r="F15" s="44"/>
      <c r="G15" s="44"/>
      <c r="H15" s="44"/>
      <c r="I15" s="189"/>
      <c r="N15" s="186" t="s">
        <v>23</v>
      </c>
      <c r="O15" s="186" t="s">
        <v>23</v>
      </c>
    </row>
    <row r="16" spans="1:15" ht="22.5" customHeight="1">
      <c r="B16" s="188"/>
      <c r="C16" s="111" t="str">
        <f t="shared" si="0"/>
        <v/>
      </c>
      <c r="D16" s="43"/>
      <c r="E16" s="43"/>
      <c r="F16" s="44"/>
      <c r="G16" s="44"/>
      <c r="H16" s="44"/>
      <c r="I16" s="189"/>
      <c r="N16" s="186" t="s">
        <v>24</v>
      </c>
      <c r="O16" s="186" t="s">
        <v>24</v>
      </c>
    </row>
    <row r="17" spans="2:15" ht="22.5" customHeight="1">
      <c r="B17" s="188"/>
      <c r="C17" s="111" t="str">
        <f t="shared" si="0"/>
        <v/>
      </c>
      <c r="D17" s="43"/>
      <c r="E17" s="43"/>
      <c r="F17" s="44"/>
      <c r="G17" s="44"/>
      <c r="H17" s="44"/>
      <c r="I17" s="189"/>
      <c r="N17" s="186" t="s">
        <v>25</v>
      </c>
      <c r="O17" s="186" t="s">
        <v>25</v>
      </c>
    </row>
    <row r="18" spans="2:15" ht="22.5" customHeight="1">
      <c r="B18" s="188"/>
      <c r="C18" s="111" t="str">
        <f t="shared" si="0"/>
        <v/>
      </c>
      <c r="D18" s="43"/>
      <c r="E18" s="43"/>
      <c r="F18" s="44"/>
      <c r="G18" s="44"/>
      <c r="H18" s="44"/>
      <c r="I18" s="189"/>
      <c r="N18" s="186" t="s">
        <v>4</v>
      </c>
      <c r="O18" s="186" t="s">
        <v>4</v>
      </c>
    </row>
    <row r="19" spans="2:15" ht="22.5" customHeight="1">
      <c r="B19" s="188"/>
      <c r="C19" s="111" t="str">
        <f t="shared" si="0"/>
        <v/>
      </c>
      <c r="D19" s="43"/>
      <c r="E19" s="43"/>
      <c r="F19" s="44"/>
      <c r="G19" s="44"/>
      <c r="H19" s="44"/>
      <c r="I19" s="189"/>
      <c r="N19" s="186" t="s">
        <v>26</v>
      </c>
      <c r="O19" s="186" t="s">
        <v>27</v>
      </c>
    </row>
    <row r="20" spans="2:15" ht="22.5" customHeight="1">
      <c r="B20" s="188"/>
      <c r="C20" s="111" t="str">
        <f t="shared" si="0"/>
        <v/>
      </c>
      <c r="D20" s="43"/>
      <c r="E20" s="43"/>
      <c r="F20" s="44"/>
      <c r="G20" s="44"/>
      <c r="H20" s="44"/>
      <c r="I20" s="189"/>
      <c r="N20" s="187"/>
      <c r="O20" s="186" t="s">
        <v>26</v>
      </c>
    </row>
    <row r="21" spans="2:15" ht="22.5" customHeight="1">
      <c r="B21" s="188"/>
      <c r="C21" s="111" t="str">
        <f t="shared" si="0"/>
        <v/>
      </c>
      <c r="D21" s="43"/>
      <c r="E21" s="43"/>
      <c r="F21" s="44"/>
      <c r="G21" s="44"/>
      <c r="H21" s="44"/>
      <c r="I21" s="189"/>
    </row>
    <row r="22" spans="2:15" ht="22.5" customHeight="1">
      <c r="B22" s="188"/>
      <c r="C22" s="111" t="str">
        <f t="shared" si="0"/>
        <v/>
      </c>
      <c r="D22" s="43"/>
      <c r="E22" s="43"/>
      <c r="F22" s="44"/>
      <c r="G22" s="44"/>
      <c r="H22" s="44"/>
      <c r="I22" s="189"/>
    </row>
    <row r="23" spans="2:15" ht="22.5" customHeight="1">
      <c r="B23" s="188"/>
      <c r="C23" s="111" t="str">
        <f t="shared" si="0"/>
        <v/>
      </c>
      <c r="D23" s="43"/>
      <c r="E23" s="43"/>
      <c r="F23" s="44"/>
      <c r="G23" s="44"/>
      <c r="H23" s="44"/>
      <c r="I23" s="189"/>
    </row>
    <row r="24" spans="2:15" ht="22.5" customHeight="1">
      <c r="B24" s="19" t="s">
        <v>11</v>
      </c>
      <c r="C24" s="20"/>
      <c r="D24" s="21">
        <f t="shared" ref="D24:I24" si="1">SUM(D12:D23)</f>
        <v>0</v>
      </c>
      <c r="E24" s="22">
        <f t="shared" si="1"/>
        <v>0</v>
      </c>
      <c r="F24" s="23">
        <f t="shared" si="1"/>
        <v>0</v>
      </c>
      <c r="G24" s="23">
        <f t="shared" si="1"/>
        <v>0</v>
      </c>
      <c r="H24" s="23">
        <f t="shared" si="1"/>
        <v>0</v>
      </c>
      <c r="I24" s="17">
        <f t="shared" si="1"/>
        <v>0</v>
      </c>
      <c r="N24" s="7"/>
    </row>
    <row r="25" spans="2:15">
      <c r="G25" s="7"/>
      <c r="N25" s="7"/>
    </row>
    <row r="26" spans="2:15">
      <c r="G26" s="7"/>
      <c r="N26" s="7"/>
    </row>
    <row r="27" spans="2:15">
      <c r="G27" s="7"/>
      <c r="N27" s="7"/>
    </row>
    <row r="28" spans="2:15">
      <c r="G28" s="7"/>
      <c r="N28" s="7"/>
    </row>
    <row r="29" spans="2:15">
      <c r="G29" s="7"/>
      <c r="N29" s="7"/>
    </row>
  </sheetData>
  <mergeCells count="1">
    <mergeCell ref="C6:E6"/>
  </mergeCells>
  <phoneticPr fontId="3"/>
  <dataValidations count="5">
    <dataValidation type="list" allowBlank="1" showInputMessage="1" showErrorMessage="1" sqref="B6">
      <formula1>"障害者支援施設,障害福祉サービス事業所"</formula1>
    </dataValidation>
    <dataValidation type="list" allowBlank="1" showInputMessage="1" showErrorMessage="1" sqref="F6">
      <formula1>"松江市, 浜田市, 出雲市, 益田市, 大田市, 安来市, 江津市, 雲南市, 奥出雲町, 飯南町, 川本町, 美郷町, 邑南町, 津和野町, 吉賀町, 海士町, 西ノ島町, 知夫村, 隠岐の島町"</formula1>
    </dataValidation>
    <dataValidation type="list" allowBlank="1" showInputMessage="1" showErrorMessage="1" sqref="C6">
      <formula1>INDIRECT($D$7)</formula1>
    </dataValidation>
    <dataValidation type="list" allowBlank="1" showInputMessage="1" showErrorMessage="1" sqref="B10:B23">
      <formula1>INDIRECT($B$6)</formula1>
    </dataValidation>
    <dataValidation type="whole" allowBlank="1" showInputMessage="1" showErrorMessage="1" sqref="D12:I23">
      <formula1>0</formula1>
      <formula2>999</formula2>
    </dataValidation>
  </dataValidations>
  <printOptions horizontalCentered="1" verticalCentered="1"/>
  <pageMargins left="0.11811023622047245" right="0.11811023622047245" top="0.35433070866141736" bottom="0.15748031496062992" header="0" footer="0"/>
  <pageSetup paperSize="9" orientation="landscape" r:id="rId1"/>
  <colBreaks count="1" manualBreakCount="1">
    <brk id="20" max="67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AG49"/>
  <sheetViews>
    <sheetView zoomScaleNormal="100" zoomScaleSheetLayoutView="112" workbookViewId="0">
      <selection activeCell="B9" sqref="B9"/>
    </sheetView>
  </sheetViews>
  <sheetFormatPr defaultColWidth="9" defaultRowHeight="13.5"/>
  <cols>
    <col min="1" max="1" width="3.125" style="2" customWidth="1"/>
    <col min="2" max="2" width="17.875" style="2" customWidth="1"/>
    <col min="3" max="3" width="14.25" style="2" customWidth="1"/>
    <col min="4" max="17" width="3.75" style="2" customWidth="1"/>
    <col min="18" max="18" width="7.25" style="2" customWidth="1"/>
    <col min="19" max="21" width="7.125" style="2" customWidth="1"/>
    <col min="22" max="22" width="9.875" style="2" customWidth="1"/>
    <col min="23" max="33" width="9.625" style="2" customWidth="1"/>
    <col min="34" max="16384" width="9" style="2"/>
  </cols>
  <sheetData>
    <row r="1" spans="1:33" ht="21.75" customHeight="1" thickBot="1">
      <c r="B1" s="182" t="str">
        <f>LEFT(法人名,4)</f>
        <v/>
      </c>
      <c r="C1" s="229" t="s">
        <v>77</v>
      </c>
      <c r="D1" s="230"/>
      <c r="E1" s="231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6"/>
    </row>
    <row r="2" spans="1:33" ht="9" customHeight="1"/>
    <row r="3" spans="1:33" ht="20.25" customHeight="1">
      <c r="A3" s="35" t="s">
        <v>631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Y3" s="35"/>
      <c r="Z3" s="35"/>
      <c r="AA3" s="35"/>
      <c r="AB3" s="35"/>
      <c r="AC3" s="35"/>
      <c r="AD3" s="35"/>
      <c r="AE3" s="35"/>
      <c r="AF3" s="35"/>
    </row>
    <row r="4" spans="1:33" ht="18.75" customHeight="1">
      <c r="A4" s="2" t="s">
        <v>6</v>
      </c>
    </row>
    <row r="5" spans="1:33" ht="18.75" customHeight="1">
      <c r="B5" s="56" t="s">
        <v>84</v>
      </c>
      <c r="C5" s="58"/>
      <c r="D5" s="56" t="s">
        <v>21</v>
      </c>
      <c r="E5" s="57"/>
      <c r="F5" s="58"/>
      <c r="G5" s="61" t="s">
        <v>18</v>
      </c>
      <c r="H5" s="57"/>
      <c r="I5" s="57"/>
      <c r="J5" s="57"/>
      <c r="K5" s="57"/>
      <c r="L5" s="57"/>
      <c r="M5" s="57"/>
      <c r="N5" s="58"/>
    </row>
    <row r="6" spans="1:33" ht="36.75" customHeight="1">
      <c r="B6" s="235">
        <f>法人名</f>
        <v>0</v>
      </c>
      <c r="C6" s="236"/>
      <c r="D6" s="232">
        <f>所在市町村</f>
        <v>0</v>
      </c>
      <c r="E6" s="233"/>
      <c r="F6" s="234"/>
      <c r="G6" s="226">
        <f>区分</f>
        <v>0</v>
      </c>
      <c r="H6" s="227"/>
      <c r="I6" s="227"/>
      <c r="J6" s="227"/>
      <c r="K6" s="227"/>
      <c r="L6" s="227"/>
      <c r="M6" s="227"/>
      <c r="N6" s="228"/>
    </row>
    <row r="7" spans="1:33"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X7" s="37"/>
    </row>
    <row r="8" spans="1:33" ht="14.25" customHeight="1" thickBot="1">
      <c r="A8" s="2" t="s">
        <v>7</v>
      </c>
      <c r="B8" s="176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</row>
    <row r="9" spans="1:33" ht="20.25" customHeight="1" thickBot="1">
      <c r="B9" s="177" t="s">
        <v>640</v>
      </c>
      <c r="C9" s="178"/>
      <c r="D9" s="178"/>
      <c r="E9" s="178"/>
      <c r="F9" s="178"/>
      <c r="G9" s="183">
        <f>就労移行者</f>
        <v>0</v>
      </c>
      <c r="H9" s="179"/>
      <c r="I9" s="42" t="s">
        <v>283</v>
      </c>
      <c r="K9" s="196" t="s">
        <v>285</v>
      </c>
    </row>
    <row r="10" spans="1:33" ht="19.5" customHeight="1">
      <c r="A10" s="38"/>
      <c r="B10" s="180"/>
      <c r="C10" s="180"/>
      <c r="D10" s="180"/>
      <c r="E10" s="180"/>
      <c r="F10" s="197" t="s">
        <v>306</v>
      </c>
      <c r="G10" s="184">
        <f>+A37</f>
        <v>0</v>
      </c>
      <c r="H10" s="181" t="str">
        <f>IF(G9=G10,"○","×")</f>
        <v>○</v>
      </c>
      <c r="I10" s="42" t="s">
        <v>284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X10" s="37"/>
      <c r="Y10" s="38"/>
      <c r="Z10" s="38"/>
      <c r="AA10" s="38"/>
      <c r="AB10" s="38"/>
      <c r="AC10" s="38"/>
      <c r="AD10" s="38"/>
      <c r="AE10" s="39"/>
      <c r="AF10" s="2" t="s">
        <v>635</v>
      </c>
    </row>
    <row r="11" spans="1:33" ht="28.5" customHeight="1">
      <c r="B11" s="55"/>
      <c r="C11" s="55"/>
      <c r="D11" s="56" t="s">
        <v>297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59"/>
      <c r="S11" s="60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194" t="s">
        <v>15</v>
      </c>
      <c r="AG11" s="61"/>
    </row>
    <row r="12" spans="1:33" s="1" customFormat="1" ht="75.75" customHeight="1">
      <c r="B12" s="62" t="s">
        <v>295</v>
      </c>
      <c r="C12" s="62" t="s">
        <v>294</v>
      </c>
      <c r="D12" s="63" t="s">
        <v>31</v>
      </c>
      <c r="E12" s="63" t="s">
        <v>32</v>
      </c>
      <c r="F12" s="63" t="s">
        <v>33</v>
      </c>
      <c r="G12" s="63" t="s">
        <v>34</v>
      </c>
      <c r="H12" s="64" t="s">
        <v>71</v>
      </c>
      <c r="I12" s="64" t="s">
        <v>72</v>
      </c>
      <c r="J12" s="65" t="s">
        <v>37</v>
      </c>
      <c r="K12" s="64" t="s">
        <v>38</v>
      </c>
      <c r="L12" s="64" t="s">
        <v>73</v>
      </c>
      <c r="M12" s="64" t="s">
        <v>40</v>
      </c>
      <c r="N12" s="66" t="s">
        <v>74</v>
      </c>
      <c r="O12" s="66" t="s">
        <v>75</v>
      </c>
      <c r="P12" s="65" t="s">
        <v>43</v>
      </c>
      <c r="Q12" s="64" t="s">
        <v>298</v>
      </c>
      <c r="R12" s="67" t="s">
        <v>67</v>
      </c>
      <c r="S12" s="67"/>
      <c r="T12" s="62" t="s">
        <v>57</v>
      </c>
      <c r="U12" s="62" t="s">
        <v>58</v>
      </c>
      <c r="V12" s="62" t="s">
        <v>5</v>
      </c>
      <c r="W12" s="68" t="s">
        <v>300</v>
      </c>
      <c r="X12" s="62" t="s">
        <v>293</v>
      </c>
      <c r="Y12" s="68" t="s">
        <v>301</v>
      </c>
      <c r="Z12" s="69" t="s">
        <v>46</v>
      </c>
      <c r="AA12" s="68" t="s">
        <v>290</v>
      </c>
      <c r="AB12" s="68" t="s">
        <v>291</v>
      </c>
      <c r="AC12" s="68" t="s">
        <v>47</v>
      </c>
      <c r="AD12" s="68" t="s">
        <v>292</v>
      </c>
      <c r="AE12" s="68" t="s">
        <v>48</v>
      </c>
      <c r="AF12" s="68" t="s">
        <v>636</v>
      </c>
      <c r="AG12" s="68" t="s">
        <v>52</v>
      </c>
    </row>
    <row r="13" spans="1:33" ht="21.95" customHeight="1">
      <c r="A13" s="174" t="s">
        <v>54</v>
      </c>
      <c r="B13" s="192" t="s">
        <v>282</v>
      </c>
      <c r="C13" s="120" t="s">
        <v>26</v>
      </c>
      <c r="D13" s="40"/>
      <c r="E13" s="40"/>
      <c r="F13" s="40"/>
      <c r="G13" s="40"/>
      <c r="H13" s="40" t="s">
        <v>49</v>
      </c>
      <c r="I13" s="40"/>
      <c r="J13" s="40"/>
      <c r="K13" s="40"/>
      <c r="L13" s="40"/>
      <c r="M13" s="40"/>
      <c r="N13" s="40"/>
      <c r="O13" s="40"/>
      <c r="P13" s="40"/>
      <c r="Q13" s="40"/>
      <c r="R13" s="49">
        <v>1</v>
      </c>
      <c r="S13" s="50">
        <v>1</v>
      </c>
      <c r="T13" s="12" t="s">
        <v>50</v>
      </c>
      <c r="U13" s="12" t="s">
        <v>51</v>
      </c>
      <c r="V13" s="24" t="s">
        <v>22</v>
      </c>
      <c r="W13" s="40" t="s">
        <v>45</v>
      </c>
      <c r="X13" s="40" t="s">
        <v>55</v>
      </c>
      <c r="Y13" s="40" t="s">
        <v>56</v>
      </c>
      <c r="Z13" s="40" t="s">
        <v>49</v>
      </c>
      <c r="AA13" s="40"/>
      <c r="AB13" s="40" t="s">
        <v>49</v>
      </c>
      <c r="AC13" s="40"/>
      <c r="AD13" s="40"/>
      <c r="AE13" s="40" t="s">
        <v>49</v>
      </c>
      <c r="AF13" s="40" t="s">
        <v>49</v>
      </c>
      <c r="AG13" s="40" t="s">
        <v>49</v>
      </c>
    </row>
    <row r="14" spans="1:33" ht="21.95" customHeight="1">
      <c r="A14" s="2" t="str">
        <f>IF(B14="","",COUNTA($B$14:B14))</f>
        <v/>
      </c>
      <c r="B14" s="193" t="str">
        <f>IF(C14="","",調査票2!法人名)</f>
        <v/>
      </c>
      <c r="C14" s="12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2"/>
      <c r="S14" s="53"/>
      <c r="T14" s="54"/>
      <c r="U14" s="54"/>
      <c r="V14" s="45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3" ht="21.95" customHeight="1">
      <c r="A15" s="2" t="str">
        <f>IF(B15="","",COUNTA($B$14:B15))</f>
        <v/>
      </c>
      <c r="B15" s="193" t="str">
        <f>IF(C15="","",調査票2!法人名)</f>
        <v/>
      </c>
      <c r="C15" s="12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2"/>
      <c r="S15" s="53"/>
      <c r="T15" s="54"/>
      <c r="U15" s="54"/>
      <c r="V15" s="45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spans="1:33" ht="21.95" customHeight="1">
      <c r="A16" s="2" t="str">
        <f>IF(B16="","",COUNTA($B$14:B16))</f>
        <v/>
      </c>
      <c r="B16" s="193" t="str">
        <f>IF(C16="","",調査票2!法人名)</f>
        <v/>
      </c>
      <c r="C16" s="12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3"/>
      <c r="T16" s="54"/>
      <c r="U16" s="54"/>
      <c r="V16" s="45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</row>
    <row r="17" spans="1:33" ht="21.95" customHeight="1">
      <c r="A17" s="2" t="str">
        <f>IF(B17="","",COUNTA($B$14:B17))</f>
        <v/>
      </c>
      <c r="B17" s="193" t="str">
        <f>IF(C17="","",調査票2!法人名)</f>
        <v/>
      </c>
      <c r="C17" s="12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2"/>
      <c r="S17" s="53"/>
      <c r="T17" s="54"/>
      <c r="U17" s="54"/>
      <c r="V17" s="45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</row>
    <row r="18" spans="1:33" ht="21.95" customHeight="1">
      <c r="A18" s="2" t="str">
        <f>IF(B18="","",COUNTA($B$14:B18))</f>
        <v/>
      </c>
      <c r="B18" s="193" t="str">
        <f>IF(C18="","",調査票2!法人名)</f>
        <v/>
      </c>
      <c r="C18" s="12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2"/>
      <c r="S18" s="53"/>
      <c r="T18" s="54"/>
      <c r="U18" s="54"/>
      <c r="V18" s="45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</row>
    <row r="19" spans="1:33" ht="21.95" customHeight="1">
      <c r="A19" s="2" t="str">
        <f>IF(B19="","",COUNTA($B$14:B19))</f>
        <v/>
      </c>
      <c r="B19" s="193" t="str">
        <f>IF(C19="","",調査票2!法人名)</f>
        <v/>
      </c>
      <c r="C19" s="12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2"/>
      <c r="S19" s="53"/>
      <c r="T19" s="54"/>
      <c r="U19" s="54"/>
      <c r="V19" s="45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</row>
    <row r="20" spans="1:33" ht="21.95" customHeight="1">
      <c r="A20" s="2" t="str">
        <f>IF(B20="","",COUNTA($B$14:B20))</f>
        <v/>
      </c>
      <c r="B20" s="193" t="str">
        <f>IF(C20="","",調査票2!法人名)</f>
        <v/>
      </c>
      <c r="C20" s="12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2"/>
      <c r="S20" s="53"/>
      <c r="T20" s="54"/>
      <c r="U20" s="54"/>
      <c r="V20" s="45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</row>
    <row r="21" spans="1:33" ht="21.95" customHeight="1">
      <c r="A21" s="2" t="str">
        <f>IF(B21="","",COUNTA($B$14:B21))</f>
        <v/>
      </c>
      <c r="B21" s="193" t="str">
        <f>IF(C21="","",調査票2!法人名)</f>
        <v/>
      </c>
      <c r="C21" s="12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2"/>
      <c r="S21" s="53"/>
      <c r="T21" s="54"/>
      <c r="U21" s="54"/>
      <c r="V21" s="45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</row>
    <row r="22" spans="1:33" ht="21.95" customHeight="1">
      <c r="A22" s="2" t="str">
        <f>IF(B22="","",COUNTA($B$14:B22))</f>
        <v/>
      </c>
      <c r="B22" s="193" t="str">
        <f>IF(C22="","",調査票2!法人名)</f>
        <v/>
      </c>
      <c r="C22" s="12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2"/>
      <c r="S22" s="53"/>
      <c r="T22" s="54"/>
      <c r="U22" s="54"/>
      <c r="V22" s="45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</row>
    <row r="23" spans="1:33" ht="21.95" customHeight="1">
      <c r="A23" s="2" t="str">
        <f>IF(B23="","",COUNTA($B$14:B23))</f>
        <v/>
      </c>
      <c r="B23" s="193" t="str">
        <f>IF(C23="","",調査票2!法人名)</f>
        <v/>
      </c>
      <c r="C23" s="12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3"/>
      <c r="T23" s="54"/>
      <c r="U23" s="54"/>
      <c r="V23" s="45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</row>
    <row r="24" spans="1:33" ht="21.95" customHeight="1">
      <c r="A24" s="2" t="str">
        <f>IF(B24="","",COUNTA($B$14:B24))</f>
        <v/>
      </c>
      <c r="B24" s="193" t="str">
        <f>IF(C24="","",調査票2!法人名)</f>
        <v/>
      </c>
      <c r="C24" s="12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53"/>
      <c r="T24" s="54"/>
      <c r="U24" s="54"/>
      <c r="V24" s="45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</row>
    <row r="25" spans="1:33" ht="21.95" customHeight="1">
      <c r="A25" s="2" t="str">
        <f>IF(B25="","",COUNTA($B$14:B25))</f>
        <v/>
      </c>
      <c r="B25" s="193" t="str">
        <f>IF(C25="","",調査票2!法人名)</f>
        <v/>
      </c>
      <c r="C25" s="12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  <c r="S25" s="53"/>
      <c r="T25" s="54"/>
      <c r="U25" s="54"/>
      <c r="V25" s="45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</row>
    <row r="26" spans="1:33" ht="21.95" customHeight="1">
      <c r="A26" s="2" t="str">
        <f>IF(B26="","",COUNTA($B$14:B26))</f>
        <v/>
      </c>
      <c r="B26" s="193" t="str">
        <f>IF(C26="","",調査票2!法人名)</f>
        <v/>
      </c>
      <c r="C26" s="12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2"/>
      <c r="S26" s="53"/>
      <c r="T26" s="54"/>
      <c r="U26" s="54"/>
      <c r="V26" s="45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</row>
    <row r="27" spans="1:33" ht="21.95" customHeight="1">
      <c r="A27" s="2" t="str">
        <f>IF(B27="","",COUNTA($B$14:B27))</f>
        <v/>
      </c>
      <c r="B27" s="193" t="str">
        <f>IF(C27="","",調査票2!法人名)</f>
        <v/>
      </c>
      <c r="C27" s="12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2"/>
      <c r="S27" s="53"/>
      <c r="T27" s="54"/>
      <c r="U27" s="54"/>
      <c r="V27" s="45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</row>
    <row r="28" spans="1:33" ht="21.95" customHeight="1">
      <c r="A28" s="2" t="str">
        <f>IF(B28="","",COUNTA($B$14:B28))</f>
        <v/>
      </c>
      <c r="B28" s="193" t="str">
        <f>IF(C28="","",調査票2!法人名)</f>
        <v/>
      </c>
      <c r="C28" s="12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2"/>
      <c r="S28" s="53"/>
      <c r="T28" s="54"/>
      <c r="U28" s="54"/>
      <c r="V28" s="45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</row>
    <row r="29" spans="1:33" ht="21.95" customHeight="1">
      <c r="A29" s="2" t="str">
        <f>IF(B29="","",COUNTA($B$14:B29))</f>
        <v/>
      </c>
      <c r="B29" s="193" t="str">
        <f>IF(C29="","",調査票2!法人名)</f>
        <v/>
      </c>
      <c r="C29" s="12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2"/>
      <c r="S29" s="53"/>
      <c r="T29" s="54"/>
      <c r="U29" s="54"/>
      <c r="V29" s="45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</row>
    <row r="30" spans="1:33" ht="21.95" customHeight="1">
      <c r="A30" s="2" t="str">
        <f>IF(B30="","",COUNTA($B$14:B30))</f>
        <v/>
      </c>
      <c r="B30" s="193" t="str">
        <f>IF(C30="","",調査票2!法人名)</f>
        <v/>
      </c>
      <c r="C30" s="12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2"/>
      <c r="S30" s="53"/>
      <c r="T30" s="54"/>
      <c r="U30" s="54"/>
      <c r="V30" s="45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</row>
    <row r="31" spans="1:33" ht="21.95" customHeight="1">
      <c r="A31" s="2" t="str">
        <f>IF(B31="","",COUNTA($B$14:B31))</f>
        <v/>
      </c>
      <c r="B31" s="193" t="str">
        <f>IF(C31="","",調査票2!法人名)</f>
        <v/>
      </c>
      <c r="C31" s="12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2"/>
      <c r="S31" s="53"/>
      <c r="T31" s="54"/>
      <c r="U31" s="54"/>
      <c r="V31" s="45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</row>
    <row r="32" spans="1:33" ht="21.95" customHeight="1">
      <c r="A32" s="2" t="str">
        <f>IF(B32="","",COUNTA($B$14:B32))</f>
        <v/>
      </c>
      <c r="B32" s="193" t="str">
        <f>IF(C32="","",調査票2!法人名)</f>
        <v/>
      </c>
      <c r="C32" s="12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2"/>
      <c r="S32" s="53"/>
      <c r="T32" s="54"/>
      <c r="U32" s="54"/>
      <c r="V32" s="45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</row>
    <row r="33" spans="1:33" ht="21.95" customHeight="1">
      <c r="A33" s="2" t="str">
        <f>IF(B33="","",COUNTA($B$14:B33))</f>
        <v/>
      </c>
      <c r="B33" s="193" t="str">
        <f>IF(C33="","",調査票2!法人名)</f>
        <v/>
      </c>
      <c r="C33" s="12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2"/>
      <c r="S33" s="53"/>
      <c r="T33" s="54"/>
      <c r="U33" s="54"/>
      <c r="V33" s="45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</row>
    <row r="34" spans="1:33" ht="21.95" customHeight="1">
      <c r="A34" s="2" t="str">
        <f>IF(B34="","",COUNTA($B$14:B34))</f>
        <v/>
      </c>
      <c r="B34" s="193" t="str">
        <f>IF(C34="","",調査票2!法人名)</f>
        <v/>
      </c>
      <c r="C34" s="12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2"/>
      <c r="S34" s="53"/>
      <c r="T34" s="54"/>
      <c r="U34" s="54"/>
      <c r="V34" s="45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</row>
    <row r="35" spans="1:33" ht="21.95" customHeight="1">
      <c r="A35" s="2" t="str">
        <f>IF(B35="","",COUNTA($B$14:B35))</f>
        <v/>
      </c>
      <c r="B35" s="193" t="str">
        <f>IF(C35="","",調査票2!法人名)</f>
        <v/>
      </c>
      <c r="C35" s="12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2"/>
      <c r="S35" s="53"/>
      <c r="T35" s="54"/>
      <c r="U35" s="54"/>
      <c r="V35" s="45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</row>
    <row r="36" spans="1:33" ht="21.95" customHeight="1">
      <c r="A36" s="2" t="str">
        <f>IF(B36="","",COUNTA($B$14:B36))</f>
        <v/>
      </c>
      <c r="B36" s="193" t="str">
        <f>IF(C36="","",調査票2!法人名)</f>
        <v/>
      </c>
      <c r="C36" s="12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2"/>
      <c r="S36" s="53"/>
      <c r="T36" s="54"/>
      <c r="U36" s="54"/>
      <c r="V36" s="45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</row>
    <row r="37" spans="1:33" ht="21.95" customHeight="1">
      <c r="A37" s="1">
        <f>COUNTA(C14:C36)</f>
        <v>0</v>
      </c>
      <c r="T37" s="4"/>
      <c r="U37" s="3"/>
      <c r="V37" s="1"/>
      <c r="W37" s="1"/>
    </row>
    <row r="38" spans="1:33" ht="21.95" customHeight="1">
      <c r="A38" s="37" t="s">
        <v>0</v>
      </c>
      <c r="C38" s="41" t="s">
        <v>8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U38" s="3"/>
    </row>
    <row r="39" spans="1:33" ht="18.95" customHeight="1">
      <c r="A39" s="2" t="s">
        <v>638</v>
      </c>
      <c r="U39" s="3"/>
    </row>
    <row r="40" spans="1:33" ht="18.95" customHeight="1">
      <c r="A40" s="2" t="s">
        <v>296</v>
      </c>
      <c r="U40" s="3"/>
    </row>
    <row r="41" spans="1:33" ht="18.95" customHeight="1">
      <c r="A41" s="2" t="s">
        <v>299</v>
      </c>
      <c r="U41" s="3"/>
    </row>
    <row r="42" spans="1:33" ht="18.95" customHeight="1">
      <c r="A42" s="2" t="s">
        <v>302</v>
      </c>
      <c r="U42" s="3"/>
    </row>
    <row r="43" spans="1:33" ht="18.95" customHeight="1">
      <c r="U43" s="3"/>
      <c r="AA43" s="195"/>
      <c r="AB43" s="195"/>
    </row>
    <row r="44" spans="1:33" ht="18.95" customHeight="1">
      <c r="U44" s="3"/>
    </row>
    <row r="45" spans="1:33" ht="18.75" customHeight="1">
      <c r="U45" s="3"/>
    </row>
    <row r="46" spans="1:33" ht="18.75" customHeight="1">
      <c r="A46" s="2" t="s">
        <v>303</v>
      </c>
      <c r="U46" s="3"/>
    </row>
    <row r="47" spans="1:33" ht="18.75" customHeight="1">
      <c r="A47" s="2" t="s">
        <v>304</v>
      </c>
      <c r="U47" s="3"/>
    </row>
    <row r="48" spans="1:33" ht="18.75" customHeight="1">
      <c r="U48" s="3"/>
    </row>
    <row r="49" ht="18.75" customHeight="1"/>
  </sheetData>
  <sheetProtection formatColumns="0"/>
  <mergeCells count="4">
    <mergeCell ref="G6:N6"/>
    <mergeCell ref="C1:E1"/>
    <mergeCell ref="D6:F6"/>
    <mergeCell ref="B6:C6"/>
  </mergeCells>
  <phoneticPr fontId="3"/>
  <dataValidations count="8">
    <dataValidation type="list" allowBlank="1" showInputMessage="1" showErrorMessage="1" sqref="V13:V36">
      <formula1>"松江市, 浜田市, 出雲市, 益田市, 大田市, 安来市, 江津市, 雲南市, 奥出雲町, 飯南町, 川本町, 美郷町, 邑南町, 津和野町, 吉賀町, 海士町, 西ノ島町, 知夫村, 隠岐の島町"</formula1>
    </dataValidation>
    <dataValidation type="list" allowBlank="1" showInputMessage="1" showErrorMessage="1" sqref="W13:W36">
      <formula1>"01.農業･林業,02.漁業,03.鉱業･採石業･砂利採取業,04.建設業,05.製造業,06.電気･ガス･熱供給･水道業,07.情報通信業,08.運輸業･郵便業,09.卸売業･小売業,10.金融業･保険業,11.不動産業･物品賃貸業,12.学術研究･専門･技術サービス業,13.宿泊業･飲食サービス業,14.生活関連サービス業･娯楽業,15.教育･学習支援業,16.医療･福祉, 17.複合サービス業,18.サービス業（他に分類されないもの),19.公務（他に分類されるものを除く）,20.分類不能の産業"</formula1>
    </dataValidation>
    <dataValidation type="list" allowBlank="1" showInputMessage="1" showErrorMessage="1" sqref="Y13:Y36">
      <formula1>"01.管理的職業,02.専門的･技術的職業,03.事務的職業,04.販売の職業,05.サービスの職業,06.保安の職業,07.農林漁業の職業,08.生産工程の職業,09.輸送･機械運転の職業,10.建設･採掘の職業,11.運搬の職業,12.清掃の職業,13.包装の職業,14.分類不能の職業"</formula1>
    </dataValidation>
    <dataValidation type="list" allowBlank="1" showInputMessage="1" showErrorMessage="1" sqref="Z13:AG36 D13:Q36">
      <formula1>"1.○"</formula1>
    </dataValidation>
    <dataValidation type="list" allowBlank="1" showInputMessage="1" showErrorMessage="1" sqref="Y37 AA37 V37:W37">
      <formula1>#REF!</formula1>
    </dataValidation>
    <dataValidation type="list" allowBlank="1" showInputMessage="1" showErrorMessage="1" sqref="T13:T36">
      <formula1>"01.男,02.女"</formula1>
    </dataValidation>
    <dataValidation type="list" allowBlank="1" showInputMessage="1" showErrorMessage="1" sqref="U13:U36">
      <formula1>"01.10代, 02.20代, 03.30代, 04.40代, 05.50代, 06.60代, 07.70代, 08.80代!"</formula1>
    </dataValidation>
    <dataValidation type="list" allowBlank="1" showInputMessage="1" showErrorMessage="1" sqref="C13:C36">
      <formula1>INDIRECT($G$6)</formula1>
    </dataValidation>
  </dataValidations>
  <printOptions horizontalCentered="1" verticalCentered="1"/>
  <pageMargins left="0" right="0" top="0.35433070866141736" bottom="0.35433070866141736" header="0" footer="0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B1:M30"/>
  <sheetViews>
    <sheetView view="pageBreakPreview" topLeftCell="A22" zoomScaleNormal="100" zoomScaleSheetLayoutView="100" workbookViewId="0">
      <selection activeCell="F41" sqref="F41"/>
    </sheetView>
  </sheetViews>
  <sheetFormatPr defaultRowHeight="26.25" customHeight="1"/>
  <cols>
    <col min="1" max="1" width="3.375" customWidth="1"/>
    <col min="2" max="2" width="10" customWidth="1"/>
    <col min="3" max="3" width="18.375" customWidth="1"/>
    <col min="4" max="5" width="10" customWidth="1"/>
    <col min="6" max="6" width="13.625" customWidth="1"/>
    <col min="7" max="8" width="10" customWidth="1"/>
    <col min="9" max="9" width="10" style="98" customWidth="1"/>
    <col min="10" max="10" width="10" customWidth="1"/>
    <col min="11" max="11" width="34.375" customWidth="1"/>
    <col min="12" max="12" width="10" customWidth="1"/>
    <col min="13" max="13" width="20.25" customWidth="1"/>
  </cols>
  <sheetData>
    <row r="1" spans="2:13" ht="26.25" customHeight="1" thickBot="1">
      <c r="B1" s="130" t="str">
        <f>'調査票1-1'!B1</f>
        <v/>
      </c>
      <c r="C1" s="107" t="s">
        <v>260</v>
      </c>
      <c r="D1" s="106"/>
    </row>
    <row r="2" spans="2:13" ht="26.25" customHeight="1">
      <c r="M2" s="198" t="s">
        <v>307</v>
      </c>
    </row>
    <row r="3" spans="2:13" ht="26.25" customHeight="1">
      <c r="B3" s="105" t="s">
        <v>632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4"/>
    </row>
    <row r="4" spans="2:13" ht="39.75" customHeight="1">
      <c r="C4" s="2"/>
      <c r="D4" s="135" t="s">
        <v>2</v>
      </c>
      <c r="E4" s="235" t="str">
        <f>IF('調査票1-1'!$C$6&lt;&gt;"",RIGHT('調査票1-1'!$C$6,LEN('調査票1-1'!$C$6)-5),"")</f>
        <v/>
      </c>
      <c r="F4" s="236"/>
      <c r="G4" s="136" t="s">
        <v>228</v>
      </c>
      <c r="H4" s="137" t="s">
        <v>314</v>
      </c>
      <c r="I4" s="138"/>
      <c r="J4" s="136" t="s">
        <v>17</v>
      </c>
      <c r="K4" s="51"/>
      <c r="L4" s="2"/>
      <c r="M4" s="139"/>
    </row>
    <row r="5" spans="2:13" ht="10.5" customHeight="1">
      <c r="C5" s="2"/>
      <c r="D5" s="2"/>
      <c r="E5" s="2"/>
      <c r="F5" s="2"/>
      <c r="G5" s="2"/>
      <c r="H5" s="2"/>
      <c r="I5" s="1"/>
      <c r="J5" s="2"/>
      <c r="K5" s="2"/>
      <c r="L5" s="2"/>
      <c r="M5" s="2"/>
    </row>
    <row r="6" spans="2:13" ht="26.25" customHeight="1">
      <c r="C6" s="2"/>
      <c r="D6" s="202" t="s">
        <v>633</v>
      </c>
      <c r="E6" s="140"/>
      <c r="F6" s="141"/>
      <c r="G6" s="142" t="e">
        <f>VLOOKUP(E4,Sheet2!B2:C216,2,FALSE)</f>
        <v>#N/A</v>
      </c>
      <c r="H6" s="143"/>
      <c r="I6" s="144"/>
      <c r="J6" s="2"/>
      <c r="K6" s="2"/>
      <c r="L6" s="2"/>
      <c r="M6" s="2"/>
    </row>
    <row r="7" spans="2:13" ht="26.25" customHeight="1">
      <c r="C7" s="2"/>
      <c r="D7" s="145" t="s">
        <v>286</v>
      </c>
      <c r="E7" s="140"/>
      <c r="F7" s="141"/>
      <c r="G7" s="173">
        <f>COUNTIF(I11:I25,"在職")</f>
        <v>0</v>
      </c>
      <c r="H7" s="2"/>
      <c r="I7" s="1"/>
      <c r="J7" s="2"/>
      <c r="K7" s="2"/>
      <c r="L7" s="2"/>
      <c r="M7" s="2"/>
    </row>
    <row r="8" spans="2:13" ht="18.75" customHeight="1" thickBot="1">
      <c r="C8" s="2"/>
      <c r="D8" s="2"/>
      <c r="E8" s="2"/>
      <c r="F8" s="2"/>
      <c r="G8" s="2"/>
      <c r="H8" s="2"/>
      <c r="I8" s="1"/>
      <c r="J8" s="2"/>
      <c r="K8" s="2"/>
      <c r="L8" s="2"/>
      <c r="M8" s="2"/>
    </row>
    <row r="9" spans="2:13" ht="44.25" customHeight="1">
      <c r="B9" s="103" t="s">
        <v>227</v>
      </c>
      <c r="C9" s="146" t="s">
        <v>226</v>
      </c>
      <c r="D9" s="147" t="s">
        <v>225</v>
      </c>
      <c r="E9" s="148" t="s">
        <v>224</v>
      </c>
      <c r="F9" s="149" t="s">
        <v>223</v>
      </c>
      <c r="G9" s="149" t="s">
        <v>222</v>
      </c>
      <c r="H9" s="149" t="s">
        <v>221</v>
      </c>
      <c r="I9" s="149" t="s">
        <v>220</v>
      </c>
      <c r="J9" s="148" t="s">
        <v>287</v>
      </c>
      <c r="K9" s="146" t="s">
        <v>288</v>
      </c>
      <c r="L9" s="149" t="s">
        <v>217</v>
      </c>
      <c r="M9" s="150" t="s">
        <v>216</v>
      </c>
    </row>
    <row r="10" spans="2:13" ht="48" customHeight="1">
      <c r="B10" s="101" t="s">
        <v>215</v>
      </c>
      <c r="C10" s="151" t="s">
        <v>214</v>
      </c>
      <c r="D10" s="152" t="s">
        <v>193</v>
      </c>
      <c r="E10" s="152" t="s">
        <v>213</v>
      </c>
      <c r="F10" s="152" t="s">
        <v>212</v>
      </c>
      <c r="G10" s="153">
        <v>45081</v>
      </c>
      <c r="H10" s="153">
        <v>45446</v>
      </c>
      <c r="I10" s="154" t="s">
        <v>211</v>
      </c>
      <c r="J10" s="155">
        <v>45107</v>
      </c>
      <c r="K10" s="156" t="s">
        <v>262</v>
      </c>
      <c r="L10" s="157" t="s">
        <v>210</v>
      </c>
      <c r="M10" s="158"/>
    </row>
    <row r="11" spans="2:13" ht="41.25" customHeight="1">
      <c r="B11" s="101" t="s">
        <v>209</v>
      </c>
      <c r="C11" s="190" t="str">
        <f t="shared" ref="C11:C25" si="0">IF(D11="","",法人名)</f>
        <v/>
      </c>
      <c r="D11" s="159"/>
      <c r="E11" s="159"/>
      <c r="F11" s="159"/>
      <c r="G11" s="160"/>
      <c r="H11" s="160"/>
      <c r="I11" s="161"/>
      <c r="J11" s="162"/>
      <c r="K11" s="163"/>
      <c r="L11" s="164"/>
      <c r="M11" s="165"/>
    </row>
    <row r="12" spans="2:13" ht="41.25" customHeight="1">
      <c r="B12" s="101" t="s">
        <v>208</v>
      </c>
      <c r="C12" s="190" t="str">
        <f t="shared" si="0"/>
        <v/>
      </c>
      <c r="D12" s="159"/>
      <c r="E12" s="159"/>
      <c r="F12" s="159"/>
      <c r="G12" s="160"/>
      <c r="H12" s="160"/>
      <c r="I12" s="161"/>
      <c r="J12" s="162"/>
      <c r="K12" s="163"/>
      <c r="L12" s="164"/>
      <c r="M12" s="165"/>
    </row>
    <row r="13" spans="2:13" ht="41.25" customHeight="1">
      <c r="B13" s="101" t="s">
        <v>207</v>
      </c>
      <c r="C13" s="190" t="str">
        <f t="shared" si="0"/>
        <v/>
      </c>
      <c r="D13" s="159"/>
      <c r="E13" s="159"/>
      <c r="F13" s="159"/>
      <c r="G13" s="160"/>
      <c r="H13" s="160"/>
      <c r="I13" s="161"/>
      <c r="J13" s="162"/>
      <c r="K13" s="163"/>
      <c r="L13" s="164"/>
      <c r="M13" s="165"/>
    </row>
    <row r="14" spans="2:13" ht="41.25" customHeight="1">
      <c r="B14" s="101" t="s">
        <v>206</v>
      </c>
      <c r="C14" s="190" t="str">
        <f t="shared" si="0"/>
        <v/>
      </c>
      <c r="D14" s="159"/>
      <c r="E14" s="159"/>
      <c r="F14" s="159"/>
      <c r="G14" s="160"/>
      <c r="H14" s="160"/>
      <c r="I14" s="161"/>
      <c r="J14" s="162"/>
      <c r="K14" s="163"/>
      <c r="L14" s="164"/>
      <c r="M14" s="165"/>
    </row>
    <row r="15" spans="2:13" ht="41.25" customHeight="1">
      <c r="B15" s="101" t="s">
        <v>205</v>
      </c>
      <c r="C15" s="190" t="str">
        <f t="shared" si="0"/>
        <v/>
      </c>
      <c r="D15" s="159"/>
      <c r="E15" s="159"/>
      <c r="F15" s="159"/>
      <c r="G15" s="160"/>
      <c r="H15" s="160"/>
      <c r="I15" s="161"/>
      <c r="J15" s="162"/>
      <c r="K15" s="163"/>
      <c r="L15" s="164"/>
      <c r="M15" s="165"/>
    </row>
    <row r="16" spans="2:13" ht="41.25" customHeight="1">
      <c r="B16" s="101" t="s">
        <v>204</v>
      </c>
      <c r="C16" s="190" t="str">
        <f t="shared" si="0"/>
        <v/>
      </c>
      <c r="D16" s="159"/>
      <c r="E16" s="159"/>
      <c r="F16" s="159"/>
      <c r="G16" s="160"/>
      <c r="H16" s="160"/>
      <c r="I16" s="161"/>
      <c r="J16" s="162"/>
      <c r="K16" s="163"/>
      <c r="L16" s="164"/>
      <c r="M16" s="165"/>
    </row>
    <row r="17" spans="2:13" ht="41.25" customHeight="1">
      <c r="B17" s="101" t="s">
        <v>203</v>
      </c>
      <c r="C17" s="190" t="str">
        <f t="shared" si="0"/>
        <v/>
      </c>
      <c r="D17" s="159"/>
      <c r="E17" s="159"/>
      <c r="F17" s="159"/>
      <c r="G17" s="160"/>
      <c r="H17" s="160"/>
      <c r="I17" s="161"/>
      <c r="J17" s="162"/>
      <c r="K17" s="163"/>
      <c r="L17" s="164"/>
      <c r="M17" s="165"/>
    </row>
    <row r="18" spans="2:13" ht="41.25" customHeight="1">
      <c r="B18" s="101" t="s">
        <v>202</v>
      </c>
      <c r="C18" s="190" t="str">
        <f t="shared" si="0"/>
        <v/>
      </c>
      <c r="D18" s="159"/>
      <c r="E18" s="159"/>
      <c r="F18" s="159"/>
      <c r="G18" s="160"/>
      <c r="H18" s="160"/>
      <c r="I18" s="161"/>
      <c r="J18" s="162"/>
      <c r="K18" s="163"/>
      <c r="L18" s="164"/>
      <c r="M18" s="165"/>
    </row>
    <row r="19" spans="2:13" ht="41.25" customHeight="1">
      <c r="B19" s="101" t="s">
        <v>201</v>
      </c>
      <c r="C19" s="190" t="str">
        <f t="shared" si="0"/>
        <v/>
      </c>
      <c r="D19" s="159"/>
      <c r="E19" s="159"/>
      <c r="F19" s="159"/>
      <c r="G19" s="160"/>
      <c r="H19" s="160"/>
      <c r="I19" s="161"/>
      <c r="J19" s="162"/>
      <c r="K19" s="163"/>
      <c r="L19" s="164"/>
      <c r="M19" s="165"/>
    </row>
    <row r="20" spans="2:13" ht="41.25" customHeight="1">
      <c r="B20" s="101" t="s">
        <v>200</v>
      </c>
      <c r="C20" s="190" t="str">
        <f t="shared" si="0"/>
        <v/>
      </c>
      <c r="D20" s="159"/>
      <c r="E20" s="159"/>
      <c r="F20" s="159"/>
      <c r="G20" s="160"/>
      <c r="H20" s="160"/>
      <c r="I20" s="161"/>
      <c r="J20" s="162"/>
      <c r="K20" s="163"/>
      <c r="L20" s="164"/>
      <c r="M20" s="165"/>
    </row>
    <row r="21" spans="2:13" ht="41.25" customHeight="1">
      <c r="B21" s="101" t="s">
        <v>199</v>
      </c>
      <c r="C21" s="190" t="str">
        <f t="shared" si="0"/>
        <v/>
      </c>
      <c r="D21" s="159"/>
      <c r="E21" s="159"/>
      <c r="F21" s="159"/>
      <c r="G21" s="160"/>
      <c r="H21" s="160"/>
      <c r="I21" s="161"/>
      <c r="J21" s="162"/>
      <c r="K21" s="163"/>
      <c r="L21" s="164"/>
      <c r="M21" s="165"/>
    </row>
    <row r="22" spans="2:13" ht="41.25" customHeight="1">
      <c r="B22" s="101" t="s">
        <v>198</v>
      </c>
      <c r="C22" s="190" t="str">
        <f t="shared" si="0"/>
        <v/>
      </c>
      <c r="D22" s="159"/>
      <c r="E22" s="159"/>
      <c r="F22" s="159"/>
      <c r="G22" s="160"/>
      <c r="H22" s="160"/>
      <c r="I22" s="161"/>
      <c r="J22" s="162"/>
      <c r="K22" s="163"/>
      <c r="L22" s="164"/>
      <c r="M22" s="165"/>
    </row>
    <row r="23" spans="2:13" ht="41.25" customHeight="1">
      <c r="B23" s="101" t="s">
        <v>197</v>
      </c>
      <c r="C23" s="190" t="str">
        <f t="shared" si="0"/>
        <v/>
      </c>
      <c r="D23" s="159"/>
      <c r="E23" s="159"/>
      <c r="F23" s="159"/>
      <c r="G23" s="160"/>
      <c r="H23" s="160"/>
      <c r="I23" s="161"/>
      <c r="J23" s="162"/>
      <c r="K23" s="163"/>
      <c r="L23" s="164"/>
      <c r="M23" s="165"/>
    </row>
    <row r="24" spans="2:13" ht="41.25" customHeight="1">
      <c r="B24" s="101" t="s">
        <v>196</v>
      </c>
      <c r="C24" s="190" t="str">
        <f t="shared" si="0"/>
        <v/>
      </c>
      <c r="D24" s="159"/>
      <c r="E24" s="159"/>
      <c r="F24" s="159"/>
      <c r="G24" s="160"/>
      <c r="H24" s="160"/>
      <c r="I24" s="161"/>
      <c r="J24" s="162"/>
      <c r="K24" s="163"/>
      <c r="L24" s="164"/>
      <c r="M24" s="165"/>
    </row>
    <row r="25" spans="2:13" ht="41.25" customHeight="1" thickBot="1">
      <c r="B25" s="100" t="s">
        <v>195</v>
      </c>
      <c r="C25" s="191" t="str">
        <f t="shared" si="0"/>
        <v/>
      </c>
      <c r="D25" s="166"/>
      <c r="E25" s="166"/>
      <c r="F25" s="166"/>
      <c r="G25" s="167"/>
      <c r="H25" s="167"/>
      <c r="I25" s="168"/>
      <c r="J25" s="169"/>
      <c r="K25" s="170"/>
      <c r="L25" s="171"/>
      <c r="M25" s="172"/>
    </row>
    <row r="26" spans="2:13" ht="26.25" customHeight="1">
      <c r="B26" t="s">
        <v>0</v>
      </c>
      <c r="F26" s="99"/>
    </row>
    <row r="27" spans="2:13" ht="26.25" customHeight="1">
      <c r="B27" t="s">
        <v>639</v>
      </c>
      <c r="F27" s="99"/>
    </row>
    <row r="28" spans="2:13" ht="26.25" customHeight="1">
      <c r="B28" t="s">
        <v>308</v>
      </c>
      <c r="F28" s="99"/>
    </row>
    <row r="29" spans="2:13" ht="26.25" customHeight="1">
      <c r="B29" t="s">
        <v>289</v>
      </c>
      <c r="F29" s="99"/>
    </row>
    <row r="30" spans="2:13" ht="26.25" customHeight="1">
      <c r="F30" s="99"/>
    </row>
  </sheetData>
  <sheetProtection formatColumns="0" formatRows="0"/>
  <mergeCells count="1">
    <mergeCell ref="E4:F4"/>
  </mergeCells>
  <phoneticPr fontId="3"/>
  <dataValidations count="6">
    <dataValidation type="list" allowBlank="1" showInputMessage="1" showErrorMessage="1" sqref="I10:I25">
      <formula1>"在職,離職"</formula1>
    </dataValidation>
    <dataValidation type="list" allowBlank="1" showInputMessage="1" showErrorMessage="1" sqref="L10:L25">
      <formula1>"Ａ型"</formula1>
    </dataValidation>
    <dataValidation type="list" allowBlank="1" showInputMessage="1" showErrorMessage="1" sqref="E10:E25">
      <formula1>"生活介護,自立訓練（生活訓練）,自立訓練（機能訓練）,就労移行支援事業所,就労継続支援Ａ型,就労継続支援Ｂ型,短期入所,施設入所支援"</formula1>
    </dataValidation>
    <dataValidation type="list" allowBlank="1" showInputMessage="1" showErrorMessage="1" sqref="D10">
      <formula1>" 障害者支援施設,障害福祉サービス事業所,障害児入所施設"</formula1>
    </dataValidation>
    <dataValidation type="list" allowBlank="1" showInputMessage="1" showErrorMessage="1" sqref="F10:F25">
      <formula1>"身体障がい,知的障がい,精神障がい,難病,身体障がい・ 発達障がい,身体障がい・ 難病,身体障がい・高次脳機能障がい,知的障がい・発達障がい,知的障がい・ 難病,知的障がい・高次脳機能障がい,精神障がい・ 発達障がい,精神障がい・ 難病,精神障がい・高次脳機能障がい,手帳なし"</formula1>
    </dataValidation>
    <dataValidation type="list" allowBlank="1" showInputMessage="1" showErrorMessage="1" sqref="D11:D25">
      <formula1>" 障害者支援施設,障害福祉サービス事業所"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14"/>
  <sheetViews>
    <sheetView showZeros="0" view="pageBreakPreview" zoomScaleNormal="100" zoomScaleSheetLayoutView="100" workbookViewId="0">
      <selection activeCell="G20" sqref="G20"/>
    </sheetView>
  </sheetViews>
  <sheetFormatPr defaultColWidth="9" defaultRowHeight="13.5"/>
  <cols>
    <col min="1" max="1" width="12.25" customWidth="1"/>
    <col min="2" max="2" width="13.875" customWidth="1"/>
    <col min="3" max="3" width="10.375" customWidth="1"/>
    <col min="4" max="4" width="21.125" customWidth="1"/>
    <col min="5" max="5" width="15.25" customWidth="1"/>
    <col min="6" max="11" width="7.375" customWidth="1"/>
    <col min="12" max="12" width="2.5" customWidth="1"/>
  </cols>
  <sheetData>
    <row r="1" spans="1:15" s="79" customFormat="1" ht="108">
      <c r="A1" s="74" t="s">
        <v>21</v>
      </c>
      <c r="B1" s="75" t="s">
        <v>18</v>
      </c>
      <c r="C1" s="74" t="s">
        <v>69</v>
      </c>
      <c r="D1" s="76" t="s">
        <v>1</v>
      </c>
      <c r="E1" s="77" t="s">
        <v>2</v>
      </c>
      <c r="F1" s="77" t="s">
        <v>9</v>
      </c>
      <c r="G1" s="77" t="s">
        <v>10</v>
      </c>
      <c r="H1" s="77" t="s">
        <v>12</v>
      </c>
      <c r="I1" s="77" t="s">
        <v>13</v>
      </c>
      <c r="J1" s="77" t="s">
        <v>14</v>
      </c>
      <c r="K1" s="78" t="s">
        <v>83</v>
      </c>
      <c r="M1" s="80" t="s">
        <v>30</v>
      </c>
      <c r="N1" s="80" t="s">
        <v>17</v>
      </c>
      <c r="O1" s="80" t="s">
        <v>20</v>
      </c>
    </row>
    <row r="2" spans="1:15">
      <c r="A2" s="34" t="str">
        <f>IF(F2&lt;&gt;"",'調査票1-1'!$F$6,"")</f>
        <v/>
      </c>
      <c r="B2" s="18" t="str">
        <f>IF(E2&lt;&gt;"",'調査票1-1'!$B12,"")</f>
        <v/>
      </c>
      <c r="C2" s="34" t="str">
        <f>IF(E2&lt;&gt;"",LEFT('調査票1-1'!$C$6,4),"")</f>
        <v/>
      </c>
      <c r="D2" s="27" t="str">
        <f>IF(E2&lt;&gt;"",RIGHT('調査票1-1'!$C$6,LEN('調査票1-1'!$C$6)-4),"")</f>
        <v/>
      </c>
      <c r="E2" s="26" t="str">
        <f>IF(+'調査票1-1'!C12=0,"",+'調査票1-1'!C12)</f>
        <v/>
      </c>
      <c r="F2" s="26" t="str">
        <f>IF(+'調査票1-1'!D12=0,"",+'調査票1-1'!D12)</f>
        <v/>
      </c>
      <c r="G2" s="26" t="str">
        <f>IF(+'調査票1-1'!E12=0,"",+'調査票1-1'!E12)</f>
        <v/>
      </c>
      <c r="H2" s="26" t="str">
        <f>IF(+'調査票1-1'!F12=0,"",+'調査票1-1'!F12)</f>
        <v/>
      </c>
      <c r="I2" s="26" t="str">
        <f>IF(+'調査票1-1'!G12=0,"",+'調査票1-1'!G12)</f>
        <v/>
      </c>
      <c r="J2" s="26" t="str">
        <f>IF(+'調査票1-1'!H12=0,"",+'調査票1-1'!H12)</f>
        <v/>
      </c>
      <c r="K2" s="71" t="str">
        <f>IF(+'調査票1-1'!I12=0,"",+'調査票1-1'!I12)</f>
        <v/>
      </c>
      <c r="M2" s="27" t="str">
        <f>IF(E2&lt;&gt;"",'調査票1-1'!$G$6,"")</f>
        <v/>
      </c>
      <c r="N2" s="27" t="str">
        <f>IF(F2&lt;&gt;"",'調査票1-1'!$H$6,"")</f>
        <v/>
      </c>
      <c r="O2" s="27" t="str">
        <f>IF(E2&lt;&gt;"",'調査票1-1'!$I$6,"")</f>
        <v/>
      </c>
    </row>
    <row r="3" spans="1:15">
      <c r="A3" s="34" t="str">
        <f>IF(F3&lt;&gt;"",'調査票1-1'!$F$6,"")</f>
        <v/>
      </c>
      <c r="B3" s="18" t="str">
        <f>IF(E3&lt;&gt;"",'調査票1-1'!$B13,"")</f>
        <v/>
      </c>
      <c r="C3" s="34" t="str">
        <f>IF(E3&lt;&gt;"",LEFT('調査票1-1'!$C$6,4),"")</f>
        <v/>
      </c>
      <c r="D3" s="27" t="str">
        <f>IF(E3&lt;&gt;"",RIGHT('調査票1-1'!$C$6,LEN('調査票1-1'!$C$6)-4),"")</f>
        <v/>
      </c>
      <c r="E3" s="26" t="str">
        <f>IF(+'調査票1-1'!C13=0,"",+'調査票1-1'!C13)</f>
        <v/>
      </c>
      <c r="F3" s="26" t="str">
        <f>IF(+'調査票1-1'!D13=0,"",+'調査票1-1'!D13)</f>
        <v/>
      </c>
      <c r="G3" s="26" t="str">
        <f>IF(+'調査票1-1'!E13=0,"",+'調査票1-1'!E13)</f>
        <v/>
      </c>
      <c r="H3" s="26" t="str">
        <f>IF(+'調査票1-1'!F13=0,"",+'調査票1-1'!F13)</f>
        <v/>
      </c>
      <c r="I3" s="26" t="str">
        <f>IF(+'調査票1-1'!G13=0,"",+'調査票1-1'!G13)</f>
        <v/>
      </c>
      <c r="J3" s="26" t="str">
        <f>IF(+'調査票1-1'!H13=0,"",+'調査票1-1'!H13)</f>
        <v/>
      </c>
      <c r="K3" s="71" t="str">
        <f>IF(+'調査票1-1'!I13=0,"",+'調査票1-1'!I13)</f>
        <v/>
      </c>
      <c r="M3" s="27" t="str">
        <f>IF(E3&lt;&gt;"",'調査票1-1'!$G$6,"")</f>
        <v/>
      </c>
      <c r="N3" s="27" t="str">
        <f>IF(F3&lt;&gt;"",'調査票1-1'!$H$6,"")</f>
        <v/>
      </c>
      <c r="O3" s="27" t="str">
        <f>IF(E3&lt;&gt;"",'調査票1-1'!$I$6,"")</f>
        <v/>
      </c>
    </row>
    <row r="4" spans="1:15">
      <c r="A4" s="34" t="str">
        <f>IF(F4&lt;&gt;"",'調査票1-1'!$F$6,"")</f>
        <v/>
      </c>
      <c r="B4" s="18" t="str">
        <f>IF(E4&lt;&gt;"",'調査票1-1'!$B14,"")</f>
        <v/>
      </c>
      <c r="C4" s="34" t="str">
        <f>IF(E4&lt;&gt;"",LEFT('調査票1-1'!$C$6,4),"")</f>
        <v/>
      </c>
      <c r="D4" s="27" t="str">
        <f>IF(E4&lt;&gt;"",RIGHT('調査票1-1'!$C$6,LEN('調査票1-1'!$C$6)-4),"")</f>
        <v/>
      </c>
      <c r="E4" s="26" t="str">
        <f>IF(+'調査票1-1'!C14=0,"",+'調査票1-1'!C14)</f>
        <v/>
      </c>
      <c r="F4" s="26" t="str">
        <f>IF(+'調査票1-1'!D14=0,"",+'調査票1-1'!D14)</f>
        <v/>
      </c>
      <c r="G4" s="26" t="str">
        <f>IF(+'調査票1-1'!E14=0,"",+'調査票1-1'!E14)</f>
        <v/>
      </c>
      <c r="H4" s="26" t="str">
        <f>IF(+'調査票1-1'!F14=0,"",+'調査票1-1'!F14)</f>
        <v/>
      </c>
      <c r="I4" s="26" t="str">
        <f>IF(+'調査票1-1'!G14=0,"",+'調査票1-1'!G14)</f>
        <v/>
      </c>
      <c r="J4" s="26" t="str">
        <f>IF(+'調査票1-1'!H14=0,"",+'調査票1-1'!H14)</f>
        <v/>
      </c>
      <c r="K4" s="71" t="str">
        <f>IF(+'調査票1-1'!I14=0,"",+'調査票1-1'!I14)</f>
        <v/>
      </c>
      <c r="M4" s="27" t="str">
        <f>IF(E4&lt;&gt;"",'調査票1-1'!$G$6,"")</f>
        <v/>
      </c>
      <c r="N4" s="27" t="str">
        <f>IF(F4&lt;&gt;"",'調査票1-1'!$H$6,"")</f>
        <v/>
      </c>
      <c r="O4" s="27" t="str">
        <f>IF(E4&lt;&gt;"",'調査票1-1'!$I$6,"")</f>
        <v/>
      </c>
    </row>
    <row r="5" spans="1:15">
      <c r="A5" s="34" t="str">
        <f>IF(F5&lt;&gt;"",'調査票1-1'!$F$6,"")</f>
        <v/>
      </c>
      <c r="B5" s="18" t="str">
        <f>IF(E5&lt;&gt;"",'調査票1-1'!$B15,"")</f>
        <v/>
      </c>
      <c r="C5" s="34" t="str">
        <f>IF(E5&lt;&gt;"",LEFT('調査票1-1'!$C$6,4),"")</f>
        <v/>
      </c>
      <c r="D5" s="27" t="str">
        <f>IF(E5&lt;&gt;"",RIGHT('調査票1-1'!$C$6,LEN('調査票1-1'!$C$6)-4),"")</f>
        <v/>
      </c>
      <c r="E5" s="26" t="str">
        <f>IF(+'調査票1-1'!C15=0,"",+'調査票1-1'!C15)</f>
        <v/>
      </c>
      <c r="F5" s="26" t="str">
        <f>IF(+'調査票1-1'!D15=0,"",+'調査票1-1'!D15)</f>
        <v/>
      </c>
      <c r="G5" s="26" t="str">
        <f>IF(+'調査票1-1'!E15=0,"",+'調査票1-1'!E15)</f>
        <v/>
      </c>
      <c r="H5" s="26" t="str">
        <f>IF(+'調査票1-1'!F15=0,"",+'調査票1-1'!F15)</f>
        <v/>
      </c>
      <c r="I5" s="26" t="str">
        <f>IF(+'調査票1-1'!G15=0,"",+'調査票1-1'!G15)</f>
        <v/>
      </c>
      <c r="J5" s="26" t="str">
        <f>IF(+'調査票1-1'!H15=0,"",+'調査票1-1'!H15)</f>
        <v/>
      </c>
      <c r="K5" s="71" t="str">
        <f>IF(+'調査票1-1'!I15=0,"",+'調査票1-1'!I15)</f>
        <v/>
      </c>
      <c r="M5" s="27" t="str">
        <f>IF(E5&lt;&gt;"",'調査票1-1'!$G$6,"")</f>
        <v/>
      </c>
      <c r="N5" s="27" t="str">
        <f>IF(F5&lt;&gt;"",'調査票1-1'!$H$6,"")</f>
        <v/>
      </c>
      <c r="O5" s="27" t="str">
        <f>IF(E5&lt;&gt;"",'調査票1-1'!$I$6,"")</f>
        <v/>
      </c>
    </row>
    <row r="6" spans="1:15">
      <c r="A6" s="34" t="str">
        <f>IF(F6&lt;&gt;"",'調査票1-1'!$F$6,"")</f>
        <v/>
      </c>
      <c r="B6" s="18" t="str">
        <f>IF(E6&lt;&gt;"",'調査票1-1'!$B16,"")</f>
        <v/>
      </c>
      <c r="C6" s="34" t="str">
        <f>IF(E6&lt;&gt;"",LEFT('調査票1-1'!$C$6,4),"")</f>
        <v/>
      </c>
      <c r="D6" s="27" t="str">
        <f>IF(E6&lt;&gt;"",RIGHT('調査票1-1'!$C$6,LEN('調査票1-1'!$C$6)-4),"")</f>
        <v/>
      </c>
      <c r="E6" s="26" t="str">
        <f>IF(+'調査票1-1'!C16=0,"",+'調査票1-1'!C16)</f>
        <v/>
      </c>
      <c r="F6" s="26" t="str">
        <f>IF(+'調査票1-1'!D16=0,"",+'調査票1-1'!D16)</f>
        <v/>
      </c>
      <c r="G6" s="26" t="str">
        <f>IF(+'調査票1-1'!E16=0,"",+'調査票1-1'!E16)</f>
        <v/>
      </c>
      <c r="H6" s="26" t="str">
        <f>IF(+'調査票1-1'!F16=0,"",+'調査票1-1'!F16)</f>
        <v/>
      </c>
      <c r="I6" s="26" t="str">
        <f>IF(+'調査票1-1'!G16=0,"",+'調査票1-1'!G16)</f>
        <v/>
      </c>
      <c r="J6" s="26" t="str">
        <f>IF(+'調査票1-1'!H16=0,"",+'調査票1-1'!H16)</f>
        <v/>
      </c>
      <c r="K6" s="71" t="str">
        <f>IF(+'調査票1-1'!I16=0,"",+'調査票1-1'!I16)</f>
        <v/>
      </c>
      <c r="M6" s="27" t="str">
        <f>IF(E6&lt;&gt;"",'調査票1-1'!$G$6,"")</f>
        <v/>
      </c>
      <c r="N6" s="27" t="str">
        <f>IF(F6&lt;&gt;"",'調査票1-1'!$H$6,"")</f>
        <v/>
      </c>
      <c r="O6" s="27" t="str">
        <f>IF(E6&lt;&gt;"",'調査票1-1'!$I$6,"")</f>
        <v/>
      </c>
    </row>
    <row r="7" spans="1:15">
      <c r="A7" s="34" t="str">
        <f>IF(F7&lt;&gt;"",'調査票1-1'!$F$6,"")</f>
        <v/>
      </c>
      <c r="B7" s="18" t="str">
        <f>IF(E7&lt;&gt;"",'調査票1-1'!$B17,"")</f>
        <v/>
      </c>
      <c r="C7" s="34" t="str">
        <f>IF(E7&lt;&gt;"",LEFT('調査票1-1'!$C$6,4),"")</f>
        <v/>
      </c>
      <c r="D7" s="27" t="str">
        <f>IF(E7&lt;&gt;"",RIGHT('調査票1-1'!$C$6,LEN('調査票1-1'!$C$6)-4),"")</f>
        <v/>
      </c>
      <c r="E7" s="26" t="str">
        <f>IF(+'調査票1-1'!C17=0,"",+'調査票1-1'!C17)</f>
        <v/>
      </c>
      <c r="F7" s="26" t="str">
        <f>IF(+'調査票1-1'!D17=0,"",+'調査票1-1'!D17)</f>
        <v/>
      </c>
      <c r="G7" s="26" t="str">
        <f>IF(+'調査票1-1'!E17=0,"",+'調査票1-1'!E17)</f>
        <v/>
      </c>
      <c r="H7" s="26" t="str">
        <f>IF(+'調査票1-1'!F17=0,"",+'調査票1-1'!F17)</f>
        <v/>
      </c>
      <c r="I7" s="26" t="str">
        <f>IF(+'調査票1-1'!G17=0,"",+'調査票1-1'!G17)</f>
        <v/>
      </c>
      <c r="J7" s="26" t="str">
        <f>IF(+'調査票1-1'!H17=0,"",+'調査票1-1'!H17)</f>
        <v/>
      </c>
      <c r="K7" s="71" t="str">
        <f>IF(+'調査票1-1'!I17=0,"",+'調査票1-1'!I17)</f>
        <v/>
      </c>
      <c r="M7" s="27" t="str">
        <f>IF(E7&lt;&gt;"",'調査票1-1'!$G$6,"")</f>
        <v/>
      </c>
      <c r="N7" s="27" t="str">
        <f>IF(F7&lt;&gt;"",'調査票1-1'!$H$6,"")</f>
        <v/>
      </c>
      <c r="O7" s="27" t="str">
        <f>IF(E7&lt;&gt;"",'調査票1-1'!$I$6,"")</f>
        <v/>
      </c>
    </row>
    <row r="8" spans="1:15">
      <c r="A8" s="34" t="str">
        <f>IF(F8&lt;&gt;"",'調査票1-1'!$F$6,"")</f>
        <v/>
      </c>
      <c r="B8" s="18" t="str">
        <f>IF(E8&lt;&gt;"",'調査票1-1'!$B18,"")</f>
        <v/>
      </c>
      <c r="C8" s="34" t="str">
        <f>IF(E8&lt;&gt;"",LEFT('調査票1-1'!$C$6,4),"")</f>
        <v/>
      </c>
      <c r="D8" s="27" t="str">
        <f>IF(E8&lt;&gt;"",RIGHT('調査票1-1'!$C$6,LEN('調査票1-1'!$C$6)-4),"")</f>
        <v/>
      </c>
      <c r="E8" s="26" t="str">
        <f>IF(+'調査票1-1'!C18=0,"",+'調査票1-1'!C18)</f>
        <v/>
      </c>
      <c r="F8" s="26" t="str">
        <f>IF(+'調査票1-1'!D18=0,"",+'調査票1-1'!D18)</f>
        <v/>
      </c>
      <c r="G8" s="26" t="str">
        <f>IF(+'調査票1-1'!E18=0,"",+'調査票1-1'!E18)</f>
        <v/>
      </c>
      <c r="H8" s="26" t="str">
        <f>IF(+'調査票1-1'!F18=0,"",+'調査票1-1'!F18)</f>
        <v/>
      </c>
      <c r="I8" s="26" t="str">
        <f>IF(+'調査票1-1'!G18=0,"",+'調査票1-1'!G18)</f>
        <v/>
      </c>
      <c r="J8" s="26" t="str">
        <f>IF(+'調査票1-1'!H18=0,"",+'調査票1-1'!H18)</f>
        <v/>
      </c>
      <c r="K8" s="71" t="str">
        <f>IF(+'調査票1-1'!I18=0,"",+'調査票1-1'!I18)</f>
        <v/>
      </c>
      <c r="M8" s="27" t="str">
        <f>IF(E8&lt;&gt;"",'調査票1-1'!$G$6,"")</f>
        <v/>
      </c>
      <c r="N8" s="27" t="str">
        <f>IF(F8&lt;&gt;"",'調査票1-1'!$H$6,"")</f>
        <v/>
      </c>
      <c r="O8" s="27" t="str">
        <f>IF(E8&lt;&gt;"",'調査票1-1'!$I$6,"")</f>
        <v/>
      </c>
    </row>
    <row r="9" spans="1:15">
      <c r="A9" s="34" t="str">
        <f>IF(F9&lt;&gt;"",'調査票1-1'!$F$6,"")</f>
        <v/>
      </c>
      <c r="B9" s="18" t="str">
        <f>IF(E9&lt;&gt;"",'調査票1-1'!$B19,"")</f>
        <v/>
      </c>
      <c r="C9" s="34" t="str">
        <f>IF(E9&lt;&gt;"",LEFT('調査票1-1'!$C$6,4),"")</f>
        <v/>
      </c>
      <c r="D9" s="27" t="str">
        <f>IF(E9&lt;&gt;"",RIGHT('調査票1-1'!$C$6,LEN('調査票1-1'!$C$6)-4),"")</f>
        <v/>
      </c>
      <c r="E9" s="26" t="str">
        <f>IF(+'調査票1-1'!C19=0,"",+'調査票1-1'!C19)</f>
        <v/>
      </c>
      <c r="F9" s="26" t="str">
        <f>IF(+'調査票1-1'!D19=0,"",+'調査票1-1'!D19)</f>
        <v/>
      </c>
      <c r="G9" s="26" t="str">
        <f>IF(+'調査票1-1'!E19=0,"",+'調査票1-1'!E19)</f>
        <v/>
      </c>
      <c r="H9" s="26" t="str">
        <f>IF(+'調査票1-1'!F19=0,"",+'調査票1-1'!F19)</f>
        <v/>
      </c>
      <c r="I9" s="26" t="str">
        <f>IF(+'調査票1-1'!G19=0,"",+'調査票1-1'!G19)</f>
        <v/>
      </c>
      <c r="J9" s="26" t="str">
        <f>IF(+'調査票1-1'!H19=0,"",+'調査票1-1'!H19)</f>
        <v/>
      </c>
      <c r="K9" s="71" t="str">
        <f>IF(+'調査票1-1'!I19=0,"",+'調査票1-1'!I19)</f>
        <v/>
      </c>
      <c r="M9" s="27" t="str">
        <f>IF(E9&lt;&gt;"",'調査票1-1'!$G$6,"")</f>
        <v/>
      </c>
      <c r="N9" s="27" t="str">
        <f>IF(F9&lt;&gt;"",'調査票1-1'!$H$6,"")</f>
        <v/>
      </c>
      <c r="O9" s="27" t="str">
        <f>IF(E9&lt;&gt;"",'調査票1-1'!$I$6,"")</f>
        <v/>
      </c>
    </row>
    <row r="10" spans="1:15">
      <c r="A10" s="34" t="str">
        <f>IF(F10&lt;&gt;"",'調査票1-1'!$F$6,"")</f>
        <v/>
      </c>
      <c r="B10" s="18" t="str">
        <f>IF(E10&lt;&gt;"",'調査票1-1'!$B20,"")</f>
        <v/>
      </c>
      <c r="C10" s="34" t="str">
        <f>IF(E10&lt;&gt;"",LEFT('調査票1-1'!$C$6,4),"")</f>
        <v/>
      </c>
      <c r="D10" s="27" t="str">
        <f>IF(E10&lt;&gt;"",RIGHT('調査票1-1'!$C$6,LEN('調査票1-1'!$C$6)-4),"")</f>
        <v/>
      </c>
      <c r="E10" s="26" t="str">
        <f>IF(+'調査票1-1'!C20=0,"",+'調査票1-1'!C20)</f>
        <v/>
      </c>
      <c r="F10" s="26" t="str">
        <f>IF(+'調査票1-1'!D20=0,"",+'調査票1-1'!D20)</f>
        <v/>
      </c>
      <c r="G10" s="26" t="str">
        <f>IF(+'調査票1-1'!E20=0,"",+'調査票1-1'!E20)</f>
        <v/>
      </c>
      <c r="H10" s="26" t="str">
        <f>IF(+'調査票1-1'!F20=0,"",+'調査票1-1'!F20)</f>
        <v/>
      </c>
      <c r="I10" s="26" t="str">
        <f>IF(+'調査票1-1'!G20=0,"",+'調査票1-1'!G20)</f>
        <v/>
      </c>
      <c r="J10" s="26" t="str">
        <f>IF(+'調査票1-1'!H20=0,"",+'調査票1-1'!H20)</f>
        <v/>
      </c>
      <c r="K10" s="71" t="str">
        <f>IF(+'調査票1-1'!I20=0,"",+'調査票1-1'!I20)</f>
        <v/>
      </c>
      <c r="M10" s="27" t="str">
        <f>IF(E10&lt;&gt;"",'調査票1-1'!$G$6,"")</f>
        <v/>
      </c>
      <c r="N10" s="27" t="str">
        <f>IF(F10&lt;&gt;"",'調査票1-1'!$H$6,"")</f>
        <v/>
      </c>
      <c r="O10" s="27" t="str">
        <f>IF(E10&lt;&gt;"",'調査票1-1'!$I$6,"")</f>
        <v/>
      </c>
    </row>
    <row r="11" spans="1:15">
      <c r="A11" s="34" t="str">
        <f>IF(F11&lt;&gt;"",'調査票1-1'!$F$6,"")</f>
        <v/>
      </c>
      <c r="B11" s="18" t="str">
        <f>IF(E11&lt;&gt;"",'調査票1-1'!$B21,"")</f>
        <v/>
      </c>
      <c r="C11" s="34" t="str">
        <f>IF(E11&lt;&gt;"",LEFT('調査票1-1'!$C$6,4),"")</f>
        <v/>
      </c>
      <c r="D11" s="27" t="str">
        <f>IF(E11&lt;&gt;"",RIGHT('調査票1-1'!$C$6,LEN('調査票1-1'!$C$6)-4),"")</f>
        <v/>
      </c>
      <c r="E11" s="26" t="str">
        <f>IF(+'調査票1-1'!C21=0,"",+'調査票1-1'!C21)</f>
        <v/>
      </c>
      <c r="F11" s="26" t="str">
        <f>IF(+'調査票1-1'!D21=0,"",+'調査票1-1'!D21)</f>
        <v/>
      </c>
      <c r="G11" s="26" t="str">
        <f>IF(+'調査票1-1'!E21=0,"",+'調査票1-1'!E21)</f>
        <v/>
      </c>
      <c r="H11" s="26" t="str">
        <f>IF(+'調査票1-1'!F21=0,"",+'調査票1-1'!F21)</f>
        <v/>
      </c>
      <c r="I11" s="26" t="str">
        <f>IF(+'調査票1-1'!G21=0,"",+'調査票1-1'!G21)</f>
        <v/>
      </c>
      <c r="J11" s="26" t="str">
        <f>IF(+'調査票1-1'!H21=0,"",+'調査票1-1'!H21)</f>
        <v/>
      </c>
      <c r="K11" s="71" t="str">
        <f>IF(+'調査票1-1'!I21=0,"",+'調査票1-1'!I21)</f>
        <v/>
      </c>
      <c r="M11" s="27" t="str">
        <f>IF(E11&lt;&gt;"",'調査票1-1'!$G$6,"")</f>
        <v/>
      </c>
      <c r="N11" s="27" t="str">
        <f>IF(F11&lt;&gt;"",'調査票1-1'!$H$6,"")</f>
        <v/>
      </c>
      <c r="O11" s="27" t="str">
        <f>IF(E11&lt;&gt;"",'調査票1-1'!$I$6,"")</f>
        <v/>
      </c>
    </row>
    <row r="12" spans="1:15">
      <c r="A12" s="34" t="str">
        <f>IF(F12&lt;&gt;"",'調査票1-1'!$F$6,"")</f>
        <v/>
      </c>
      <c r="B12" s="18" t="str">
        <f>IF(E12&lt;&gt;"",'調査票1-1'!$B22,"")</f>
        <v/>
      </c>
      <c r="C12" s="34" t="str">
        <f>IF(E12&lt;&gt;"",LEFT('調査票1-1'!$C$6,4),"")</f>
        <v/>
      </c>
      <c r="D12" s="27" t="str">
        <f>IF(E12&lt;&gt;"",RIGHT('調査票1-1'!$C$6,LEN('調査票1-1'!$C$6)-4),"")</f>
        <v/>
      </c>
      <c r="E12" s="26" t="str">
        <f>IF(+'調査票1-1'!C22=0,"",+'調査票1-1'!C22)</f>
        <v/>
      </c>
      <c r="F12" s="26" t="str">
        <f>IF(+'調査票1-1'!D22=0,"",+'調査票1-1'!D22)</f>
        <v/>
      </c>
      <c r="G12" s="26" t="str">
        <f>IF(+'調査票1-1'!E22=0,"",+'調査票1-1'!E22)</f>
        <v/>
      </c>
      <c r="H12" s="26" t="str">
        <f>IF(+'調査票1-1'!F22=0,"",+'調査票1-1'!F22)</f>
        <v/>
      </c>
      <c r="I12" s="26" t="str">
        <f>IF(+'調査票1-1'!G22=0,"",+'調査票1-1'!G22)</f>
        <v/>
      </c>
      <c r="J12" s="26" t="str">
        <f>IF(+'調査票1-1'!H22=0,"",+'調査票1-1'!H22)</f>
        <v/>
      </c>
      <c r="K12" s="71" t="str">
        <f>IF(+'調査票1-1'!I22=0,"",+'調査票1-1'!I22)</f>
        <v/>
      </c>
      <c r="M12" s="27" t="str">
        <f>IF(E12&lt;&gt;"",'調査票1-1'!$G$6,"")</f>
        <v/>
      </c>
      <c r="N12" s="27" t="str">
        <f>IF(F12&lt;&gt;"",'調査票1-1'!$H$6,"")</f>
        <v/>
      </c>
      <c r="O12" s="27" t="str">
        <f>IF(E12&lt;&gt;"",'調査票1-1'!$I$6,"")</f>
        <v/>
      </c>
    </row>
    <row r="13" spans="1:15">
      <c r="A13" s="34" t="str">
        <f>IF(F13&lt;&gt;"",'調査票1-1'!$F$6,"")</f>
        <v/>
      </c>
      <c r="B13" s="18" t="str">
        <f>IF(E13&lt;&gt;"",'調査票1-1'!$B23,"")</f>
        <v/>
      </c>
      <c r="C13" s="34" t="str">
        <f>IF(E13&lt;&gt;"",LEFT('調査票1-1'!$C$6,4),"")</f>
        <v/>
      </c>
      <c r="D13" s="27" t="str">
        <f>IF(E13&lt;&gt;"",RIGHT('調査票1-1'!$C$6,LEN('調査票1-1'!$C$6)-4),"")</f>
        <v/>
      </c>
      <c r="E13" s="26" t="str">
        <f>IF(+'調査票1-1'!C23=0,"",+'調査票1-1'!C23)</f>
        <v/>
      </c>
      <c r="F13" s="26" t="str">
        <f>IF(+'調査票1-1'!D23=0,"",+'調査票1-1'!D23)</f>
        <v/>
      </c>
      <c r="G13" s="26" t="str">
        <f>IF(+'調査票1-1'!E23=0,"",+'調査票1-1'!E23)</f>
        <v/>
      </c>
      <c r="H13" s="26" t="str">
        <f>IF(+'調査票1-1'!F23=0,"",+'調査票1-1'!F23)</f>
        <v/>
      </c>
      <c r="I13" s="26" t="str">
        <f>IF(+'調査票1-1'!G23=0,"",+'調査票1-1'!G23)</f>
        <v/>
      </c>
      <c r="J13" s="26" t="str">
        <f>IF(+'調査票1-1'!H23=0,"",+'調査票1-1'!H23)</f>
        <v/>
      </c>
      <c r="K13" s="71" t="str">
        <f>IF(+'調査票1-1'!I23=0,"",+'調査票1-1'!I23)</f>
        <v/>
      </c>
      <c r="M13" s="27" t="str">
        <f>IF(E13&lt;&gt;"",'調査票1-1'!$G$6,"")</f>
        <v/>
      </c>
      <c r="N13" s="27" t="str">
        <f>IF(F13&lt;&gt;"",'調査票1-1'!$H$6,"")</f>
        <v/>
      </c>
      <c r="O13" s="27" t="str">
        <f>IF(E13&lt;&gt;"",'調査票1-1'!$I$6,"")</f>
        <v/>
      </c>
    </row>
    <row r="14" spans="1:15">
      <c r="A14" s="34"/>
      <c r="B14" s="18" t="str">
        <f>IF(E14&lt;&gt;"",'調査票1-1'!$B24,"")</f>
        <v/>
      </c>
      <c r="C14" s="34" t="str">
        <f>IF(E14&lt;&gt;"",LEFT('調査票1-1'!$C$6,4),"")</f>
        <v/>
      </c>
      <c r="D14" s="27" t="str">
        <f>IF(E14&lt;&gt;"",RIGHT('調査票1-1'!$C$6,LEN('調査票1-1'!$C$6)-4),"")</f>
        <v/>
      </c>
      <c r="E14" s="26" t="str">
        <f>IF(+'調査票1-1'!C24=0,"",+'調査票1-1'!C24)</f>
        <v/>
      </c>
      <c r="F14" s="26" t="str">
        <f>IF(+'調査票1-1'!D24=0,"",+'調査票1-1'!D24)</f>
        <v/>
      </c>
      <c r="G14" s="26" t="str">
        <f>IF(+'調査票1-1'!E24=0,"",+'調査票1-1'!E24)</f>
        <v/>
      </c>
      <c r="H14" s="26" t="str">
        <f>IF(+'調査票1-1'!F24=0,"",+'調査票1-1'!F24)</f>
        <v/>
      </c>
      <c r="I14" s="26" t="str">
        <f>IF(+'調査票1-1'!G24=0,"",+'調査票1-1'!G24)</f>
        <v/>
      </c>
      <c r="J14" s="26" t="str">
        <f>IF(+'調査票1-1'!H24=0,"",+'調査票1-1'!H24)</f>
        <v/>
      </c>
      <c r="K14" s="71" t="str">
        <f>IF(+'調査票1-1'!I24=0,"",+'調査票1-1'!I24)</f>
        <v/>
      </c>
      <c r="M14" s="27"/>
      <c r="N14" s="27"/>
      <c r="O14" s="27"/>
    </row>
  </sheetData>
  <phoneticPr fontId="3"/>
  <pageMargins left="0.7" right="0.7" top="0.75" bottom="0.75" header="0.3" footer="0.3"/>
  <pageSetup paperSize="9" scale="76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24"/>
  <sheetViews>
    <sheetView view="pageBreakPreview" zoomScale="112" zoomScaleNormal="100" zoomScaleSheetLayoutView="112" workbookViewId="0">
      <selection activeCell="A2" sqref="A2"/>
    </sheetView>
  </sheetViews>
  <sheetFormatPr defaultColWidth="9" defaultRowHeight="13.5"/>
  <cols>
    <col min="1" max="1" width="4.75" customWidth="1"/>
    <col min="2" max="2" width="9.625" customWidth="1"/>
    <col min="3" max="3" width="10.875" customWidth="1"/>
    <col min="4" max="4" width="14.125" customWidth="1"/>
    <col min="5" max="5" width="18" customWidth="1"/>
    <col min="6" max="19" width="3" customWidth="1"/>
    <col min="20" max="22" width="5" customWidth="1"/>
    <col min="23" max="23" width="7.125" customWidth="1"/>
    <col min="24" max="24" width="5.375" customWidth="1"/>
    <col min="25" max="25" width="10.75" customWidth="1"/>
    <col min="26" max="26" width="5.375" customWidth="1"/>
    <col min="27" max="32" width="7" customWidth="1"/>
    <col min="33" max="34" width="10.5" customWidth="1"/>
  </cols>
  <sheetData>
    <row r="1" spans="1:34" s="90" customFormat="1" ht="75.75" customHeight="1">
      <c r="A1" s="81" t="s">
        <v>70</v>
      </c>
      <c r="B1" s="82" t="s">
        <v>69</v>
      </c>
      <c r="C1" s="83" t="s">
        <v>1</v>
      </c>
      <c r="D1" s="83" t="s">
        <v>2</v>
      </c>
      <c r="E1" s="84" t="s">
        <v>66</v>
      </c>
      <c r="F1" s="85" t="s">
        <v>31</v>
      </c>
      <c r="G1" s="85" t="s">
        <v>32</v>
      </c>
      <c r="H1" s="85" t="s">
        <v>33</v>
      </c>
      <c r="I1" s="85" t="s">
        <v>34</v>
      </c>
      <c r="J1" s="86" t="s">
        <v>35</v>
      </c>
      <c r="K1" s="86" t="s">
        <v>36</v>
      </c>
      <c r="L1" s="87" t="s">
        <v>37</v>
      </c>
      <c r="M1" s="86" t="s">
        <v>38</v>
      </c>
      <c r="N1" s="86" t="s">
        <v>39</v>
      </c>
      <c r="O1" s="86" t="s">
        <v>40</v>
      </c>
      <c r="P1" s="86" t="s">
        <v>41</v>
      </c>
      <c r="Q1" s="86" t="s">
        <v>42</v>
      </c>
      <c r="R1" s="87" t="s">
        <v>43</v>
      </c>
      <c r="S1" s="85" t="s">
        <v>44</v>
      </c>
      <c r="T1" s="88" t="s">
        <v>53</v>
      </c>
      <c r="U1" s="84" t="s">
        <v>57</v>
      </c>
      <c r="V1" s="84" t="s">
        <v>58</v>
      </c>
      <c r="W1" s="84" t="s">
        <v>5</v>
      </c>
      <c r="X1" s="84" t="s">
        <v>81</v>
      </c>
      <c r="Y1" s="84" t="s">
        <v>82</v>
      </c>
      <c r="Z1" s="84" t="s">
        <v>59</v>
      </c>
      <c r="AA1" s="84" t="s">
        <v>60</v>
      </c>
      <c r="AB1" s="84" t="s">
        <v>61</v>
      </c>
      <c r="AC1" s="84" t="s">
        <v>62</v>
      </c>
      <c r="AD1" s="84" t="s">
        <v>63</v>
      </c>
      <c r="AE1" s="84" t="s">
        <v>64</v>
      </c>
      <c r="AF1" s="84" t="s">
        <v>65</v>
      </c>
      <c r="AG1" s="84" t="s">
        <v>265</v>
      </c>
      <c r="AH1" s="89" t="s">
        <v>16</v>
      </c>
    </row>
    <row r="2" spans="1:34" ht="21.95" customHeight="1">
      <c r="A2" s="72" t="str">
        <f>IF(D2="","",COUNTA($D$2:D2))</f>
        <v/>
      </c>
      <c r="B2" s="6" t="str">
        <f>IF(D2&lt;&gt;"",LEFT('調査票1-1'!$C$6,4),"")</f>
        <v/>
      </c>
      <c r="C2" s="6" t="str">
        <f>IF(D2&lt;&gt;"",RIGHT('調査票1-1'!$C$6,LEN('調査票1-1'!$C$6)-4),"")</f>
        <v/>
      </c>
      <c r="D2" s="6" t="str">
        <f>IF(+'調査票1-2'!B14=0,"",+'調査票1-2'!B14)</f>
        <v/>
      </c>
      <c r="E2" s="6" t="str">
        <f>IF(+'調査票1-2'!C14=0,"",+'調査票1-2'!C14)</f>
        <v/>
      </c>
      <c r="F2" s="25" t="str">
        <f>IF(+'調査票1-2'!D14=0,"",(LEFT(+'調査票1-2'!D14,1)))</f>
        <v/>
      </c>
      <c r="G2" s="25" t="str">
        <f>IF(+'調査票1-2'!E14=0,"",(LEFT(+'調査票1-2'!E14,1)))</f>
        <v/>
      </c>
      <c r="H2" s="25" t="str">
        <f>IF(+'調査票1-2'!F14=0,"",(LEFT(+'調査票1-2'!F14,1)))</f>
        <v/>
      </c>
      <c r="I2" s="25" t="str">
        <f>IF(+'調査票1-2'!G14=0,"",(LEFT(+'調査票1-2'!G14,1)))</f>
        <v/>
      </c>
      <c r="J2" s="25" t="str">
        <f>IF(+'調査票1-2'!H14=0,"",(LEFT(+'調査票1-2'!H14,1)))</f>
        <v/>
      </c>
      <c r="K2" s="25" t="str">
        <f>IF(+'調査票1-2'!I14=0,"",(LEFT(+'調査票1-2'!I14,1)))</f>
        <v/>
      </c>
      <c r="L2" s="25" t="str">
        <f>IF(+'調査票1-2'!J14=0,"",(LEFT(+'調査票1-2'!J14,1)))</f>
        <v/>
      </c>
      <c r="M2" s="25" t="str">
        <f>IF(+'調査票1-2'!K14=0,"",(LEFT(+'調査票1-2'!K14,1)))</f>
        <v/>
      </c>
      <c r="N2" s="25" t="str">
        <f>IF(+'調査票1-2'!L14=0,"",(LEFT(+'調査票1-2'!L14,1)))</f>
        <v/>
      </c>
      <c r="O2" s="25" t="str">
        <f>IF(+'調査票1-2'!M14=0,"",(LEFT(+'調査票1-2'!M14,1)))</f>
        <v/>
      </c>
      <c r="P2" s="25" t="str">
        <f>IF(+'調査票1-2'!N14=0,"",(LEFT(+'調査票1-2'!N14,1)))</f>
        <v/>
      </c>
      <c r="Q2" s="25" t="str">
        <f>IF(+'調査票1-2'!O14=0,"",(LEFT(+'調査票1-2'!O14,1)))</f>
        <v/>
      </c>
      <c r="R2" s="25" t="str">
        <f>IF(+'調査票1-2'!P14=0,"",(LEFT(+'調査票1-2'!P14,1)))</f>
        <v/>
      </c>
      <c r="S2" s="25" t="str">
        <f>IF(+'調査票1-2'!Q14=0,"",(LEFT(+'調査票1-2'!Q14,1)))</f>
        <v/>
      </c>
      <c r="T2" s="6" t="str">
        <f>IF(+'調査票1-2'!S14=0,"",+'調査票1-2'!R14*12+'調査票1-2'!S14)</f>
        <v/>
      </c>
      <c r="U2" s="6" t="str">
        <f>IF(+'調査票1-2'!T14=0,"",(+MID(+'調査票1-2'!T14,4,LEN(+'調査票1-2'!T14))))</f>
        <v/>
      </c>
      <c r="V2" s="6" t="str">
        <f>IF(+'調査票1-2'!U14=0,"",(+MID(+'調査票1-2'!U14,4,LEN(+'調査票1-2'!U14))))</f>
        <v/>
      </c>
      <c r="W2" s="6" t="str">
        <f>IF(+'調査票1-2'!V14=0,"",+'調査票1-2'!V14)</f>
        <v/>
      </c>
      <c r="X2" s="25" t="str">
        <f>IF(+'調査票1-2'!W14=0,"",(LEFT(+'調査票1-2'!W14,2)))</f>
        <v/>
      </c>
      <c r="Y2" s="6" t="str">
        <f>IF(+'調査票1-2'!X14=0,"",+'調査票1-2'!X14)</f>
        <v/>
      </c>
      <c r="Z2" s="25" t="str">
        <f>IF(+'調査票1-2'!Y14=0,"",(LEFT(+'調査票1-2'!Y14,2)))</f>
        <v/>
      </c>
      <c r="AA2" s="25" t="str">
        <f>IF(+'調査票1-2'!Z14=0,"",(LEFT(+'調査票1-2'!Z14,1)))</f>
        <v/>
      </c>
      <c r="AB2" s="25" t="str">
        <f>IF(+'調査票1-2'!AA14=0,"",(LEFT(+'調査票1-2'!AA14,1)))</f>
        <v/>
      </c>
      <c r="AC2" s="25" t="str">
        <f>IF(+'調査票1-2'!AB14=0,"",(LEFT(+'調査票1-2'!AB14,1)))</f>
        <v/>
      </c>
      <c r="AD2" s="25" t="str">
        <f>IF(+'調査票1-2'!AC14=0,"",(LEFT(+'調査票1-2'!AC14,1)))</f>
        <v/>
      </c>
      <c r="AE2" s="25" t="str">
        <f>IF(+'調査票1-2'!AD14=0,"",(LEFT(+'調査票1-2'!AD14,1)))</f>
        <v/>
      </c>
      <c r="AF2" s="25" t="str">
        <f>IF(+'調査票1-2'!AE14=0,"",(LEFT(+'調査票1-2'!AE14,1)))</f>
        <v/>
      </c>
      <c r="AG2" s="25" t="str">
        <f>IF(+'調査票1-2'!AF14=0,"",(LEFT(+'調査票1-2'!AF14,1)))</f>
        <v/>
      </c>
      <c r="AH2" s="73" t="str">
        <f>IF(+'調査票1-2'!AG14=0,"",(LEFT(+'調査票1-2'!AG14,1)))</f>
        <v/>
      </c>
    </row>
    <row r="3" spans="1:34" ht="21.95" customHeight="1">
      <c r="A3" s="72" t="str">
        <f>IF(D3="","",COUNTA($D$2:D3))</f>
        <v/>
      </c>
      <c r="B3" s="6" t="str">
        <f>IF(D3&lt;&gt;"",LEFT('調査票1-1'!$C$6,4),"")</f>
        <v/>
      </c>
      <c r="C3" s="6" t="str">
        <f>IF(D3&lt;&gt;"",RIGHT('調査票1-1'!$C$6,LEN('調査票1-1'!$C$6)-4),"")</f>
        <v/>
      </c>
      <c r="D3" s="6" t="str">
        <f>IF(+'調査票1-2'!B15=0,"",+'調査票1-2'!B15)</f>
        <v/>
      </c>
      <c r="E3" s="6" t="str">
        <f>IF(+'調査票1-2'!C15=0,"",+'調査票1-2'!C15)</f>
        <v/>
      </c>
      <c r="F3" s="25" t="str">
        <f>IF(+'調査票1-2'!D15=0,"",(LEFT(+'調査票1-2'!D15,1)))</f>
        <v/>
      </c>
      <c r="G3" s="25" t="str">
        <f>IF(+'調査票1-2'!E15=0,"",(LEFT(+'調査票1-2'!E15,1)))</f>
        <v/>
      </c>
      <c r="H3" s="25" t="str">
        <f>IF(+'調査票1-2'!F15=0,"",(LEFT(+'調査票1-2'!F15,1)))</f>
        <v/>
      </c>
      <c r="I3" s="25" t="str">
        <f>IF(+'調査票1-2'!G15=0,"",(LEFT(+'調査票1-2'!G15,1)))</f>
        <v/>
      </c>
      <c r="J3" s="25" t="str">
        <f>IF(+'調査票1-2'!H15=0,"",(LEFT(+'調査票1-2'!H15,1)))</f>
        <v/>
      </c>
      <c r="K3" s="25" t="str">
        <f>IF(+'調査票1-2'!I15=0,"",(LEFT(+'調査票1-2'!I15,1)))</f>
        <v/>
      </c>
      <c r="L3" s="25" t="str">
        <f>IF(+'調査票1-2'!J15=0,"",(LEFT(+'調査票1-2'!J15,1)))</f>
        <v/>
      </c>
      <c r="M3" s="25" t="str">
        <f>IF(+'調査票1-2'!K15=0,"",(LEFT(+'調査票1-2'!K15,1)))</f>
        <v/>
      </c>
      <c r="N3" s="25" t="str">
        <f>IF(+'調査票1-2'!L15=0,"",(LEFT(+'調査票1-2'!L15,1)))</f>
        <v/>
      </c>
      <c r="O3" s="25" t="str">
        <f>IF(+'調査票1-2'!M15=0,"",(LEFT(+'調査票1-2'!M15,1)))</f>
        <v/>
      </c>
      <c r="P3" s="25" t="str">
        <f>IF(+'調査票1-2'!N15=0,"",(LEFT(+'調査票1-2'!N15,1)))</f>
        <v/>
      </c>
      <c r="Q3" s="25" t="str">
        <f>IF(+'調査票1-2'!O15=0,"",(LEFT(+'調査票1-2'!O15,1)))</f>
        <v/>
      </c>
      <c r="R3" s="25" t="str">
        <f>IF(+'調査票1-2'!P15=0,"",(LEFT(+'調査票1-2'!P15,1)))</f>
        <v/>
      </c>
      <c r="S3" s="25" t="str">
        <f>IF(+'調査票1-2'!Q15=0,"",(LEFT(+'調査票1-2'!Q15,1)))</f>
        <v/>
      </c>
      <c r="T3" s="6" t="str">
        <f>IF(+'調査票1-2'!S15=0,"",+'調査票1-2'!R15*12+'調査票1-2'!S15)</f>
        <v/>
      </c>
      <c r="U3" s="6" t="str">
        <f>IF(+'調査票1-2'!T15=0,"",(+MID(+'調査票1-2'!T15,4,LEN(+'調査票1-2'!T15))))</f>
        <v/>
      </c>
      <c r="V3" s="6" t="str">
        <f>IF(+'調査票1-2'!U15=0,"",(+MID(+'調査票1-2'!U15,4,LEN(+'調査票1-2'!U15))))</f>
        <v/>
      </c>
      <c r="W3" s="6" t="str">
        <f>IF(+'調査票1-2'!V15=0,"",+'調査票1-2'!V15)</f>
        <v/>
      </c>
      <c r="X3" s="25" t="str">
        <f>IF(+'調査票1-2'!W15=0,"",(LEFT(+'調査票1-2'!W15,2)))</f>
        <v/>
      </c>
      <c r="Y3" s="6" t="str">
        <f>IF(+'調査票1-2'!X15=0,"",+'調査票1-2'!X15)</f>
        <v/>
      </c>
      <c r="Z3" s="25" t="str">
        <f>IF(+'調査票1-2'!Y15=0,"",(LEFT(+'調査票1-2'!Y15,2)))</f>
        <v/>
      </c>
      <c r="AA3" s="25" t="str">
        <f>IF(+'調査票1-2'!Z15=0,"",(LEFT(+'調査票1-2'!Z15,1)))</f>
        <v/>
      </c>
      <c r="AB3" s="25" t="str">
        <f>IF(+'調査票1-2'!AA15=0,"",(LEFT(+'調査票1-2'!AA15,1)))</f>
        <v/>
      </c>
      <c r="AC3" s="25" t="str">
        <f>IF(+'調査票1-2'!AB15=0,"",(LEFT(+'調査票1-2'!AB15,1)))</f>
        <v/>
      </c>
      <c r="AD3" s="25" t="str">
        <f>IF(+'調査票1-2'!AC15=0,"",(LEFT(+'調査票1-2'!AC15,1)))</f>
        <v/>
      </c>
      <c r="AE3" s="25" t="str">
        <f>IF(+'調査票1-2'!AD15=0,"",(LEFT(+'調査票1-2'!AD15,1)))</f>
        <v/>
      </c>
      <c r="AF3" s="25" t="str">
        <f>IF(+'調査票1-2'!AE15=0,"",(LEFT(+'調査票1-2'!AE15,1)))</f>
        <v/>
      </c>
      <c r="AG3" s="25" t="str">
        <f>IF(+'調査票1-2'!AF15=0,"",(LEFT(+'調査票1-2'!AF15,1)))</f>
        <v/>
      </c>
      <c r="AH3" s="73" t="str">
        <f>IF(+'調査票1-2'!AG15=0,"",(LEFT(+'調査票1-2'!AG15,1)))</f>
        <v/>
      </c>
    </row>
    <row r="4" spans="1:34" ht="21.95" customHeight="1">
      <c r="A4" s="72" t="str">
        <f>IF(D4="","",COUNTA($D$2:D4))</f>
        <v/>
      </c>
      <c r="B4" s="6" t="str">
        <f>IF(D4&lt;&gt;"",LEFT('調査票1-1'!$C$6,4),"")</f>
        <v/>
      </c>
      <c r="C4" s="6" t="str">
        <f>IF(D4&lt;&gt;"",RIGHT('調査票1-1'!$C$6,LEN('調査票1-1'!$C$6)-4),"")</f>
        <v/>
      </c>
      <c r="D4" s="6" t="str">
        <f>IF(+'調査票1-2'!B16=0,"",+'調査票1-2'!B16)</f>
        <v/>
      </c>
      <c r="E4" s="6" t="str">
        <f>IF(+'調査票1-2'!C16=0,"",+'調査票1-2'!C16)</f>
        <v/>
      </c>
      <c r="F4" s="25" t="str">
        <f>IF(+'調査票1-2'!D16=0,"",(LEFT(+'調査票1-2'!D16,1)))</f>
        <v/>
      </c>
      <c r="G4" s="25" t="str">
        <f>IF(+'調査票1-2'!E16=0,"",(LEFT(+'調査票1-2'!E16,1)))</f>
        <v/>
      </c>
      <c r="H4" s="25" t="str">
        <f>IF(+'調査票1-2'!F16=0,"",(LEFT(+'調査票1-2'!F16,1)))</f>
        <v/>
      </c>
      <c r="I4" s="25" t="str">
        <f>IF(+'調査票1-2'!G16=0,"",(LEFT(+'調査票1-2'!G16,1)))</f>
        <v/>
      </c>
      <c r="J4" s="25" t="str">
        <f>IF(+'調査票1-2'!H16=0,"",(LEFT(+'調査票1-2'!H16,1)))</f>
        <v/>
      </c>
      <c r="K4" s="25" t="str">
        <f>IF(+'調査票1-2'!I16=0,"",(LEFT(+'調査票1-2'!I16,1)))</f>
        <v/>
      </c>
      <c r="L4" s="25" t="str">
        <f>IF(+'調査票1-2'!J16=0,"",(LEFT(+'調査票1-2'!J16,1)))</f>
        <v/>
      </c>
      <c r="M4" s="25" t="str">
        <f>IF(+'調査票1-2'!K16=0,"",(LEFT(+'調査票1-2'!K16,1)))</f>
        <v/>
      </c>
      <c r="N4" s="25" t="str">
        <f>IF(+'調査票1-2'!L16=0,"",(LEFT(+'調査票1-2'!L16,1)))</f>
        <v/>
      </c>
      <c r="O4" s="25" t="str">
        <f>IF(+'調査票1-2'!M16=0,"",(LEFT(+'調査票1-2'!M16,1)))</f>
        <v/>
      </c>
      <c r="P4" s="25" t="str">
        <f>IF(+'調査票1-2'!N16=0,"",(LEFT(+'調査票1-2'!N16,1)))</f>
        <v/>
      </c>
      <c r="Q4" s="25" t="str">
        <f>IF(+'調査票1-2'!O16=0,"",(LEFT(+'調査票1-2'!O16,1)))</f>
        <v/>
      </c>
      <c r="R4" s="25" t="str">
        <f>IF(+'調査票1-2'!P16=0,"",(LEFT(+'調査票1-2'!P16,1)))</f>
        <v/>
      </c>
      <c r="S4" s="25" t="str">
        <f>IF(+'調査票1-2'!Q16=0,"",(LEFT(+'調査票1-2'!Q16,1)))</f>
        <v/>
      </c>
      <c r="T4" s="6" t="str">
        <f>IF(+'調査票1-2'!S16=0,"",+'調査票1-2'!R16*12+'調査票1-2'!S16)</f>
        <v/>
      </c>
      <c r="U4" s="6" t="str">
        <f>IF(+'調査票1-2'!T16=0,"",(+MID(+'調査票1-2'!T16,4,LEN(+'調査票1-2'!T16))))</f>
        <v/>
      </c>
      <c r="V4" s="6" t="str">
        <f>IF(+'調査票1-2'!U16=0,"",(+MID(+'調査票1-2'!U16,4,LEN(+'調査票1-2'!U16))))</f>
        <v/>
      </c>
      <c r="W4" s="6" t="str">
        <f>IF(+'調査票1-2'!V16=0,"",+'調査票1-2'!V16)</f>
        <v/>
      </c>
      <c r="X4" s="25" t="str">
        <f>IF(+'調査票1-2'!W16=0,"",(LEFT(+'調査票1-2'!W16,2)))</f>
        <v/>
      </c>
      <c r="Y4" s="6" t="str">
        <f>IF(+'調査票1-2'!X16=0,"",+'調査票1-2'!X16)</f>
        <v/>
      </c>
      <c r="Z4" s="25" t="str">
        <f>IF(+'調査票1-2'!Y16=0,"",(LEFT(+'調査票1-2'!Y16,2)))</f>
        <v/>
      </c>
      <c r="AA4" s="25" t="str">
        <f>IF(+'調査票1-2'!Z16=0,"",(LEFT(+'調査票1-2'!Z16,1)))</f>
        <v/>
      </c>
      <c r="AB4" s="25" t="str">
        <f>IF(+'調査票1-2'!AA16=0,"",(LEFT(+'調査票1-2'!AA16,1)))</f>
        <v/>
      </c>
      <c r="AC4" s="25" t="str">
        <f>IF(+'調査票1-2'!AB16=0,"",(LEFT(+'調査票1-2'!AB16,1)))</f>
        <v/>
      </c>
      <c r="AD4" s="25" t="str">
        <f>IF(+'調査票1-2'!AC16=0,"",(LEFT(+'調査票1-2'!AC16,1)))</f>
        <v/>
      </c>
      <c r="AE4" s="25" t="str">
        <f>IF(+'調査票1-2'!AD16=0,"",(LEFT(+'調査票1-2'!AD16,1)))</f>
        <v/>
      </c>
      <c r="AF4" s="25" t="str">
        <f>IF(+'調査票1-2'!AE16=0,"",(LEFT(+'調査票1-2'!AE16,1)))</f>
        <v/>
      </c>
      <c r="AG4" s="25" t="str">
        <f>IF(+'調査票1-2'!AF16=0,"",(LEFT(+'調査票1-2'!AF16,1)))</f>
        <v/>
      </c>
      <c r="AH4" s="73" t="str">
        <f>IF(+'調査票1-2'!AG16=0,"",(LEFT(+'調査票1-2'!AG16,1)))</f>
        <v/>
      </c>
    </row>
    <row r="5" spans="1:34" ht="21.95" customHeight="1">
      <c r="A5" s="72" t="str">
        <f>IF(D5="","",COUNTA($D$2:D5))</f>
        <v/>
      </c>
      <c r="B5" s="6" t="str">
        <f>IF(D5&lt;&gt;"",LEFT('調査票1-1'!$C$6,4),"")</f>
        <v/>
      </c>
      <c r="C5" s="6" t="str">
        <f>IF(D5&lt;&gt;"",RIGHT('調査票1-1'!$C$6,LEN('調査票1-1'!$C$6)-4),"")</f>
        <v/>
      </c>
      <c r="D5" s="6" t="str">
        <f>IF(+'調査票1-2'!B17=0,"",+'調査票1-2'!B17)</f>
        <v/>
      </c>
      <c r="E5" s="6" t="str">
        <f>IF(+'調査票1-2'!C17=0,"",+'調査票1-2'!C17)</f>
        <v/>
      </c>
      <c r="F5" s="25" t="str">
        <f>IF(+'調査票1-2'!D17=0,"",(LEFT(+'調査票1-2'!D17,1)))</f>
        <v/>
      </c>
      <c r="G5" s="25" t="str">
        <f>IF(+'調査票1-2'!E17=0,"",(LEFT(+'調査票1-2'!E17,1)))</f>
        <v/>
      </c>
      <c r="H5" s="25" t="str">
        <f>IF(+'調査票1-2'!F17=0,"",(LEFT(+'調査票1-2'!F17,1)))</f>
        <v/>
      </c>
      <c r="I5" s="25" t="str">
        <f>IF(+'調査票1-2'!G17=0,"",(LEFT(+'調査票1-2'!G17,1)))</f>
        <v/>
      </c>
      <c r="J5" s="25" t="str">
        <f>IF(+'調査票1-2'!H17=0,"",(LEFT(+'調査票1-2'!H17,1)))</f>
        <v/>
      </c>
      <c r="K5" s="25" t="str">
        <f>IF(+'調査票1-2'!I17=0,"",(LEFT(+'調査票1-2'!I17,1)))</f>
        <v/>
      </c>
      <c r="L5" s="25" t="str">
        <f>IF(+'調査票1-2'!J17=0,"",(LEFT(+'調査票1-2'!J17,1)))</f>
        <v/>
      </c>
      <c r="M5" s="25" t="str">
        <f>IF(+'調査票1-2'!K17=0,"",(LEFT(+'調査票1-2'!K17,1)))</f>
        <v/>
      </c>
      <c r="N5" s="25" t="str">
        <f>IF(+'調査票1-2'!L17=0,"",(LEFT(+'調査票1-2'!L17,1)))</f>
        <v/>
      </c>
      <c r="O5" s="25" t="str">
        <f>IF(+'調査票1-2'!M17=0,"",(LEFT(+'調査票1-2'!M17,1)))</f>
        <v/>
      </c>
      <c r="P5" s="25" t="str">
        <f>IF(+'調査票1-2'!N17=0,"",(LEFT(+'調査票1-2'!N17,1)))</f>
        <v/>
      </c>
      <c r="Q5" s="25" t="str">
        <f>IF(+'調査票1-2'!O17=0,"",(LEFT(+'調査票1-2'!O17,1)))</f>
        <v/>
      </c>
      <c r="R5" s="25" t="str">
        <f>IF(+'調査票1-2'!P17=0,"",(LEFT(+'調査票1-2'!P17,1)))</f>
        <v/>
      </c>
      <c r="S5" s="25" t="str">
        <f>IF(+'調査票1-2'!Q17=0,"",(LEFT(+'調査票1-2'!Q17,1)))</f>
        <v/>
      </c>
      <c r="T5" s="6" t="str">
        <f>IF(+'調査票1-2'!S17=0,"",+'調査票1-2'!R17*12+'調査票1-2'!S17)</f>
        <v/>
      </c>
      <c r="U5" s="6" t="str">
        <f>IF(+'調査票1-2'!T17=0,"",(+MID(+'調査票1-2'!T17,4,LEN(+'調査票1-2'!T17))))</f>
        <v/>
      </c>
      <c r="V5" s="6" t="str">
        <f>IF(+'調査票1-2'!U17=0,"",(+MID(+'調査票1-2'!U17,4,LEN(+'調査票1-2'!U17))))</f>
        <v/>
      </c>
      <c r="W5" s="6" t="str">
        <f>IF(+'調査票1-2'!V17=0,"",+'調査票1-2'!V17)</f>
        <v/>
      </c>
      <c r="X5" s="25" t="str">
        <f>IF(+'調査票1-2'!W17=0,"",(LEFT(+'調査票1-2'!W17,2)))</f>
        <v/>
      </c>
      <c r="Y5" s="6" t="str">
        <f>IF(+'調査票1-2'!X17=0,"",+'調査票1-2'!X17)</f>
        <v/>
      </c>
      <c r="Z5" s="25" t="str">
        <f>IF(+'調査票1-2'!Y17=0,"",(LEFT(+'調査票1-2'!Y17,2)))</f>
        <v/>
      </c>
      <c r="AA5" s="25" t="str">
        <f>IF(+'調査票1-2'!Z17=0,"",(LEFT(+'調査票1-2'!Z17,1)))</f>
        <v/>
      </c>
      <c r="AB5" s="25" t="str">
        <f>IF(+'調査票1-2'!AA17=0,"",(LEFT(+'調査票1-2'!AA17,1)))</f>
        <v/>
      </c>
      <c r="AC5" s="25" t="str">
        <f>IF(+'調査票1-2'!AB17=0,"",(LEFT(+'調査票1-2'!AB17,1)))</f>
        <v/>
      </c>
      <c r="AD5" s="25" t="str">
        <f>IF(+'調査票1-2'!AC17=0,"",(LEFT(+'調査票1-2'!AC17,1)))</f>
        <v/>
      </c>
      <c r="AE5" s="25" t="str">
        <f>IF(+'調査票1-2'!AD17=0,"",(LEFT(+'調査票1-2'!AD17,1)))</f>
        <v/>
      </c>
      <c r="AF5" s="25" t="str">
        <f>IF(+'調査票1-2'!AE17=0,"",(LEFT(+'調査票1-2'!AE17,1)))</f>
        <v/>
      </c>
      <c r="AG5" s="25" t="str">
        <f>IF(+'調査票1-2'!AF17=0,"",(LEFT(+'調査票1-2'!AF17,1)))</f>
        <v/>
      </c>
      <c r="AH5" s="73" t="str">
        <f>IF(+'調査票1-2'!AG17=0,"",(LEFT(+'調査票1-2'!AG17,1)))</f>
        <v/>
      </c>
    </row>
    <row r="6" spans="1:34" ht="21.95" customHeight="1">
      <c r="A6" s="72" t="str">
        <f>IF(D6="","",COUNTA($D$2:D6))</f>
        <v/>
      </c>
      <c r="B6" s="6" t="str">
        <f>IF(D6&lt;&gt;"",LEFT('調査票1-1'!$C$6,4),"")</f>
        <v/>
      </c>
      <c r="C6" s="6" t="str">
        <f>IF(D6&lt;&gt;"",RIGHT('調査票1-1'!$C$6,LEN('調査票1-1'!$C$6)-4),"")</f>
        <v/>
      </c>
      <c r="D6" s="6" t="str">
        <f>IF(+'調査票1-2'!B18=0,"",+'調査票1-2'!B18)</f>
        <v/>
      </c>
      <c r="E6" s="6" t="str">
        <f>IF(+'調査票1-2'!C18=0,"",+'調査票1-2'!C18)</f>
        <v/>
      </c>
      <c r="F6" s="25" t="str">
        <f>IF(+'調査票1-2'!D18=0,"",(LEFT(+'調査票1-2'!D18,1)))</f>
        <v/>
      </c>
      <c r="G6" s="25" t="str">
        <f>IF(+'調査票1-2'!E18=0,"",(LEFT(+'調査票1-2'!E18,1)))</f>
        <v/>
      </c>
      <c r="H6" s="25" t="str">
        <f>IF(+'調査票1-2'!F18=0,"",(LEFT(+'調査票1-2'!F18,1)))</f>
        <v/>
      </c>
      <c r="I6" s="25" t="str">
        <f>IF(+'調査票1-2'!G18=0,"",(LEFT(+'調査票1-2'!G18,1)))</f>
        <v/>
      </c>
      <c r="J6" s="25" t="str">
        <f>IF(+'調査票1-2'!H18=0,"",(LEFT(+'調査票1-2'!H18,1)))</f>
        <v/>
      </c>
      <c r="K6" s="25" t="str">
        <f>IF(+'調査票1-2'!I18=0,"",(LEFT(+'調査票1-2'!I18,1)))</f>
        <v/>
      </c>
      <c r="L6" s="25" t="str">
        <f>IF(+'調査票1-2'!J18=0,"",(LEFT(+'調査票1-2'!J18,1)))</f>
        <v/>
      </c>
      <c r="M6" s="25" t="str">
        <f>IF(+'調査票1-2'!K18=0,"",(LEFT(+'調査票1-2'!K18,1)))</f>
        <v/>
      </c>
      <c r="N6" s="25" t="str">
        <f>IF(+'調査票1-2'!L18=0,"",(LEFT(+'調査票1-2'!L18,1)))</f>
        <v/>
      </c>
      <c r="O6" s="25" t="str">
        <f>IF(+'調査票1-2'!M18=0,"",(LEFT(+'調査票1-2'!M18,1)))</f>
        <v/>
      </c>
      <c r="P6" s="25" t="str">
        <f>IF(+'調査票1-2'!N18=0,"",(LEFT(+'調査票1-2'!N18,1)))</f>
        <v/>
      </c>
      <c r="Q6" s="25" t="str">
        <f>IF(+'調査票1-2'!O18=0,"",(LEFT(+'調査票1-2'!O18,1)))</f>
        <v/>
      </c>
      <c r="R6" s="25" t="str">
        <f>IF(+'調査票1-2'!P18=0,"",(LEFT(+'調査票1-2'!P18,1)))</f>
        <v/>
      </c>
      <c r="S6" s="25" t="str">
        <f>IF(+'調査票1-2'!Q18=0,"",(LEFT(+'調査票1-2'!Q18,1)))</f>
        <v/>
      </c>
      <c r="T6" s="6" t="str">
        <f>IF(+'調査票1-2'!S18=0,"",+'調査票1-2'!R18*12+'調査票1-2'!S18)</f>
        <v/>
      </c>
      <c r="U6" s="6" t="str">
        <f>IF(+'調査票1-2'!T18=0,"",(+MID(+'調査票1-2'!T18,4,LEN(+'調査票1-2'!T18))))</f>
        <v/>
      </c>
      <c r="V6" s="6" t="str">
        <f>IF(+'調査票1-2'!U18=0,"",(+MID(+'調査票1-2'!U18,4,LEN(+'調査票1-2'!U18))))</f>
        <v/>
      </c>
      <c r="W6" s="6" t="str">
        <f>IF(+'調査票1-2'!V18=0,"",+'調査票1-2'!V18)</f>
        <v/>
      </c>
      <c r="X6" s="25" t="str">
        <f>IF(+'調査票1-2'!W18=0,"",(LEFT(+'調査票1-2'!W18,2)))</f>
        <v/>
      </c>
      <c r="Y6" s="6" t="str">
        <f>IF(+'調査票1-2'!X18=0,"",+'調査票1-2'!X18)</f>
        <v/>
      </c>
      <c r="Z6" s="25" t="str">
        <f>IF(+'調査票1-2'!Y18=0,"",(LEFT(+'調査票1-2'!Y18,2)))</f>
        <v/>
      </c>
      <c r="AA6" s="25" t="str">
        <f>IF(+'調査票1-2'!Z18=0,"",(LEFT(+'調査票1-2'!Z18,1)))</f>
        <v/>
      </c>
      <c r="AB6" s="25" t="str">
        <f>IF(+'調査票1-2'!AA18=0,"",(LEFT(+'調査票1-2'!AA18,1)))</f>
        <v/>
      </c>
      <c r="AC6" s="25" t="str">
        <f>IF(+'調査票1-2'!AB18=0,"",(LEFT(+'調査票1-2'!AB18,1)))</f>
        <v/>
      </c>
      <c r="AD6" s="25" t="str">
        <f>IF(+'調査票1-2'!AC18=0,"",(LEFT(+'調査票1-2'!AC18,1)))</f>
        <v/>
      </c>
      <c r="AE6" s="25" t="str">
        <f>IF(+'調査票1-2'!AD18=0,"",(LEFT(+'調査票1-2'!AD18,1)))</f>
        <v/>
      </c>
      <c r="AF6" s="25" t="str">
        <f>IF(+'調査票1-2'!AE18=0,"",(LEFT(+'調査票1-2'!AE18,1)))</f>
        <v/>
      </c>
      <c r="AG6" s="25" t="str">
        <f>IF(+'調査票1-2'!AF18=0,"",(LEFT(+'調査票1-2'!AF18,1)))</f>
        <v/>
      </c>
      <c r="AH6" s="73" t="str">
        <f>IF(+'調査票1-2'!AG18=0,"",(LEFT(+'調査票1-2'!AG18,1)))</f>
        <v/>
      </c>
    </row>
    <row r="7" spans="1:34" ht="21.95" customHeight="1">
      <c r="A7" s="72" t="str">
        <f>IF(D7="","",COUNTA($D$2:D7))</f>
        <v/>
      </c>
      <c r="B7" s="6" t="str">
        <f>IF(D7&lt;&gt;"",LEFT('調査票1-1'!$C$6,4),"")</f>
        <v/>
      </c>
      <c r="C7" s="6" t="str">
        <f>IF(D7&lt;&gt;"",RIGHT('調査票1-1'!$C$6,LEN('調査票1-1'!$C$6)-4),"")</f>
        <v/>
      </c>
      <c r="D7" s="6" t="str">
        <f>IF(+'調査票1-2'!B19=0,"",+'調査票1-2'!B19)</f>
        <v/>
      </c>
      <c r="E7" s="6" t="str">
        <f>IF(+'調査票1-2'!C19=0,"",+'調査票1-2'!C19)</f>
        <v/>
      </c>
      <c r="F7" s="25" t="str">
        <f>IF(+'調査票1-2'!D19=0,"",(LEFT(+'調査票1-2'!D19,1)))</f>
        <v/>
      </c>
      <c r="G7" s="25" t="str">
        <f>IF(+'調査票1-2'!E19=0,"",(LEFT(+'調査票1-2'!E19,1)))</f>
        <v/>
      </c>
      <c r="H7" s="25" t="str">
        <f>IF(+'調査票1-2'!F19=0,"",(LEFT(+'調査票1-2'!F19,1)))</f>
        <v/>
      </c>
      <c r="I7" s="25" t="str">
        <f>IF(+'調査票1-2'!G19=0,"",(LEFT(+'調査票1-2'!G19,1)))</f>
        <v/>
      </c>
      <c r="J7" s="25" t="str">
        <f>IF(+'調査票1-2'!H19=0,"",(LEFT(+'調査票1-2'!H19,1)))</f>
        <v/>
      </c>
      <c r="K7" s="25" t="str">
        <f>IF(+'調査票1-2'!I19=0,"",(LEFT(+'調査票1-2'!I19,1)))</f>
        <v/>
      </c>
      <c r="L7" s="25" t="str">
        <f>IF(+'調査票1-2'!J19=0,"",(LEFT(+'調査票1-2'!J19,1)))</f>
        <v/>
      </c>
      <c r="M7" s="25" t="str">
        <f>IF(+'調査票1-2'!K19=0,"",(LEFT(+'調査票1-2'!K19,1)))</f>
        <v/>
      </c>
      <c r="N7" s="25" t="str">
        <f>IF(+'調査票1-2'!L19=0,"",(LEFT(+'調査票1-2'!L19,1)))</f>
        <v/>
      </c>
      <c r="O7" s="25" t="str">
        <f>IF(+'調査票1-2'!M19=0,"",(LEFT(+'調査票1-2'!M19,1)))</f>
        <v/>
      </c>
      <c r="P7" s="25" t="str">
        <f>IF(+'調査票1-2'!N19=0,"",(LEFT(+'調査票1-2'!N19,1)))</f>
        <v/>
      </c>
      <c r="Q7" s="25" t="str">
        <f>IF(+'調査票1-2'!O19=0,"",(LEFT(+'調査票1-2'!O19,1)))</f>
        <v/>
      </c>
      <c r="R7" s="25" t="str">
        <f>IF(+'調査票1-2'!P19=0,"",(LEFT(+'調査票1-2'!P19,1)))</f>
        <v/>
      </c>
      <c r="S7" s="25" t="str">
        <f>IF(+'調査票1-2'!Q19=0,"",(LEFT(+'調査票1-2'!Q19,1)))</f>
        <v/>
      </c>
      <c r="T7" s="6" t="str">
        <f>IF(+'調査票1-2'!S19=0,"",+'調査票1-2'!R19*12+'調査票1-2'!S19)</f>
        <v/>
      </c>
      <c r="U7" s="6" t="str">
        <f>IF(+'調査票1-2'!T19=0,"",(+MID(+'調査票1-2'!T19,4,LEN(+'調査票1-2'!T19))))</f>
        <v/>
      </c>
      <c r="V7" s="6" t="str">
        <f>IF(+'調査票1-2'!U19=0,"",(+MID(+'調査票1-2'!U19,4,LEN(+'調査票1-2'!U19))))</f>
        <v/>
      </c>
      <c r="W7" s="6" t="str">
        <f>IF(+'調査票1-2'!V19=0,"",+'調査票1-2'!V19)</f>
        <v/>
      </c>
      <c r="X7" s="25" t="str">
        <f>IF(+'調査票1-2'!W19=0,"",(LEFT(+'調査票1-2'!W19,2)))</f>
        <v/>
      </c>
      <c r="Y7" s="6" t="str">
        <f>IF(+'調査票1-2'!X19=0,"",+'調査票1-2'!X19)</f>
        <v/>
      </c>
      <c r="Z7" s="25" t="str">
        <f>IF(+'調査票1-2'!Y19=0,"",(LEFT(+'調査票1-2'!Y19,2)))</f>
        <v/>
      </c>
      <c r="AA7" s="25" t="str">
        <f>IF(+'調査票1-2'!Z19=0,"",(LEFT(+'調査票1-2'!Z19,1)))</f>
        <v/>
      </c>
      <c r="AB7" s="25" t="str">
        <f>IF(+'調査票1-2'!AA19=0,"",(LEFT(+'調査票1-2'!AA19,1)))</f>
        <v/>
      </c>
      <c r="AC7" s="25" t="str">
        <f>IF(+'調査票1-2'!AB19=0,"",(LEFT(+'調査票1-2'!AB19,1)))</f>
        <v/>
      </c>
      <c r="AD7" s="25" t="str">
        <f>IF(+'調査票1-2'!AC19=0,"",(LEFT(+'調査票1-2'!AC19,1)))</f>
        <v/>
      </c>
      <c r="AE7" s="25" t="str">
        <f>IF(+'調査票1-2'!AD19=0,"",(LEFT(+'調査票1-2'!AD19,1)))</f>
        <v/>
      </c>
      <c r="AF7" s="25" t="str">
        <f>IF(+'調査票1-2'!AE19=0,"",(LEFT(+'調査票1-2'!AE19,1)))</f>
        <v/>
      </c>
      <c r="AG7" s="25" t="str">
        <f>IF(+'調査票1-2'!AF19=0,"",(LEFT(+'調査票1-2'!AF19,1)))</f>
        <v/>
      </c>
      <c r="AH7" s="73" t="str">
        <f>IF(+'調査票1-2'!AG19=0,"",(LEFT(+'調査票1-2'!AG19,1)))</f>
        <v/>
      </c>
    </row>
    <row r="8" spans="1:34" ht="21.95" customHeight="1">
      <c r="A8" s="72" t="str">
        <f>IF(D8="","",COUNTA($D$2:D8))</f>
        <v/>
      </c>
      <c r="B8" s="6" t="str">
        <f>IF(D8&lt;&gt;"",LEFT('調査票1-1'!$C$6,4),"")</f>
        <v/>
      </c>
      <c r="C8" s="6" t="str">
        <f>IF(D8&lt;&gt;"",RIGHT('調査票1-1'!$C$6,LEN('調査票1-1'!$C$6)-4),"")</f>
        <v/>
      </c>
      <c r="D8" s="6" t="str">
        <f>IF(+'調査票1-2'!B20=0,"",+'調査票1-2'!B20)</f>
        <v/>
      </c>
      <c r="E8" s="6" t="str">
        <f>IF(+'調査票1-2'!C20=0,"",+'調査票1-2'!C20)</f>
        <v/>
      </c>
      <c r="F8" s="25" t="str">
        <f>IF(+'調査票1-2'!D20=0,"",(LEFT(+'調査票1-2'!D20,1)))</f>
        <v/>
      </c>
      <c r="G8" s="25" t="str">
        <f>IF(+'調査票1-2'!E20=0,"",(LEFT(+'調査票1-2'!E20,1)))</f>
        <v/>
      </c>
      <c r="H8" s="25" t="str">
        <f>IF(+'調査票1-2'!F20=0,"",(LEFT(+'調査票1-2'!F20,1)))</f>
        <v/>
      </c>
      <c r="I8" s="25" t="str">
        <f>IF(+'調査票1-2'!G20=0,"",(LEFT(+'調査票1-2'!G20,1)))</f>
        <v/>
      </c>
      <c r="J8" s="25" t="str">
        <f>IF(+'調査票1-2'!H20=0,"",(LEFT(+'調査票1-2'!H20,1)))</f>
        <v/>
      </c>
      <c r="K8" s="25" t="str">
        <f>IF(+'調査票1-2'!I20=0,"",(LEFT(+'調査票1-2'!I20,1)))</f>
        <v/>
      </c>
      <c r="L8" s="25" t="str">
        <f>IF(+'調査票1-2'!J20=0,"",(LEFT(+'調査票1-2'!J20,1)))</f>
        <v/>
      </c>
      <c r="M8" s="25" t="str">
        <f>IF(+'調査票1-2'!K20=0,"",(LEFT(+'調査票1-2'!K20,1)))</f>
        <v/>
      </c>
      <c r="N8" s="25" t="str">
        <f>IF(+'調査票1-2'!L20=0,"",(LEFT(+'調査票1-2'!L20,1)))</f>
        <v/>
      </c>
      <c r="O8" s="25" t="str">
        <f>IF(+'調査票1-2'!M20=0,"",(LEFT(+'調査票1-2'!M20,1)))</f>
        <v/>
      </c>
      <c r="P8" s="25" t="str">
        <f>IF(+'調査票1-2'!N20=0,"",(LEFT(+'調査票1-2'!N20,1)))</f>
        <v/>
      </c>
      <c r="Q8" s="25" t="str">
        <f>IF(+'調査票1-2'!O20=0,"",(LEFT(+'調査票1-2'!O20,1)))</f>
        <v/>
      </c>
      <c r="R8" s="25" t="str">
        <f>IF(+'調査票1-2'!P20=0,"",(LEFT(+'調査票1-2'!P20,1)))</f>
        <v/>
      </c>
      <c r="S8" s="25" t="str">
        <f>IF(+'調査票1-2'!Q20=0,"",(LEFT(+'調査票1-2'!Q20,1)))</f>
        <v/>
      </c>
      <c r="T8" s="6" t="str">
        <f>IF(+'調査票1-2'!S20=0,"",+'調査票1-2'!R20*12+'調査票1-2'!S20)</f>
        <v/>
      </c>
      <c r="U8" s="6" t="str">
        <f>IF(+'調査票1-2'!T20=0,"",(+MID(+'調査票1-2'!T20,4,LEN(+'調査票1-2'!T20))))</f>
        <v/>
      </c>
      <c r="V8" s="6" t="str">
        <f>IF(+'調査票1-2'!U20=0,"",(+MID(+'調査票1-2'!U20,4,LEN(+'調査票1-2'!U20))))</f>
        <v/>
      </c>
      <c r="W8" s="6" t="str">
        <f>IF(+'調査票1-2'!V20=0,"",+'調査票1-2'!V20)</f>
        <v/>
      </c>
      <c r="X8" s="25" t="str">
        <f>IF(+'調査票1-2'!W20=0,"",(LEFT(+'調査票1-2'!W20,2)))</f>
        <v/>
      </c>
      <c r="Y8" s="6" t="str">
        <f>IF(+'調査票1-2'!X20=0,"",+'調査票1-2'!X20)</f>
        <v/>
      </c>
      <c r="Z8" s="25" t="str">
        <f>IF(+'調査票1-2'!Y20=0,"",(LEFT(+'調査票1-2'!Y20,2)))</f>
        <v/>
      </c>
      <c r="AA8" s="25" t="str">
        <f>IF(+'調査票1-2'!Z20=0,"",(LEFT(+'調査票1-2'!Z20,1)))</f>
        <v/>
      </c>
      <c r="AB8" s="25" t="str">
        <f>IF(+'調査票1-2'!AA20=0,"",(LEFT(+'調査票1-2'!AA20,1)))</f>
        <v/>
      </c>
      <c r="AC8" s="25" t="str">
        <f>IF(+'調査票1-2'!AB20=0,"",(LEFT(+'調査票1-2'!AB20,1)))</f>
        <v/>
      </c>
      <c r="AD8" s="25" t="str">
        <f>IF(+'調査票1-2'!AC20=0,"",(LEFT(+'調査票1-2'!AC20,1)))</f>
        <v/>
      </c>
      <c r="AE8" s="25" t="str">
        <f>IF(+'調査票1-2'!AD20=0,"",(LEFT(+'調査票1-2'!AD20,1)))</f>
        <v/>
      </c>
      <c r="AF8" s="25" t="str">
        <f>IF(+'調査票1-2'!AE20=0,"",(LEFT(+'調査票1-2'!AE20,1)))</f>
        <v/>
      </c>
      <c r="AG8" s="25" t="str">
        <f>IF(+'調査票1-2'!AF20=0,"",(LEFT(+'調査票1-2'!AF20,1)))</f>
        <v/>
      </c>
      <c r="AH8" s="73" t="str">
        <f>IF(+'調査票1-2'!AG20=0,"",(LEFT(+'調査票1-2'!AG20,1)))</f>
        <v/>
      </c>
    </row>
    <row r="9" spans="1:34" ht="21.95" customHeight="1">
      <c r="A9" s="72" t="str">
        <f>IF(D9="","",COUNTA($D$2:D9))</f>
        <v/>
      </c>
      <c r="B9" s="6" t="str">
        <f>IF(D9&lt;&gt;"",LEFT('調査票1-1'!$C$6,4),"")</f>
        <v/>
      </c>
      <c r="C9" s="6" t="str">
        <f>IF(D9&lt;&gt;"",RIGHT('調査票1-1'!$C$6,LEN('調査票1-1'!$C$6)-4),"")</f>
        <v/>
      </c>
      <c r="D9" s="6" t="str">
        <f>IF(+'調査票1-2'!B21=0,"",+'調査票1-2'!B21)</f>
        <v/>
      </c>
      <c r="E9" s="6" t="str">
        <f>IF(+'調査票1-2'!C21=0,"",+'調査票1-2'!C21)</f>
        <v/>
      </c>
      <c r="F9" s="25" t="str">
        <f>IF(+'調査票1-2'!D21=0,"",(LEFT(+'調査票1-2'!D21,1)))</f>
        <v/>
      </c>
      <c r="G9" s="25" t="str">
        <f>IF(+'調査票1-2'!E21=0,"",(LEFT(+'調査票1-2'!E21,1)))</f>
        <v/>
      </c>
      <c r="H9" s="25" t="str">
        <f>IF(+'調査票1-2'!F21=0,"",(LEFT(+'調査票1-2'!F21,1)))</f>
        <v/>
      </c>
      <c r="I9" s="25" t="str">
        <f>IF(+'調査票1-2'!G21=0,"",(LEFT(+'調査票1-2'!G21,1)))</f>
        <v/>
      </c>
      <c r="J9" s="25" t="str">
        <f>IF(+'調査票1-2'!H21=0,"",(LEFT(+'調査票1-2'!H21,1)))</f>
        <v/>
      </c>
      <c r="K9" s="25" t="str">
        <f>IF(+'調査票1-2'!I21=0,"",(LEFT(+'調査票1-2'!I21,1)))</f>
        <v/>
      </c>
      <c r="L9" s="25" t="str">
        <f>IF(+'調査票1-2'!J21=0,"",(LEFT(+'調査票1-2'!J21,1)))</f>
        <v/>
      </c>
      <c r="M9" s="25" t="str">
        <f>IF(+'調査票1-2'!K21=0,"",(LEFT(+'調査票1-2'!K21,1)))</f>
        <v/>
      </c>
      <c r="N9" s="25" t="str">
        <f>IF(+'調査票1-2'!L21=0,"",(LEFT(+'調査票1-2'!L21,1)))</f>
        <v/>
      </c>
      <c r="O9" s="25" t="str">
        <f>IF(+'調査票1-2'!M21=0,"",(LEFT(+'調査票1-2'!M21,1)))</f>
        <v/>
      </c>
      <c r="P9" s="25" t="str">
        <f>IF(+'調査票1-2'!N21=0,"",(LEFT(+'調査票1-2'!N21,1)))</f>
        <v/>
      </c>
      <c r="Q9" s="25" t="str">
        <f>IF(+'調査票1-2'!O21=0,"",(LEFT(+'調査票1-2'!O21,1)))</f>
        <v/>
      </c>
      <c r="R9" s="25" t="str">
        <f>IF(+'調査票1-2'!P21=0,"",(LEFT(+'調査票1-2'!P21,1)))</f>
        <v/>
      </c>
      <c r="S9" s="25" t="str">
        <f>IF(+'調査票1-2'!Q21=0,"",(LEFT(+'調査票1-2'!Q21,1)))</f>
        <v/>
      </c>
      <c r="T9" s="6" t="str">
        <f>IF(+'調査票1-2'!S21=0,"",+'調査票1-2'!R21*12+'調査票1-2'!S21)</f>
        <v/>
      </c>
      <c r="U9" s="6" t="str">
        <f>IF(+'調査票1-2'!T21=0,"",(+MID(+'調査票1-2'!T21,4,LEN(+'調査票1-2'!T21))))</f>
        <v/>
      </c>
      <c r="V9" s="6" t="str">
        <f>IF(+'調査票1-2'!U21=0,"",(+MID(+'調査票1-2'!U21,4,LEN(+'調査票1-2'!U21))))</f>
        <v/>
      </c>
      <c r="W9" s="6" t="str">
        <f>IF(+'調査票1-2'!V21=0,"",+'調査票1-2'!V21)</f>
        <v/>
      </c>
      <c r="X9" s="25" t="str">
        <f>IF(+'調査票1-2'!W21=0,"",(LEFT(+'調査票1-2'!W21,2)))</f>
        <v/>
      </c>
      <c r="Y9" s="6" t="str">
        <f>IF(+'調査票1-2'!X21=0,"",+'調査票1-2'!X21)</f>
        <v/>
      </c>
      <c r="Z9" s="25" t="str">
        <f>IF(+'調査票1-2'!Y21=0,"",(LEFT(+'調査票1-2'!Y21,2)))</f>
        <v/>
      </c>
      <c r="AA9" s="25" t="str">
        <f>IF(+'調査票1-2'!Z21=0,"",(LEFT(+'調査票1-2'!Z21,1)))</f>
        <v/>
      </c>
      <c r="AB9" s="25" t="str">
        <f>IF(+'調査票1-2'!AA21=0,"",(LEFT(+'調査票1-2'!AA21,1)))</f>
        <v/>
      </c>
      <c r="AC9" s="25" t="str">
        <f>IF(+'調査票1-2'!AB21=0,"",(LEFT(+'調査票1-2'!AB21,1)))</f>
        <v/>
      </c>
      <c r="AD9" s="25" t="str">
        <f>IF(+'調査票1-2'!AC21=0,"",(LEFT(+'調査票1-2'!AC21,1)))</f>
        <v/>
      </c>
      <c r="AE9" s="25" t="str">
        <f>IF(+'調査票1-2'!AD21=0,"",(LEFT(+'調査票1-2'!AD21,1)))</f>
        <v/>
      </c>
      <c r="AF9" s="25" t="str">
        <f>IF(+'調査票1-2'!AE21=0,"",(LEFT(+'調査票1-2'!AE21,1)))</f>
        <v/>
      </c>
      <c r="AG9" s="25" t="str">
        <f>IF(+'調査票1-2'!AF21=0,"",(LEFT(+'調査票1-2'!AF21,1)))</f>
        <v/>
      </c>
      <c r="AH9" s="73" t="str">
        <f>IF(+'調査票1-2'!AG21=0,"",(LEFT(+'調査票1-2'!AG21,1)))</f>
        <v/>
      </c>
    </row>
    <row r="10" spans="1:34" ht="21.95" customHeight="1">
      <c r="A10" s="72" t="str">
        <f>IF(D10="","",COUNTA($D$2:D10))</f>
        <v/>
      </c>
      <c r="B10" s="6" t="str">
        <f>IF(D10&lt;&gt;"",LEFT('調査票1-1'!$C$6,4),"")</f>
        <v/>
      </c>
      <c r="C10" s="6" t="str">
        <f>IF(D10&lt;&gt;"",RIGHT('調査票1-1'!$C$6,LEN('調査票1-1'!$C$6)-4),"")</f>
        <v/>
      </c>
      <c r="D10" s="6" t="str">
        <f>IF(+'調査票1-2'!B22=0,"",+'調査票1-2'!B22)</f>
        <v/>
      </c>
      <c r="E10" s="6" t="str">
        <f>IF(+'調査票1-2'!C22=0,"",+'調査票1-2'!C22)</f>
        <v/>
      </c>
      <c r="F10" s="25" t="str">
        <f>IF(+'調査票1-2'!D22=0,"",(LEFT(+'調査票1-2'!D22,1)))</f>
        <v/>
      </c>
      <c r="G10" s="25" t="str">
        <f>IF(+'調査票1-2'!E22=0,"",(LEFT(+'調査票1-2'!E22,1)))</f>
        <v/>
      </c>
      <c r="H10" s="25" t="str">
        <f>IF(+'調査票1-2'!F22=0,"",(LEFT(+'調査票1-2'!F22,1)))</f>
        <v/>
      </c>
      <c r="I10" s="25" t="str">
        <f>IF(+'調査票1-2'!G22=0,"",(LEFT(+'調査票1-2'!G22,1)))</f>
        <v/>
      </c>
      <c r="J10" s="25" t="str">
        <f>IF(+'調査票1-2'!H22=0,"",(LEFT(+'調査票1-2'!H22,1)))</f>
        <v/>
      </c>
      <c r="K10" s="25" t="str">
        <f>IF(+'調査票1-2'!I22=0,"",(LEFT(+'調査票1-2'!I22,1)))</f>
        <v/>
      </c>
      <c r="L10" s="25" t="str">
        <f>IF(+'調査票1-2'!J22=0,"",(LEFT(+'調査票1-2'!J22,1)))</f>
        <v/>
      </c>
      <c r="M10" s="25" t="str">
        <f>IF(+'調査票1-2'!K22=0,"",(LEFT(+'調査票1-2'!K22,1)))</f>
        <v/>
      </c>
      <c r="N10" s="25" t="str">
        <f>IF(+'調査票1-2'!L22=0,"",(LEFT(+'調査票1-2'!L22,1)))</f>
        <v/>
      </c>
      <c r="O10" s="25" t="str">
        <f>IF(+'調査票1-2'!M22=0,"",(LEFT(+'調査票1-2'!M22,1)))</f>
        <v/>
      </c>
      <c r="P10" s="25" t="str">
        <f>IF(+'調査票1-2'!N22=0,"",(LEFT(+'調査票1-2'!N22,1)))</f>
        <v/>
      </c>
      <c r="Q10" s="25" t="str">
        <f>IF(+'調査票1-2'!O22=0,"",(LEFT(+'調査票1-2'!O22,1)))</f>
        <v/>
      </c>
      <c r="R10" s="25" t="str">
        <f>IF(+'調査票1-2'!P22=0,"",(LEFT(+'調査票1-2'!P22,1)))</f>
        <v/>
      </c>
      <c r="S10" s="25" t="str">
        <f>IF(+'調査票1-2'!Q22=0,"",(LEFT(+'調査票1-2'!Q22,1)))</f>
        <v/>
      </c>
      <c r="T10" s="6" t="str">
        <f>IF(+'調査票1-2'!S22=0,"",+'調査票1-2'!R22*12+'調査票1-2'!S22)</f>
        <v/>
      </c>
      <c r="U10" s="6" t="str">
        <f>IF(+'調査票1-2'!T22=0,"",(+MID(+'調査票1-2'!T22,4,LEN(+'調査票1-2'!T22))))</f>
        <v/>
      </c>
      <c r="V10" s="6" t="str">
        <f>IF(+'調査票1-2'!U22=0,"",(+MID(+'調査票1-2'!U22,4,LEN(+'調査票1-2'!U22))))</f>
        <v/>
      </c>
      <c r="W10" s="6" t="str">
        <f>IF(+'調査票1-2'!V22=0,"",+'調査票1-2'!V22)</f>
        <v/>
      </c>
      <c r="X10" s="25" t="str">
        <f>IF(+'調査票1-2'!W22=0,"",(LEFT(+'調査票1-2'!W22,2)))</f>
        <v/>
      </c>
      <c r="Y10" s="6" t="str">
        <f>IF(+'調査票1-2'!X22=0,"",+'調査票1-2'!X22)</f>
        <v/>
      </c>
      <c r="Z10" s="25" t="str">
        <f>IF(+'調査票1-2'!Y22=0,"",(LEFT(+'調査票1-2'!Y22,2)))</f>
        <v/>
      </c>
      <c r="AA10" s="25" t="str">
        <f>IF(+'調査票1-2'!Z22=0,"",(LEFT(+'調査票1-2'!Z22,1)))</f>
        <v/>
      </c>
      <c r="AB10" s="25" t="str">
        <f>IF(+'調査票1-2'!AA22=0,"",(LEFT(+'調査票1-2'!AA22,1)))</f>
        <v/>
      </c>
      <c r="AC10" s="25" t="str">
        <f>IF(+'調査票1-2'!AB22=0,"",(LEFT(+'調査票1-2'!AB22,1)))</f>
        <v/>
      </c>
      <c r="AD10" s="25" t="str">
        <f>IF(+'調査票1-2'!AC22=0,"",(LEFT(+'調査票1-2'!AC22,1)))</f>
        <v/>
      </c>
      <c r="AE10" s="25" t="str">
        <f>IF(+'調査票1-2'!AD22=0,"",(LEFT(+'調査票1-2'!AD22,1)))</f>
        <v/>
      </c>
      <c r="AF10" s="25" t="str">
        <f>IF(+'調査票1-2'!AE22=0,"",(LEFT(+'調査票1-2'!AE22,1)))</f>
        <v/>
      </c>
      <c r="AG10" s="25" t="str">
        <f>IF(+'調査票1-2'!AF22=0,"",(LEFT(+'調査票1-2'!AF22,1)))</f>
        <v/>
      </c>
      <c r="AH10" s="73" t="str">
        <f>IF(+'調査票1-2'!AG22=0,"",(LEFT(+'調査票1-2'!AG22,1)))</f>
        <v/>
      </c>
    </row>
    <row r="11" spans="1:34" ht="21.95" customHeight="1">
      <c r="A11" s="72" t="str">
        <f>IF(D11="","",COUNTA($D$2:D11))</f>
        <v/>
      </c>
      <c r="B11" s="6" t="str">
        <f>IF(D11&lt;&gt;"",LEFT('調査票1-1'!$C$6,4),"")</f>
        <v/>
      </c>
      <c r="C11" s="6" t="str">
        <f>IF(D11&lt;&gt;"",RIGHT('調査票1-1'!$C$6,LEN('調査票1-1'!$C$6)-4),"")</f>
        <v/>
      </c>
      <c r="D11" s="6" t="str">
        <f>IF(+'調査票1-2'!B23=0,"",+'調査票1-2'!B23)</f>
        <v/>
      </c>
      <c r="E11" s="6" t="str">
        <f>IF(+'調査票1-2'!C23=0,"",+'調査票1-2'!C23)</f>
        <v/>
      </c>
      <c r="F11" s="25" t="str">
        <f>IF(+'調査票1-2'!D23=0,"",(LEFT(+'調査票1-2'!D23,1)))</f>
        <v/>
      </c>
      <c r="G11" s="25" t="str">
        <f>IF(+'調査票1-2'!E23=0,"",(LEFT(+'調査票1-2'!E23,1)))</f>
        <v/>
      </c>
      <c r="H11" s="25" t="str">
        <f>IF(+'調査票1-2'!F23=0,"",(LEFT(+'調査票1-2'!F23,1)))</f>
        <v/>
      </c>
      <c r="I11" s="25" t="str">
        <f>IF(+'調査票1-2'!G23=0,"",(LEFT(+'調査票1-2'!G23,1)))</f>
        <v/>
      </c>
      <c r="J11" s="25" t="str">
        <f>IF(+'調査票1-2'!H23=0,"",(LEFT(+'調査票1-2'!H23,1)))</f>
        <v/>
      </c>
      <c r="K11" s="25" t="str">
        <f>IF(+'調査票1-2'!I23=0,"",(LEFT(+'調査票1-2'!I23,1)))</f>
        <v/>
      </c>
      <c r="L11" s="25" t="str">
        <f>IF(+'調査票1-2'!J23=0,"",(LEFT(+'調査票1-2'!J23,1)))</f>
        <v/>
      </c>
      <c r="M11" s="25" t="str">
        <f>IF(+'調査票1-2'!K23=0,"",(LEFT(+'調査票1-2'!K23,1)))</f>
        <v/>
      </c>
      <c r="N11" s="25" t="str">
        <f>IF(+'調査票1-2'!L23=0,"",(LEFT(+'調査票1-2'!L23,1)))</f>
        <v/>
      </c>
      <c r="O11" s="25" t="str">
        <f>IF(+'調査票1-2'!M23=0,"",(LEFT(+'調査票1-2'!M23,1)))</f>
        <v/>
      </c>
      <c r="P11" s="25" t="str">
        <f>IF(+'調査票1-2'!N23=0,"",(LEFT(+'調査票1-2'!N23,1)))</f>
        <v/>
      </c>
      <c r="Q11" s="25" t="str">
        <f>IF(+'調査票1-2'!O23=0,"",(LEFT(+'調査票1-2'!O23,1)))</f>
        <v/>
      </c>
      <c r="R11" s="25" t="str">
        <f>IF(+'調査票1-2'!P23=0,"",(LEFT(+'調査票1-2'!P23,1)))</f>
        <v/>
      </c>
      <c r="S11" s="25" t="str">
        <f>IF(+'調査票1-2'!Q23=0,"",(LEFT(+'調査票1-2'!Q23,1)))</f>
        <v/>
      </c>
      <c r="T11" s="6" t="str">
        <f>IF(+'調査票1-2'!S23=0,"",+'調査票1-2'!R23*12+'調査票1-2'!S23)</f>
        <v/>
      </c>
      <c r="U11" s="6" t="str">
        <f>IF(+'調査票1-2'!T23=0,"",(+MID(+'調査票1-2'!T23,4,LEN(+'調査票1-2'!T23))))</f>
        <v/>
      </c>
      <c r="V11" s="6" t="str">
        <f>IF(+'調査票1-2'!U23=0,"",(+MID(+'調査票1-2'!U23,4,LEN(+'調査票1-2'!U23))))</f>
        <v/>
      </c>
      <c r="W11" s="6" t="str">
        <f>IF(+'調査票1-2'!V23=0,"",+'調査票1-2'!V23)</f>
        <v/>
      </c>
      <c r="X11" s="25" t="str">
        <f>IF(+'調査票1-2'!W23=0,"",(LEFT(+'調査票1-2'!W23,2)))</f>
        <v/>
      </c>
      <c r="Y11" s="6" t="str">
        <f>IF(+'調査票1-2'!X23=0,"",+'調査票1-2'!X23)</f>
        <v/>
      </c>
      <c r="Z11" s="25" t="str">
        <f>IF(+'調査票1-2'!Y23=0,"",(LEFT(+'調査票1-2'!Y23,2)))</f>
        <v/>
      </c>
      <c r="AA11" s="25" t="str">
        <f>IF(+'調査票1-2'!Z23=0,"",(LEFT(+'調査票1-2'!Z23,1)))</f>
        <v/>
      </c>
      <c r="AB11" s="25" t="str">
        <f>IF(+'調査票1-2'!AA23=0,"",(LEFT(+'調査票1-2'!AA23,1)))</f>
        <v/>
      </c>
      <c r="AC11" s="25" t="str">
        <f>IF(+'調査票1-2'!AB23=0,"",(LEFT(+'調査票1-2'!AB23,1)))</f>
        <v/>
      </c>
      <c r="AD11" s="25" t="str">
        <f>IF(+'調査票1-2'!AC23=0,"",(LEFT(+'調査票1-2'!AC23,1)))</f>
        <v/>
      </c>
      <c r="AE11" s="25" t="str">
        <f>IF(+'調査票1-2'!AD23=0,"",(LEFT(+'調査票1-2'!AD23,1)))</f>
        <v/>
      </c>
      <c r="AF11" s="25" t="str">
        <f>IF(+'調査票1-2'!AE23=0,"",(LEFT(+'調査票1-2'!AE23,1)))</f>
        <v/>
      </c>
      <c r="AG11" s="25" t="str">
        <f>IF(+'調査票1-2'!AF23=0,"",(LEFT(+'調査票1-2'!AF23,1)))</f>
        <v/>
      </c>
      <c r="AH11" s="73" t="str">
        <f>IF(+'調査票1-2'!AG23=0,"",(LEFT(+'調査票1-2'!AG23,1)))</f>
        <v/>
      </c>
    </row>
    <row r="12" spans="1:34" ht="21.95" customHeight="1">
      <c r="A12" s="72" t="str">
        <f>IF(D12="","",COUNTA($D$2:D12))</f>
        <v/>
      </c>
      <c r="B12" s="6" t="str">
        <f>IF(D12&lt;&gt;"",LEFT('調査票1-1'!$C$6,4),"")</f>
        <v/>
      </c>
      <c r="C12" s="6" t="str">
        <f>IF(D12&lt;&gt;"",RIGHT('調査票1-1'!$C$6,LEN('調査票1-1'!$C$6)-4),"")</f>
        <v/>
      </c>
      <c r="D12" s="6" t="str">
        <f>IF(+'調査票1-2'!B24=0,"",+'調査票1-2'!B24)</f>
        <v/>
      </c>
      <c r="E12" s="6" t="str">
        <f>IF(+'調査票1-2'!C24=0,"",+'調査票1-2'!C24)</f>
        <v/>
      </c>
      <c r="F12" s="25" t="str">
        <f>IF(+'調査票1-2'!D24=0,"",(LEFT(+'調査票1-2'!D24,1)))</f>
        <v/>
      </c>
      <c r="G12" s="25" t="str">
        <f>IF(+'調査票1-2'!E24=0,"",(LEFT(+'調査票1-2'!E24,1)))</f>
        <v/>
      </c>
      <c r="H12" s="25" t="str">
        <f>IF(+'調査票1-2'!F24=0,"",(LEFT(+'調査票1-2'!F24,1)))</f>
        <v/>
      </c>
      <c r="I12" s="25" t="str">
        <f>IF(+'調査票1-2'!G24=0,"",(LEFT(+'調査票1-2'!G24,1)))</f>
        <v/>
      </c>
      <c r="J12" s="25" t="str">
        <f>IF(+'調査票1-2'!H24=0,"",(LEFT(+'調査票1-2'!H24,1)))</f>
        <v/>
      </c>
      <c r="K12" s="25" t="str">
        <f>IF(+'調査票1-2'!I24=0,"",(LEFT(+'調査票1-2'!I24,1)))</f>
        <v/>
      </c>
      <c r="L12" s="25" t="str">
        <f>IF(+'調査票1-2'!J24=0,"",(LEFT(+'調査票1-2'!J24,1)))</f>
        <v/>
      </c>
      <c r="M12" s="25" t="str">
        <f>IF(+'調査票1-2'!K24=0,"",(LEFT(+'調査票1-2'!K24,1)))</f>
        <v/>
      </c>
      <c r="N12" s="25" t="str">
        <f>IF(+'調査票1-2'!L24=0,"",(LEFT(+'調査票1-2'!L24,1)))</f>
        <v/>
      </c>
      <c r="O12" s="25" t="str">
        <f>IF(+'調査票1-2'!M24=0,"",(LEFT(+'調査票1-2'!M24,1)))</f>
        <v/>
      </c>
      <c r="P12" s="25" t="str">
        <f>IF(+'調査票1-2'!N24=0,"",(LEFT(+'調査票1-2'!N24,1)))</f>
        <v/>
      </c>
      <c r="Q12" s="25" t="str">
        <f>IF(+'調査票1-2'!O24=0,"",(LEFT(+'調査票1-2'!O24,1)))</f>
        <v/>
      </c>
      <c r="R12" s="25" t="str">
        <f>IF(+'調査票1-2'!P24=0,"",(LEFT(+'調査票1-2'!P24,1)))</f>
        <v/>
      </c>
      <c r="S12" s="25" t="str">
        <f>IF(+'調査票1-2'!Q24=0,"",(LEFT(+'調査票1-2'!Q24,1)))</f>
        <v/>
      </c>
      <c r="T12" s="6" t="str">
        <f>IF(+'調査票1-2'!S24=0,"",+'調査票1-2'!R24*12+'調査票1-2'!S24)</f>
        <v/>
      </c>
      <c r="U12" s="6" t="str">
        <f>IF(+'調査票1-2'!T24=0,"",(+MID(+'調査票1-2'!T24,4,LEN(+'調査票1-2'!T24))))</f>
        <v/>
      </c>
      <c r="V12" s="6" t="str">
        <f>IF(+'調査票1-2'!U24=0,"",(+MID(+'調査票1-2'!U24,4,LEN(+'調査票1-2'!U24))))</f>
        <v/>
      </c>
      <c r="W12" s="6" t="str">
        <f>IF(+'調査票1-2'!V24=0,"",+'調査票1-2'!V24)</f>
        <v/>
      </c>
      <c r="X12" s="25" t="str">
        <f>IF(+'調査票1-2'!W24=0,"",(LEFT(+'調査票1-2'!W24,2)))</f>
        <v/>
      </c>
      <c r="Y12" s="6" t="str">
        <f>IF(+'調査票1-2'!X24=0,"",+'調査票1-2'!X24)</f>
        <v/>
      </c>
      <c r="Z12" s="25" t="str">
        <f>IF(+'調査票1-2'!Y24=0,"",(LEFT(+'調査票1-2'!Y24,2)))</f>
        <v/>
      </c>
      <c r="AA12" s="25" t="str">
        <f>IF(+'調査票1-2'!Z24=0,"",(LEFT(+'調査票1-2'!Z24,1)))</f>
        <v/>
      </c>
      <c r="AB12" s="25" t="str">
        <f>IF(+'調査票1-2'!AA24=0,"",(LEFT(+'調査票1-2'!AA24,1)))</f>
        <v/>
      </c>
      <c r="AC12" s="25" t="str">
        <f>IF(+'調査票1-2'!AB24=0,"",(LEFT(+'調査票1-2'!AB24,1)))</f>
        <v/>
      </c>
      <c r="AD12" s="25" t="str">
        <f>IF(+'調査票1-2'!AC24=0,"",(LEFT(+'調査票1-2'!AC24,1)))</f>
        <v/>
      </c>
      <c r="AE12" s="25" t="str">
        <f>IF(+'調査票1-2'!AD24=0,"",(LEFT(+'調査票1-2'!AD24,1)))</f>
        <v/>
      </c>
      <c r="AF12" s="25" t="str">
        <f>IF(+'調査票1-2'!AE24=0,"",(LEFT(+'調査票1-2'!AE24,1)))</f>
        <v/>
      </c>
      <c r="AG12" s="25" t="str">
        <f>IF(+'調査票1-2'!AF24=0,"",(LEFT(+'調査票1-2'!AF24,1)))</f>
        <v/>
      </c>
      <c r="AH12" s="73" t="str">
        <f>IF(+'調査票1-2'!AG24=0,"",(LEFT(+'調査票1-2'!AG24,1)))</f>
        <v/>
      </c>
    </row>
    <row r="13" spans="1:34" ht="21.95" customHeight="1">
      <c r="A13" s="72" t="str">
        <f>IF(D13="","",COUNTA($D$2:D13))</f>
        <v/>
      </c>
      <c r="B13" s="6" t="str">
        <f>IF(D13&lt;&gt;"",LEFT('調査票1-1'!$C$6,4),"")</f>
        <v/>
      </c>
      <c r="C13" s="6" t="str">
        <f>IF(D13&lt;&gt;"",RIGHT('調査票1-1'!$C$6,LEN('調査票1-1'!$C$6)-4),"")</f>
        <v/>
      </c>
      <c r="D13" s="6" t="str">
        <f>IF(+'調査票1-2'!B25=0,"",+'調査票1-2'!B25)</f>
        <v/>
      </c>
      <c r="E13" s="6" t="str">
        <f>IF(+'調査票1-2'!C25=0,"",+'調査票1-2'!C25)</f>
        <v/>
      </c>
      <c r="F13" s="25" t="str">
        <f>IF(+'調査票1-2'!D25=0,"",(LEFT(+'調査票1-2'!D25,1)))</f>
        <v/>
      </c>
      <c r="G13" s="25" t="str">
        <f>IF(+'調査票1-2'!E25=0,"",(LEFT(+'調査票1-2'!E25,1)))</f>
        <v/>
      </c>
      <c r="H13" s="25" t="str">
        <f>IF(+'調査票1-2'!F25=0,"",(LEFT(+'調査票1-2'!F25,1)))</f>
        <v/>
      </c>
      <c r="I13" s="25" t="str">
        <f>IF(+'調査票1-2'!G25=0,"",(LEFT(+'調査票1-2'!G25,1)))</f>
        <v/>
      </c>
      <c r="J13" s="25" t="str">
        <f>IF(+'調査票1-2'!H25=0,"",(LEFT(+'調査票1-2'!H25,1)))</f>
        <v/>
      </c>
      <c r="K13" s="25" t="str">
        <f>IF(+'調査票1-2'!I25=0,"",(LEFT(+'調査票1-2'!I25,1)))</f>
        <v/>
      </c>
      <c r="L13" s="25" t="str">
        <f>IF(+'調査票1-2'!J25=0,"",(LEFT(+'調査票1-2'!J25,1)))</f>
        <v/>
      </c>
      <c r="M13" s="25" t="str">
        <f>IF(+'調査票1-2'!K25=0,"",(LEFT(+'調査票1-2'!K25,1)))</f>
        <v/>
      </c>
      <c r="N13" s="25" t="str">
        <f>IF(+'調査票1-2'!L25=0,"",(LEFT(+'調査票1-2'!L25,1)))</f>
        <v/>
      </c>
      <c r="O13" s="25" t="str">
        <f>IF(+'調査票1-2'!M25=0,"",(LEFT(+'調査票1-2'!M25,1)))</f>
        <v/>
      </c>
      <c r="P13" s="25" t="str">
        <f>IF(+'調査票1-2'!N25=0,"",(LEFT(+'調査票1-2'!N25,1)))</f>
        <v/>
      </c>
      <c r="Q13" s="25" t="str">
        <f>IF(+'調査票1-2'!O25=0,"",(LEFT(+'調査票1-2'!O25,1)))</f>
        <v/>
      </c>
      <c r="R13" s="25" t="str">
        <f>IF(+'調査票1-2'!P25=0,"",(LEFT(+'調査票1-2'!P25,1)))</f>
        <v/>
      </c>
      <c r="S13" s="25" t="str">
        <f>IF(+'調査票1-2'!Q25=0,"",(LEFT(+'調査票1-2'!Q25,1)))</f>
        <v/>
      </c>
      <c r="T13" s="6" t="str">
        <f>IF(+'調査票1-2'!S25=0,"",+'調査票1-2'!R25*12+'調査票1-2'!S25)</f>
        <v/>
      </c>
      <c r="U13" s="6" t="str">
        <f>IF(+'調査票1-2'!T25=0,"",(+MID(+'調査票1-2'!T25,4,LEN(+'調査票1-2'!T25))))</f>
        <v/>
      </c>
      <c r="V13" s="6" t="str">
        <f>IF(+'調査票1-2'!U25=0,"",(+MID(+'調査票1-2'!U25,4,LEN(+'調査票1-2'!U25))))</f>
        <v/>
      </c>
      <c r="W13" s="6" t="str">
        <f>IF(+'調査票1-2'!V25=0,"",+'調査票1-2'!V25)</f>
        <v/>
      </c>
      <c r="X13" s="25" t="str">
        <f>IF(+'調査票1-2'!W25=0,"",(LEFT(+'調査票1-2'!W25,2)))</f>
        <v/>
      </c>
      <c r="Y13" s="6" t="str">
        <f>IF(+'調査票1-2'!X25=0,"",+'調査票1-2'!X25)</f>
        <v/>
      </c>
      <c r="Z13" s="25" t="str">
        <f>IF(+'調査票1-2'!Y25=0,"",(LEFT(+'調査票1-2'!Y25,2)))</f>
        <v/>
      </c>
      <c r="AA13" s="25" t="str">
        <f>IF(+'調査票1-2'!Z25=0,"",(LEFT(+'調査票1-2'!Z25,1)))</f>
        <v/>
      </c>
      <c r="AB13" s="25" t="str">
        <f>IF(+'調査票1-2'!AA25=0,"",(LEFT(+'調査票1-2'!AA25,1)))</f>
        <v/>
      </c>
      <c r="AC13" s="25" t="str">
        <f>IF(+'調査票1-2'!AB25=0,"",(LEFT(+'調査票1-2'!AB25,1)))</f>
        <v/>
      </c>
      <c r="AD13" s="25" t="str">
        <f>IF(+'調査票1-2'!AC25=0,"",(LEFT(+'調査票1-2'!AC25,1)))</f>
        <v/>
      </c>
      <c r="AE13" s="25" t="str">
        <f>IF(+'調査票1-2'!AD25=0,"",(LEFT(+'調査票1-2'!AD25,1)))</f>
        <v/>
      </c>
      <c r="AF13" s="25" t="str">
        <f>IF(+'調査票1-2'!AE25=0,"",(LEFT(+'調査票1-2'!AE25,1)))</f>
        <v/>
      </c>
      <c r="AG13" s="25" t="str">
        <f>IF(+'調査票1-2'!AF25=0,"",(LEFT(+'調査票1-2'!AF25,1)))</f>
        <v/>
      </c>
      <c r="AH13" s="73" t="str">
        <f>IF(+'調査票1-2'!AG25=0,"",(LEFT(+'調査票1-2'!AG25,1)))</f>
        <v/>
      </c>
    </row>
    <row r="14" spans="1:34" ht="21.95" customHeight="1">
      <c r="A14" s="72" t="str">
        <f>IF(D14="","",COUNTA($D$2:D14))</f>
        <v/>
      </c>
      <c r="B14" s="6" t="str">
        <f>IF(D14&lt;&gt;"",LEFT('調査票1-1'!$C$6,4),"")</f>
        <v/>
      </c>
      <c r="C14" s="6" t="str">
        <f>IF(D14&lt;&gt;"",RIGHT('調査票1-1'!$C$6,LEN('調査票1-1'!$C$6)-4),"")</f>
        <v/>
      </c>
      <c r="D14" s="6" t="str">
        <f>IF(+'調査票1-2'!B26=0,"",+'調査票1-2'!B26)</f>
        <v/>
      </c>
      <c r="E14" s="6" t="str">
        <f>IF(+'調査票1-2'!C26=0,"",+'調査票1-2'!C26)</f>
        <v/>
      </c>
      <c r="F14" s="25" t="str">
        <f>IF(+'調査票1-2'!D26=0,"",(LEFT(+'調査票1-2'!D26,1)))</f>
        <v/>
      </c>
      <c r="G14" s="25" t="str">
        <f>IF(+'調査票1-2'!E26=0,"",(LEFT(+'調査票1-2'!E26,1)))</f>
        <v/>
      </c>
      <c r="H14" s="25" t="str">
        <f>IF(+'調査票1-2'!F26=0,"",(LEFT(+'調査票1-2'!F26,1)))</f>
        <v/>
      </c>
      <c r="I14" s="25" t="str">
        <f>IF(+'調査票1-2'!G26=0,"",(LEFT(+'調査票1-2'!G26,1)))</f>
        <v/>
      </c>
      <c r="J14" s="25" t="str">
        <f>IF(+'調査票1-2'!H26=0,"",(LEFT(+'調査票1-2'!H26,1)))</f>
        <v/>
      </c>
      <c r="K14" s="25" t="str">
        <f>IF(+'調査票1-2'!I26=0,"",(LEFT(+'調査票1-2'!I26,1)))</f>
        <v/>
      </c>
      <c r="L14" s="25" t="str">
        <f>IF(+'調査票1-2'!J26=0,"",(LEFT(+'調査票1-2'!J26,1)))</f>
        <v/>
      </c>
      <c r="M14" s="25" t="str">
        <f>IF(+'調査票1-2'!K26=0,"",(LEFT(+'調査票1-2'!K26,1)))</f>
        <v/>
      </c>
      <c r="N14" s="25" t="str">
        <f>IF(+'調査票1-2'!L26=0,"",(LEFT(+'調査票1-2'!L26,1)))</f>
        <v/>
      </c>
      <c r="O14" s="25" t="str">
        <f>IF(+'調査票1-2'!M26=0,"",(LEFT(+'調査票1-2'!M26,1)))</f>
        <v/>
      </c>
      <c r="P14" s="25" t="str">
        <f>IF(+'調査票1-2'!N26=0,"",(LEFT(+'調査票1-2'!N26,1)))</f>
        <v/>
      </c>
      <c r="Q14" s="25" t="str">
        <f>IF(+'調査票1-2'!O26=0,"",(LEFT(+'調査票1-2'!O26,1)))</f>
        <v/>
      </c>
      <c r="R14" s="25" t="str">
        <f>IF(+'調査票1-2'!P26=0,"",(LEFT(+'調査票1-2'!P26,1)))</f>
        <v/>
      </c>
      <c r="S14" s="25" t="str">
        <f>IF(+'調査票1-2'!Q26=0,"",(LEFT(+'調査票1-2'!Q26,1)))</f>
        <v/>
      </c>
      <c r="T14" s="6" t="str">
        <f>IF(+'調査票1-2'!S26=0,"",+'調査票1-2'!R26*12+'調査票1-2'!S26)</f>
        <v/>
      </c>
      <c r="U14" s="6" t="str">
        <f>IF(+'調査票1-2'!T26=0,"",(+MID(+'調査票1-2'!T26,4,LEN(+'調査票1-2'!T26))))</f>
        <v/>
      </c>
      <c r="V14" s="6" t="str">
        <f>IF(+'調査票1-2'!U26=0,"",(+MID(+'調査票1-2'!U26,4,LEN(+'調査票1-2'!U26))))</f>
        <v/>
      </c>
      <c r="W14" s="6" t="str">
        <f>IF(+'調査票1-2'!V26=0,"",+'調査票1-2'!V26)</f>
        <v/>
      </c>
      <c r="X14" s="25" t="str">
        <f>IF(+'調査票1-2'!W26=0,"",(LEFT(+'調査票1-2'!W26,2)))</f>
        <v/>
      </c>
      <c r="Y14" s="6" t="str">
        <f>IF(+'調査票1-2'!X26=0,"",+'調査票1-2'!X26)</f>
        <v/>
      </c>
      <c r="Z14" s="25" t="str">
        <f>IF(+'調査票1-2'!Y26=0,"",(LEFT(+'調査票1-2'!Y26,2)))</f>
        <v/>
      </c>
      <c r="AA14" s="25" t="str">
        <f>IF(+'調査票1-2'!Z26=0,"",(LEFT(+'調査票1-2'!Z26,1)))</f>
        <v/>
      </c>
      <c r="AB14" s="25" t="str">
        <f>IF(+'調査票1-2'!AA26=0,"",(LEFT(+'調査票1-2'!AA26,1)))</f>
        <v/>
      </c>
      <c r="AC14" s="25" t="str">
        <f>IF(+'調査票1-2'!AB26=0,"",(LEFT(+'調査票1-2'!AB26,1)))</f>
        <v/>
      </c>
      <c r="AD14" s="25" t="str">
        <f>IF(+'調査票1-2'!AC26=0,"",(LEFT(+'調査票1-2'!AC26,1)))</f>
        <v/>
      </c>
      <c r="AE14" s="25" t="str">
        <f>IF(+'調査票1-2'!AD26=0,"",(LEFT(+'調査票1-2'!AD26,1)))</f>
        <v/>
      </c>
      <c r="AF14" s="25" t="str">
        <f>IF(+'調査票1-2'!AE26=0,"",(LEFT(+'調査票1-2'!AE26,1)))</f>
        <v/>
      </c>
      <c r="AG14" s="25" t="str">
        <f>IF(+'調査票1-2'!AF26=0,"",(LEFT(+'調査票1-2'!AF26,1)))</f>
        <v/>
      </c>
      <c r="AH14" s="73" t="str">
        <f>IF(+'調査票1-2'!AG26=0,"",(LEFT(+'調査票1-2'!AG26,1)))</f>
        <v/>
      </c>
    </row>
    <row r="15" spans="1:34" ht="21.95" customHeight="1">
      <c r="A15" s="72" t="str">
        <f>IF(D15="","",COUNTA($D$2:D15))</f>
        <v/>
      </c>
      <c r="B15" s="6" t="str">
        <f>IF(D15&lt;&gt;"",LEFT('調査票1-1'!$C$6,4),"")</f>
        <v/>
      </c>
      <c r="C15" s="6" t="str">
        <f>IF(D15&lt;&gt;"",RIGHT('調査票1-1'!$C$6,LEN('調査票1-1'!$C$6)-4),"")</f>
        <v/>
      </c>
      <c r="D15" s="6" t="str">
        <f>IF(+'調査票1-2'!B27=0,"",+'調査票1-2'!B27)</f>
        <v/>
      </c>
      <c r="E15" s="6" t="str">
        <f>IF(+'調査票1-2'!C27=0,"",+'調査票1-2'!C27)</f>
        <v/>
      </c>
      <c r="F15" s="25" t="str">
        <f>IF(+'調査票1-2'!D27=0,"",(LEFT(+'調査票1-2'!D27,1)))</f>
        <v/>
      </c>
      <c r="G15" s="25" t="str">
        <f>IF(+'調査票1-2'!E27=0,"",(LEFT(+'調査票1-2'!E27,1)))</f>
        <v/>
      </c>
      <c r="H15" s="25" t="str">
        <f>IF(+'調査票1-2'!F27=0,"",(LEFT(+'調査票1-2'!F27,1)))</f>
        <v/>
      </c>
      <c r="I15" s="25" t="str">
        <f>IF(+'調査票1-2'!G27=0,"",(LEFT(+'調査票1-2'!G27,1)))</f>
        <v/>
      </c>
      <c r="J15" s="25" t="str">
        <f>IF(+'調査票1-2'!H27=0,"",(LEFT(+'調査票1-2'!H27,1)))</f>
        <v/>
      </c>
      <c r="K15" s="25" t="str">
        <f>IF(+'調査票1-2'!I27=0,"",(LEFT(+'調査票1-2'!I27,1)))</f>
        <v/>
      </c>
      <c r="L15" s="25" t="str">
        <f>IF(+'調査票1-2'!J27=0,"",(LEFT(+'調査票1-2'!J27,1)))</f>
        <v/>
      </c>
      <c r="M15" s="25" t="str">
        <f>IF(+'調査票1-2'!K27=0,"",(LEFT(+'調査票1-2'!K27,1)))</f>
        <v/>
      </c>
      <c r="N15" s="25" t="str">
        <f>IF(+'調査票1-2'!L27=0,"",(LEFT(+'調査票1-2'!L27,1)))</f>
        <v/>
      </c>
      <c r="O15" s="25" t="str">
        <f>IF(+'調査票1-2'!M27=0,"",(LEFT(+'調査票1-2'!M27,1)))</f>
        <v/>
      </c>
      <c r="P15" s="25" t="str">
        <f>IF(+'調査票1-2'!N27=0,"",(LEFT(+'調査票1-2'!N27,1)))</f>
        <v/>
      </c>
      <c r="Q15" s="25" t="str">
        <f>IF(+'調査票1-2'!O27=0,"",(LEFT(+'調査票1-2'!O27,1)))</f>
        <v/>
      </c>
      <c r="R15" s="25" t="str">
        <f>IF(+'調査票1-2'!P27=0,"",(LEFT(+'調査票1-2'!P27,1)))</f>
        <v/>
      </c>
      <c r="S15" s="25" t="str">
        <f>IF(+'調査票1-2'!Q27=0,"",(LEFT(+'調査票1-2'!Q27,1)))</f>
        <v/>
      </c>
      <c r="T15" s="6" t="str">
        <f>IF(+'調査票1-2'!S27=0,"",+'調査票1-2'!R27*12+'調査票1-2'!S27)</f>
        <v/>
      </c>
      <c r="U15" s="6" t="str">
        <f>IF(+'調査票1-2'!T27=0,"",(+MID(+'調査票1-2'!T27,4,LEN(+'調査票1-2'!T27))))</f>
        <v/>
      </c>
      <c r="V15" s="6" t="str">
        <f>IF(+'調査票1-2'!U27=0,"",(+MID(+'調査票1-2'!U27,4,LEN(+'調査票1-2'!U27))))</f>
        <v/>
      </c>
      <c r="W15" s="6" t="str">
        <f>IF(+'調査票1-2'!V27=0,"",+'調査票1-2'!V27)</f>
        <v/>
      </c>
      <c r="X15" s="25" t="str">
        <f>IF(+'調査票1-2'!W27=0,"",(LEFT(+'調査票1-2'!W27,2)))</f>
        <v/>
      </c>
      <c r="Y15" s="6" t="str">
        <f>IF(+'調査票1-2'!X27=0,"",+'調査票1-2'!X27)</f>
        <v/>
      </c>
      <c r="Z15" s="25" t="str">
        <f>IF(+'調査票1-2'!Y27=0,"",(LEFT(+'調査票1-2'!Y27,2)))</f>
        <v/>
      </c>
      <c r="AA15" s="25" t="str">
        <f>IF(+'調査票1-2'!Z27=0,"",(LEFT(+'調査票1-2'!Z27,1)))</f>
        <v/>
      </c>
      <c r="AB15" s="25" t="str">
        <f>IF(+'調査票1-2'!AA27=0,"",(LEFT(+'調査票1-2'!AA27,1)))</f>
        <v/>
      </c>
      <c r="AC15" s="25" t="str">
        <f>IF(+'調査票1-2'!AB27=0,"",(LEFT(+'調査票1-2'!AB27,1)))</f>
        <v/>
      </c>
      <c r="AD15" s="25" t="str">
        <f>IF(+'調査票1-2'!AC27=0,"",(LEFT(+'調査票1-2'!AC27,1)))</f>
        <v/>
      </c>
      <c r="AE15" s="25" t="str">
        <f>IF(+'調査票1-2'!AD27=0,"",(LEFT(+'調査票1-2'!AD27,1)))</f>
        <v/>
      </c>
      <c r="AF15" s="25" t="str">
        <f>IF(+'調査票1-2'!AE27=0,"",(LEFT(+'調査票1-2'!AE27,1)))</f>
        <v/>
      </c>
      <c r="AG15" s="25" t="str">
        <f>IF(+'調査票1-2'!AF27=0,"",(LEFT(+'調査票1-2'!AF27,1)))</f>
        <v/>
      </c>
      <c r="AH15" s="73" t="str">
        <f>IF(+'調査票1-2'!AG27=0,"",(LEFT(+'調査票1-2'!AG27,1)))</f>
        <v/>
      </c>
    </row>
    <row r="16" spans="1:34" ht="21.95" customHeight="1">
      <c r="A16" s="72" t="str">
        <f>IF(D16="","",COUNTA($D$2:D16))</f>
        <v/>
      </c>
      <c r="B16" s="6" t="str">
        <f>IF(D16&lt;&gt;"",LEFT('調査票1-1'!$C$6,4),"")</f>
        <v/>
      </c>
      <c r="C16" s="6" t="str">
        <f>IF(D16&lt;&gt;"",RIGHT('調査票1-1'!$C$6,LEN('調査票1-1'!$C$6)-4),"")</f>
        <v/>
      </c>
      <c r="D16" s="6" t="str">
        <f>IF(+'調査票1-2'!B28=0,"",+'調査票1-2'!B28)</f>
        <v/>
      </c>
      <c r="E16" s="6" t="str">
        <f>IF(+'調査票1-2'!C28=0,"",+'調査票1-2'!C28)</f>
        <v/>
      </c>
      <c r="F16" s="25" t="str">
        <f>IF(+'調査票1-2'!D28=0,"",(LEFT(+'調査票1-2'!D28,1)))</f>
        <v/>
      </c>
      <c r="G16" s="25" t="str">
        <f>IF(+'調査票1-2'!E28=0,"",(LEFT(+'調査票1-2'!E28,1)))</f>
        <v/>
      </c>
      <c r="H16" s="25" t="str">
        <f>IF(+'調査票1-2'!F28=0,"",(LEFT(+'調査票1-2'!F28,1)))</f>
        <v/>
      </c>
      <c r="I16" s="25" t="str">
        <f>IF(+'調査票1-2'!G28=0,"",(LEFT(+'調査票1-2'!G28,1)))</f>
        <v/>
      </c>
      <c r="J16" s="25" t="str">
        <f>IF(+'調査票1-2'!H28=0,"",(LEFT(+'調査票1-2'!H28,1)))</f>
        <v/>
      </c>
      <c r="K16" s="25" t="str">
        <f>IF(+'調査票1-2'!I28=0,"",(LEFT(+'調査票1-2'!I28,1)))</f>
        <v/>
      </c>
      <c r="L16" s="25" t="str">
        <f>IF(+'調査票1-2'!J28=0,"",(LEFT(+'調査票1-2'!J28,1)))</f>
        <v/>
      </c>
      <c r="M16" s="25" t="str">
        <f>IF(+'調査票1-2'!K28=0,"",(LEFT(+'調査票1-2'!K28,1)))</f>
        <v/>
      </c>
      <c r="N16" s="25" t="str">
        <f>IF(+'調査票1-2'!L28=0,"",(LEFT(+'調査票1-2'!L28,1)))</f>
        <v/>
      </c>
      <c r="O16" s="25" t="str">
        <f>IF(+'調査票1-2'!M28=0,"",(LEFT(+'調査票1-2'!M28,1)))</f>
        <v/>
      </c>
      <c r="P16" s="25" t="str">
        <f>IF(+'調査票1-2'!N28=0,"",(LEFT(+'調査票1-2'!N28,1)))</f>
        <v/>
      </c>
      <c r="Q16" s="25" t="str">
        <f>IF(+'調査票1-2'!O28=0,"",(LEFT(+'調査票1-2'!O28,1)))</f>
        <v/>
      </c>
      <c r="R16" s="25" t="str">
        <f>IF(+'調査票1-2'!P28=0,"",(LEFT(+'調査票1-2'!P28,1)))</f>
        <v/>
      </c>
      <c r="S16" s="25" t="str">
        <f>IF(+'調査票1-2'!Q28=0,"",(LEFT(+'調査票1-2'!Q28,1)))</f>
        <v/>
      </c>
      <c r="T16" s="6" t="str">
        <f>IF(+'調査票1-2'!S28=0,"",+'調査票1-2'!R28*12+'調査票1-2'!S28)</f>
        <v/>
      </c>
      <c r="U16" s="6" t="str">
        <f>IF(+'調査票1-2'!T28=0,"",(+MID(+'調査票1-2'!T28,4,LEN(+'調査票1-2'!T28))))</f>
        <v/>
      </c>
      <c r="V16" s="6" t="str">
        <f>IF(+'調査票1-2'!U28=0,"",(+MID(+'調査票1-2'!U28,4,LEN(+'調査票1-2'!U28))))</f>
        <v/>
      </c>
      <c r="W16" s="6" t="str">
        <f>IF(+'調査票1-2'!V28=0,"",+'調査票1-2'!V28)</f>
        <v/>
      </c>
      <c r="X16" s="25" t="str">
        <f>IF(+'調査票1-2'!W28=0,"",(LEFT(+'調査票1-2'!W28,2)))</f>
        <v/>
      </c>
      <c r="Y16" s="6" t="str">
        <f>IF(+'調査票1-2'!X28=0,"",+'調査票1-2'!X28)</f>
        <v/>
      </c>
      <c r="Z16" s="25" t="str">
        <f>IF(+'調査票1-2'!Y28=0,"",(LEFT(+'調査票1-2'!Y28,2)))</f>
        <v/>
      </c>
      <c r="AA16" s="25" t="str">
        <f>IF(+'調査票1-2'!Z28=0,"",(LEFT(+'調査票1-2'!Z28,1)))</f>
        <v/>
      </c>
      <c r="AB16" s="25" t="str">
        <f>IF(+'調査票1-2'!AA28=0,"",(LEFT(+'調査票1-2'!AA28,1)))</f>
        <v/>
      </c>
      <c r="AC16" s="25" t="str">
        <f>IF(+'調査票1-2'!AB28=0,"",(LEFT(+'調査票1-2'!AB28,1)))</f>
        <v/>
      </c>
      <c r="AD16" s="25" t="str">
        <f>IF(+'調査票1-2'!AC28=0,"",(LEFT(+'調査票1-2'!AC28,1)))</f>
        <v/>
      </c>
      <c r="AE16" s="25" t="str">
        <f>IF(+'調査票1-2'!AD28=0,"",(LEFT(+'調査票1-2'!AD28,1)))</f>
        <v/>
      </c>
      <c r="AF16" s="25" t="str">
        <f>IF(+'調査票1-2'!AE28=0,"",(LEFT(+'調査票1-2'!AE28,1)))</f>
        <v/>
      </c>
      <c r="AG16" s="25" t="str">
        <f>IF(+'調査票1-2'!AF28=0,"",(LEFT(+'調査票1-2'!AF28,1)))</f>
        <v/>
      </c>
      <c r="AH16" s="73" t="str">
        <f>IF(+'調査票1-2'!AG28=0,"",(LEFT(+'調査票1-2'!AG28,1)))</f>
        <v/>
      </c>
    </row>
    <row r="17" spans="1:34" ht="21.95" customHeight="1">
      <c r="A17" s="72" t="str">
        <f>IF(D17="","",COUNTA($D$2:D17))</f>
        <v/>
      </c>
      <c r="B17" s="6" t="str">
        <f>IF(D17&lt;&gt;"",LEFT('調査票1-1'!$C$6,4),"")</f>
        <v/>
      </c>
      <c r="C17" s="6" t="str">
        <f>IF(D17&lt;&gt;"",RIGHT('調査票1-1'!$C$6,LEN('調査票1-1'!$C$6)-4),"")</f>
        <v/>
      </c>
      <c r="D17" s="6" t="str">
        <f>IF(+'調査票1-2'!B29=0,"",+'調査票1-2'!B29)</f>
        <v/>
      </c>
      <c r="E17" s="6" t="str">
        <f>IF(+'調査票1-2'!C29=0,"",+'調査票1-2'!C29)</f>
        <v/>
      </c>
      <c r="F17" s="25" t="str">
        <f>IF(+'調査票1-2'!D29=0,"",(LEFT(+'調査票1-2'!D29,1)))</f>
        <v/>
      </c>
      <c r="G17" s="25" t="str">
        <f>IF(+'調査票1-2'!E29=0,"",(LEFT(+'調査票1-2'!E29,1)))</f>
        <v/>
      </c>
      <c r="H17" s="25" t="str">
        <f>IF(+'調査票1-2'!F29=0,"",(LEFT(+'調査票1-2'!F29,1)))</f>
        <v/>
      </c>
      <c r="I17" s="25" t="str">
        <f>IF(+'調査票1-2'!G29=0,"",(LEFT(+'調査票1-2'!G29,1)))</f>
        <v/>
      </c>
      <c r="J17" s="25" t="str">
        <f>IF(+'調査票1-2'!H29=0,"",(LEFT(+'調査票1-2'!H29,1)))</f>
        <v/>
      </c>
      <c r="K17" s="25" t="str">
        <f>IF(+'調査票1-2'!I29=0,"",(LEFT(+'調査票1-2'!I29,1)))</f>
        <v/>
      </c>
      <c r="L17" s="25" t="str">
        <f>IF(+'調査票1-2'!J29=0,"",(LEFT(+'調査票1-2'!J29,1)))</f>
        <v/>
      </c>
      <c r="M17" s="25" t="str">
        <f>IF(+'調査票1-2'!K29=0,"",(LEFT(+'調査票1-2'!K29,1)))</f>
        <v/>
      </c>
      <c r="N17" s="25" t="str">
        <f>IF(+'調査票1-2'!L29=0,"",(LEFT(+'調査票1-2'!L29,1)))</f>
        <v/>
      </c>
      <c r="O17" s="25" t="str">
        <f>IF(+'調査票1-2'!M29=0,"",(LEFT(+'調査票1-2'!M29,1)))</f>
        <v/>
      </c>
      <c r="P17" s="25" t="str">
        <f>IF(+'調査票1-2'!N29=0,"",(LEFT(+'調査票1-2'!N29,1)))</f>
        <v/>
      </c>
      <c r="Q17" s="25" t="str">
        <f>IF(+'調査票1-2'!O29=0,"",(LEFT(+'調査票1-2'!O29,1)))</f>
        <v/>
      </c>
      <c r="R17" s="25" t="str">
        <f>IF(+'調査票1-2'!P29=0,"",(LEFT(+'調査票1-2'!P29,1)))</f>
        <v/>
      </c>
      <c r="S17" s="25" t="str">
        <f>IF(+'調査票1-2'!Q29=0,"",(LEFT(+'調査票1-2'!Q29,1)))</f>
        <v/>
      </c>
      <c r="T17" s="6" t="str">
        <f>IF(+'調査票1-2'!S29=0,"",+'調査票1-2'!R29*12+'調査票1-2'!S29)</f>
        <v/>
      </c>
      <c r="U17" s="6" t="str">
        <f>IF(+'調査票1-2'!T29=0,"",(+MID(+'調査票1-2'!T29,4,LEN(+'調査票1-2'!T29))))</f>
        <v/>
      </c>
      <c r="V17" s="6" t="str">
        <f>IF(+'調査票1-2'!U29=0,"",(+MID(+'調査票1-2'!U29,4,LEN(+'調査票1-2'!U29))))</f>
        <v/>
      </c>
      <c r="W17" s="6" t="str">
        <f>IF(+'調査票1-2'!V29=0,"",+'調査票1-2'!V29)</f>
        <v/>
      </c>
      <c r="X17" s="25" t="str">
        <f>IF(+'調査票1-2'!W29=0,"",(LEFT(+'調査票1-2'!W29,2)))</f>
        <v/>
      </c>
      <c r="Y17" s="6" t="str">
        <f>IF(+'調査票1-2'!X29=0,"",+'調査票1-2'!X29)</f>
        <v/>
      </c>
      <c r="Z17" s="25" t="str">
        <f>IF(+'調査票1-2'!Y29=0,"",(LEFT(+'調査票1-2'!Y29,2)))</f>
        <v/>
      </c>
      <c r="AA17" s="25" t="str">
        <f>IF(+'調査票1-2'!Z29=0,"",(LEFT(+'調査票1-2'!Z29,1)))</f>
        <v/>
      </c>
      <c r="AB17" s="25" t="str">
        <f>IF(+'調査票1-2'!AA29=0,"",(LEFT(+'調査票1-2'!AA29,1)))</f>
        <v/>
      </c>
      <c r="AC17" s="25" t="str">
        <f>IF(+'調査票1-2'!AB29=0,"",(LEFT(+'調査票1-2'!AB29,1)))</f>
        <v/>
      </c>
      <c r="AD17" s="25" t="str">
        <f>IF(+'調査票1-2'!AC29=0,"",(LEFT(+'調査票1-2'!AC29,1)))</f>
        <v/>
      </c>
      <c r="AE17" s="25" t="str">
        <f>IF(+'調査票1-2'!AD29=0,"",(LEFT(+'調査票1-2'!AD29,1)))</f>
        <v/>
      </c>
      <c r="AF17" s="25" t="str">
        <f>IF(+'調査票1-2'!AE29=0,"",(LEFT(+'調査票1-2'!AE29,1)))</f>
        <v/>
      </c>
      <c r="AG17" s="25" t="str">
        <f>IF(+'調査票1-2'!AF29=0,"",(LEFT(+'調査票1-2'!AF29,1)))</f>
        <v/>
      </c>
      <c r="AH17" s="73" t="str">
        <f>IF(+'調査票1-2'!AG29=0,"",(LEFT(+'調査票1-2'!AG29,1)))</f>
        <v/>
      </c>
    </row>
    <row r="18" spans="1:34" ht="21.95" customHeight="1">
      <c r="A18" s="72" t="str">
        <f>IF(D18="","",COUNTA($D$2:D18))</f>
        <v/>
      </c>
      <c r="B18" s="6" t="str">
        <f>IF(D18&lt;&gt;"",LEFT('調査票1-1'!$C$6,4),"")</f>
        <v/>
      </c>
      <c r="C18" s="6" t="str">
        <f>IF(D18&lt;&gt;"",RIGHT('調査票1-1'!$C$6,LEN('調査票1-1'!$C$6)-4),"")</f>
        <v/>
      </c>
      <c r="D18" s="6" t="str">
        <f>IF(+'調査票1-2'!B30=0,"",+'調査票1-2'!B30)</f>
        <v/>
      </c>
      <c r="E18" s="6" t="str">
        <f>IF(+'調査票1-2'!C30=0,"",+'調査票1-2'!C30)</f>
        <v/>
      </c>
      <c r="F18" s="25" t="str">
        <f>IF(+'調査票1-2'!D30=0,"",(LEFT(+'調査票1-2'!D30,1)))</f>
        <v/>
      </c>
      <c r="G18" s="25" t="str">
        <f>IF(+'調査票1-2'!E30=0,"",(LEFT(+'調査票1-2'!E30,1)))</f>
        <v/>
      </c>
      <c r="H18" s="25" t="str">
        <f>IF(+'調査票1-2'!F30=0,"",(LEFT(+'調査票1-2'!F30,1)))</f>
        <v/>
      </c>
      <c r="I18" s="25" t="str">
        <f>IF(+'調査票1-2'!G30=0,"",(LEFT(+'調査票1-2'!G30,1)))</f>
        <v/>
      </c>
      <c r="J18" s="25" t="str">
        <f>IF(+'調査票1-2'!H30=0,"",(LEFT(+'調査票1-2'!H30,1)))</f>
        <v/>
      </c>
      <c r="K18" s="25" t="str">
        <f>IF(+'調査票1-2'!I30=0,"",(LEFT(+'調査票1-2'!I30,1)))</f>
        <v/>
      </c>
      <c r="L18" s="25" t="str">
        <f>IF(+'調査票1-2'!J30=0,"",(LEFT(+'調査票1-2'!J30,1)))</f>
        <v/>
      </c>
      <c r="M18" s="25" t="str">
        <f>IF(+'調査票1-2'!K30=0,"",(LEFT(+'調査票1-2'!K30,1)))</f>
        <v/>
      </c>
      <c r="N18" s="25" t="str">
        <f>IF(+'調査票1-2'!L30=0,"",(LEFT(+'調査票1-2'!L30,1)))</f>
        <v/>
      </c>
      <c r="O18" s="25" t="str">
        <f>IF(+'調査票1-2'!M30=0,"",(LEFT(+'調査票1-2'!M30,1)))</f>
        <v/>
      </c>
      <c r="P18" s="25" t="str">
        <f>IF(+'調査票1-2'!N30=0,"",(LEFT(+'調査票1-2'!N30,1)))</f>
        <v/>
      </c>
      <c r="Q18" s="25" t="str">
        <f>IF(+'調査票1-2'!O30=0,"",(LEFT(+'調査票1-2'!O30,1)))</f>
        <v/>
      </c>
      <c r="R18" s="25" t="str">
        <f>IF(+'調査票1-2'!P30=0,"",(LEFT(+'調査票1-2'!P30,1)))</f>
        <v/>
      </c>
      <c r="S18" s="25" t="str">
        <f>IF(+'調査票1-2'!Q30=0,"",(LEFT(+'調査票1-2'!Q30,1)))</f>
        <v/>
      </c>
      <c r="T18" s="6" t="str">
        <f>IF(+'調査票1-2'!S30=0,"",+'調査票1-2'!R30*12+'調査票1-2'!S30)</f>
        <v/>
      </c>
      <c r="U18" s="6" t="str">
        <f>IF(+'調査票1-2'!T30=0,"",(+MID(+'調査票1-2'!T30,4,LEN(+'調査票1-2'!T30))))</f>
        <v/>
      </c>
      <c r="V18" s="6" t="str">
        <f>IF(+'調査票1-2'!U30=0,"",(+MID(+'調査票1-2'!U30,4,LEN(+'調査票1-2'!U30))))</f>
        <v/>
      </c>
      <c r="W18" s="6" t="str">
        <f>IF(+'調査票1-2'!V30=0,"",+'調査票1-2'!V30)</f>
        <v/>
      </c>
      <c r="X18" s="25" t="str">
        <f>IF(+'調査票1-2'!W30=0,"",(LEFT(+'調査票1-2'!W30,2)))</f>
        <v/>
      </c>
      <c r="Y18" s="6" t="str">
        <f>IF(+'調査票1-2'!X30=0,"",+'調査票1-2'!X30)</f>
        <v/>
      </c>
      <c r="Z18" s="25" t="str">
        <f>IF(+'調査票1-2'!Y30=0,"",(LEFT(+'調査票1-2'!Y30,2)))</f>
        <v/>
      </c>
      <c r="AA18" s="25" t="str">
        <f>IF(+'調査票1-2'!Z30=0,"",(LEFT(+'調査票1-2'!Z30,1)))</f>
        <v/>
      </c>
      <c r="AB18" s="25" t="str">
        <f>IF(+'調査票1-2'!AA30=0,"",(LEFT(+'調査票1-2'!AA30,1)))</f>
        <v/>
      </c>
      <c r="AC18" s="25" t="str">
        <f>IF(+'調査票1-2'!AB30=0,"",(LEFT(+'調査票1-2'!AB30,1)))</f>
        <v/>
      </c>
      <c r="AD18" s="25" t="str">
        <f>IF(+'調査票1-2'!AC30=0,"",(LEFT(+'調査票1-2'!AC30,1)))</f>
        <v/>
      </c>
      <c r="AE18" s="25" t="str">
        <f>IF(+'調査票1-2'!AD30=0,"",(LEFT(+'調査票1-2'!AD30,1)))</f>
        <v/>
      </c>
      <c r="AF18" s="25" t="str">
        <f>IF(+'調査票1-2'!AE30=0,"",(LEFT(+'調査票1-2'!AE30,1)))</f>
        <v/>
      </c>
      <c r="AG18" s="25" t="str">
        <f>IF(+'調査票1-2'!AF30=0,"",(LEFT(+'調査票1-2'!AF30,1)))</f>
        <v/>
      </c>
      <c r="AH18" s="73" t="str">
        <f>IF(+'調査票1-2'!AG30=0,"",(LEFT(+'調査票1-2'!AG30,1)))</f>
        <v/>
      </c>
    </row>
    <row r="19" spans="1:34" ht="21.95" customHeight="1">
      <c r="A19" s="72" t="str">
        <f>IF(D19="","",COUNTA($D$2:D19))</f>
        <v/>
      </c>
      <c r="B19" s="6" t="str">
        <f>IF(D19&lt;&gt;"",LEFT('調査票1-1'!$C$6,4),"")</f>
        <v/>
      </c>
      <c r="C19" s="6" t="str">
        <f>IF(D19&lt;&gt;"",RIGHT('調査票1-1'!$C$6,LEN('調査票1-1'!$C$6)-4),"")</f>
        <v/>
      </c>
      <c r="D19" s="6" t="str">
        <f>IF(+'調査票1-2'!B31=0,"",+'調査票1-2'!B31)</f>
        <v/>
      </c>
      <c r="E19" s="6" t="str">
        <f>IF(+'調査票1-2'!C31=0,"",+'調査票1-2'!C31)</f>
        <v/>
      </c>
      <c r="F19" s="25" t="str">
        <f>IF(+'調査票1-2'!D31=0,"",(LEFT(+'調査票1-2'!D31,1)))</f>
        <v/>
      </c>
      <c r="G19" s="25" t="str">
        <f>IF(+'調査票1-2'!E31=0,"",(LEFT(+'調査票1-2'!E31,1)))</f>
        <v/>
      </c>
      <c r="H19" s="25" t="str">
        <f>IF(+'調査票1-2'!F31=0,"",(LEFT(+'調査票1-2'!F31,1)))</f>
        <v/>
      </c>
      <c r="I19" s="25" t="str">
        <f>IF(+'調査票1-2'!G31=0,"",(LEFT(+'調査票1-2'!G31,1)))</f>
        <v/>
      </c>
      <c r="J19" s="25" t="str">
        <f>IF(+'調査票1-2'!H31=0,"",(LEFT(+'調査票1-2'!H31,1)))</f>
        <v/>
      </c>
      <c r="K19" s="25" t="str">
        <f>IF(+'調査票1-2'!I31=0,"",(LEFT(+'調査票1-2'!I31,1)))</f>
        <v/>
      </c>
      <c r="L19" s="25" t="str">
        <f>IF(+'調査票1-2'!J31=0,"",(LEFT(+'調査票1-2'!J31,1)))</f>
        <v/>
      </c>
      <c r="M19" s="25" t="str">
        <f>IF(+'調査票1-2'!K31=0,"",(LEFT(+'調査票1-2'!K31,1)))</f>
        <v/>
      </c>
      <c r="N19" s="25" t="str">
        <f>IF(+'調査票1-2'!L31=0,"",(LEFT(+'調査票1-2'!L31,1)))</f>
        <v/>
      </c>
      <c r="O19" s="25" t="str">
        <f>IF(+'調査票1-2'!M31=0,"",(LEFT(+'調査票1-2'!M31,1)))</f>
        <v/>
      </c>
      <c r="P19" s="25" t="str">
        <f>IF(+'調査票1-2'!N31=0,"",(LEFT(+'調査票1-2'!N31,1)))</f>
        <v/>
      </c>
      <c r="Q19" s="25" t="str">
        <f>IF(+'調査票1-2'!O31=0,"",(LEFT(+'調査票1-2'!O31,1)))</f>
        <v/>
      </c>
      <c r="R19" s="25" t="str">
        <f>IF(+'調査票1-2'!P31=0,"",(LEFT(+'調査票1-2'!P31,1)))</f>
        <v/>
      </c>
      <c r="S19" s="25" t="str">
        <f>IF(+'調査票1-2'!Q31=0,"",(LEFT(+'調査票1-2'!Q31,1)))</f>
        <v/>
      </c>
      <c r="T19" s="6" t="str">
        <f>IF(+'調査票1-2'!S31=0,"",+'調査票1-2'!R31*12+'調査票1-2'!S31)</f>
        <v/>
      </c>
      <c r="U19" s="6" t="str">
        <f>IF(+'調査票1-2'!T31=0,"",(+MID(+'調査票1-2'!T31,4,LEN(+'調査票1-2'!T31))))</f>
        <v/>
      </c>
      <c r="V19" s="6" t="str">
        <f>IF(+'調査票1-2'!U31=0,"",(+MID(+'調査票1-2'!U31,4,LEN(+'調査票1-2'!U31))))</f>
        <v/>
      </c>
      <c r="W19" s="6" t="str">
        <f>IF(+'調査票1-2'!V31=0,"",+'調査票1-2'!V31)</f>
        <v/>
      </c>
      <c r="X19" s="25" t="str">
        <f>IF(+'調査票1-2'!W31=0,"",(LEFT(+'調査票1-2'!W31,2)))</f>
        <v/>
      </c>
      <c r="Y19" s="6" t="str">
        <f>IF(+'調査票1-2'!X31=0,"",+'調査票1-2'!X31)</f>
        <v/>
      </c>
      <c r="Z19" s="25" t="str">
        <f>IF(+'調査票1-2'!Y31=0,"",(LEFT(+'調査票1-2'!Y31,2)))</f>
        <v/>
      </c>
      <c r="AA19" s="25" t="str">
        <f>IF(+'調査票1-2'!Z31=0,"",(LEFT(+'調査票1-2'!Z31,1)))</f>
        <v/>
      </c>
      <c r="AB19" s="25" t="str">
        <f>IF(+'調査票1-2'!AA31=0,"",(LEFT(+'調査票1-2'!AA31,1)))</f>
        <v/>
      </c>
      <c r="AC19" s="25" t="str">
        <f>IF(+'調査票1-2'!AB31=0,"",(LEFT(+'調査票1-2'!AB31,1)))</f>
        <v/>
      </c>
      <c r="AD19" s="25" t="str">
        <f>IF(+'調査票1-2'!AC31=0,"",(LEFT(+'調査票1-2'!AC31,1)))</f>
        <v/>
      </c>
      <c r="AE19" s="25" t="str">
        <f>IF(+'調査票1-2'!AD31=0,"",(LEFT(+'調査票1-2'!AD31,1)))</f>
        <v/>
      </c>
      <c r="AF19" s="25" t="str">
        <f>IF(+'調査票1-2'!AE31=0,"",(LEFT(+'調査票1-2'!AE31,1)))</f>
        <v/>
      </c>
      <c r="AG19" s="25" t="str">
        <f>IF(+'調査票1-2'!AF31=0,"",(LEFT(+'調査票1-2'!AF31,1)))</f>
        <v/>
      </c>
      <c r="AH19" s="73" t="str">
        <f>IF(+'調査票1-2'!AG31=0,"",(LEFT(+'調査票1-2'!AG31,1)))</f>
        <v/>
      </c>
    </row>
    <row r="20" spans="1:34" ht="21.95" customHeight="1">
      <c r="A20" s="72" t="str">
        <f>IF(D20="","",COUNTA($D$2:D20))</f>
        <v/>
      </c>
      <c r="B20" s="6" t="str">
        <f>IF(D20&lt;&gt;"",LEFT('調査票1-1'!$C$6,4),"")</f>
        <v/>
      </c>
      <c r="C20" s="6" t="str">
        <f>IF(D20&lt;&gt;"",RIGHT('調査票1-1'!$C$6,LEN('調査票1-1'!$C$6)-4),"")</f>
        <v/>
      </c>
      <c r="D20" s="6" t="str">
        <f>IF(+'調査票1-2'!B32=0,"",+'調査票1-2'!B32)</f>
        <v/>
      </c>
      <c r="E20" s="6" t="str">
        <f>IF(+'調査票1-2'!C32=0,"",+'調査票1-2'!C32)</f>
        <v/>
      </c>
      <c r="F20" s="25" t="str">
        <f>IF(+'調査票1-2'!D32=0,"",(LEFT(+'調査票1-2'!D32,1)))</f>
        <v/>
      </c>
      <c r="G20" s="25" t="str">
        <f>IF(+'調査票1-2'!E32=0,"",(LEFT(+'調査票1-2'!E32,1)))</f>
        <v/>
      </c>
      <c r="H20" s="25" t="str">
        <f>IF(+'調査票1-2'!F32=0,"",(LEFT(+'調査票1-2'!F32,1)))</f>
        <v/>
      </c>
      <c r="I20" s="25" t="str">
        <f>IF(+'調査票1-2'!G32=0,"",(LEFT(+'調査票1-2'!G32,1)))</f>
        <v/>
      </c>
      <c r="J20" s="25" t="str">
        <f>IF(+'調査票1-2'!H32=0,"",(LEFT(+'調査票1-2'!H32,1)))</f>
        <v/>
      </c>
      <c r="K20" s="25" t="str">
        <f>IF(+'調査票1-2'!I32=0,"",(LEFT(+'調査票1-2'!I32,1)))</f>
        <v/>
      </c>
      <c r="L20" s="25" t="str">
        <f>IF(+'調査票1-2'!J32=0,"",(LEFT(+'調査票1-2'!J32,1)))</f>
        <v/>
      </c>
      <c r="M20" s="25" t="str">
        <f>IF(+'調査票1-2'!K32=0,"",(LEFT(+'調査票1-2'!K32,1)))</f>
        <v/>
      </c>
      <c r="N20" s="25" t="str">
        <f>IF(+'調査票1-2'!L32=0,"",(LEFT(+'調査票1-2'!L32,1)))</f>
        <v/>
      </c>
      <c r="O20" s="25" t="str">
        <f>IF(+'調査票1-2'!M32=0,"",(LEFT(+'調査票1-2'!M32,1)))</f>
        <v/>
      </c>
      <c r="P20" s="25" t="str">
        <f>IF(+'調査票1-2'!N32=0,"",(LEFT(+'調査票1-2'!N32,1)))</f>
        <v/>
      </c>
      <c r="Q20" s="25" t="str">
        <f>IF(+'調査票1-2'!O32=0,"",(LEFT(+'調査票1-2'!O32,1)))</f>
        <v/>
      </c>
      <c r="R20" s="25" t="str">
        <f>IF(+'調査票1-2'!P32=0,"",(LEFT(+'調査票1-2'!P32,1)))</f>
        <v/>
      </c>
      <c r="S20" s="25" t="str">
        <f>IF(+'調査票1-2'!Q32=0,"",(LEFT(+'調査票1-2'!Q32,1)))</f>
        <v/>
      </c>
      <c r="T20" s="6" t="str">
        <f>IF(+'調査票1-2'!S32=0,"",+'調査票1-2'!R32*12+'調査票1-2'!S32)</f>
        <v/>
      </c>
      <c r="U20" s="6" t="str">
        <f>IF(+'調査票1-2'!T32=0,"",(+MID(+'調査票1-2'!T32,4,LEN(+'調査票1-2'!T32))))</f>
        <v/>
      </c>
      <c r="V20" s="6" t="str">
        <f>IF(+'調査票1-2'!U32=0,"",(+MID(+'調査票1-2'!U32,4,LEN(+'調査票1-2'!U32))))</f>
        <v/>
      </c>
      <c r="W20" s="6" t="str">
        <f>IF(+'調査票1-2'!V32=0,"",+'調査票1-2'!V32)</f>
        <v/>
      </c>
      <c r="X20" s="25" t="str">
        <f>IF(+'調査票1-2'!W32=0,"",(LEFT(+'調査票1-2'!W32,2)))</f>
        <v/>
      </c>
      <c r="Y20" s="6" t="str">
        <f>IF(+'調査票1-2'!X32=0,"",+'調査票1-2'!X32)</f>
        <v/>
      </c>
      <c r="Z20" s="25" t="str">
        <f>IF(+'調査票1-2'!Y32=0,"",(LEFT(+'調査票1-2'!Y32,2)))</f>
        <v/>
      </c>
      <c r="AA20" s="25" t="str">
        <f>IF(+'調査票1-2'!Z32=0,"",(LEFT(+'調査票1-2'!Z32,1)))</f>
        <v/>
      </c>
      <c r="AB20" s="25" t="str">
        <f>IF(+'調査票1-2'!AA32=0,"",(LEFT(+'調査票1-2'!AA32,1)))</f>
        <v/>
      </c>
      <c r="AC20" s="25" t="str">
        <f>IF(+'調査票1-2'!AB32=0,"",(LEFT(+'調査票1-2'!AB32,1)))</f>
        <v/>
      </c>
      <c r="AD20" s="25" t="str">
        <f>IF(+'調査票1-2'!AC32=0,"",(LEFT(+'調査票1-2'!AC32,1)))</f>
        <v/>
      </c>
      <c r="AE20" s="25" t="str">
        <f>IF(+'調査票1-2'!AD32=0,"",(LEFT(+'調査票1-2'!AD32,1)))</f>
        <v/>
      </c>
      <c r="AF20" s="25" t="str">
        <f>IF(+'調査票1-2'!AE32=0,"",(LEFT(+'調査票1-2'!AE32,1)))</f>
        <v/>
      </c>
      <c r="AG20" s="25" t="str">
        <f>IF(+'調査票1-2'!AF32=0,"",(LEFT(+'調査票1-2'!AF32,1)))</f>
        <v/>
      </c>
      <c r="AH20" s="73" t="str">
        <f>IF(+'調査票1-2'!AG32=0,"",(LEFT(+'調査票1-2'!AG32,1)))</f>
        <v/>
      </c>
    </row>
    <row r="21" spans="1:34" ht="21.95" customHeight="1">
      <c r="A21" s="72" t="str">
        <f>IF(D21="","",COUNTA($D$2:D21))</f>
        <v/>
      </c>
      <c r="B21" s="6" t="str">
        <f>IF(D21&lt;&gt;"",LEFT('調査票1-1'!$C$6,4),"")</f>
        <v/>
      </c>
      <c r="C21" s="6" t="str">
        <f>IF(D21&lt;&gt;"",RIGHT('調査票1-1'!$C$6,LEN('調査票1-1'!$C$6)-4),"")</f>
        <v/>
      </c>
      <c r="D21" s="6" t="str">
        <f>IF(+'調査票1-2'!B33=0,"",+'調査票1-2'!B33)</f>
        <v/>
      </c>
      <c r="E21" s="6" t="str">
        <f>IF(+'調査票1-2'!C33=0,"",+'調査票1-2'!C33)</f>
        <v/>
      </c>
      <c r="F21" s="25" t="str">
        <f>IF(+'調査票1-2'!D33=0,"",(LEFT(+'調査票1-2'!D33,1)))</f>
        <v/>
      </c>
      <c r="G21" s="25" t="str">
        <f>IF(+'調査票1-2'!E33=0,"",(LEFT(+'調査票1-2'!E33,1)))</f>
        <v/>
      </c>
      <c r="H21" s="25" t="str">
        <f>IF(+'調査票1-2'!F33=0,"",(LEFT(+'調査票1-2'!F33,1)))</f>
        <v/>
      </c>
      <c r="I21" s="25" t="str">
        <f>IF(+'調査票1-2'!G33=0,"",(LEFT(+'調査票1-2'!G33,1)))</f>
        <v/>
      </c>
      <c r="J21" s="25" t="str">
        <f>IF(+'調査票1-2'!H33=0,"",(LEFT(+'調査票1-2'!H33,1)))</f>
        <v/>
      </c>
      <c r="K21" s="25" t="str">
        <f>IF(+'調査票1-2'!I33=0,"",(LEFT(+'調査票1-2'!I33,1)))</f>
        <v/>
      </c>
      <c r="L21" s="25" t="str">
        <f>IF(+'調査票1-2'!J33=0,"",(LEFT(+'調査票1-2'!J33,1)))</f>
        <v/>
      </c>
      <c r="M21" s="25" t="str">
        <f>IF(+'調査票1-2'!K33=0,"",(LEFT(+'調査票1-2'!K33,1)))</f>
        <v/>
      </c>
      <c r="N21" s="25" t="str">
        <f>IF(+'調査票1-2'!L33=0,"",(LEFT(+'調査票1-2'!L33,1)))</f>
        <v/>
      </c>
      <c r="O21" s="25" t="str">
        <f>IF(+'調査票1-2'!M33=0,"",(LEFT(+'調査票1-2'!M33,1)))</f>
        <v/>
      </c>
      <c r="P21" s="25" t="str">
        <f>IF(+'調査票1-2'!N33=0,"",(LEFT(+'調査票1-2'!N33,1)))</f>
        <v/>
      </c>
      <c r="Q21" s="25" t="str">
        <f>IF(+'調査票1-2'!O33=0,"",(LEFT(+'調査票1-2'!O33,1)))</f>
        <v/>
      </c>
      <c r="R21" s="25" t="str">
        <f>IF(+'調査票1-2'!P33=0,"",(LEFT(+'調査票1-2'!P33,1)))</f>
        <v/>
      </c>
      <c r="S21" s="25" t="str">
        <f>IF(+'調査票1-2'!Q33=0,"",(LEFT(+'調査票1-2'!Q33,1)))</f>
        <v/>
      </c>
      <c r="T21" s="6" t="str">
        <f>IF(+'調査票1-2'!S33=0,"",+'調査票1-2'!R33*12+'調査票1-2'!S33)</f>
        <v/>
      </c>
      <c r="U21" s="6" t="str">
        <f>IF(+'調査票1-2'!T33=0,"",(+MID(+'調査票1-2'!T33,4,LEN(+'調査票1-2'!T33))))</f>
        <v/>
      </c>
      <c r="V21" s="6" t="str">
        <f>IF(+'調査票1-2'!U33=0,"",(+MID(+'調査票1-2'!U33,4,LEN(+'調査票1-2'!U33))))</f>
        <v/>
      </c>
      <c r="W21" s="6" t="str">
        <f>IF(+'調査票1-2'!V33=0,"",+'調査票1-2'!V33)</f>
        <v/>
      </c>
      <c r="X21" s="25" t="str">
        <f>IF(+'調査票1-2'!W33=0,"",(LEFT(+'調査票1-2'!W33,2)))</f>
        <v/>
      </c>
      <c r="Y21" s="6" t="str">
        <f>IF(+'調査票1-2'!X33=0,"",+'調査票1-2'!X33)</f>
        <v/>
      </c>
      <c r="Z21" s="25" t="str">
        <f>IF(+'調査票1-2'!Y33=0,"",(LEFT(+'調査票1-2'!Y33,2)))</f>
        <v/>
      </c>
      <c r="AA21" s="25" t="str">
        <f>IF(+'調査票1-2'!Z33=0,"",(LEFT(+'調査票1-2'!Z33,1)))</f>
        <v/>
      </c>
      <c r="AB21" s="25" t="str">
        <f>IF(+'調査票1-2'!AA33=0,"",(LEFT(+'調査票1-2'!AA33,1)))</f>
        <v/>
      </c>
      <c r="AC21" s="25" t="str">
        <f>IF(+'調査票1-2'!AB33=0,"",(LEFT(+'調査票1-2'!AB33,1)))</f>
        <v/>
      </c>
      <c r="AD21" s="25" t="str">
        <f>IF(+'調査票1-2'!AC33=0,"",(LEFT(+'調査票1-2'!AC33,1)))</f>
        <v/>
      </c>
      <c r="AE21" s="25" t="str">
        <f>IF(+'調査票1-2'!AD33=0,"",(LEFT(+'調査票1-2'!AD33,1)))</f>
        <v/>
      </c>
      <c r="AF21" s="25" t="str">
        <f>IF(+'調査票1-2'!AE33=0,"",(LEFT(+'調査票1-2'!AE33,1)))</f>
        <v/>
      </c>
      <c r="AG21" s="25" t="str">
        <f>IF(+'調査票1-2'!AF33=0,"",(LEFT(+'調査票1-2'!AF33,1)))</f>
        <v/>
      </c>
      <c r="AH21" s="73" t="str">
        <f>IF(+'調査票1-2'!AG33=0,"",(LEFT(+'調査票1-2'!AG33,1)))</f>
        <v/>
      </c>
    </row>
    <row r="22" spans="1:34" ht="21.95" customHeight="1">
      <c r="A22" s="72" t="str">
        <f>IF(D22="","",COUNTA($D$2:D22))</f>
        <v/>
      </c>
      <c r="B22" s="6" t="str">
        <f>IF(D22&lt;&gt;"",LEFT('調査票1-1'!$C$6,4),"")</f>
        <v/>
      </c>
      <c r="C22" s="6" t="str">
        <f>IF(D22&lt;&gt;"",RIGHT('調査票1-1'!$C$6,LEN('調査票1-1'!$C$6)-4),"")</f>
        <v/>
      </c>
      <c r="D22" s="6" t="str">
        <f>IF(+'調査票1-2'!B34=0,"",+'調査票1-2'!B34)</f>
        <v/>
      </c>
      <c r="E22" s="6" t="str">
        <f>IF(+'調査票1-2'!C34=0,"",+'調査票1-2'!C34)</f>
        <v/>
      </c>
      <c r="F22" s="25" t="str">
        <f>IF(+'調査票1-2'!D34=0,"",(LEFT(+'調査票1-2'!D34,1)))</f>
        <v/>
      </c>
      <c r="G22" s="25" t="str">
        <f>IF(+'調査票1-2'!E34=0,"",(LEFT(+'調査票1-2'!E34,1)))</f>
        <v/>
      </c>
      <c r="H22" s="25" t="str">
        <f>IF(+'調査票1-2'!F34=0,"",(LEFT(+'調査票1-2'!F34,1)))</f>
        <v/>
      </c>
      <c r="I22" s="25" t="str">
        <f>IF(+'調査票1-2'!G34=0,"",(LEFT(+'調査票1-2'!G34,1)))</f>
        <v/>
      </c>
      <c r="J22" s="25" t="str">
        <f>IF(+'調査票1-2'!H34=0,"",(LEFT(+'調査票1-2'!H34,1)))</f>
        <v/>
      </c>
      <c r="K22" s="25" t="str">
        <f>IF(+'調査票1-2'!I34=0,"",(LEFT(+'調査票1-2'!I34,1)))</f>
        <v/>
      </c>
      <c r="L22" s="25" t="str">
        <f>IF(+'調査票1-2'!J34=0,"",(LEFT(+'調査票1-2'!J34,1)))</f>
        <v/>
      </c>
      <c r="M22" s="25" t="str">
        <f>IF(+'調査票1-2'!K34=0,"",(LEFT(+'調査票1-2'!K34,1)))</f>
        <v/>
      </c>
      <c r="N22" s="25" t="str">
        <f>IF(+'調査票1-2'!L34=0,"",(LEFT(+'調査票1-2'!L34,1)))</f>
        <v/>
      </c>
      <c r="O22" s="25" t="str">
        <f>IF(+'調査票1-2'!M34=0,"",(LEFT(+'調査票1-2'!M34,1)))</f>
        <v/>
      </c>
      <c r="P22" s="25" t="str">
        <f>IF(+'調査票1-2'!N34=0,"",(LEFT(+'調査票1-2'!N34,1)))</f>
        <v/>
      </c>
      <c r="Q22" s="25" t="str">
        <f>IF(+'調査票1-2'!O34=0,"",(LEFT(+'調査票1-2'!O34,1)))</f>
        <v/>
      </c>
      <c r="R22" s="25" t="str">
        <f>IF(+'調査票1-2'!P34=0,"",(LEFT(+'調査票1-2'!P34,1)))</f>
        <v/>
      </c>
      <c r="S22" s="25" t="str">
        <f>IF(+'調査票1-2'!Q34=0,"",(LEFT(+'調査票1-2'!Q34,1)))</f>
        <v/>
      </c>
      <c r="T22" s="6" t="str">
        <f>IF(+'調査票1-2'!S34=0,"",+'調査票1-2'!R34*12+'調査票1-2'!S34)</f>
        <v/>
      </c>
      <c r="U22" s="6" t="str">
        <f>IF(+'調査票1-2'!T34=0,"",(+MID(+'調査票1-2'!T34,4,LEN(+'調査票1-2'!T34))))</f>
        <v/>
      </c>
      <c r="V22" s="6" t="str">
        <f>IF(+'調査票1-2'!U34=0,"",(+MID(+'調査票1-2'!U34,4,LEN(+'調査票1-2'!U34))))</f>
        <v/>
      </c>
      <c r="W22" s="6" t="str">
        <f>IF(+'調査票1-2'!V34=0,"",+'調査票1-2'!V34)</f>
        <v/>
      </c>
      <c r="X22" s="25" t="str">
        <f>IF(+'調査票1-2'!W34=0,"",(LEFT(+'調査票1-2'!W34,2)))</f>
        <v/>
      </c>
      <c r="Y22" s="6" t="str">
        <f>IF(+'調査票1-2'!X34=0,"",+'調査票1-2'!X34)</f>
        <v/>
      </c>
      <c r="Z22" s="25" t="str">
        <f>IF(+'調査票1-2'!Y34=0,"",(LEFT(+'調査票1-2'!Y34,2)))</f>
        <v/>
      </c>
      <c r="AA22" s="25" t="str">
        <f>IF(+'調査票1-2'!Z34=0,"",(LEFT(+'調査票1-2'!Z34,1)))</f>
        <v/>
      </c>
      <c r="AB22" s="25" t="str">
        <f>IF(+'調査票1-2'!AA34=0,"",(LEFT(+'調査票1-2'!AA34,1)))</f>
        <v/>
      </c>
      <c r="AC22" s="25" t="str">
        <f>IF(+'調査票1-2'!AB34=0,"",(LEFT(+'調査票1-2'!AB34,1)))</f>
        <v/>
      </c>
      <c r="AD22" s="25" t="str">
        <f>IF(+'調査票1-2'!AC34=0,"",(LEFT(+'調査票1-2'!AC34,1)))</f>
        <v/>
      </c>
      <c r="AE22" s="25" t="str">
        <f>IF(+'調査票1-2'!AD34=0,"",(LEFT(+'調査票1-2'!AD34,1)))</f>
        <v/>
      </c>
      <c r="AF22" s="25" t="str">
        <f>IF(+'調査票1-2'!AE34=0,"",(LEFT(+'調査票1-2'!AE34,1)))</f>
        <v/>
      </c>
      <c r="AG22" s="25" t="str">
        <f>IF(+'調査票1-2'!AF34=0,"",(LEFT(+'調査票1-2'!AF34,1)))</f>
        <v/>
      </c>
      <c r="AH22" s="73" t="str">
        <f>IF(+'調査票1-2'!AG34=0,"",(LEFT(+'調査票1-2'!AG34,1)))</f>
        <v/>
      </c>
    </row>
    <row r="23" spans="1:34" ht="21.95" customHeight="1">
      <c r="A23" s="72" t="str">
        <f>IF(D23="","",COUNTA($D$2:D23))</f>
        <v/>
      </c>
      <c r="B23" s="6" t="str">
        <f>IF(D23&lt;&gt;"",LEFT('調査票1-1'!$C$6,4),"")</f>
        <v/>
      </c>
      <c r="C23" s="6" t="str">
        <f>IF(D23&lt;&gt;"",RIGHT('調査票1-1'!$C$6,LEN('調査票1-1'!$C$6)-4),"")</f>
        <v/>
      </c>
      <c r="D23" s="6" t="str">
        <f>IF(+'調査票1-2'!B35=0,"",+'調査票1-2'!B35)</f>
        <v/>
      </c>
      <c r="E23" s="6" t="str">
        <f>IF(+'調査票1-2'!C35=0,"",+'調査票1-2'!C35)</f>
        <v/>
      </c>
      <c r="F23" s="25" t="str">
        <f>IF(+'調査票1-2'!D35=0,"",(LEFT(+'調査票1-2'!D35,1)))</f>
        <v/>
      </c>
      <c r="G23" s="25" t="str">
        <f>IF(+'調査票1-2'!E35=0,"",(LEFT(+'調査票1-2'!E35,1)))</f>
        <v/>
      </c>
      <c r="H23" s="25" t="str">
        <f>IF(+'調査票1-2'!F35=0,"",(LEFT(+'調査票1-2'!F35,1)))</f>
        <v/>
      </c>
      <c r="I23" s="25" t="str">
        <f>IF(+'調査票1-2'!G35=0,"",(LEFT(+'調査票1-2'!G35,1)))</f>
        <v/>
      </c>
      <c r="J23" s="25" t="str">
        <f>IF(+'調査票1-2'!H35=0,"",(LEFT(+'調査票1-2'!H35,1)))</f>
        <v/>
      </c>
      <c r="K23" s="25" t="str">
        <f>IF(+'調査票1-2'!I35=0,"",(LEFT(+'調査票1-2'!I35,1)))</f>
        <v/>
      </c>
      <c r="L23" s="25" t="str">
        <f>IF(+'調査票1-2'!J35=0,"",(LEFT(+'調査票1-2'!J35,1)))</f>
        <v/>
      </c>
      <c r="M23" s="25" t="str">
        <f>IF(+'調査票1-2'!K35=0,"",(LEFT(+'調査票1-2'!K35,1)))</f>
        <v/>
      </c>
      <c r="N23" s="25" t="str">
        <f>IF(+'調査票1-2'!L35=0,"",(LEFT(+'調査票1-2'!L35,1)))</f>
        <v/>
      </c>
      <c r="O23" s="25" t="str">
        <f>IF(+'調査票1-2'!M35=0,"",(LEFT(+'調査票1-2'!M35,1)))</f>
        <v/>
      </c>
      <c r="P23" s="25" t="str">
        <f>IF(+'調査票1-2'!N35=0,"",(LEFT(+'調査票1-2'!N35,1)))</f>
        <v/>
      </c>
      <c r="Q23" s="25" t="str">
        <f>IF(+'調査票1-2'!O35=0,"",(LEFT(+'調査票1-2'!O35,1)))</f>
        <v/>
      </c>
      <c r="R23" s="25" t="str">
        <f>IF(+'調査票1-2'!P35=0,"",(LEFT(+'調査票1-2'!P35,1)))</f>
        <v/>
      </c>
      <c r="S23" s="25" t="str">
        <f>IF(+'調査票1-2'!Q35=0,"",(LEFT(+'調査票1-2'!Q35,1)))</f>
        <v/>
      </c>
      <c r="T23" s="6" t="str">
        <f>IF(+'調査票1-2'!S35=0,"",+'調査票1-2'!R35*12+'調査票1-2'!S35)</f>
        <v/>
      </c>
      <c r="U23" s="6" t="str">
        <f>IF(+'調査票1-2'!T35=0,"",(+MID(+'調査票1-2'!T35,4,LEN(+'調査票1-2'!T35))))</f>
        <v/>
      </c>
      <c r="V23" s="6" t="str">
        <f>IF(+'調査票1-2'!U35=0,"",(+MID(+'調査票1-2'!U35,4,LEN(+'調査票1-2'!U35))))</f>
        <v/>
      </c>
      <c r="W23" s="6" t="str">
        <f>IF(+'調査票1-2'!V35=0,"",+'調査票1-2'!V35)</f>
        <v/>
      </c>
      <c r="X23" s="25" t="str">
        <f>IF(+'調査票1-2'!W35=0,"",(LEFT(+'調査票1-2'!W35,2)))</f>
        <v/>
      </c>
      <c r="Y23" s="6" t="str">
        <f>IF(+'調査票1-2'!X35=0,"",+'調査票1-2'!X35)</f>
        <v/>
      </c>
      <c r="Z23" s="25" t="str">
        <f>IF(+'調査票1-2'!Y35=0,"",(LEFT(+'調査票1-2'!Y35,2)))</f>
        <v/>
      </c>
      <c r="AA23" s="25" t="str">
        <f>IF(+'調査票1-2'!Z35=0,"",(LEFT(+'調査票1-2'!Z35,1)))</f>
        <v/>
      </c>
      <c r="AB23" s="25" t="str">
        <f>IF(+'調査票1-2'!AA35=0,"",(LEFT(+'調査票1-2'!AA35,1)))</f>
        <v/>
      </c>
      <c r="AC23" s="25" t="str">
        <f>IF(+'調査票1-2'!AB35=0,"",(LEFT(+'調査票1-2'!AB35,1)))</f>
        <v/>
      </c>
      <c r="AD23" s="25" t="str">
        <f>IF(+'調査票1-2'!AC35=0,"",(LEFT(+'調査票1-2'!AC35,1)))</f>
        <v/>
      </c>
      <c r="AE23" s="25" t="str">
        <f>IF(+'調査票1-2'!AD35=0,"",(LEFT(+'調査票1-2'!AD35,1)))</f>
        <v/>
      </c>
      <c r="AF23" s="25" t="str">
        <f>IF(+'調査票1-2'!AE35=0,"",(LEFT(+'調査票1-2'!AE35,1)))</f>
        <v/>
      </c>
      <c r="AG23" s="25" t="str">
        <f>IF(+'調査票1-2'!AF35=0,"",(LEFT(+'調査票1-2'!AF35,1)))</f>
        <v/>
      </c>
      <c r="AH23" s="73" t="str">
        <f>IF(+'調査票1-2'!AG35=0,"",(LEFT(+'調査票1-2'!AG35,1)))</f>
        <v/>
      </c>
    </row>
    <row r="24" spans="1:34" ht="21.95" customHeight="1">
      <c r="A24" s="72" t="str">
        <f>IF(D24="","",COUNTA($D$2:D24))</f>
        <v/>
      </c>
      <c r="B24" s="6" t="str">
        <f>IF(D24&lt;&gt;"",LEFT('調査票1-1'!$C$6,4),"")</f>
        <v/>
      </c>
      <c r="C24" s="6" t="str">
        <f>IF(D24&lt;&gt;"",RIGHT('調査票1-1'!$C$6,LEN('調査票1-1'!$C$6)-4),"")</f>
        <v/>
      </c>
      <c r="D24" s="6" t="str">
        <f>IF(+'調査票1-2'!B36=0,"",+'調査票1-2'!B36)</f>
        <v/>
      </c>
      <c r="E24" s="6" t="str">
        <f>IF(+'調査票1-2'!C36=0,"",+'調査票1-2'!C36)</f>
        <v/>
      </c>
      <c r="F24" s="25" t="str">
        <f>IF(+'調査票1-2'!D36=0,"",(LEFT(+'調査票1-2'!D36,1)))</f>
        <v/>
      </c>
      <c r="G24" s="25" t="str">
        <f>IF(+'調査票1-2'!E36=0,"",(LEFT(+'調査票1-2'!E36,1)))</f>
        <v/>
      </c>
      <c r="H24" s="25" t="str">
        <f>IF(+'調査票1-2'!F36=0,"",(LEFT(+'調査票1-2'!F36,1)))</f>
        <v/>
      </c>
      <c r="I24" s="25" t="str">
        <f>IF(+'調査票1-2'!G36=0,"",(LEFT(+'調査票1-2'!G36,1)))</f>
        <v/>
      </c>
      <c r="J24" s="25" t="str">
        <f>IF(+'調査票1-2'!H36=0,"",(LEFT(+'調査票1-2'!H36,1)))</f>
        <v/>
      </c>
      <c r="K24" s="25" t="str">
        <f>IF(+'調査票1-2'!I36=0,"",(LEFT(+'調査票1-2'!I36,1)))</f>
        <v/>
      </c>
      <c r="L24" s="25" t="str">
        <f>IF(+'調査票1-2'!J36=0,"",(LEFT(+'調査票1-2'!J36,1)))</f>
        <v/>
      </c>
      <c r="M24" s="25" t="str">
        <f>IF(+'調査票1-2'!K36=0,"",(LEFT(+'調査票1-2'!K36,1)))</f>
        <v/>
      </c>
      <c r="N24" s="25" t="str">
        <f>IF(+'調査票1-2'!L36=0,"",(LEFT(+'調査票1-2'!L36,1)))</f>
        <v/>
      </c>
      <c r="O24" s="25" t="str">
        <f>IF(+'調査票1-2'!M36=0,"",(LEFT(+'調査票1-2'!M36,1)))</f>
        <v/>
      </c>
      <c r="P24" s="25" t="str">
        <f>IF(+'調査票1-2'!N36=0,"",(LEFT(+'調査票1-2'!N36,1)))</f>
        <v/>
      </c>
      <c r="Q24" s="25" t="str">
        <f>IF(+'調査票1-2'!O36=0,"",(LEFT(+'調査票1-2'!O36,1)))</f>
        <v/>
      </c>
      <c r="R24" s="25" t="str">
        <f>IF(+'調査票1-2'!P36=0,"",(LEFT(+'調査票1-2'!P36,1)))</f>
        <v/>
      </c>
      <c r="S24" s="25" t="str">
        <f>IF(+'調査票1-2'!Q36=0,"",(LEFT(+'調査票1-2'!Q36,1)))</f>
        <v/>
      </c>
      <c r="T24" s="6" t="str">
        <f>IF(+'調査票1-2'!S36=0,"",+'調査票1-2'!R36*12+'調査票1-2'!S36)</f>
        <v/>
      </c>
      <c r="U24" s="6" t="str">
        <f>IF(+'調査票1-2'!T36=0,"",(+MID(+'調査票1-2'!T36,4,LEN(+'調査票1-2'!T36))))</f>
        <v/>
      </c>
      <c r="V24" s="6" t="str">
        <f>IF(+'調査票1-2'!U36=0,"",(+MID(+'調査票1-2'!U36,4,LEN(+'調査票1-2'!U36))))</f>
        <v/>
      </c>
      <c r="W24" s="6" t="str">
        <f>IF(+'調査票1-2'!V36=0,"",+'調査票1-2'!V36)</f>
        <v/>
      </c>
      <c r="X24" s="25" t="str">
        <f>IF(+'調査票1-2'!W36=0,"",(LEFT(+'調査票1-2'!W36,2)))</f>
        <v/>
      </c>
      <c r="Y24" s="6" t="str">
        <f>IF(+'調査票1-2'!X36=0,"",+'調査票1-2'!X36)</f>
        <v/>
      </c>
      <c r="Z24" s="25" t="str">
        <f>IF(+'調査票1-2'!Y36=0,"",(LEFT(+'調査票1-2'!Y36,2)))</f>
        <v/>
      </c>
      <c r="AA24" s="25" t="str">
        <f>IF(+'調査票1-2'!Z36=0,"",(LEFT(+'調査票1-2'!Z36,1)))</f>
        <v/>
      </c>
      <c r="AB24" s="25" t="str">
        <f>IF(+'調査票1-2'!AA36=0,"",(LEFT(+'調査票1-2'!AA36,1)))</f>
        <v/>
      </c>
      <c r="AC24" s="25" t="str">
        <f>IF(+'調査票1-2'!AB36=0,"",(LEFT(+'調査票1-2'!AB36,1)))</f>
        <v/>
      </c>
      <c r="AD24" s="25" t="str">
        <f>IF(+'調査票1-2'!AC36=0,"",(LEFT(+'調査票1-2'!AC36,1)))</f>
        <v/>
      </c>
      <c r="AE24" s="25" t="str">
        <f>IF(+'調査票1-2'!AD36=0,"",(LEFT(+'調査票1-2'!AD36,1)))</f>
        <v/>
      </c>
      <c r="AF24" s="25" t="str">
        <f>IF(+'調査票1-2'!AE36=0,"",(LEFT(+'調査票1-2'!AE36,1)))</f>
        <v/>
      </c>
      <c r="AG24" s="25" t="str">
        <f>IF(+'調査票1-2'!AF36=0,"",(LEFT(+'調査票1-2'!AF36,1)))</f>
        <v/>
      </c>
      <c r="AH24" s="73" t="str">
        <f>IF(+'調査票1-2'!AG36=0,"",(LEFT(+'調査票1-2'!AG36,1)))</f>
        <v/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M16"/>
  <sheetViews>
    <sheetView view="pageBreakPreview" zoomScaleNormal="100" zoomScaleSheetLayoutView="100" workbookViewId="0"/>
  </sheetViews>
  <sheetFormatPr defaultRowHeight="13.5"/>
  <cols>
    <col min="2" max="2" width="13" customWidth="1"/>
    <col min="3" max="3" width="14.125" customWidth="1"/>
    <col min="4" max="4" width="10.375" customWidth="1"/>
    <col min="5" max="5" width="14" customWidth="1"/>
    <col min="6" max="6" width="12.25" customWidth="1"/>
    <col min="7" max="8" width="9" style="108"/>
    <col min="9" max="9" width="13.375" customWidth="1"/>
    <col min="10" max="10" width="9" style="108"/>
    <col min="11" max="11" width="20" customWidth="1"/>
  </cols>
  <sheetData>
    <row r="1" spans="2:13" ht="36">
      <c r="B1" s="112" t="s">
        <v>1</v>
      </c>
      <c r="C1" s="113" t="s">
        <v>226</v>
      </c>
      <c r="D1" s="114" t="s">
        <v>225</v>
      </c>
      <c r="E1" s="115" t="s">
        <v>224</v>
      </c>
      <c r="F1" s="116" t="s">
        <v>223</v>
      </c>
      <c r="G1" s="117" t="s">
        <v>222</v>
      </c>
      <c r="H1" s="117" t="s">
        <v>221</v>
      </c>
      <c r="I1" s="115" t="s">
        <v>220</v>
      </c>
      <c r="J1" s="118" t="s">
        <v>219</v>
      </c>
      <c r="K1" s="113" t="s">
        <v>218</v>
      </c>
      <c r="L1" s="116" t="s">
        <v>217</v>
      </c>
      <c r="M1" s="119" t="s">
        <v>216</v>
      </c>
    </row>
    <row r="2" spans="2:13" ht="24.75" customHeight="1">
      <c r="B2" s="18" t="str">
        <f>IF(C2&lt;&gt;"",調査票2!$B$1,"")</f>
        <v/>
      </c>
      <c r="C2" s="27" t="str">
        <f>IF(+調査票2!C11=0,"",+調査票2!C11)</f>
        <v/>
      </c>
      <c r="D2" s="27" t="str">
        <f>IF(+調査票2!D11=0,"",+調査票2!D11)</f>
        <v/>
      </c>
      <c r="E2" s="27" t="str">
        <f>IF(+調査票2!E11=0,"",+調査票2!E11)</f>
        <v/>
      </c>
      <c r="F2" s="27" t="str">
        <f>IF(+調査票2!F11=0,"",+調査票2!F11)</f>
        <v/>
      </c>
      <c r="G2" s="102" t="str">
        <f>IF(+調査票2!G11=0,"",+調査票2!G11)</f>
        <v/>
      </c>
      <c r="H2" s="102" t="str">
        <f>IF(+調査票2!H11=0,"",+調査票2!H11)</f>
        <v/>
      </c>
      <c r="I2" s="27" t="str">
        <f>IF(+調査票2!I11=0,"",+調査票2!I11)</f>
        <v/>
      </c>
      <c r="J2" s="102" t="str">
        <f>IF(+調査票2!J11=0,"",+調査票2!J11)</f>
        <v/>
      </c>
      <c r="K2" s="27" t="str">
        <f>IF(+調査票2!K11=0,"",+調査票2!K11)</f>
        <v/>
      </c>
      <c r="L2" s="27" t="str">
        <f>IF(+調査票2!L11=0,"",+調査票2!L11)</f>
        <v/>
      </c>
      <c r="M2" s="109" t="str">
        <f>IF(+調査票2!M11=0,"",+調査票2!M11)</f>
        <v/>
      </c>
    </row>
    <row r="3" spans="2:13" ht="24.75" customHeight="1">
      <c r="B3" s="18" t="str">
        <f>IF(C3&lt;&gt;"",調査票2!$B$1,"")</f>
        <v/>
      </c>
      <c r="C3" s="27" t="str">
        <f>IF(+調査票2!C12=0,"",+調査票2!C12)</f>
        <v/>
      </c>
      <c r="D3" s="27" t="str">
        <f>IF(+調査票2!D12=0,"",+調査票2!D12)</f>
        <v/>
      </c>
      <c r="E3" s="27" t="str">
        <f>IF(+調査票2!E12=0,"",+調査票2!E12)</f>
        <v/>
      </c>
      <c r="F3" s="27" t="str">
        <f>IF(+調査票2!F12=0,"",+調査票2!F12)</f>
        <v/>
      </c>
      <c r="G3" s="102" t="str">
        <f>IF(+調査票2!G12=0,"",+調査票2!G12)</f>
        <v/>
      </c>
      <c r="H3" s="102" t="str">
        <f>IF(+調査票2!H12=0,"",+調査票2!H12)</f>
        <v/>
      </c>
      <c r="I3" s="27" t="str">
        <f>IF(+調査票2!I12=0,"",+調査票2!I12)</f>
        <v/>
      </c>
      <c r="J3" s="102" t="str">
        <f>IF(+調査票2!J12=0,"",+調査票2!J12)</f>
        <v/>
      </c>
      <c r="K3" s="27" t="str">
        <f>IF(+調査票2!K12=0,"",+調査票2!K12)</f>
        <v/>
      </c>
      <c r="L3" s="27" t="str">
        <f>IF(+調査票2!L12=0,"",+調査票2!L12)</f>
        <v/>
      </c>
      <c r="M3" s="109" t="str">
        <f>IF(+調査票2!M12=0,"",+調査票2!M12)</f>
        <v/>
      </c>
    </row>
    <row r="4" spans="2:13" ht="24.75" customHeight="1">
      <c r="B4" s="18" t="str">
        <f>IF(C4&lt;&gt;"",調査票2!$B$1,"")</f>
        <v/>
      </c>
      <c r="C4" s="27" t="str">
        <f>IF(+調査票2!C13=0,"",+調査票2!C13)</f>
        <v/>
      </c>
      <c r="D4" s="27" t="str">
        <f>IF(+調査票2!D13=0,"",+調査票2!D13)</f>
        <v/>
      </c>
      <c r="E4" s="27" t="str">
        <f>IF(+調査票2!E13=0,"",+調査票2!E13)</f>
        <v/>
      </c>
      <c r="F4" s="27" t="str">
        <f>IF(+調査票2!F13=0,"",+調査票2!F13)</f>
        <v/>
      </c>
      <c r="G4" s="102" t="str">
        <f>IF(+調査票2!G13=0,"",+調査票2!G13)</f>
        <v/>
      </c>
      <c r="H4" s="102" t="str">
        <f>IF(+調査票2!H13=0,"",+調査票2!H13)</f>
        <v/>
      </c>
      <c r="I4" s="27" t="str">
        <f>IF(+調査票2!I13=0,"",+調査票2!I13)</f>
        <v/>
      </c>
      <c r="J4" s="102" t="str">
        <f>IF(+調査票2!J13=0,"",+調査票2!J13)</f>
        <v/>
      </c>
      <c r="K4" s="27" t="str">
        <f>IF(+調査票2!K13=0,"",+調査票2!K13)</f>
        <v/>
      </c>
      <c r="L4" s="27" t="str">
        <f>IF(+調査票2!L13=0,"",+調査票2!L13)</f>
        <v/>
      </c>
      <c r="M4" s="109" t="str">
        <f>IF(+調査票2!M13=0,"",+調査票2!M13)</f>
        <v/>
      </c>
    </row>
    <row r="5" spans="2:13" ht="24.75" customHeight="1">
      <c r="B5" s="18" t="str">
        <f>IF(C5&lt;&gt;"",調査票2!$B$1,"")</f>
        <v/>
      </c>
      <c r="C5" s="27" t="str">
        <f>IF(+調査票2!C14=0,"",+調査票2!C14)</f>
        <v/>
      </c>
      <c r="D5" s="27" t="str">
        <f>IF(+調査票2!D14=0,"",+調査票2!D14)</f>
        <v/>
      </c>
      <c r="E5" s="27" t="str">
        <f>IF(+調査票2!E14=0,"",+調査票2!E14)</f>
        <v/>
      </c>
      <c r="F5" s="27" t="str">
        <f>IF(+調査票2!F14=0,"",+調査票2!F14)</f>
        <v/>
      </c>
      <c r="G5" s="102" t="str">
        <f>IF(+調査票2!G14=0,"",+調査票2!G14)</f>
        <v/>
      </c>
      <c r="H5" s="102" t="str">
        <f>IF(+調査票2!H14=0,"",+調査票2!H14)</f>
        <v/>
      </c>
      <c r="I5" s="27" t="str">
        <f>IF(+調査票2!I14=0,"",+調査票2!I14)</f>
        <v/>
      </c>
      <c r="J5" s="102" t="str">
        <f>IF(+調査票2!J14=0,"",+調査票2!J14)</f>
        <v/>
      </c>
      <c r="K5" s="27" t="str">
        <f>IF(+調査票2!K14=0,"",+調査票2!K14)</f>
        <v/>
      </c>
      <c r="L5" s="27" t="str">
        <f>IF(+調査票2!L14=0,"",+調査票2!L14)</f>
        <v/>
      </c>
      <c r="M5" s="109" t="str">
        <f>IF(+調査票2!M14=0,"",+調査票2!M14)</f>
        <v/>
      </c>
    </row>
    <row r="6" spans="2:13" ht="24.75" customHeight="1">
      <c r="B6" s="18" t="str">
        <f>IF(C6&lt;&gt;"",調査票2!$B$1,"")</f>
        <v/>
      </c>
      <c r="C6" s="27" t="str">
        <f>IF(+調査票2!C15=0,"",+調査票2!C15)</f>
        <v/>
      </c>
      <c r="D6" s="27" t="str">
        <f>IF(+調査票2!D15=0,"",+調査票2!D15)</f>
        <v/>
      </c>
      <c r="E6" s="27" t="str">
        <f>IF(+調査票2!E15=0,"",+調査票2!E15)</f>
        <v/>
      </c>
      <c r="F6" s="27" t="str">
        <f>IF(+調査票2!F15=0,"",+調査票2!F15)</f>
        <v/>
      </c>
      <c r="G6" s="102" t="str">
        <f>IF(+調査票2!G15=0,"",+調査票2!G15)</f>
        <v/>
      </c>
      <c r="H6" s="102" t="str">
        <f>IF(+調査票2!H15=0,"",+調査票2!H15)</f>
        <v/>
      </c>
      <c r="I6" s="27" t="str">
        <f>IF(+調査票2!I15=0,"",+調査票2!I15)</f>
        <v/>
      </c>
      <c r="J6" s="102" t="str">
        <f>IF(+調査票2!J15=0,"",+調査票2!J15)</f>
        <v/>
      </c>
      <c r="K6" s="27" t="str">
        <f>IF(+調査票2!K15=0,"",+調査票2!K15)</f>
        <v/>
      </c>
      <c r="L6" s="27" t="str">
        <f>IF(+調査票2!L15=0,"",+調査票2!L15)</f>
        <v/>
      </c>
      <c r="M6" s="109" t="str">
        <f>IF(+調査票2!M15=0,"",+調査票2!M15)</f>
        <v/>
      </c>
    </row>
    <row r="7" spans="2:13" ht="24.75" customHeight="1">
      <c r="B7" s="18" t="str">
        <f>IF(C7&lt;&gt;"",調査票2!$B$1,"")</f>
        <v/>
      </c>
      <c r="C7" s="27" t="str">
        <f>IF(+調査票2!C16=0,"",+調査票2!C16)</f>
        <v/>
      </c>
      <c r="D7" s="27" t="str">
        <f>IF(+調査票2!D16=0,"",+調査票2!D16)</f>
        <v/>
      </c>
      <c r="E7" s="27" t="str">
        <f>IF(+調査票2!E16=0,"",+調査票2!E16)</f>
        <v/>
      </c>
      <c r="F7" s="27" t="str">
        <f>IF(+調査票2!F16=0,"",+調査票2!F16)</f>
        <v/>
      </c>
      <c r="G7" s="102" t="str">
        <f>IF(+調査票2!G16=0,"",+調査票2!G16)</f>
        <v/>
      </c>
      <c r="H7" s="102" t="str">
        <f>IF(+調査票2!H16=0,"",+調査票2!H16)</f>
        <v/>
      </c>
      <c r="I7" s="27" t="str">
        <f>IF(+調査票2!I16=0,"",+調査票2!I16)</f>
        <v/>
      </c>
      <c r="J7" s="102" t="str">
        <f>IF(+調査票2!J16=0,"",+調査票2!J16)</f>
        <v/>
      </c>
      <c r="K7" s="27" t="str">
        <f>IF(+調査票2!K16=0,"",+調査票2!K16)</f>
        <v/>
      </c>
      <c r="L7" s="27" t="str">
        <f>IF(+調査票2!L16=0,"",+調査票2!L16)</f>
        <v/>
      </c>
      <c r="M7" s="109" t="str">
        <f>IF(+調査票2!M16=0,"",+調査票2!M16)</f>
        <v/>
      </c>
    </row>
    <row r="8" spans="2:13" ht="24.75" customHeight="1">
      <c r="B8" s="18" t="str">
        <f>IF(C8&lt;&gt;"",調査票2!$B$1,"")</f>
        <v/>
      </c>
      <c r="C8" s="27" t="str">
        <f>IF(+調査票2!C17=0,"",+調査票2!C17)</f>
        <v/>
      </c>
      <c r="D8" s="27" t="str">
        <f>IF(+調査票2!D17=0,"",+調査票2!D17)</f>
        <v/>
      </c>
      <c r="E8" s="27" t="str">
        <f>IF(+調査票2!E17=0,"",+調査票2!E17)</f>
        <v/>
      </c>
      <c r="F8" s="27" t="str">
        <f>IF(+調査票2!F17=0,"",+調査票2!F17)</f>
        <v/>
      </c>
      <c r="G8" s="102" t="str">
        <f>IF(+調査票2!G17=0,"",+調査票2!G17)</f>
        <v/>
      </c>
      <c r="H8" s="102" t="str">
        <f>IF(+調査票2!H17=0,"",+調査票2!H17)</f>
        <v/>
      </c>
      <c r="I8" s="27" t="str">
        <f>IF(+調査票2!I17=0,"",+調査票2!I17)</f>
        <v/>
      </c>
      <c r="J8" s="102" t="str">
        <f>IF(+調査票2!J17=0,"",+調査票2!J17)</f>
        <v/>
      </c>
      <c r="K8" s="27" t="str">
        <f>IF(+調査票2!K17=0,"",+調査票2!K17)</f>
        <v/>
      </c>
      <c r="L8" s="27" t="str">
        <f>IF(+調査票2!L17=0,"",+調査票2!L17)</f>
        <v/>
      </c>
      <c r="M8" s="109" t="str">
        <f>IF(+調査票2!M17=0,"",+調査票2!M17)</f>
        <v/>
      </c>
    </row>
    <row r="9" spans="2:13" ht="24.75" customHeight="1">
      <c r="B9" s="18" t="str">
        <f>IF(C9&lt;&gt;"",調査票2!$B$1,"")</f>
        <v/>
      </c>
      <c r="C9" s="27" t="str">
        <f>IF(+調査票2!C18=0,"",+調査票2!C18)</f>
        <v/>
      </c>
      <c r="D9" s="27" t="str">
        <f>IF(+調査票2!D18=0,"",+調査票2!D18)</f>
        <v/>
      </c>
      <c r="E9" s="27" t="str">
        <f>IF(+調査票2!E18=0,"",+調査票2!E18)</f>
        <v/>
      </c>
      <c r="F9" s="27" t="str">
        <f>IF(+調査票2!F18=0,"",+調査票2!F18)</f>
        <v/>
      </c>
      <c r="G9" s="102" t="str">
        <f>IF(+調査票2!G18=0,"",+調査票2!G18)</f>
        <v/>
      </c>
      <c r="H9" s="102" t="str">
        <f>IF(+調査票2!H18=0,"",+調査票2!H18)</f>
        <v/>
      </c>
      <c r="I9" s="27" t="str">
        <f>IF(+調査票2!I18=0,"",+調査票2!I18)</f>
        <v/>
      </c>
      <c r="J9" s="102" t="str">
        <f>IF(+調査票2!J18=0,"",+調査票2!J18)</f>
        <v/>
      </c>
      <c r="K9" s="27" t="str">
        <f>IF(+調査票2!K18=0,"",+調査票2!K18)</f>
        <v/>
      </c>
      <c r="L9" s="27" t="str">
        <f>IF(+調査票2!L18=0,"",+調査票2!L18)</f>
        <v/>
      </c>
      <c r="M9" s="109" t="str">
        <f>IF(+調査票2!M18=0,"",+調査票2!M18)</f>
        <v/>
      </c>
    </row>
    <row r="10" spans="2:13" ht="24.75" customHeight="1">
      <c r="B10" s="18" t="str">
        <f>IF(C10&lt;&gt;"",調査票2!$B$1,"")</f>
        <v/>
      </c>
      <c r="C10" s="27" t="str">
        <f>IF(+調査票2!C19=0,"",+調査票2!C19)</f>
        <v/>
      </c>
      <c r="D10" s="27" t="str">
        <f>IF(+調査票2!D19=0,"",+調査票2!D19)</f>
        <v/>
      </c>
      <c r="E10" s="27" t="str">
        <f>IF(+調査票2!E19=0,"",+調査票2!E19)</f>
        <v/>
      </c>
      <c r="F10" s="27" t="str">
        <f>IF(+調査票2!F19=0,"",+調査票2!F19)</f>
        <v/>
      </c>
      <c r="G10" s="102" t="str">
        <f>IF(+調査票2!G19=0,"",+調査票2!G19)</f>
        <v/>
      </c>
      <c r="H10" s="102" t="str">
        <f>IF(+調査票2!H19=0,"",+調査票2!H19)</f>
        <v/>
      </c>
      <c r="I10" s="27" t="str">
        <f>IF(+調査票2!I19=0,"",+調査票2!I19)</f>
        <v/>
      </c>
      <c r="J10" s="102" t="str">
        <f>IF(+調査票2!J19=0,"",+調査票2!J19)</f>
        <v/>
      </c>
      <c r="K10" s="27" t="str">
        <f>IF(+調査票2!K19=0,"",+調査票2!K19)</f>
        <v/>
      </c>
      <c r="L10" s="27" t="str">
        <f>IF(+調査票2!L19=0,"",+調査票2!L19)</f>
        <v/>
      </c>
      <c r="M10" s="109" t="str">
        <f>IF(+調査票2!M19=0,"",+調査票2!M19)</f>
        <v/>
      </c>
    </row>
    <row r="11" spans="2:13" ht="24.75" customHeight="1">
      <c r="B11" s="18" t="str">
        <f>IF(C11&lt;&gt;"",調査票2!$B$1,"")</f>
        <v/>
      </c>
      <c r="C11" s="27" t="str">
        <f>IF(+調査票2!C20=0,"",+調査票2!C20)</f>
        <v/>
      </c>
      <c r="D11" s="27" t="str">
        <f>IF(+調査票2!D20=0,"",+調査票2!D20)</f>
        <v/>
      </c>
      <c r="E11" s="27" t="str">
        <f>IF(+調査票2!E20=0,"",+調査票2!E20)</f>
        <v/>
      </c>
      <c r="F11" s="27" t="str">
        <f>IF(+調査票2!F20=0,"",+調査票2!F20)</f>
        <v/>
      </c>
      <c r="G11" s="102" t="str">
        <f>IF(+調査票2!G20=0,"",+調査票2!G20)</f>
        <v/>
      </c>
      <c r="H11" s="102" t="str">
        <f>IF(+調査票2!H20=0,"",+調査票2!H20)</f>
        <v/>
      </c>
      <c r="I11" s="27" t="str">
        <f>IF(+調査票2!I20=0,"",+調査票2!I20)</f>
        <v/>
      </c>
      <c r="J11" s="102" t="str">
        <f>IF(+調査票2!J20=0,"",+調査票2!J20)</f>
        <v/>
      </c>
      <c r="K11" s="27" t="str">
        <f>IF(+調査票2!K20=0,"",+調査票2!K20)</f>
        <v/>
      </c>
      <c r="L11" s="27" t="str">
        <f>IF(+調査票2!L20=0,"",+調査票2!L20)</f>
        <v/>
      </c>
      <c r="M11" s="109" t="str">
        <f>IF(+調査票2!M20=0,"",+調査票2!M20)</f>
        <v/>
      </c>
    </row>
    <row r="12" spans="2:13" ht="24.75" customHeight="1">
      <c r="B12" s="18" t="str">
        <f>IF(C12&lt;&gt;"",調査票2!$B$1,"")</f>
        <v/>
      </c>
      <c r="C12" s="27" t="str">
        <f>IF(+調査票2!C21=0,"",+調査票2!C21)</f>
        <v/>
      </c>
      <c r="D12" s="27" t="str">
        <f>IF(+調査票2!D21=0,"",+調査票2!D21)</f>
        <v/>
      </c>
      <c r="E12" s="27" t="str">
        <f>IF(+調査票2!E21=0,"",+調査票2!E21)</f>
        <v/>
      </c>
      <c r="F12" s="27" t="str">
        <f>IF(+調査票2!F21=0,"",+調査票2!F21)</f>
        <v/>
      </c>
      <c r="G12" s="102" t="str">
        <f>IF(+調査票2!G21=0,"",+調査票2!G21)</f>
        <v/>
      </c>
      <c r="H12" s="102" t="str">
        <f>IF(+調査票2!H21=0,"",+調査票2!H21)</f>
        <v/>
      </c>
      <c r="I12" s="27" t="str">
        <f>IF(+調査票2!I21=0,"",+調査票2!I21)</f>
        <v/>
      </c>
      <c r="J12" s="102" t="str">
        <f>IF(+調査票2!J21=0,"",+調査票2!J21)</f>
        <v/>
      </c>
      <c r="K12" s="27" t="str">
        <f>IF(+調査票2!K21=0,"",+調査票2!K21)</f>
        <v/>
      </c>
      <c r="L12" s="27" t="str">
        <f>IF(+調査票2!L21=0,"",+調査票2!L21)</f>
        <v/>
      </c>
      <c r="M12" s="109" t="str">
        <f>IF(+調査票2!M21=0,"",+調査票2!M21)</f>
        <v/>
      </c>
    </row>
    <row r="13" spans="2:13" ht="24.75" customHeight="1">
      <c r="B13" s="18" t="str">
        <f>IF(C13&lt;&gt;"",調査票2!$B$1,"")</f>
        <v/>
      </c>
      <c r="C13" s="27" t="str">
        <f>IF(+調査票2!C22=0,"",+調査票2!C22)</f>
        <v/>
      </c>
      <c r="D13" s="27" t="str">
        <f>IF(+調査票2!D22=0,"",+調査票2!D22)</f>
        <v/>
      </c>
      <c r="E13" s="27" t="str">
        <f>IF(+調査票2!E22=0,"",+調査票2!E22)</f>
        <v/>
      </c>
      <c r="F13" s="27" t="str">
        <f>IF(+調査票2!F22=0,"",+調査票2!F22)</f>
        <v/>
      </c>
      <c r="G13" s="102" t="str">
        <f>IF(+調査票2!G22=0,"",+調査票2!G22)</f>
        <v/>
      </c>
      <c r="H13" s="102" t="str">
        <f>IF(+調査票2!H22=0,"",+調査票2!H22)</f>
        <v/>
      </c>
      <c r="I13" s="27" t="str">
        <f>IF(+調査票2!I22=0,"",+調査票2!I22)</f>
        <v/>
      </c>
      <c r="J13" s="102" t="str">
        <f>IF(+調査票2!J22=0,"",+調査票2!J22)</f>
        <v/>
      </c>
      <c r="K13" s="27" t="str">
        <f>IF(+調査票2!K22=0,"",+調査票2!K22)</f>
        <v/>
      </c>
      <c r="L13" s="27" t="str">
        <f>IF(+調査票2!L22=0,"",+調査票2!L22)</f>
        <v/>
      </c>
      <c r="M13" s="109" t="str">
        <f>IF(+調査票2!M22=0,"",+調査票2!M22)</f>
        <v/>
      </c>
    </row>
    <row r="14" spans="2:13" ht="24.75" customHeight="1">
      <c r="B14" s="18" t="str">
        <f>IF(C14&lt;&gt;"",調査票2!$B$1,"")</f>
        <v/>
      </c>
      <c r="C14" s="27" t="str">
        <f>IF(+調査票2!C23=0,"",+調査票2!C23)</f>
        <v/>
      </c>
      <c r="D14" s="27" t="str">
        <f>IF(+調査票2!D23=0,"",+調査票2!D23)</f>
        <v/>
      </c>
      <c r="E14" s="27" t="str">
        <f>IF(+調査票2!E23=0,"",+調査票2!E23)</f>
        <v/>
      </c>
      <c r="F14" s="27" t="str">
        <f>IF(+調査票2!F23=0,"",+調査票2!F23)</f>
        <v/>
      </c>
      <c r="G14" s="102" t="str">
        <f>IF(+調査票2!G23=0,"",+調査票2!G23)</f>
        <v/>
      </c>
      <c r="H14" s="102" t="str">
        <f>IF(+調査票2!H23=0,"",+調査票2!H23)</f>
        <v/>
      </c>
      <c r="I14" s="27" t="str">
        <f>IF(+調査票2!I23=0,"",+調査票2!I23)</f>
        <v/>
      </c>
      <c r="J14" s="102" t="str">
        <f>IF(+調査票2!J23=0,"",+調査票2!J23)</f>
        <v/>
      </c>
      <c r="K14" s="27" t="str">
        <f>IF(+調査票2!K23=0,"",+調査票2!K23)</f>
        <v/>
      </c>
      <c r="L14" s="27" t="str">
        <f>IF(+調査票2!L23=0,"",+調査票2!L23)</f>
        <v/>
      </c>
      <c r="M14" s="109" t="str">
        <f>IF(+調査票2!M23=0,"",+調査票2!M23)</f>
        <v/>
      </c>
    </row>
    <row r="15" spans="2:13" ht="24.75" customHeight="1">
      <c r="B15" s="18" t="str">
        <f>IF(C15&lt;&gt;"",調査票2!$B$1,"")</f>
        <v/>
      </c>
      <c r="C15" s="27" t="str">
        <f>IF(+調査票2!C24=0,"",+調査票2!C24)</f>
        <v/>
      </c>
      <c r="D15" s="27" t="str">
        <f>IF(+調査票2!D24=0,"",+調査票2!D24)</f>
        <v/>
      </c>
      <c r="E15" s="27" t="str">
        <f>IF(+調査票2!E24=0,"",+調査票2!E24)</f>
        <v/>
      </c>
      <c r="F15" s="27" t="str">
        <f>IF(+調査票2!F24=0,"",+調査票2!F24)</f>
        <v/>
      </c>
      <c r="G15" s="102" t="str">
        <f>IF(+調査票2!G24=0,"",+調査票2!G24)</f>
        <v/>
      </c>
      <c r="H15" s="102" t="str">
        <f>IF(+調査票2!H24=0,"",+調査票2!H24)</f>
        <v/>
      </c>
      <c r="I15" s="27" t="str">
        <f>IF(+調査票2!I24=0,"",+調査票2!I24)</f>
        <v/>
      </c>
      <c r="J15" s="102" t="str">
        <f>IF(+調査票2!J24=0,"",+調査票2!J24)</f>
        <v/>
      </c>
      <c r="K15" s="27" t="str">
        <f>IF(+調査票2!K24=0,"",+調査票2!K24)</f>
        <v/>
      </c>
      <c r="L15" s="27" t="str">
        <f>IF(+調査票2!L24=0,"",+調査票2!L24)</f>
        <v/>
      </c>
      <c r="M15" s="109" t="str">
        <f>IF(+調査票2!M24=0,"",+調査票2!M24)</f>
        <v/>
      </c>
    </row>
    <row r="16" spans="2:13" ht="24.75" customHeight="1">
      <c r="B16" s="18" t="str">
        <f>IF(C16&lt;&gt;"",調査票2!$B$1,"")</f>
        <v/>
      </c>
      <c r="C16" s="27" t="str">
        <f>IF(+調査票2!C25=0,"",+調査票2!C25)</f>
        <v/>
      </c>
      <c r="D16" s="27" t="str">
        <f>IF(+調査票2!D25=0,"",+調査票2!D25)</f>
        <v/>
      </c>
      <c r="E16" s="27" t="str">
        <f>IF(+調査票2!E25=0,"",+調査票2!E25)</f>
        <v/>
      </c>
      <c r="F16" s="27" t="str">
        <f>IF(+調査票2!F25=0,"",+調査票2!F25)</f>
        <v/>
      </c>
      <c r="G16" s="102" t="str">
        <f>IF(+調査票2!G25=0,"",+調査票2!G25)</f>
        <v/>
      </c>
      <c r="H16" s="102" t="str">
        <f>IF(+調査票2!H25=0,"",+調査票2!H25)</f>
        <v/>
      </c>
      <c r="I16" s="27" t="str">
        <f>IF(+調査票2!I25=0,"",+調査票2!I25)</f>
        <v/>
      </c>
      <c r="J16" s="102" t="str">
        <f>IF(+調査票2!J25=0,"",+調査票2!J25)</f>
        <v/>
      </c>
      <c r="K16" s="27" t="str">
        <f>IF(+調査票2!K25=0,"",+調査票2!K25)</f>
        <v/>
      </c>
      <c r="L16" s="27" t="str">
        <f>IF(+調査票2!L25=0,"",+調査票2!L25)</f>
        <v/>
      </c>
      <c r="M16" s="109" t="str">
        <f>IF(+調査票2!M25=0,"",+調査票2!M25)</f>
        <v/>
      </c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filterMode="1">
    <pageSetUpPr fitToPage="1"/>
  </sheetPr>
  <dimension ref="A1:D216"/>
  <sheetViews>
    <sheetView zoomScale="115" zoomScaleNormal="115" workbookViewId="0">
      <selection activeCell="E4" sqref="E4:F4"/>
    </sheetView>
  </sheetViews>
  <sheetFormatPr defaultRowHeight="13.5"/>
  <cols>
    <col min="1" max="1" width="14" customWidth="1"/>
    <col min="2" max="2" width="45.375" bestFit="1" customWidth="1"/>
    <col min="4" max="4" width="0" hidden="1" customWidth="1"/>
  </cols>
  <sheetData>
    <row r="1" spans="1:4" ht="54">
      <c r="A1" s="203" t="s">
        <v>229</v>
      </c>
      <c r="B1" s="204" t="s">
        <v>230</v>
      </c>
      <c r="C1" s="205" t="s">
        <v>231</v>
      </c>
      <c r="D1" s="110" t="s">
        <v>232</v>
      </c>
    </row>
    <row r="2" spans="1:4">
      <c r="A2" s="213" t="s">
        <v>22</v>
      </c>
      <c r="B2" s="214" t="s">
        <v>266</v>
      </c>
      <c r="C2" s="215">
        <v>2</v>
      </c>
      <c r="D2" s="125"/>
    </row>
    <row r="3" spans="1:4" hidden="1">
      <c r="A3" s="208" t="s">
        <v>22</v>
      </c>
      <c r="B3" s="209" t="s">
        <v>441</v>
      </c>
      <c r="C3" s="210" t="s">
        <v>629</v>
      </c>
      <c r="D3" s="125"/>
    </row>
    <row r="4" spans="1:4" hidden="1">
      <c r="A4" s="124" t="s">
        <v>22</v>
      </c>
      <c r="B4" s="129" t="s">
        <v>442</v>
      </c>
      <c r="C4" s="127" t="s">
        <v>629</v>
      </c>
      <c r="D4" s="125"/>
    </row>
    <row r="5" spans="1:4" hidden="1">
      <c r="A5" s="124" t="s">
        <v>22</v>
      </c>
      <c r="B5" s="126" t="s">
        <v>442</v>
      </c>
      <c r="C5" s="127" t="s">
        <v>629</v>
      </c>
      <c r="D5" s="125"/>
    </row>
    <row r="6" spans="1:4" hidden="1">
      <c r="A6" s="124" t="s">
        <v>22</v>
      </c>
      <c r="B6" s="126" t="s">
        <v>443</v>
      </c>
      <c r="C6" s="127" t="s">
        <v>629</v>
      </c>
      <c r="D6" s="125"/>
    </row>
    <row r="7" spans="1:4" hidden="1">
      <c r="A7" s="124" t="s">
        <v>22</v>
      </c>
      <c r="B7" s="123" t="s">
        <v>443</v>
      </c>
      <c r="C7" s="127" t="s">
        <v>629</v>
      </c>
      <c r="D7" s="125"/>
    </row>
    <row r="8" spans="1:4" hidden="1">
      <c r="A8" s="124" t="s">
        <v>22</v>
      </c>
      <c r="B8" s="126" t="s">
        <v>444</v>
      </c>
      <c r="C8" s="127" t="s">
        <v>629</v>
      </c>
      <c r="D8" s="125"/>
    </row>
    <row r="9" spans="1:4" hidden="1">
      <c r="A9" s="124" t="s">
        <v>22</v>
      </c>
      <c r="B9" s="126" t="s">
        <v>445</v>
      </c>
      <c r="C9" s="127" t="s">
        <v>629</v>
      </c>
      <c r="D9" s="125"/>
    </row>
    <row r="10" spans="1:4" hidden="1">
      <c r="A10" s="206" t="s">
        <v>22</v>
      </c>
      <c r="B10" s="126" t="s">
        <v>445</v>
      </c>
      <c r="C10" s="207" t="s">
        <v>629</v>
      </c>
      <c r="D10" s="125"/>
    </row>
    <row r="11" spans="1:4">
      <c r="A11" s="213" t="s">
        <v>22</v>
      </c>
      <c r="B11" s="216" t="s">
        <v>446</v>
      </c>
      <c r="C11" s="215">
        <v>1</v>
      </c>
      <c r="D11" s="125"/>
    </row>
    <row r="12" spans="1:4">
      <c r="A12" s="213" t="s">
        <v>22</v>
      </c>
      <c r="B12" s="216" t="s">
        <v>234</v>
      </c>
      <c r="C12" s="215">
        <v>2</v>
      </c>
      <c r="D12" s="125"/>
    </row>
    <row r="13" spans="1:4" hidden="1">
      <c r="A13" s="208" t="s">
        <v>22</v>
      </c>
      <c r="B13" s="126" t="s">
        <v>447</v>
      </c>
      <c r="C13" s="210" t="s">
        <v>629</v>
      </c>
      <c r="D13" s="125"/>
    </row>
    <row r="14" spans="1:4" hidden="1">
      <c r="A14" s="124" t="s">
        <v>22</v>
      </c>
      <c r="B14" s="126" t="s">
        <v>448</v>
      </c>
      <c r="C14" s="127" t="s">
        <v>629</v>
      </c>
      <c r="D14" s="125"/>
    </row>
    <row r="15" spans="1:4" hidden="1">
      <c r="A15" s="124" t="s">
        <v>22</v>
      </c>
      <c r="B15" s="126" t="s">
        <v>449</v>
      </c>
      <c r="C15" s="127" t="s">
        <v>629</v>
      </c>
      <c r="D15" s="125"/>
    </row>
    <row r="16" spans="1:4" hidden="1">
      <c r="A16" s="124" t="s">
        <v>22</v>
      </c>
      <c r="B16" s="126" t="s">
        <v>450</v>
      </c>
      <c r="C16" s="127" t="s">
        <v>629</v>
      </c>
      <c r="D16" s="125"/>
    </row>
    <row r="17" spans="1:4" hidden="1">
      <c r="A17" s="124" t="s">
        <v>22</v>
      </c>
      <c r="B17" s="126" t="s">
        <v>451</v>
      </c>
      <c r="C17" s="127" t="s">
        <v>629</v>
      </c>
      <c r="D17" s="125"/>
    </row>
    <row r="18" spans="1:4" hidden="1">
      <c r="A18" s="206" t="s">
        <v>22</v>
      </c>
      <c r="B18" s="126" t="s">
        <v>452</v>
      </c>
      <c r="C18" s="207" t="s">
        <v>629</v>
      </c>
      <c r="D18" s="125"/>
    </row>
    <row r="19" spans="1:4">
      <c r="A19" s="213" t="s">
        <v>22</v>
      </c>
      <c r="B19" s="216" t="s">
        <v>267</v>
      </c>
      <c r="C19" s="215">
        <v>1</v>
      </c>
      <c r="D19" s="125"/>
    </row>
    <row r="20" spans="1:4" hidden="1">
      <c r="A20" s="211" t="s">
        <v>22</v>
      </c>
      <c r="B20" s="126" t="s">
        <v>453</v>
      </c>
      <c r="C20" s="212" t="s">
        <v>629</v>
      </c>
      <c r="D20" s="125"/>
    </row>
    <row r="21" spans="1:4">
      <c r="A21" s="213" t="s">
        <v>22</v>
      </c>
      <c r="B21" s="216" t="s">
        <v>235</v>
      </c>
      <c r="C21" s="215">
        <v>1</v>
      </c>
      <c r="D21" s="125"/>
    </row>
    <row r="22" spans="1:4" hidden="1">
      <c r="A22" s="208" t="s">
        <v>22</v>
      </c>
      <c r="B22" s="126" t="s">
        <v>454</v>
      </c>
      <c r="C22" s="210" t="s">
        <v>629</v>
      </c>
      <c r="D22" s="125"/>
    </row>
    <row r="23" spans="1:4" hidden="1">
      <c r="A23" s="124" t="s">
        <v>22</v>
      </c>
      <c r="B23" s="126" t="s">
        <v>455</v>
      </c>
      <c r="C23" s="127" t="s">
        <v>629</v>
      </c>
      <c r="D23" s="125"/>
    </row>
    <row r="24" spans="1:4" hidden="1">
      <c r="A24" s="124" t="s">
        <v>22</v>
      </c>
      <c r="B24" s="126" t="s">
        <v>456</v>
      </c>
      <c r="C24" s="127" t="s">
        <v>629</v>
      </c>
      <c r="D24" s="125"/>
    </row>
    <row r="25" spans="1:4" hidden="1">
      <c r="A25" s="206" t="s">
        <v>22</v>
      </c>
      <c r="B25" s="126" t="s">
        <v>457</v>
      </c>
      <c r="C25" s="207" t="s">
        <v>629</v>
      </c>
      <c r="D25" s="125"/>
    </row>
    <row r="26" spans="1:4">
      <c r="A26" s="213" t="s">
        <v>22</v>
      </c>
      <c r="B26" s="216" t="s">
        <v>236</v>
      </c>
      <c r="C26" s="215">
        <v>1</v>
      </c>
      <c r="D26" s="125"/>
    </row>
    <row r="27" spans="1:4">
      <c r="A27" s="213" t="s">
        <v>22</v>
      </c>
      <c r="B27" s="216" t="s">
        <v>458</v>
      </c>
      <c r="C27" s="215">
        <v>1</v>
      </c>
      <c r="D27" s="125"/>
    </row>
    <row r="28" spans="1:4" hidden="1">
      <c r="A28" s="208" t="s">
        <v>22</v>
      </c>
      <c r="B28" s="126" t="s">
        <v>459</v>
      </c>
      <c r="C28" s="210" t="s">
        <v>629</v>
      </c>
      <c r="D28" s="125"/>
    </row>
    <row r="29" spans="1:4" hidden="1">
      <c r="A29" s="124" t="s">
        <v>22</v>
      </c>
      <c r="B29" s="126" t="s">
        <v>460</v>
      </c>
      <c r="C29" s="127" t="s">
        <v>629</v>
      </c>
      <c r="D29" s="125"/>
    </row>
    <row r="30" spans="1:4" hidden="1">
      <c r="A30" s="124" t="s">
        <v>22</v>
      </c>
      <c r="B30" s="123" t="s">
        <v>237</v>
      </c>
      <c r="C30" s="127" t="s">
        <v>629</v>
      </c>
      <c r="D30" s="125"/>
    </row>
    <row r="31" spans="1:4" hidden="1">
      <c r="A31" s="124" t="s">
        <v>22</v>
      </c>
      <c r="B31" s="126" t="s">
        <v>461</v>
      </c>
      <c r="C31" s="127" t="s">
        <v>629</v>
      </c>
      <c r="D31" s="125"/>
    </row>
    <row r="32" spans="1:4" hidden="1">
      <c r="A32" s="124" t="s">
        <v>22</v>
      </c>
      <c r="B32" s="126" t="s">
        <v>462</v>
      </c>
      <c r="C32" s="127" t="s">
        <v>629</v>
      </c>
      <c r="D32" s="125"/>
    </row>
    <row r="33" spans="1:4" hidden="1">
      <c r="A33" s="124" t="s">
        <v>22</v>
      </c>
      <c r="B33" s="126" t="s">
        <v>463</v>
      </c>
      <c r="C33" s="127" t="s">
        <v>629</v>
      </c>
      <c r="D33" s="125"/>
    </row>
    <row r="34" spans="1:4" hidden="1">
      <c r="A34" s="206" t="s">
        <v>22</v>
      </c>
      <c r="B34" s="126" t="s">
        <v>464</v>
      </c>
      <c r="C34" s="207" t="s">
        <v>629</v>
      </c>
      <c r="D34" s="125"/>
    </row>
    <row r="35" spans="1:4">
      <c r="A35" s="213" t="s">
        <v>22</v>
      </c>
      <c r="B35" s="216" t="s">
        <v>238</v>
      </c>
      <c r="C35" s="215">
        <v>1</v>
      </c>
      <c r="D35" s="125"/>
    </row>
    <row r="36" spans="1:4" hidden="1">
      <c r="A36" s="211" t="s">
        <v>22</v>
      </c>
      <c r="B36" s="126" t="s">
        <v>465</v>
      </c>
      <c r="C36" s="212" t="s">
        <v>629</v>
      </c>
      <c r="D36" s="125"/>
    </row>
    <row r="37" spans="1:4">
      <c r="A37" s="213" t="s">
        <v>22</v>
      </c>
      <c r="B37" s="216" t="s">
        <v>466</v>
      </c>
      <c r="C37" s="215">
        <v>1</v>
      </c>
      <c r="D37" s="125"/>
    </row>
    <row r="38" spans="1:4">
      <c r="A38" s="213" t="s">
        <v>22</v>
      </c>
      <c r="B38" s="216" t="s">
        <v>268</v>
      </c>
      <c r="C38" s="215">
        <v>1</v>
      </c>
      <c r="D38" s="125"/>
    </row>
    <row r="39" spans="1:4">
      <c r="A39" s="213" t="s">
        <v>22</v>
      </c>
      <c r="B39" s="213" t="s">
        <v>467</v>
      </c>
      <c r="C39" s="215">
        <v>2</v>
      </c>
      <c r="D39" s="125"/>
    </row>
    <row r="40" spans="1:4" hidden="1">
      <c r="A40" s="208" t="s">
        <v>22</v>
      </c>
      <c r="B40" s="126" t="s">
        <v>468</v>
      </c>
      <c r="C40" s="210" t="s">
        <v>629</v>
      </c>
      <c r="D40" s="125"/>
    </row>
    <row r="41" spans="1:4" hidden="1">
      <c r="A41" s="206" t="s">
        <v>22</v>
      </c>
      <c r="B41" s="126" t="s">
        <v>469</v>
      </c>
      <c r="C41" s="207" t="s">
        <v>629</v>
      </c>
      <c r="D41" s="125"/>
    </row>
    <row r="42" spans="1:4">
      <c r="A42" s="213" t="s">
        <v>22</v>
      </c>
      <c r="B42" s="216" t="s">
        <v>269</v>
      </c>
      <c r="C42" s="215">
        <v>1</v>
      </c>
      <c r="D42" s="125"/>
    </row>
    <row r="43" spans="1:4" hidden="1">
      <c r="A43" s="211" t="s">
        <v>22</v>
      </c>
      <c r="B43" s="126" t="s">
        <v>239</v>
      </c>
      <c r="C43" s="212" t="s">
        <v>629</v>
      </c>
      <c r="D43" s="125"/>
    </row>
    <row r="44" spans="1:4">
      <c r="A44" s="213" t="s">
        <v>22</v>
      </c>
      <c r="B44" s="216" t="s">
        <v>270</v>
      </c>
      <c r="C44" s="215">
        <v>2</v>
      </c>
      <c r="D44" s="125"/>
    </row>
    <row r="45" spans="1:4" hidden="1">
      <c r="A45" s="208" t="s">
        <v>22</v>
      </c>
      <c r="B45" s="123" t="s">
        <v>470</v>
      </c>
      <c r="C45" s="210" t="s">
        <v>629</v>
      </c>
      <c r="D45" s="125"/>
    </row>
    <row r="46" spans="1:4" hidden="1">
      <c r="A46" s="206" t="s">
        <v>22</v>
      </c>
      <c r="B46" s="126" t="s">
        <v>471</v>
      </c>
      <c r="C46" s="207" t="s">
        <v>629</v>
      </c>
      <c r="D46" s="125"/>
    </row>
    <row r="47" spans="1:4">
      <c r="A47" s="213" t="s">
        <v>22</v>
      </c>
      <c r="B47" s="214" t="s">
        <v>240</v>
      </c>
      <c r="C47" s="215">
        <v>2</v>
      </c>
      <c r="D47" s="125"/>
    </row>
    <row r="48" spans="1:4" hidden="1">
      <c r="A48" s="208" t="s">
        <v>22</v>
      </c>
      <c r="B48" s="123" t="s">
        <v>472</v>
      </c>
      <c r="C48" s="210" t="s">
        <v>629</v>
      </c>
      <c r="D48" s="125"/>
    </row>
    <row r="49" spans="1:4" hidden="1">
      <c r="A49" s="124" t="s">
        <v>22</v>
      </c>
      <c r="B49" s="126" t="s">
        <v>473</v>
      </c>
      <c r="C49" s="127" t="s">
        <v>629</v>
      </c>
      <c r="D49" s="125"/>
    </row>
    <row r="50" spans="1:4" hidden="1">
      <c r="A50" s="124" t="s">
        <v>22</v>
      </c>
      <c r="B50" s="123" t="s">
        <v>474</v>
      </c>
      <c r="C50" s="127" t="s">
        <v>629</v>
      </c>
      <c r="D50" s="125"/>
    </row>
    <row r="51" spans="1:4" hidden="1">
      <c r="A51" s="124" t="s">
        <v>22</v>
      </c>
      <c r="B51" s="128" t="s">
        <v>271</v>
      </c>
      <c r="C51" s="127" t="s">
        <v>629</v>
      </c>
      <c r="D51" s="125"/>
    </row>
    <row r="52" spans="1:4" hidden="1">
      <c r="A52" s="124" t="s">
        <v>22</v>
      </c>
      <c r="B52" s="126" t="s">
        <v>272</v>
      </c>
      <c r="C52" s="127" t="s">
        <v>629</v>
      </c>
      <c r="D52" s="125"/>
    </row>
    <row r="53" spans="1:4" hidden="1">
      <c r="A53" s="124" t="s">
        <v>22</v>
      </c>
      <c r="B53" s="126" t="s">
        <v>241</v>
      </c>
      <c r="C53" s="127" t="s">
        <v>629</v>
      </c>
      <c r="D53" s="125"/>
    </row>
    <row r="54" spans="1:4" hidden="1">
      <c r="A54" s="124" t="s">
        <v>22</v>
      </c>
      <c r="B54" s="123" t="s">
        <v>475</v>
      </c>
      <c r="C54" s="127" t="s">
        <v>629</v>
      </c>
      <c r="D54" s="125"/>
    </row>
    <row r="55" spans="1:4" hidden="1">
      <c r="A55" s="124" t="s">
        <v>22</v>
      </c>
      <c r="B55" s="123" t="s">
        <v>476</v>
      </c>
      <c r="C55" s="127" t="s">
        <v>629</v>
      </c>
      <c r="D55" s="125"/>
    </row>
    <row r="56" spans="1:4" hidden="1">
      <c r="A56" s="124" t="s">
        <v>22</v>
      </c>
      <c r="B56" s="128" t="s">
        <v>477</v>
      </c>
      <c r="C56" s="127" t="s">
        <v>629</v>
      </c>
      <c r="D56" s="125"/>
    </row>
    <row r="57" spans="1:4" hidden="1">
      <c r="A57" s="124" t="s">
        <v>22</v>
      </c>
      <c r="B57" s="123" t="s">
        <v>478</v>
      </c>
      <c r="C57" s="127" t="s">
        <v>629</v>
      </c>
      <c r="D57" s="125"/>
    </row>
    <row r="58" spans="1:4" hidden="1">
      <c r="A58" s="124" t="s">
        <v>22</v>
      </c>
      <c r="B58" s="123" t="s">
        <v>273</v>
      </c>
      <c r="C58" s="127" t="s">
        <v>629</v>
      </c>
      <c r="D58" s="125"/>
    </row>
    <row r="59" spans="1:4" hidden="1">
      <c r="A59" s="123" t="s">
        <v>22</v>
      </c>
      <c r="B59" s="123" t="s">
        <v>479</v>
      </c>
      <c r="C59" s="123" t="s">
        <v>629</v>
      </c>
      <c r="D59" s="123"/>
    </row>
    <row r="60" spans="1:4">
      <c r="A60" s="6" t="s">
        <v>22</v>
      </c>
      <c r="B60" s="6" t="s">
        <v>242</v>
      </c>
      <c r="C60" s="217">
        <v>11</v>
      </c>
    </row>
    <row r="61" spans="1:4" hidden="1">
      <c r="A61" t="s">
        <v>22</v>
      </c>
      <c r="B61" t="s">
        <v>480</v>
      </c>
      <c r="C61" t="s">
        <v>629</v>
      </c>
    </row>
    <row r="62" spans="1:4">
      <c r="A62" s="6" t="s">
        <v>22</v>
      </c>
      <c r="B62" s="6" t="s">
        <v>481</v>
      </c>
      <c r="C62" s="217">
        <v>9</v>
      </c>
    </row>
    <row r="63" spans="1:4" hidden="1">
      <c r="A63" t="s">
        <v>22</v>
      </c>
      <c r="B63" t="s">
        <v>482</v>
      </c>
      <c r="C63" t="s">
        <v>629</v>
      </c>
    </row>
    <row r="64" spans="1:4" hidden="1">
      <c r="A64" t="s">
        <v>22</v>
      </c>
      <c r="B64" t="s">
        <v>243</v>
      </c>
      <c r="C64" t="s">
        <v>629</v>
      </c>
    </row>
    <row r="65" spans="1:3" hidden="1">
      <c r="A65" t="s">
        <v>22</v>
      </c>
      <c r="B65" t="s">
        <v>483</v>
      </c>
      <c r="C65" t="s">
        <v>629</v>
      </c>
    </row>
    <row r="66" spans="1:3" hidden="1">
      <c r="A66" t="s">
        <v>22</v>
      </c>
      <c r="B66" t="s">
        <v>484</v>
      </c>
      <c r="C66" t="s">
        <v>629</v>
      </c>
    </row>
    <row r="67" spans="1:3" hidden="1">
      <c r="A67" t="s">
        <v>22</v>
      </c>
      <c r="B67" t="s">
        <v>485</v>
      </c>
      <c r="C67" t="s">
        <v>629</v>
      </c>
    </row>
    <row r="68" spans="1:3" hidden="1">
      <c r="A68" t="s">
        <v>22</v>
      </c>
      <c r="B68" t="s">
        <v>486</v>
      </c>
      <c r="C68" t="s">
        <v>629</v>
      </c>
    </row>
    <row r="69" spans="1:3" hidden="1">
      <c r="A69" t="s">
        <v>22</v>
      </c>
      <c r="B69" t="s">
        <v>487</v>
      </c>
      <c r="C69" t="s">
        <v>629</v>
      </c>
    </row>
    <row r="70" spans="1:3">
      <c r="A70" s="6" t="s">
        <v>22</v>
      </c>
      <c r="B70" s="6" t="s">
        <v>488</v>
      </c>
      <c r="C70" s="217">
        <v>3</v>
      </c>
    </row>
    <row r="71" spans="1:3" hidden="1">
      <c r="A71" t="s">
        <v>22</v>
      </c>
      <c r="B71" t="s">
        <v>489</v>
      </c>
      <c r="C71" t="s">
        <v>629</v>
      </c>
    </row>
    <row r="72" spans="1:3" hidden="1">
      <c r="A72" t="s">
        <v>22</v>
      </c>
      <c r="B72" t="s">
        <v>490</v>
      </c>
      <c r="C72" t="s">
        <v>629</v>
      </c>
    </row>
    <row r="73" spans="1:3" hidden="1">
      <c r="A73" t="s">
        <v>22</v>
      </c>
      <c r="B73" t="s">
        <v>491</v>
      </c>
      <c r="C73" t="s">
        <v>629</v>
      </c>
    </row>
    <row r="74" spans="1:3" hidden="1">
      <c r="A74" t="s">
        <v>22</v>
      </c>
      <c r="B74" t="s">
        <v>492</v>
      </c>
      <c r="C74" t="s">
        <v>629</v>
      </c>
    </row>
    <row r="75" spans="1:3" hidden="1">
      <c r="A75" t="s">
        <v>22</v>
      </c>
      <c r="B75" t="s">
        <v>493</v>
      </c>
      <c r="C75" t="s">
        <v>629</v>
      </c>
    </row>
    <row r="76" spans="1:3" hidden="1">
      <c r="A76" t="s">
        <v>22</v>
      </c>
      <c r="B76" t="s">
        <v>244</v>
      </c>
      <c r="C76" t="s">
        <v>629</v>
      </c>
    </row>
    <row r="77" spans="1:3" hidden="1">
      <c r="A77" t="s">
        <v>22</v>
      </c>
      <c r="B77" t="s">
        <v>494</v>
      </c>
      <c r="C77" t="s">
        <v>629</v>
      </c>
    </row>
    <row r="78" spans="1:3" hidden="1">
      <c r="A78" t="s">
        <v>22</v>
      </c>
      <c r="B78" t="s">
        <v>495</v>
      </c>
      <c r="C78" t="s">
        <v>629</v>
      </c>
    </row>
    <row r="79" spans="1:3" hidden="1">
      <c r="A79" t="s">
        <v>245</v>
      </c>
      <c r="B79" t="s">
        <v>496</v>
      </c>
      <c r="C79" t="s">
        <v>629</v>
      </c>
    </row>
    <row r="80" spans="1:3">
      <c r="A80" s="6" t="s">
        <v>245</v>
      </c>
      <c r="B80" s="6" t="s">
        <v>497</v>
      </c>
      <c r="C80" s="217">
        <v>1</v>
      </c>
    </row>
    <row r="81" spans="1:3" hidden="1">
      <c r="A81" t="s">
        <v>245</v>
      </c>
      <c r="B81" t="s">
        <v>498</v>
      </c>
      <c r="C81" t="s">
        <v>629</v>
      </c>
    </row>
    <row r="82" spans="1:3">
      <c r="A82" s="6" t="s">
        <v>245</v>
      </c>
      <c r="B82" s="6" t="s">
        <v>499</v>
      </c>
      <c r="C82" s="217">
        <v>1</v>
      </c>
    </row>
    <row r="83" spans="1:3" hidden="1">
      <c r="A83" t="s">
        <v>245</v>
      </c>
      <c r="B83" t="s">
        <v>500</v>
      </c>
      <c r="C83" t="s">
        <v>629</v>
      </c>
    </row>
    <row r="84" spans="1:3">
      <c r="A84" s="6" t="s">
        <v>245</v>
      </c>
      <c r="B84" s="6" t="s">
        <v>246</v>
      </c>
      <c r="C84" s="217">
        <v>1</v>
      </c>
    </row>
    <row r="85" spans="1:3" hidden="1">
      <c r="A85" t="s">
        <v>245</v>
      </c>
      <c r="B85" t="s">
        <v>501</v>
      </c>
      <c r="C85" t="s">
        <v>629</v>
      </c>
    </row>
    <row r="86" spans="1:3" hidden="1">
      <c r="A86" t="s">
        <v>245</v>
      </c>
      <c r="B86" t="s">
        <v>502</v>
      </c>
      <c r="C86" t="s">
        <v>629</v>
      </c>
    </row>
    <row r="87" spans="1:3">
      <c r="A87" s="6" t="s">
        <v>247</v>
      </c>
      <c r="B87" s="6" t="s">
        <v>503</v>
      </c>
      <c r="C87" s="217">
        <v>2</v>
      </c>
    </row>
    <row r="88" spans="1:3">
      <c r="A88" s="6" t="s">
        <v>247</v>
      </c>
      <c r="B88" s="6" t="s">
        <v>504</v>
      </c>
      <c r="C88" s="217">
        <v>1</v>
      </c>
    </row>
    <row r="89" spans="1:3" hidden="1">
      <c r="A89" t="s">
        <v>247</v>
      </c>
      <c r="B89" t="s">
        <v>505</v>
      </c>
      <c r="C89" t="s">
        <v>629</v>
      </c>
    </row>
    <row r="90" spans="1:3">
      <c r="A90" s="6" t="s">
        <v>247</v>
      </c>
      <c r="B90" s="6" t="s">
        <v>506</v>
      </c>
      <c r="C90" s="217">
        <v>1</v>
      </c>
    </row>
    <row r="91" spans="1:3" hidden="1">
      <c r="A91" t="s">
        <v>247</v>
      </c>
      <c r="B91" t="s">
        <v>507</v>
      </c>
      <c r="C91" t="s">
        <v>629</v>
      </c>
    </row>
    <row r="92" spans="1:3" hidden="1">
      <c r="A92" t="s">
        <v>247</v>
      </c>
      <c r="B92" t="s">
        <v>508</v>
      </c>
      <c r="C92" t="s">
        <v>629</v>
      </c>
    </row>
    <row r="93" spans="1:3" hidden="1">
      <c r="A93" t="s">
        <v>247</v>
      </c>
      <c r="B93" t="s">
        <v>509</v>
      </c>
      <c r="C93" t="s">
        <v>629</v>
      </c>
    </row>
    <row r="94" spans="1:3" hidden="1">
      <c r="A94" t="s">
        <v>247</v>
      </c>
      <c r="B94" t="s">
        <v>510</v>
      </c>
      <c r="C94" t="s">
        <v>629</v>
      </c>
    </row>
    <row r="95" spans="1:3">
      <c r="A95" s="6" t="s">
        <v>247</v>
      </c>
      <c r="B95" s="6" t="s">
        <v>511</v>
      </c>
      <c r="C95" s="217">
        <v>1</v>
      </c>
    </row>
    <row r="96" spans="1:3">
      <c r="A96" s="6" t="s">
        <v>247</v>
      </c>
      <c r="B96" s="6" t="s">
        <v>512</v>
      </c>
      <c r="C96" s="217">
        <v>1</v>
      </c>
    </row>
    <row r="97" spans="1:3" hidden="1">
      <c r="A97" t="s">
        <v>622</v>
      </c>
      <c r="B97" t="s">
        <v>513</v>
      </c>
      <c r="C97" t="s">
        <v>629</v>
      </c>
    </row>
    <row r="98" spans="1:3" hidden="1">
      <c r="A98" t="s">
        <v>622</v>
      </c>
      <c r="B98" t="s">
        <v>514</v>
      </c>
      <c r="C98" t="s">
        <v>629</v>
      </c>
    </row>
    <row r="99" spans="1:3" hidden="1">
      <c r="A99" t="s">
        <v>622</v>
      </c>
      <c r="B99" t="s">
        <v>515</v>
      </c>
      <c r="C99" t="s">
        <v>629</v>
      </c>
    </row>
    <row r="100" spans="1:3">
      <c r="A100" s="6" t="s">
        <v>623</v>
      </c>
      <c r="B100" s="6" t="s">
        <v>516</v>
      </c>
      <c r="C100" s="217">
        <v>2</v>
      </c>
    </row>
    <row r="101" spans="1:3" hidden="1">
      <c r="A101" t="s">
        <v>623</v>
      </c>
      <c r="B101" t="s">
        <v>517</v>
      </c>
      <c r="C101" t="s">
        <v>629</v>
      </c>
    </row>
    <row r="102" spans="1:3" hidden="1">
      <c r="A102" t="s">
        <v>233</v>
      </c>
      <c r="B102" t="s">
        <v>518</v>
      </c>
      <c r="C102" t="s">
        <v>629</v>
      </c>
    </row>
    <row r="103" spans="1:3" hidden="1">
      <c r="A103" t="s">
        <v>233</v>
      </c>
      <c r="B103" t="s">
        <v>519</v>
      </c>
      <c r="C103" t="s">
        <v>629</v>
      </c>
    </row>
    <row r="104" spans="1:3" hidden="1">
      <c r="A104" t="s">
        <v>233</v>
      </c>
      <c r="B104" t="s">
        <v>520</v>
      </c>
      <c r="C104" t="s">
        <v>629</v>
      </c>
    </row>
    <row r="105" spans="1:3" hidden="1">
      <c r="A105" t="s">
        <v>233</v>
      </c>
      <c r="B105" t="s">
        <v>521</v>
      </c>
      <c r="C105" t="s">
        <v>629</v>
      </c>
    </row>
    <row r="106" spans="1:3" hidden="1">
      <c r="A106" t="s">
        <v>233</v>
      </c>
      <c r="B106" t="s">
        <v>522</v>
      </c>
      <c r="C106" t="s">
        <v>629</v>
      </c>
    </row>
    <row r="107" spans="1:3">
      <c r="A107" s="6" t="s">
        <v>233</v>
      </c>
      <c r="B107" s="6" t="s">
        <v>523</v>
      </c>
      <c r="C107" s="217">
        <v>4</v>
      </c>
    </row>
    <row r="108" spans="1:3" hidden="1">
      <c r="A108" t="s">
        <v>233</v>
      </c>
      <c r="B108" t="s">
        <v>524</v>
      </c>
      <c r="C108" t="s">
        <v>629</v>
      </c>
    </row>
    <row r="109" spans="1:3" hidden="1">
      <c r="A109" t="s">
        <v>233</v>
      </c>
      <c r="B109" t="s">
        <v>525</v>
      </c>
      <c r="C109" t="s">
        <v>629</v>
      </c>
    </row>
    <row r="110" spans="1:3">
      <c r="A110" s="6" t="s">
        <v>233</v>
      </c>
      <c r="B110" s="6" t="s">
        <v>526</v>
      </c>
      <c r="C110" s="217">
        <v>1</v>
      </c>
    </row>
    <row r="111" spans="1:3">
      <c r="A111" s="6" t="s">
        <v>233</v>
      </c>
      <c r="B111" s="6" t="s">
        <v>248</v>
      </c>
      <c r="C111" s="217">
        <v>8</v>
      </c>
    </row>
    <row r="112" spans="1:3" hidden="1">
      <c r="A112" t="s">
        <v>233</v>
      </c>
      <c r="B112" t="s">
        <v>249</v>
      </c>
      <c r="C112" t="s">
        <v>629</v>
      </c>
    </row>
    <row r="113" spans="1:3" hidden="1">
      <c r="A113" t="s">
        <v>233</v>
      </c>
      <c r="B113" t="s">
        <v>250</v>
      </c>
      <c r="C113" t="s">
        <v>629</v>
      </c>
    </row>
    <row r="114" spans="1:3" hidden="1">
      <c r="A114" t="s">
        <v>233</v>
      </c>
      <c r="B114" t="s">
        <v>527</v>
      </c>
      <c r="C114" t="s">
        <v>629</v>
      </c>
    </row>
    <row r="115" spans="1:3" hidden="1">
      <c r="A115" t="s">
        <v>233</v>
      </c>
      <c r="B115" t="s">
        <v>528</v>
      </c>
      <c r="C115" t="s">
        <v>629</v>
      </c>
    </row>
    <row r="116" spans="1:3" hidden="1">
      <c r="A116" t="s">
        <v>233</v>
      </c>
      <c r="B116" t="s">
        <v>529</v>
      </c>
      <c r="C116" t="s">
        <v>629</v>
      </c>
    </row>
    <row r="117" spans="1:3" hidden="1">
      <c r="A117" t="s">
        <v>233</v>
      </c>
      <c r="B117" t="s">
        <v>530</v>
      </c>
      <c r="C117" t="s">
        <v>629</v>
      </c>
    </row>
    <row r="118" spans="1:3">
      <c r="A118" s="6" t="s">
        <v>233</v>
      </c>
      <c r="B118" s="6" t="s">
        <v>531</v>
      </c>
      <c r="C118" s="217">
        <v>1</v>
      </c>
    </row>
    <row r="119" spans="1:3" hidden="1">
      <c r="A119" t="s">
        <v>233</v>
      </c>
      <c r="B119" t="s">
        <v>532</v>
      </c>
      <c r="C119" t="s">
        <v>629</v>
      </c>
    </row>
    <row r="120" spans="1:3" hidden="1">
      <c r="A120" t="s">
        <v>233</v>
      </c>
      <c r="B120" t="s">
        <v>533</v>
      </c>
      <c r="C120" t="s">
        <v>629</v>
      </c>
    </row>
    <row r="121" spans="1:3">
      <c r="A121" s="6" t="s">
        <v>233</v>
      </c>
      <c r="B121" s="6" t="s">
        <v>534</v>
      </c>
      <c r="C121" s="217">
        <v>1</v>
      </c>
    </row>
    <row r="122" spans="1:3" hidden="1">
      <c r="A122" t="s">
        <v>233</v>
      </c>
      <c r="B122" t="s">
        <v>535</v>
      </c>
      <c r="C122" t="s">
        <v>629</v>
      </c>
    </row>
    <row r="123" spans="1:3" hidden="1">
      <c r="A123" t="s">
        <v>233</v>
      </c>
      <c r="B123" t="s">
        <v>536</v>
      </c>
      <c r="C123" t="s">
        <v>629</v>
      </c>
    </row>
    <row r="124" spans="1:3" hidden="1">
      <c r="A124" t="s">
        <v>233</v>
      </c>
      <c r="B124" t="s">
        <v>251</v>
      </c>
      <c r="C124" t="s">
        <v>629</v>
      </c>
    </row>
    <row r="125" spans="1:3">
      <c r="A125" s="6" t="s">
        <v>233</v>
      </c>
      <c r="B125" s="6" t="s">
        <v>537</v>
      </c>
      <c r="C125" s="217">
        <v>1</v>
      </c>
    </row>
    <row r="126" spans="1:3" hidden="1">
      <c r="A126" t="s">
        <v>233</v>
      </c>
      <c r="B126" t="s">
        <v>538</v>
      </c>
      <c r="C126" t="s">
        <v>629</v>
      </c>
    </row>
    <row r="127" spans="1:3">
      <c r="A127" s="6" t="s">
        <v>233</v>
      </c>
      <c r="B127" s="6" t="s">
        <v>539</v>
      </c>
      <c r="C127" s="217">
        <v>1</v>
      </c>
    </row>
    <row r="128" spans="1:3">
      <c r="A128" s="6" t="s">
        <v>233</v>
      </c>
      <c r="B128" s="6" t="s">
        <v>540</v>
      </c>
      <c r="C128" s="217">
        <v>1</v>
      </c>
    </row>
    <row r="129" spans="1:3" hidden="1">
      <c r="A129" t="s">
        <v>233</v>
      </c>
      <c r="B129" t="s">
        <v>541</v>
      </c>
      <c r="C129" t="s">
        <v>629</v>
      </c>
    </row>
    <row r="130" spans="1:3" hidden="1">
      <c r="A130" t="s">
        <v>233</v>
      </c>
      <c r="B130" t="s">
        <v>252</v>
      </c>
      <c r="C130" t="s">
        <v>629</v>
      </c>
    </row>
    <row r="131" spans="1:3">
      <c r="A131" s="6" t="s">
        <v>233</v>
      </c>
      <c r="B131" s="6" t="s">
        <v>542</v>
      </c>
      <c r="C131" s="217">
        <v>3</v>
      </c>
    </row>
    <row r="132" spans="1:3">
      <c r="A132" s="6" t="s">
        <v>233</v>
      </c>
      <c r="B132" s="6" t="s">
        <v>543</v>
      </c>
      <c r="C132" s="217">
        <v>2</v>
      </c>
    </row>
    <row r="133" spans="1:3">
      <c r="A133" s="6" t="s">
        <v>233</v>
      </c>
      <c r="B133" s="6" t="s">
        <v>544</v>
      </c>
      <c r="C133" s="217">
        <v>2</v>
      </c>
    </row>
    <row r="134" spans="1:3" hidden="1">
      <c r="A134" t="s">
        <v>233</v>
      </c>
      <c r="B134" t="s">
        <v>545</v>
      </c>
      <c r="C134" t="s">
        <v>629</v>
      </c>
    </row>
    <row r="135" spans="1:3">
      <c r="A135" s="6" t="s">
        <v>233</v>
      </c>
      <c r="B135" s="6" t="s">
        <v>546</v>
      </c>
      <c r="C135" s="217">
        <v>1</v>
      </c>
    </row>
    <row r="136" spans="1:3">
      <c r="A136" s="6" t="s">
        <v>233</v>
      </c>
      <c r="B136" s="6" t="s">
        <v>547</v>
      </c>
      <c r="C136" s="217">
        <v>2</v>
      </c>
    </row>
    <row r="137" spans="1:3">
      <c r="A137" s="6" t="s">
        <v>233</v>
      </c>
      <c r="B137" s="6" t="s">
        <v>277</v>
      </c>
      <c r="C137" s="217">
        <v>3</v>
      </c>
    </row>
    <row r="138" spans="1:3" hidden="1">
      <c r="A138" t="s">
        <v>233</v>
      </c>
      <c r="B138" t="s">
        <v>548</v>
      </c>
      <c r="C138" t="s">
        <v>629</v>
      </c>
    </row>
    <row r="139" spans="1:3" hidden="1">
      <c r="A139" t="s">
        <v>233</v>
      </c>
      <c r="B139" t="s">
        <v>549</v>
      </c>
      <c r="C139" t="s">
        <v>629</v>
      </c>
    </row>
    <row r="140" spans="1:3" hidden="1">
      <c r="A140" t="s">
        <v>233</v>
      </c>
      <c r="B140" t="s">
        <v>550</v>
      </c>
      <c r="C140" t="s">
        <v>629</v>
      </c>
    </row>
    <row r="141" spans="1:3" hidden="1">
      <c r="A141" t="s">
        <v>233</v>
      </c>
      <c r="B141" t="s">
        <v>551</v>
      </c>
      <c r="C141" t="s">
        <v>629</v>
      </c>
    </row>
    <row r="142" spans="1:3">
      <c r="A142" s="6" t="s">
        <v>233</v>
      </c>
      <c r="B142" s="6" t="s">
        <v>552</v>
      </c>
      <c r="C142" s="217">
        <v>1</v>
      </c>
    </row>
    <row r="143" spans="1:3">
      <c r="A143" s="6" t="s">
        <v>233</v>
      </c>
      <c r="B143" s="6" t="s">
        <v>553</v>
      </c>
      <c r="C143" s="217">
        <v>2</v>
      </c>
    </row>
    <row r="144" spans="1:3" hidden="1">
      <c r="A144" t="s">
        <v>233</v>
      </c>
      <c r="B144" t="s">
        <v>554</v>
      </c>
      <c r="C144" t="s">
        <v>629</v>
      </c>
    </row>
    <row r="145" spans="1:3" hidden="1">
      <c r="A145" t="s">
        <v>233</v>
      </c>
      <c r="B145" t="s">
        <v>555</v>
      </c>
      <c r="C145" t="s">
        <v>629</v>
      </c>
    </row>
    <row r="146" spans="1:3">
      <c r="A146" s="6" t="s">
        <v>233</v>
      </c>
      <c r="B146" s="6" t="s">
        <v>556</v>
      </c>
      <c r="C146" s="217">
        <v>3</v>
      </c>
    </row>
    <row r="147" spans="1:3" hidden="1">
      <c r="A147" t="s">
        <v>233</v>
      </c>
      <c r="B147" t="s">
        <v>557</v>
      </c>
      <c r="C147" t="s">
        <v>629</v>
      </c>
    </row>
    <row r="148" spans="1:3" hidden="1">
      <c r="A148" t="s">
        <v>253</v>
      </c>
      <c r="B148" t="s">
        <v>558</v>
      </c>
      <c r="C148" t="s">
        <v>629</v>
      </c>
    </row>
    <row r="149" spans="1:3" hidden="1">
      <c r="A149" t="s">
        <v>253</v>
      </c>
      <c r="B149" t="s">
        <v>559</v>
      </c>
      <c r="C149" t="s">
        <v>629</v>
      </c>
    </row>
    <row r="150" spans="1:3" hidden="1">
      <c r="A150" t="s">
        <v>253</v>
      </c>
      <c r="B150" t="s">
        <v>560</v>
      </c>
      <c r="C150" t="s">
        <v>629</v>
      </c>
    </row>
    <row r="151" spans="1:3" hidden="1">
      <c r="A151" t="s">
        <v>253</v>
      </c>
      <c r="B151" t="s">
        <v>561</v>
      </c>
      <c r="C151" t="s">
        <v>629</v>
      </c>
    </row>
    <row r="152" spans="1:3" hidden="1">
      <c r="A152" t="s">
        <v>253</v>
      </c>
      <c r="B152" t="s">
        <v>562</v>
      </c>
      <c r="C152" t="s">
        <v>629</v>
      </c>
    </row>
    <row r="153" spans="1:3" hidden="1">
      <c r="A153" t="s">
        <v>253</v>
      </c>
      <c r="B153" t="s">
        <v>563</v>
      </c>
      <c r="C153" t="s">
        <v>629</v>
      </c>
    </row>
    <row r="154" spans="1:3" hidden="1">
      <c r="A154" t="s">
        <v>253</v>
      </c>
      <c r="B154" t="s">
        <v>564</v>
      </c>
      <c r="C154" t="s">
        <v>629</v>
      </c>
    </row>
    <row r="155" spans="1:3" hidden="1">
      <c r="A155" t="s">
        <v>253</v>
      </c>
      <c r="B155" t="s">
        <v>565</v>
      </c>
      <c r="C155" t="s">
        <v>629</v>
      </c>
    </row>
    <row r="156" spans="1:3" hidden="1">
      <c r="A156" t="s">
        <v>253</v>
      </c>
      <c r="B156" t="s">
        <v>566</v>
      </c>
      <c r="C156" t="s">
        <v>629</v>
      </c>
    </row>
    <row r="157" spans="1:3" hidden="1">
      <c r="A157" t="s">
        <v>253</v>
      </c>
      <c r="B157" t="s">
        <v>567</v>
      </c>
      <c r="C157" t="s">
        <v>629</v>
      </c>
    </row>
    <row r="158" spans="1:3" hidden="1">
      <c r="A158" t="s">
        <v>624</v>
      </c>
      <c r="B158" t="s">
        <v>568</v>
      </c>
      <c r="C158" t="s">
        <v>629</v>
      </c>
    </row>
    <row r="159" spans="1:3" hidden="1">
      <c r="A159" t="s">
        <v>625</v>
      </c>
      <c r="B159" t="s">
        <v>569</v>
      </c>
      <c r="C159" t="s">
        <v>629</v>
      </c>
    </row>
    <row r="160" spans="1:3">
      <c r="A160" s="6" t="s">
        <v>254</v>
      </c>
      <c r="B160" s="6" t="s">
        <v>186</v>
      </c>
      <c r="C160" s="217">
        <v>4</v>
      </c>
    </row>
    <row r="161" spans="1:3">
      <c r="A161" s="6" t="s">
        <v>255</v>
      </c>
      <c r="B161" s="6" t="s">
        <v>570</v>
      </c>
      <c r="C161" s="217">
        <v>1</v>
      </c>
    </row>
    <row r="162" spans="1:3">
      <c r="A162" s="6" t="s">
        <v>255</v>
      </c>
      <c r="B162" s="6" t="s">
        <v>571</v>
      </c>
      <c r="C162" s="217">
        <v>1</v>
      </c>
    </row>
    <row r="163" spans="1:3" hidden="1">
      <c r="A163" t="s">
        <v>255</v>
      </c>
      <c r="B163" t="s">
        <v>187</v>
      </c>
      <c r="C163" t="s">
        <v>629</v>
      </c>
    </row>
    <row r="164" spans="1:3">
      <c r="A164" s="6" t="s">
        <v>255</v>
      </c>
      <c r="B164" s="6" t="s">
        <v>572</v>
      </c>
      <c r="C164" s="217">
        <v>1</v>
      </c>
    </row>
    <row r="165" spans="1:3" hidden="1">
      <c r="A165" t="s">
        <v>255</v>
      </c>
      <c r="B165" t="s">
        <v>573</v>
      </c>
      <c r="C165" t="s">
        <v>629</v>
      </c>
    </row>
    <row r="166" spans="1:3">
      <c r="A166" s="6" t="s">
        <v>255</v>
      </c>
      <c r="B166" s="6" t="s">
        <v>574</v>
      </c>
      <c r="C166" s="217">
        <v>2</v>
      </c>
    </row>
    <row r="167" spans="1:3">
      <c r="A167" s="6" t="s">
        <v>255</v>
      </c>
      <c r="B167" s="6" t="s">
        <v>575</v>
      </c>
      <c r="C167" s="217">
        <v>1</v>
      </c>
    </row>
    <row r="168" spans="1:3" hidden="1">
      <c r="A168" t="s">
        <v>256</v>
      </c>
      <c r="B168" t="s">
        <v>576</v>
      </c>
      <c r="C168" t="s">
        <v>629</v>
      </c>
    </row>
    <row r="169" spans="1:3">
      <c r="A169" s="6" t="s">
        <v>256</v>
      </c>
      <c r="B169" s="6" t="s">
        <v>577</v>
      </c>
      <c r="C169" s="217">
        <v>1</v>
      </c>
    </row>
    <row r="170" spans="1:3">
      <c r="A170" s="6" t="s">
        <v>256</v>
      </c>
      <c r="B170" s="6" t="s">
        <v>578</v>
      </c>
      <c r="C170" s="217">
        <v>4</v>
      </c>
    </row>
    <row r="171" spans="1:3">
      <c r="A171" s="6" t="s">
        <v>256</v>
      </c>
      <c r="B171" s="6" t="s">
        <v>579</v>
      </c>
      <c r="C171" s="217">
        <v>1</v>
      </c>
    </row>
    <row r="172" spans="1:3" hidden="1">
      <c r="A172" t="s">
        <v>256</v>
      </c>
      <c r="B172" t="s">
        <v>580</v>
      </c>
      <c r="C172" t="s">
        <v>629</v>
      </c>
    </row>
    <row r="173" spans="1:3" hidden="1">
      <c r="A173" t="s">
        <v>256</v>
      </c>
      <c r="B173" t="s">
        <v>581</v>
      </c>
      <c r="C173" t="s">
        <v>629</v>
      </c>
    </row>
    <row r="174" spans="1:3">
      <c r="A174" s="6" t="s">
        <v>256</v>
      </c>
      <c r="B174" s="6" t="s">
        <v>582</v>
      </c>
      <c r="C174" s="217">
        <v>2</v>
      </c>
    </row>
    <row r="175" spans="1:3">
      <c r="A175" s="6" t="s">
        <v>256</v>
      </c>
      <c r="B175" s="6" t="s">
        <v>583</v>
      </c>
      <c r="C175" s="217">
        <v>1</v>
      </c>
    </row>
    <row r="176" spans="1:3" hidden="1">
      <c r="A176" t="s">
        <v>256</v>
      </c>
      <c r="B176" t="s">
        <v>584</v>
      </c>
      <c r="C176" t="s">
        <v>629</v>
      </c>
    </row>
    <row r="177" spans="1:3" hidden="1">
      <c r="A177" t="s">
        <v>256</v>
      </c>
      <c r="B177" t="s">
        <v>585</v>
      </c>
      <c r="C177" t="s">
        <v>629</v>
      </c>
    </row>
    <row r="178" spans="1:3">
      <c r="A178" s="6" t="s">
        <v>256</v>
      </c>
      <c r="B178" s="6" t="s">
        <v>586</v>
      </c>
      <c r="C178" s="217">
        <v>3</v>
      </c>
    </row>
    <row r="179" spans="1:3" hidden="1">
      <c r="A179" t="s">
        <v>256</v>
      </c>
      <c r="B179" t="s">
        <v>587</v>
      </c>
      <c r="C179" t="s">
        <v>629</v>
      </c>
    </row>
    <row r="180" spans="1:3" hidden="1">
      <c r="A180" t="s">
        <v>256</v>
      </c>
      <c r="B180" t="s">
        <v>588</v>
      </c>
      <c r="C180" t="s">
        <v>629</v>
      </c>
    </row>
    <row r="181" spans="1:3">
      <c r="A181" s="6" t="s">
        <v>256</v>
      </c>
      <c r="B181" s="6" t="s">
        <v>589</v>
      </c>
      <c r="C181" s="217">
        <v>1</v>
      </c>
    </row>
    <row r="182" spans="1:3" hidden="1">
      <c r="A182" t="s">
        <v>256</v>
      </c>
      <c r="B182" t="s">
        <v>590</v>
      </c>
      <c r="C182" t="s">
        <v>629</v>
      </c>
    </row>
    <row r="183" spans="1:3" hidden="1">
      <c r="A183" t="s">
        <v>256</v>
      </c>
      <c r="B183" t="s">
        <v>591</v>
      </c>
      <c r="C183" t="s">
        <v>629</v>
      </c>
    </row>
    <row r="184" spans="1:3">
      <c r="A184" s="6" t="s">
        <v>194</v>
      </c>
      <c r="B184" s="6" t="s">
        <v>592</v>
      </c>
      <c r="C184" s="217">
        <v>2</v>
      </c>
    </row>
    <row r="185" spans="1:3">
      <c r="A185" s="6" t="s">
        <v>194</v>
      </c>
      <c r="B185" s="6" t="s">
        <v>593</v>
      </c>
      <c r="C185" s="217">
        <v>1</v>
      </c>
    </row>
    <row r="186" spans="1:3" hidden="1">
      <c r="A186" t="s">
        <v>194</v>
      </c>
      <c r="B186" t="s">
        <v>594</v>
      </c>
      <c r="C186" t="s">
        <v>629</v>
      </c>
    </row>
    <row r="187" spans="1:3">
      <c r="A187" s="6" t="s">
        <v>194</v>
      </c>
      <c r="B187" s="6" t="s">
        <v>595</v>
      </c>
      <c r="C187" s="217">
        <v>1</v>
      </c>
    </row>
    <row r="188" spans="1:3">
      <c r="A188" s="6" t="s">
        <v>194</v>
      </c>
      <c r="B188" s="6" t="s">
        <v>596</v>
      </c>
      <c r="C188" s="217">
        <v>1</v>
      </c>
    </row>
    <row r="189" spans="1:3" hidden="1">
      <c r="A189" t="s">
        <v>194</v>
      </c>
      <c r="B189" t="s">
        <v>597</v>
      </c>
      <c r="C189" t="s">
        <v>629</v>
      </c>
    </row>
    <row r="190" spans="1:3" hidden="1">
      <c r="A190" t="s">
        <v>194</v>
      </c>
      <c r="B190" t="s">
        <v>598</v>
      </c>
      <c r="C190" t="s">
        <v>629</v>
      </c>
    </row>
    <row r="191" spans="1:3" hidden="1">
      <c r="A191" t="s">
        <v>194</v>
      </c>
      <c r="B191" t="s">
        <v>599</v>
      </c>
      <c r="C191" t="s">
        <v>629</v>
      </c>
    </row>
    <row r="192" spans="1:3">
      <c r="A192" s="6" t="s">
        <v>194</v>
      </c>
      <c r="B192" s="6" t="s">
        <v>600</v>
      </c>
      <c r="C192" s="217">
        <v>3</v>
      </c>
    </row>
    <row r="193" spans="1:3">
      <c r="A193" s="6" t="s">
        <v>194</v>
      </c>
      <c r="B193" s="6" t="s">
        <v>601</v>
      </c>
      <c r="C193" s="217">
        <v>1</v>
      </c>
    </row>
    <row r="194" spans="1:3" hidden="1">
      <c r="A194" t="s">
        <v>257</v>
      </c>
      <c r="B194" t="s">
        <v>602</v>
      </c>
      <c r="C194" t="s">
        <v>629</v>
      </c>
    </row>
    <row r="195" spans="1:3">
      <c r="A195" s="6" t="s">
        <v>257</v>
      </c>
      <c r="B195" s="6" t="s">
        <v>603</v>
      </c>
      <c r="C195" s="217">
        <v>1</v>
      </c>
    </row>
    <row r="196" spans="1:3">
      <c r="A196" s="6" t="s">
        <v>626</v>
      </c>
      <c r="B196" s="6" t="s">
        <v>604</v>
      </c>
      <c r="C196" s="217">
        <v>1</v>
      </c>
    </row>
    <row r="197" spans="1:3" hidden="1">
      <c r="A197" t="s">
        <v>626</v>
      </c>
      <c r="B197" t="s">
        <v>605</v>
      </c>
      <c r="C197" t="s">
        <v>629</v>
      </c>
    </row>
    <row r="198" spans="1:3" hidden="1">
      <c r="A198" t="s">
        <v>627</v>
      </c>
      <c r="B198" t="s">
        <v>606</v>
      </c>
      <c r="C198" t="s">
        <v>629</v>
      </c>
    </row>
    <row r="199" spans="1:3">
      <c r="A199" s="6" t="s">
        <v>628</v>
      </c>
      <c r="B199" s="6" t="s">
        <v>607</v>
      </c>
      <c r="C199" s="217">
        <v>1</v>
      </c>
    </row>
    <row r="200" spans="1:3" hidden="1">
      <c r="A200" t="s">
        <v>258</v>
      </c>
      <c r="B200" t="s">
        <v>188</v>
      </c>
      <c r="C200" t="s">
        <v>629</v>
      </c>
    </row>
    <row r="201" spans="1:3">
      <c r="A201" s="6" t="s">
        <v>258</v>
      </c>
      <c r="B201" s="6" t="s">
        <v>608</v>
      </c>
      <c r="C201" s="217">
        <v>1</v>
      </c>
    </row>
    <row r="202" spans="1:3" hidden="1">
      <c r="A202" t="s">
        <v>233</v>
      </c>
      <c r="B202" t="s">
        <v>609</v>
      </c>
      <c r="C202" t="s">
        <v>629</v>
      </c>
    </row>
    <row r="203" spans="1:3" hidden="1">
      <c r="A203" t="s">
        <v>233</v>
      </c>
      <c r="B203" t="s">
        <v>610</v>
      </c>
      <c r="C203" t="s">
        <v>629</v>
      </c>
    </row>
    <row r="204" spans="1:3" hidden="1">
      <c r="A204" t="s">
        <v>233</v>
      </c>
      <c r="B204" t="s">
        <v>611</v>
      </c>
      <c r="C204" t="s">
        <v>629</v>
      </c>
    </row>
    <row r="205" spans="1:3" hidden="1">
      <c r="A205" t="s">
        <v>233</v>
      </c>
      <c r="B205" t="s">
        <v>612</v>
      </c>
      <c r="C205" t="s">
        <v>629</v>
      </c>
    </row>
    <row r="206" spans="1:3" hidden="1">
      <c r="A206" t="s">
        <v>233</v>
      </c>
      <c r="B206" t="s">
        <v>613</v>
      </c>
      <c r="C206" t="s">
        <v>629</v>
      </c>
    </row>
    <row r="207" spans="1:3" hidden="1">
      <c r="A207" t="s">
        <v>247</v>
      </c>
      <c r="B207" t="s">
        <v>614</v>
      </c>
      <c r="C207" t="s">
        <v>629</v>
      </c>
    </row>
    <row r="208" spans="1:3" hidden="1">
      <c r="A208" t="s">
        <v>233</v>
      </c>
      <c r="B208" t="s">
        <v>615</v>
      </c>
      <c r="C208" t="s">
        <v>629</v>
      </c>
    </row>
    <row r="209" spans="1:3" hidden="1">
      <c r="A209" t="s">
        <v>253</v>
      </c>
      <c r="B209" t="s">
        <v>616</v>
      </c>
      <c r="C209" t="s">
        <v>629</v>
      </c>
    </row>
    <row r="210" spans="1:3" hidden="1">
      <c r="A210" t="s">
        <v>255</v>
      </c>
      <c r="B210" t="s">
        <v>617</v>
      </c>
      <c r="C210" t="s">
        <v>629</v>
      </c>
    </row>
    <row r="211" spans="1:3" hidden="1">
      <c r="A211" t="s">
        <v>256</v>
      </c>
      <c r="B211" t="s">
        <v>618</v>
      </c>
      <c r="C211" t="s">
        <v>629</v>
      </c>
    </row>
    <row r="212" spans="1:3" hidden="1">
      <c r="A212" t="s">
        <v>624</v>
      </c>
      <c r="B212" t="s">
        <v>619</v>
      </c>
      <c r="C212" t="s">
        <v>629</v>
      </c>
    </row>
    <row r="213" spans="1:3" hidden="1">
      <c r="A213" t="s">
        <v>254</v>
      </c>
      <c r="B213" t="s">
        <v>259</v>
      </c>
      <c r="C213" t="s">
        <v>629</v>
      </c>
    </row>
    <row r="214" spans="1:3" hidden="1">
      <c r="A214" t="s">
        <v>194</v>
      </c>
      <c r="B214" t="s">
        <v>620</v>
      </c>
      <c r="C214" t="s">
        <v>629</v>
      </c>
    </row>
    <row r="215" spans="1:3" hidden="1">
      <c r="A215" t="s">
        <v>194</v>
      </c>
      <c r="B215" t="s">
        <v>621</v>
      </c>
      <c r="C215" t="s">
        <v>629</v>
      </c>
    </row>
    <row r="216" spans="1:3">
      <c r="A216" s="6" t="s">
        <v>258</v>
      </c>
      <c r="B216" s="6" t="s">
        <v>276</v>
      </c>
      <c r="C216" s="217">
        <v>1</v>
      </c>
    </row>
  </sheetData>
  <autoFilter ref="A1:E216">
    <filterColumn colId="2">
      <customFilters>
        <customFilter operator="notEqual" val=" "/>
      </customFilters>
    </filterColumn>
    <sortState ref="A2:E68">
      <sortCondition ref="B1"/>
    </sortState>
  </autoFilter>
  <phoneticPr fontId="3"/>
  <conditionalFormatting sqref="B21:B1048576 B1:B4">
    <cfRule type="duplicateValues" dxfId="0" priority="2"/>
  </conditionalFormatting>
  <pageMargins left="0.7" right="0.7" top="0.75" bottom="0.75" header="0.3" footer="0.3"/>
  <pageSetup paperSize="9" scale="8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206"/>
  <sheetViews>
    <sheetView topLeftCell="A92" workbookViewId="0">
      <selection activeCell="E4" sqref="E4:F4"/>
    </sheetView>
  </sheetViews>
  <sheetFormatPr defaultColWidth="9" defaultRowHeight="12"/>
  <cols>
    <col min="1" max="1" width="34.5" style="91" bestFit="1" customWidth="1"/>
    <col min="2" max="2" width="54.75" style="91" bestFit="1" customWidth="1"/>
    <col min="3" max="16384" width="9" style="91"/>
  </cols>
  <sheetData>
    <row r="1" spans="1:2" ht="13.5">
      <c r="A1" s="94" t="s">
        <v>29</v>
      </c>
      <c r="B1" s="94" t="s">
        <v>28</v>
      </c>
    </row>
    <row r="2" spans="1:2" ht="13.5">
      <c r="A2" s="218" t="s">
        <v>114</v>
      </c>
      <c r="B2" s="92" t="s">
        <v>85</v>
      </c>
    </row>
    <row r="3" spans="1:2" ht="13.5">
      <c r="A3" s="218" t="s">
        <v>115</v>
      </c>
      <c r="B3" s="92" t="s">
        <v>86</v>
      </c>
    </row>
    <row r="4" spans="1:2" ht="13.5">
      <c r="A4" s="219" t="s">
        <v>116</v>
      </c>
      <c r="B4" s="92" t="s">
        <v>87</v>
      </c>
    </row>
    <row r="5" spans="1:2" ht="13.5">
      <c r="A5" s="219" t="s">
        <v>117</v>
      </c>
      <c r="B5" s="92" t="s">
        <v>88</v>
      </c>
    </row>
    <row r="6" spans="1:2" ht="13.5">
      <c r="A6" s="219" t="s">
        <v>118</v>
      </c>
      <c r="B6" s="92" t="s">
        <v>89</v>
      </c>
    </row>
    <row r="7" spans="1:2" ht="13.5">
      <c r="A7" s="219" t="s">
        <v>316</v>
      </c>
      <c r="B7" s="92" t="s">
        <v>90</v>
      </c>
    </row>
    <row r="8" spans="1:2" ht="13.5">
      <c r="A8" s="219" t="s">
        <v>317</v>
      </c>
      <c r="B8" s="92" t="s">
        <v>91</v>
      </c>
    </row>
    <row r="9" spans="1:2" ht="13.5">
      <c r="A9" s="219" t="s">
        <v>318</v>
      </c>
      <c r="B9" s="92" t="s">
        <v>92</v>
      </c>
    </row>
    <row r="10" spans="1:2" ht="13.5">
      <c r="A10" s="219" t="s">
        <v>319</v>
      </c>
      <c r="B10" s="222" t="s">
        <v>331</v>
      </c>
    </row>
    <row r="11" spans="1:2" ht="13.5">
      <c r="A11" s="219" t="s">
        <v>320</v>
      </c>
      <c r="B11" s="92" t="s">
        <v>332</v>
      </c>
    </row>
    <row r="12" spans="1:2" ht="13.5">
      <c r="A12" s="219" t="s">
        <v>321</v>
      </c>
      <c r="B12" s="92" t="s">
        <v>333</v>
      </c>
    </row>
    <row r="13" spans="1:2" ht="13.5">
      <c r="A13" s="220" t="s">
        <v>322</v>
      </c>
      <c r="B13" s="92" t="s">
        <v>334</v>
      </c>
    </row>
    <row r="14" spans="1:2" ht="13.5">
      <c r="A14" s="219" t="s">
        <v>323</v>
      </c>
      <c r="B14" s="92" t="s">
        <v>335</v>
      </c>
    </row>
    <row r="15" spans="1:2" ht="13.5">
      <c r="A15" s="219" t="s">
        <v>324</v>
      </c>
      <c r="B15" s="92" t="s">
        <v>336</v>
      </c>
    </row>
    <row r="16" spans="1:2" ht="13.5">
      <c r="A16" s="219" t="s">
        <v>325</v>
      </c>
      <c r="B16" s="92" t="s">
        <v>337</v>
      </c>
    </row>
    <row r="17" spans="1:2" ht="13.5">
      <c r="A17" s="219" t="s">
        <v>326</v>
      </c>
      <c r="B17" s="92" t="s">
        <v>338</v>
      </c>
    </row>
    <row r="18" spans="1:2" ht="13.5">
      <c r="A18" s="218" t="s">
        <v>327</v>
      </c>
      <c r="B18" s="92" t="s">
        <v>339</v>
      </c>
    </row>
    <row r="19" spans="1:2">
      <c r="A19" s="221" t="s">
        <v>179</v>
      </c>
      <c r="B19" s="92" t="s">
        <v>93</v>
      </c>
    </row>
    <row r="20" spans="1:2">
      <c r="A20" s="221" t="s">
        <v>180</v>
      </c>
      <c r="B20" s="92" t="s">
        <v>94</v>
      </c>
    </row>
    <row r="21" spans="1:2">
      <c r="A21" s="221" t="s">
        <v>181</v>
      </c>
      <c r="B21" s="92" t="s">
        <v>95</v>
      </c>
    </row>
    <row r="22" spans="1:2">
      <c r="A22" s="221" t="s">
        <v>182</v>
      </c>
      <c r="B22" s="92" t="s">
        <v>96</v>
      </c>
    </row>
    <row r="23" spans="1:2">
      <c r="A23" s="221" t="s">
        <v>183</v>
      </c>
      <c r="B23" s="92" t="s">
        <v>97</v>
      </c>
    </row>
    <row r="24" spans="1:2">
      <c r="A24" s="221" t="s">
        <v>184</v>
      </c>
      <c r="B24" s="92" t="s">
        <v>98</v>
      </c>
    </row>
    <row r="25" spans="1:2">
      <c r="A25" s="221" t="s">
        <v>328</v>
      </c>
      <c r="B25" s="92" t="s">
        <v>99</v>
      </c>
    </row>
    <row r="26" spans="1:2">
      <c r="A26" s="221" t="s">
        <v>329</v>
      </c>
      <c r="B26" s="92" t="s">
        <v>100</v>
      </c>
    </row>
    <row r="27" spans="1:2">
      <c r="A27" s="221" t="s">
        <v>330</v>
      </c>
      <c r="B27" s="92" t="s">
        <v>101</v>
      </c>
    </row>
    <row r="28" spans="1:2">
      <c r="A28" s="221"/>
      <c r="B28" s="92" t="s">
        <v>102</v>
      </c>
    </row>
    <row r="29" spans="1:2">
      <c r="A29" s="92"/>
      <c r="B29" s="92" t="s">
        <v>103</v>
      </c>
    </row>
    <row r="30" spans="1:2">
      <c r="A30" s="92"/>
      <c r="B30" s="92" t="s">
        <v>104</v>
      </c>
    </row>
    <row r="31" spans="1:2">
      <c r="A31" s="92"/>
      <c r="B31" s="92" t="s">
        <v>105</v>
      </c>
    </row>
    <row r="32" spans="1:2">
      <c r="A32" s="92"/>
      <c r="B32" s="92" t="s">
        <v>106</v>
      </c>
    </row>
    <row r="33" spans="1:2">
      <c r="A33" s="92"/>
      <c r="B33" s="92" t="s">
        <v>107</v>
      </c>
    </row>
    <row r="34" spans="1:2">
      <c r="A34" s="92"/>
      <c r="B34" s="92" t="s">
        <v>108</v>
      </c>
    </row>
    <row r="35" spans="1:2">
      <c r="A35" s="92"/>
      <c r="B35" s="92" t="s">
        <v>109</v>
      </c>
    </row>
    <row r="36" spans="1:2">
      <c r="A36" s="92"/>
      <c r="B36" s="92" t="s">
        <v>110</v>
      </c>
    </row>
    <row r="37" spans="1:2">
      <c r="A37" s="92"/>
      <c r="B37" s="92" t="s">
        <v>111</v>
      </c>
    </row>
    <row r="38" spans="1:2">
      <c r="A38" s="92"/>
      <c r="B38" s="92" t="s">
        <v>112</v>
      </c>
    </row>
    <row r="39" spans="1:2">
      <c r="A39" s="92"/>
      <c r="B39" s="92" t="s">
        <v>113</v>
      </c>
    </row>
    <row r="40" spans="1:2">
      <c r="A40" s="92"/>
      <c r="B40" s="92" t="s">
        <v>340</v>
      </c>
    </row>
    <row r="41" spans="1:2" ht="10.5" customHeight="1">
      <c r="A41" s="92"/>
      <c r="B41" s="92" t="s">
        <v>341</v>
      </c>
    </row>
    <row r="42" spans="1:2">
      <c r="A42" s="92"/>
      <c r="B42" s="92" t="s">
        <v>342</v>
      </c>
    </row>
    <row r="43" spans="1:2">
      <c r="A43" s="92"/>
      <c r="B43" s="92" t="s">
        <v>343</v>
      </c>
    </row>
    <row r="44" spans="1:2">
      <c r="A44" s="92"/>
      <c r="B44" s="92" t="s">
        <v>344</v>
      </c>
    </row>
    <row r="45" spans="1:2">
      <c r="A45" s="92"/>
      <c r="B45" s="92" t="s">
        <v>345</v>
      </c>
    </row>
    <row r="46" spans="1:2">
      <c r="A46" s="92"/>
      <c r="B46" s="92" t="s">
        <v>346</v>
      </c>
    </row>
    <row r="47" spans="1:2">
      <c r="A47" s="92"/>
      <c r="B47" s="92" t="s">
        <v>347</v>
      </c>
    </row>
    <row r="48" spans="1:2">
      <c r="A48" s="92"/>
      <c r="B48" s="92" t="s">
        <v>348</v>
      </c>
    </row>
    <row r="49" spans="1:2">
      <c r="A49" s="92"/>
      <c r="B49" s="92" t="s">
        <v>349</v>
      </c>
    </row>
    <row r="50" spans="1:2">
      <c r="A50" s="92"/>
      <c r="B50" s="92" t="s">
        <v>350</v>
      </c>
    </row>
    <row r="51" spans="1:2">
      <c r="A51" s="92"/>
      <c r="B51" s="92" t="s">
        <v>351</v>
      </c>
    </row>
    <row r="52" spans="1:2">
      <c r="A52" s="92"/>
      <c r="B52" s="92" t="s">
        <v>352</v>
      </c>
    </row>
    <row r="53" spans="1:2">
      <c r="A53" s="92"/>
      <c r="B53" s="92" t="s">
        <v>353</v>
      </c>
    </row>
    <row r="54" spans="1:2">
      <c r="A54" s="92"/>
      <c r="B54" s="92" t="s">
        <v>354</v>
      </c>
    </row>
    <row r="55" spans="1:2">
      <c r="A55" s="92"/>
      <c r="B55" s="92" t="s">
        <v>355</v>
      </c>
    </row>
    <row r="56" spans="1:2">
      <c r="A56" s="92"/>
      <c r="B56" s="92" t="s">
        <v>356</v>
      </c>
    </row>
    <row r="57" spans="1:2">
      <c r="A57" s="92"/>
      <c r="B57" s="92" t="s">
        <v>357</v>
      </c>
    </row>
    <row r="58" spans="1:2">
      <c r="A58" s="92"/>
      <c r="B58" s="92" t="s">
        <v>358</v>
      </c>
    </row>
    <row r="59" spans="1:2">
      <c r="A59" s="92"/>
      <c r="B59" s="92" t="s">
        <v>359</v>
      </c>
    </row>
    <row r="60" spans="1:2">
      <c r="A60" s="92"/>
      <c r="B60" s="92" t="s">
        <v>360</v>
      </c>
    </row>
    <row r="61" spans="1:2">
      <c r="A61" s="92"/>
      <c r="B61" s="92" t="s">
        <v>361</v>
      </c>
    </row>
    <row r="62" spans="1:2">
      <c r="A62" s="92"/>
      <c r="B62" s="92" t="s">
        <v>362</v>
      </c>
    </row>
    <row r="63" spans="1:2">
      <c r="A63" s="92"/>
      <c r="B63" s="92" t="s">
        <v>363</v>
      </c>
    </row>
    <row r="64" spans="1:2">
      <c r="A64" s="92"/>
      <c r="B64" s="92" t="s">
        <v>364</v>
      </c>
    </row>
    <row r="65" spans="1:2">
      <c r="A65" s="92"/>
      <c r="B65" s="92" t="s">
        <v>365</v>
      </c>
    </row>
    <row r="66" spans="1:2">
      <c r="A66" s="92"/>
      <c r="B66" s="92" t="s">
        <v>366</v>
      </c>
    </row>
    <row r="67" spans="1:2">
      <c r="A67" s="92"/>
      <c r="B67" s="92" t="s">
        <v>367</v>
      </c>
    </row>
    <row r="68" spans="1:2">
      <c r="A68" s="92"/>
      <c r="B68" s="92" t="s">
        <v>368</v>
      </c>
    </row>
    <row r="69" spans="1:2">
      <c r="A69" s="92"/>
      <c r="B69" s="92" t="s">
        <v>369</v>
      </c>
    </row>
    <row r="70" spans="1:2">
      <c r="A70" s="92"/>
      <c r="B70" s="92" t="s">
        <v>370</v>
      </c>
    </row>
    <row r="71" spans="1:2">
      <c r="A71" s="92"/>
      <c r="B71" s="92" t="s">
        <v>371</v>
      </c>
    </row>
    <row r="72" spans="1:2">
      <c r="A72" s="92"/>
      <c r="B72" s="222" t="s">
        <v>372</v>
      </c>
    </row>
    <row r="73" spans="1:2">
      <c r="A73" s="92"/>
      <c r="B73" s="222" t="s">
        <v>373</v>
      </c>
    </row>
    <row r="74" spans="1:2">
      <c r="A74" s="92"/>
      <c r="B74" s="222" t="s">
        <v>374</v>
      </c>
    </row>
    <row r="75" spans="1:2">
      <c r="A75" s="92"/>
      <c r="B75" s="92" t="s">
        <v>375</v>
      </c>
    </row>
    <row r="76" spans="1:2">
      <c r="A76" s="92"/>
      <c r="B76" s="92" t="s">
        <v>376</v>
      </c>
    </row>
    <row r="77" spans="1:2">
      <c r="A77" s="92"/>
      <c r="B77" s="92" t="s">
        <v>377</v>
      </c>
    </row>
    <row r="78" spans="1:2">
      <c r="A78" s="92"/>
      <c r="B78" s="92" t="s">
        <v>378</v>
      </c>
    </row>
    <row r="79" spans="1:2">
      <c r="A79" s="92"/>
      <c r="B79" s="92" t="s">
        <v>379</v>
      </c>
    </row>
    <row r="80" spans="1:2">
      <c r="A80" s="92"/>
      <c r="B80" s="92" t="s">
        <v>380</v>
      </c>
    </row>
    <row r="81" spans="1:2">
      <c r="A81" s="92"/>
      <c r="B81" s="92" t="s">
        <v>381</v>
      </c>
    </row>
    <row r="82" spans="1:2">
      <c r="A82" s="92"/>
      <c r="B82" s="92" t="s">
        <v>382</v>
      </c>
    </row>
    <row r="83" spans="1:2">
      <c r="A83" s="92"/>
      <c r="B83" s="92" t="s">
        <v>383</v>
      </c>
    </row>
    <row r="84" spans="1:2">
      <c r="A84" s="92"/>
      <c r="B84" s="92" t="s">
        <v>384</v>
      </c>
    </row>
    <row r="85" spans="1:2">
      <c r="A85" s="92"/>
      <c r="B85" s="92" t="s">
        <v>385</v>
      </c>
    </row>
    <row r="86" spans="1:2">
      <c r="A86" s="92"/>
      <c r="B86" s="92" t="s">
        <v>386</v>
      </c>
    </row>
    <row r="87" spans="1:2">
      <c r="A87" s="92"/>
      <c r="B87" s="92" t="s">
        <v>387</v>
      </c>
    </row>
    <row r="88" spans="1:2">
      <c r="A88" s="92"/>
      <c r="B88" s="92" t="s">
        <v>388</v>
      </c>
    </row>
    <row r="89" spans="1:2">
      <c r="A89" s="92"/>
      <c r="B89" s="92" t="s">
        <v>389</v>
      </c>
    </row>
    <row r="90" spans="1:2">
      <c r="A90" s="92"/>
      <c r="B90" s="92" t="s">
        <v>390</v>
      </c>
    </row>
    <row r="91" spans="1:2">
      <c r="A91" s="92"/>
      <c r="B91" s="92" t="s">
        <v>391</v>
      </c>
    </row>
    <row r="92" spans="1:2">
      <c r="A92" s="92"/>
      <c r="B92" s="92" t="s">
        <v>392</v>
      </c>
    </row>
    <row r="93" spans="1:2">
      <c r="A93" s="92"/>
      <c r="B93" s="92" t="s">
        <v>393</v>
      </c>
    </row>
    <row r="94" spans="1:2">
      <c r="A94" s="92"/>
      <c r="B94" s="92" t="s">
        <v>394</v>
      </c>
    </row>
    <row r="95" spans="1:2">
      <c r="A95" s="92"/>
      <c r="B95" s="92" t="s">
        <v>395</v>
      </c>
    </row>
    <row r="96" spans="1:2">
      <c r="A96" s="92"/>
      <c r="B96" s="92" t="s">
        <v>396</v>
      </c>
    </row>
    <row r="97" spans="1:2">
      <c r="A97" s="92"/>
      <c r="B97" s="92" t="s">
        <v>397</v>
      </c>
    </row>
    <row r="98" spans="1:2">
      <c r="A98" s="92"/>
      <c r="B98" s="92" t="s">
        <v>398</v>
      </c>
    </row>
    <row r="99" spans="1:2">
      <c r="A99" s="92"/>
      <c r="B99" s="92" t="s">
        <v>399</v>
      </c>
    </row>
    <row r="100" spans="1:2">
      <c r="A100" s="92"/>
      <c r="B100" s="92" t="s">
        <v>400</v>
      </c>
    </row>
    <row r="101" spans="1:2">
      <c r="A101" s="92"/>
      <c r="B101" s="92" t="s">
        <v>401</v>
      </c>
    </row>
    <row r="102" spans="1:2">
      <c r="A102" s="92"/>
      <c r="B102" s="92" t="s">
        <v>402</v>
      </c>
    </row>
    <row r="103" spans="1:2">
      <c r="A103" s="92"/>
      <c r="B103" s="92" t="s">
        <v>403</v>
      </c>
    </row>
    <row r="104" spans="1:2">
      <c r="A104" s="92"/>
      <c r="B104" s="92" t="s">
        <v>404</v>
      </c>
    </row>
    <row r="105" spans="1:2">
      <c r="A105" s="92"/>
      <c r="B105" s="92" t="s">
        <v>405</v>
      </c>
    </row>
    <row r="106" spans="1:2">
      <c r="A106" s="92"/>
      <c r="B106" s="92" t="s">
        <v>406</v>
      </c>
    </row>
    <row r="107" spans="1:2">
      <c r="A107" s="92"/>
      <c r="B107" s="92" t="s">
        <v>407</v>
      </c>
    </row>
    <row r="108" spans="1:2">
      <c r="A108" s="92"/>
      <c r="B108" s="92" t="s">
        <v>408</v>
      </c>
    </row>
    <row r="109" spans="1:2">
      <c r="A109" s="92"/>
      <c r="B109" s="92" t="s">
        <v>409</v>
      </c>
    </row>
    <row r="110" spans="1:2">
      <c r="A110" s="92"/>
      <c r="B110" s="92" t="s">
        <v>410</v>
      </c>
    </row>
    <row r="111" spans="1:2">
      <c r="A111" s="92"/>
      <c r="B111" s="92" t="s">
        <v>411</v>
      </c>
    </row>
    <row r="112" spans="1:2">
      <c r="A112" s="92"/>
      <c r="B112" s="92" t="s">
        <v>412</v>
      </c>
    </row>
    <row r="113" spans="1:2">
      <c r="A113" s="92"/>
      <c r="B113" s="92" t="s">
        <v>413</v>
      </c>
    </row>
    <row r="114" spans="1:2">
      <c r="A114" s="92"/>
      <c r="B114" s="92" t="s">
        <v>414</v>
      </c>
    </row>
    <row r="115" spans="1:2">
      <c r="A115" s="92"/>
      <c r="B115" s="92" t="s">
        <v>415</v>
      </c>
    </row>
    <row r="116" spans="1:2">
      <c r="A116" s="92"/>
      <c r="B116" s="92" t="s">
        <v>416</v>
      </c>
    </row>
    <row r="117" spans="1:2">
      <c r="A117" s="92"/>
      <c r="B117" s="92" t="s">
        <v>417</v>
      </c>
    </row>
    <row r="118" spans="1:2">
      <c r="A118" s="92"/>
      <c r="B118" s="92" t="s">
        <v>418</v>
      </c>
    </row>
    <row r="119" spans="1:2">
      <c r="A119" s="92"/>
      <c r="B119" s="92" t="s">
        <v>419</v>
      </c>
    </row>
    <row r="120" spans="1:2">
      <c r="A120" s="92"/>
      <c r="B120" s="92" t="s">
        <v>420</v>
      </c>
    </row>
    <row r="121" spans="1:2">
      <c r="A121" s="92"/>
      <c r="B121" s="92" t="s">
        <v>421</v>
      </c>
    </row>
    <row r="122" spans="1:2">
      <c r="A122" s="92"/>
      <c r="B122" s="92" t="s">
        <v>422</v>
      </c>
    </row>
    <row r="123" spans="1:2">
      <c r="A123" s="92"/>
      <c r="B123" s="92" t="s">
        <v>423</v>
      </c>
    </row>
    <row r="124" spans="1:2">
      <c r="A124" s="92"/>
      <c r="B124" s="92" t="s">
        <v>424</v>
      </c>
    </row>
    <row r="125" spans="1:2">
      <c r="A125" s="92"/>
      <c r="B125" s="92" t="s">
        <v>425</v>
      </c>
    </row>
    <row r="126" spans="1:2">
      <c r="A126" s="92"/>
      <c r="B126" s="92" t="s">
        <v>426</v>
      </c>
    </row>
    <row r="127" spans="1:2">
      <c r="A127" s="92"/>
      <c r="B127" s="92" t="s">
        <v>427</v>
      </c>
    </row>
    <row r="128" spans="1:2">
      <c r="A128" s="92"/>
      <c r="B128" s="92" t="s">
        <v>428</v>
      </c>
    </row>
    <row r="129" spans="1:2">
      <c r="A129" s="92"/>
      <c r="B129" s="92" t="s">
        <v>429</v>
      </c>
    </row>
    <row r="130" spans="1:2">
      <c r="A130" s="92"/>
      <c r="B130" s="222" t="s">
        <v>430</v>
      </c>
    </row>
    <row r="131" spans="1:2">
      <c r="A131" s="92"/>
      <c r="B131" s="92" t="s">
        <v>431</v>
      </c>
    </row>
    <row r="132" spans="1:2">
      <c r="A132" s="92"/>
      <c r="B132" s="92" t="s">
        <v>432</v>
      </c>
    </row>
    <row r="133" spans="1:2">
      <c r="A133" s="92"/>
      <c r="B133" s="92" t="s">
        <v>433</v>
      </c>
    </row>
    <row r="134" spans="1:2">
      <c r="A134" s="92"/>
      <c r="B134" s="92" t="s">
        <v>434</v>
      </c>
    </row>
    <row r="135" spans="1:2">
      <c r="A135" s="92"/>
      <c r="B135" s="92" t="s">
        <v>435</v>
      </c>
    </row>
    <row r="136" spans="1:2">
      <c r="A136" s="92"/>
      <c r="B136" s="92" t="s">
        <v>436</v>
      </c>
    </row>
    <row r="137" spans="1:2">
      <c r="A137" s="92"/>
      <c r="B137" s="92" t="s">
        <v>437</v>
      </c>
    </row>
    <row r="138" spans="1:2">
      <c r="A138" s="92"/>
      <c r="B138" s="92" t="s">
        <v>438</v>
      </c>
    </row>
    <row r="139" spans="1:2">
      <c r="A139" s="92"/>
      <c r="B139" s="92" t="s">
        <v>439</v>
      </c>
    </row>
    <row r="140" spans="1:2">
      <c r="A140" s="92"/>
      <c r="B140" s="222" t="s">
        <v>440</v>
      </c>
    </row>
    <row r="141" spans="1:2">
      <c r="A141" s="92"/>
      <c r="B141" s="92" t="s">
        <v>119</v>
      </c>
    </row>
    <row r="142" spans="1:2">
      <c r="A142" s="92"/>
      <c r="B142" s="92" t="s">
        <v>120</v>
      </c>
    </row>
    <row r="143" spans="1:2">
      <c r="A143" s="92"/>
      <c r="B143" s="92" t="s">
        <v>121</v>
      </c>
    </row>
    <row r="144" spans="1:2">
      <c r="A144" s="92"/>
      <c r="B144" s="92" t="s">
        <v>122</v>
      </c>
    </row>
    <row r="145" spans="1:2">
      <c r="A145" s="92"/>
      <c r="B145" s="92" t="s">
        <v>123</v>
      </c>
    </row>
    <row r="146" spans="1:2">
      <c r="A146" s="92"/>
      <c r="B146" s="92" t="s">
        <v>124</v>
      </c>
    </row>
    <row r="147" spans="1:2">
      <c r="A147" s="92"/>
      <c r="B147" s="92" t="s">
        <v>125</v>
      </c>
    </row>
    <row r="148" spans="1:2">
      <c r="A148" s="92"/>
      <c r="B148" s="92" t="s">
        <v>126</v>
      </c>
    </row>
    <row r="149" spans="1:2">
      <c r="A149" s="92"/>
      <c r="B149" s="92" t="s">
        <v>127</v>
      </c>
    </row>
    <row r="150" spans="1:2">
      <c r="A150" s="92"/>
      <c r="B150" s="92" t="s">
        <v>128</v>
      </c>
    </row>
    <row r="151" spans="1:2">
      <c r="A151" s="92"/>
      <c r="B151" s="92" t="s">
        <v>129</v>
      </c>
    </row>
    <row r="152" spans="1:2">
      <c r="A152" s="92"/>
      <c r="B152" s="92" t="s">
        <v>130</v>
      </c>
    </row>
    <row r="153" spans="1:2">
      <c r="A153" s="92"/>
      <c r="B153" s="92" t="s">
        <v>131</v>
      </c>
    </row>
    <row r="154" spans="1:2">
      <c r="A154" s="92"/>
      <c r="B154" s="92" t="s">
        <v>132</v>
      </c>
    </row>
    <row r="155" spans="1:2">
      <c r="A155" s="92"/>
      <c r="B155" s="92" t="s">
        <v>133</v>
      </c>
    </row>
    <row r="156" spans="1:2">
      <c r="A156" s="92"/>
      <c r="B156" s="92" t="s">
        <v>134</v>
      </c>
    </row>
    <row r="157" spans="1:2">
      <c r="A157" s="92"/>
      <c r="B157" s="92" t="s">
        <v>135</v>
      </c>
    </row>
    <row r="158" spans="1:2">
      <c r="A158" s="92"/>
      <c r="B158" s="92" t="s">
        <v>136</v>
      </c>
    </row>
    <row r="159" spans="1:2">
      <c r="A159" s="92"/>
      <c r="B159" s="92" t="s">
        <v>137</v>
      </c>
    </row>
    <row r="160" spans="1:2">
      <c r="A160" s="92"/>
      <c r="B160" s="92" t="s">
        <v>138</v>
      </c>
    </row>
    <row r="161" spans="1:2">
      <c r="A161" s="92"/>
      <c r="B161" s="92" t="s">
        <v>139</v>
      </c>
    </row>
    <row r="162" spans="1:2">
      <c r="A162" s="92"/>
      <c r="B162" s="92" t="s">
        <v>140</v>
      </c>
    </row>
    <row r="163" spans="1:2">
      <c r="A163" s="92"/>
      <c r="B163" s="92" t="s">
        <v>141</v>
      </c>
    </row>
    <row r="164" spans="1:2">
      <c r="A164" s="92"/>
      <c r="B164" s="92" t="s">
        <v>142</v>
      </c>
    </row>
    <row r="165" spans="1:2">
      <c r="A165" s="92"/>
      <c r="B165" s="92" t="s">
        <v>143</v>
      </c>
    </row>
    <row r="166" spans="1:2">
      <c r="A166" s="92"/>
      <c r="B166" s="92" t="s">
        <v>144</v>
      </c>
    </row>
    <row r="167" spans="1:2">
      <c r="A167" s="92"/>
      <c r="B167" s="92" t="s">
        <v>145</v>
      </c>
    </row>
    <row r="168" spans="1:2">
      <c r="A168" s="92"/>
      <c r="B168" s="92" t="s">
        <v>146</v>
      </c>
    </row>
    <row r="169" spans="1:2">
      <c r="A169" s="92"/>
      <c r="B169" s="92" t="s">
        <v>147</v>
      </c>
    </row>
    <row r="170" spans="1:2">
      <c r="A170" s="92"/>
      <c r="B170" s="92" t="s">
        <v>148</v>
      </c>
    </row>
    <row r="171" spans="1:2">
      <c r="A171" s="92"/>
      <c r="B171" s="92" t="s">
        <v>149</v>
      </c>
    </row>
    <row r="172" spans="1:2">
      <c r="A172" s="92"/>
      <c r="B172" s="92" t="s">
        <v>150</v>
      </c>
    </row>
    <row r="173" spans="1:2">
      <c r="A173" s="92"/>
      <c r="B173" s="92" t="s">
        <v>151</v>
      </c>
    </row>
    <row r="174" spans="1:2">
      <c r="A174" s="92"/>
      <c r="B174" s="92" t="s">
        <v>152</v>
      </c>
    </row>
    <row r="175" spans="1:2">
      <c r="A175" s="92"/>
      <c r="B175" s="92" t="s">
        <v>153</v>
      </c>
    </row>
    <row r="176" spans="1:2">
      <c r="A176" s="92"/>
      <c r="B176" s="92" t="s">
        <v>154</v>
      </c>
    </row>
    <row r="177" spans="1:2">
      <c r="A177" s="92"/>
      <c r="B177" s="92" t="s">
        <v>155</v>
      </c>
    </row>
    <row r="178" spans="1:2">
      <c r="A178" s="92"/>
      <c r="B178" s="92" t="s">
        <v>156</v>
      </c>
    </row>
    <row r="179" spans="1:2">
      <c r="A179" s="92"/>
      <c r="B179" s="92" t="s">
        <v>157</v>
      </c>
    </row>
    <row r="180" spans="1:2">
      <c r="A180" s="92"/>
      <c r="B180" s="92" t="s">
        <v>158</v>
      </c>
    </row>
    <row r="181" spans="1:2">
      <c r="A181" s="92"/>
      <c r="B181" s="92" t="s">
        <v>159</v>
      </c>
    </row>
    <row r="182" spans="1:2">
      <c r="A182" s="92"/>
      <c r="B182" s="92" t="s">
        <v>160</v>
      </c>
    </row>
    <row r="183" spans="1:2">
      <c r="A183" s="92"/>
      <c r="B183" s="92" t="s">
        <v>161</v>
      </c>
    </row>
    <row r="184" spans="1:2">
      <c r="A184" s="92"/>
      <c r="B184" s="92" t="s">
        <v>162</v>
      </c>
    </row>
    <row r="185" spans="1:2">
      <c r="A185" s="92"/>
      <c r="B185" s="92" t="s">
        <v>163</v>
      </c>
    </row>
    <row r="186" spans="1:2">
      <c r="A186" s="92"/>
      <c r="B186" s="92" t="s">
        <v>164</v>
      </c>
    </row>
    <row r="187" spans="1:2">
      <c r="A187" s="92"/>
      <c r="B187" s="92" t="s">
        <v>165</v>
      </c>
    </row>
    <row r="188" spans="1:2">
      <c r="A188" s="92"/>
      <c r="B188" s="92" t="s">
        <v>166</v>
      </c>
    </row>
    <row r="189" spans="1:2">
      <c r="A189" s="92"/>
      <c r="B189" s="92" t="s">
        <v>167</v>
      </c>
    </row>
    <row r="190" spans="1:2">
      <c r="A190" s="92"/>
      <c r="B190" s="92" t="s">
        <v>168</v>
      </c>
    </row>
    <row r="191" spans="1:2">
      <c r="A191" s="92"/>
      <c r="B191" s="92" t="s">
        <v>274</v>
      </c>
    </row>
    <row r="192" spans="1:2">
      <c r="A192" s="92"/>
      <c r="B192" s="92" t="s">
        <v>169</v>
      </c>
    </row>
    <row r="193" spans="1:2">
      <c r="A193" s="92"/>
      <c r="B193" s="92" t="s">
        <v>170</v>
      </c>
    </row>
    <row r="194" spans="1:2">
      <c r="A194" s="92"/>
      <c r="B194" s="92" t="s">
        <v>171</v>
      </c>
    </row>
    <row r="195" spans="1:2">
      <c r="A195" s="92"/>
      <c r="B195" s="92" t="s">
        <v>172</v>
      </c>
    </row>
    <row r="196" spans="1:2">
      <c r="A196" s="92"/>
      <c r="B196" s="92" t="s">
        <v>173</v>
      </c>
    </row>
    <row r="197" spans="1:2">
      <c r="A197" s="92"/>
      <c r="B197" s="92" t="s">
        <v>174</v>
      </c>
    </row>
    <row r="198" spans="1:2">
      <c r="A198" s="92"/>
      <c r="B198" s="92" t="s">
        <v>175</v>
      </c>
    </row>
    <row r="199" spans="1:2">
      <c r="A199" s="92"/>
      <c r="B199" s="92" t="s">
        <v>176</v>
      </c>
    </row>
    <row r="200" spans="1:2">
      <c r="A200" s="92"/>
      <c r="B200" s="92" t="s">
        <v>177</v>
      </c>
    </row>
    <row r="201" spans="1:2">
      <c r="A201" s="92"/>
      <c r="B201" s="92" t="s">
        <v>178</v>
      </c>
    </row>
    <row r="202" spans="1:2">
      <c r="A202" s="92"/>
      <c r="B202" s="92" t="s">
        <v>185</v>
      </c>
    </row>
    <row r="203" spans="1:2">
      <c r="A203" s="92"/>
      <c r="B203" s="92" t="s">
        <v>189</v>
      </c>
    </row>
    <row r="204" spans="1:2">
      <c r="A204" s="92"/>
      <c r="B204" s="92" t="s">
        <v>190</v>
      </c>
    </row>
    <row r="205" spans="1:2">
      <c r="A205" s="92"/>
      <c r="B205" s="92" t="s">
        <v>191</v>
      </c>
    </row>
    <row r="206" spans="1:2">
      <c r="A206" s="92"/>
      <c r="B206" s="92" t="s">
        <v>192</v>
      </c>
    </row>
  </sheetData>
  <phoneticPr fontId="3"/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D82533-C91A-4F2B-B5AD-ACE84C8CD7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20</vt:i4>
      </vt:variant>
    </vt:vector>
  </HeadingPairs>
  <TitlesOfParts>
    <vt:vector size="29" baseType="lpstr">
      <vt:lpstr>調査　要領</vt:lpstr>
      <vt:lpstr>調査票1-1</vt:lpstr>
      <vt:lpstr>調査票1-2</vt:lpstr>
      <vt:lpstr>調査票2</vt:lpstr>
      <vt:lpstr>調査票１-1　データ</vt:lpstr>
      <vt:lpstr>調査票1-2　データ</vt:lpstr>
      <vt:lpstr>調査票２　データ</vt:lpstr>
      <vt:lpstr>Sheet2</vt:lpstr>
      <vt:lpstr>Sheet3</vt:lpstr>
      <vt:lpstr>'調査　要領'!Print_Area</vt:lpstr>
      <vt:lpstr>'調査票1-1'!Print_Area</vt:lpstr>
      <vt:lpstr>'調査票１-1　データ'!Print_Area</vt:lpstr>
      <vt:lpstr>'調査票1-2'!Print_Area</vt:lpstr>
      <vt:lpstr>'調査票1-2　データ'!Print_Area</vt:lpstr>
      <vt:lpstr>調査票2!Print_Area</vt:lpstr>
      <vt:lpstr>'調査票２　データ'!Print_Area</vt:lpstr>
      <vt:lpstr>区分</vt:lpstr>
      <vt:lpstr>支援施設</vt:lpstr>
      <vt:lpstr>者支援施設</vt:lpstr>
      <vt:lpstr>就労移行者</vt:lpstr>
      <vt:lpstr>所在市町村</vt:lpstr>
      <vt:lpstr>障害者支援施設</vt:lpstr>
      <vt:lpstr>障害福祉サービス事業所</vt:lpstr>
      <vt:lpstr>日中系</vt:lpstr>
      <vt:lpstr>福祉サービス事業所</vt:lpstr>
      <vt:lpstr>Sheet2!法人名</vt:lpstr>
      <vt:lpstr>調査票2!法人名</vt:lpstr>
      <vt:lpstr>'調査票２　データ'!法人名</vt:lpstr>
      <vt:lpstr>法人名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</dc:creator>
  <cp:lastModifiedBy>坂田　潤弥</cp:lastModifiedBy>
  <cp:lastPrinted>2025-05-15T00:21:30Z</cp:lastPrinted>
  <dcterms:created xsi:type="dcterms:W3CDTF">2008-06-13T05:39:49Z</dcterms:created>
  <dcterms:modified xsi:type="dcterms:W3CDTF">2025-05-28T04:47:34Z</dcterms:modified>
  <cp:contentStatus/>
</cp:coreProperties>
</file>