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シート" sheetId="1" r:id="rId1"/>
    <sheet name="4月" sheetId="2" r:id="rId2"/>
    <sheet name="5月" sheetId="4" r:id="rId3"/>
    <sheet name="6月" sheetId="6" r:id="rId4"/>
    <sheet name="7月" sheetId="7" r:id="rId5"/>
    <sheet name="8月" sheetId="8" r:id="rId6"/>
    <sheet name="9月" sheetId="9" r:id="rId7"/>
    <sheet name="10月" sheetId="10" r:id="rId8"/>
    <sheet name="11月" sheetId="11" r:id="rId9"/>
    <sheet name="Sheet12" sheetId="12" r:id="rId10"/>
    <sheet name="集計用" sheetId="5" r:id="rId11"/>
    <sheet name="リスト" sheetId="3" r:id="rId12"/>
  </sheets>
  <definedNames>
    <definedName name="_xlnm.Print_Area" localSheetId="0">シート!$A$1:$H$33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2" l="1"/>
  <c r="R37" i="4"/>
  <c r="D25" i="1" l="1"/>
  <c r="D24" i="1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6" i="5"/>
  <c r="J5" i="5"/>
  <c r="J4" i="5"/>
  <c r="J3" i="5"/>
  <c r="J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3" i="5"/>
  <c r="G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3" i="5"/>
  <c r="F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" i="5"/>
  <c r="E3" i="5"/>
  <c r="E2" i="5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J7" i="5" s="1"/>
  <c r="F37" i="11"/>
  <c r="E37" i="11"/>
  <c r="D37" i="11"/>
  <c r="C37" i="11"/>
  <c r="B37" i="11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G4" i="5" s="1"/>
  <c r="C37" i="8"/>
  <c r="B37" i="8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F4" i="5" s="1"/>
  <c r="C37" i="7"/>
  <c r="B37" i="7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E5" i="5" s="1"/>
  <c r="D37" i="6"/>
  <c r="C37" i="6"/>
  <c r="B37" i="6"/>
  <c r="D21" i="5"/>
  <c r="D20" i="5"/>
  <c r="D18" i="5"/>
  <c r="D11" i="5"/>
  <c r="C18" i="5"/>
  <c r="U37" i="4"/>
  <c r="T37" i="4"/>
  <c r="S37" i="4"/>
  <c r="D19" i="5" s="1"/>
  <c r="Q37" i="4"/>
  <c r="D17" i="5" s="1"/>
  <c r="P37" i="4"/>
  <c r="D16" i="5" s="1"/>
  <c r="O37" i="4"/>
  <c r="D15" i="5" s="1"/>
  <c r="N37" i="4"/>
  <c r="D14" i="5" s="1"/>
  <c r="M37" i="4"/>
  <c r="D13" i="5" s="1"/>
  <c r="L37" i="4"/>
  <c r="D12" i="5" s="1"/>
  <c r="K37" i="4"/>
  <c r="J37" i="4"/>
  <c r="D10" i="5" s="1"/>
  <c r="I37" i="4"/>
  <c r="D9" i="5" s="1"/>
  <c r="H37" i="4"/>
  <c r="D8" i="5" s="1"/>
  <c r="G37" i="4"/>
  <c r="D7" i="5" s="1"/>
  <c r="F37" i="4"/>
  <c r="D6" i="5" s="1"/>
  <c r="E37" i="4"/>
  <c r="D5" i="5" s="1"/>
  <c r="D37" i="4"/>
  <c r="D4" i="5" s="1"/>
  <c r="C37" i="4"/>
  <c r="D3" i="5" s="1"/>
  <c r="B37" i="4"/>
  <c r="D2" i="5" s="1"/>
  <c r="C37" i="2"/>
  <c r="C3" i="5" s="1"/>
  <c r="D37" i="2"/>
  <c r="C4" i="5" s="1"/>
  <c r="E37" i="2"/>
  <c r="C5" i="5" s="1"/>
  <c r="F37" i="2"/>
  <c r="C6" i="5" s="1"/>
  <c r="G37" i="2"/>
  <c r="C7" i="5" s="1"/>
  <c r="H37" i="2"/>
  <c r="C8" i="5" s="1"/>
  <c r="I37" i="2"/>
  <c r="C9" i="5" s="1"/>
  <c r="J37" i="2"/>
  <c r="C10" i="5" s="1"/>
  <c r="K37" i="2"/>
  <c r="C11" i="5" s="1"/>
  <c r="L37" i="2"/>
  <c r="C12" i="5" s="1"/>
  <c r="M37" i="2"/>
  <c r="C13" i="5" s="1"/>
  <c r="N37" i="2"/>
  <c r="C14" i="5" s="1"/>
  <c r="O37" i="2"/>
  <c r="C15" i="5" s="1"/>
  <c r="P37" i="2"/>
  <c r="C16" i="5" s="1"/>
  <c r="Q37" i="2"/>
  <c r="C17" i="5" s="1"/>
  <c r="S37" i="2"/>
  <c r="C19" i="5" s="1"/>
  <c r="T37" i="2"/>
  <c r="C20" i="5" s="1"/>
  <c r="U37" i="2"/>
  <c r="C21" i="5" s="1"/>
  <c r="B37" i="2"/>
  <c r="C2" i="5" s="1"/>
  <c r="K5" i="1"/>
  <c r="K16" i="1" s="1"/>
  <c r="D16" i="1" s="1"/>
  <c r="K21" i="1"/>
  <c r="D29" i="1" l="1"/>
  <c r="E32" i="1" s="1"/>
  <c r="K10" i="1"/>
  <c r="D10" i="1" s="1"/>
  <c r="K11" i="1"/>
  <c r="D11" i="1" s="1"/>
  <c r="K12" i="1"/>
  <c r="D12" i="1" s="1"/>
  <c r="K13" i="1"/>
  <c r="D13" i="1" s="1"/>
  <c r="K14" i="1"/>
  <c r="D14" i="1" s="1"/>
  <c r="K15" i="1"/>
  <c r="D15" i="1" s="1"/>
  <c r="K9" i="1"/>
  <c r="D9" i="1" s="1"/>
  <c r="D17" i="1" l="1"/>
  <c r="C32" i="1" s="1"/>
  <c r="G32" i="1" s="1"/>
</calcChain>
</file>

<file path=xl/comments1.xml><?xml version="1.0" encoding="utf-8"?>
<comments xmlns="http://schemas.openxmlformats.org/spreadsheetml/2006/main">
  <authors>
    <author>作成者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気温データなし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気温データなし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気温データなし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気温データなし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気温データなし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気温データなし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気温データなし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気温データなし</t>
        </r>
      </text>
    </comment>
  </commentList>
</comments>
</file>

<file path=xl/sharedStrings.xml><?xml version="1.0" encoding="utf-8"?>
<sst xmlns="http://schemas.openxmlformats.org/spreadsheetml/2006/main" count="291" uniqueCount="68">
  <si>
    <t>鹿島</t>
    <rPh sb="0" eb="2">
      <t>カシマ</t>
    </rPh>
    <phoneticPr fontId="1"/>
  </si>
  <si>
    <t>松江</t>
    <rPh sb="0" eb="2">
      <t>マツエ</t>
    </rPh>
    <phoneticPr fontId="1"/>
  </si>
  <si>
    <t>横田</t>
    <rPh sb="0" eb="2">
      <t>ヨコタ</t>
    </rPh>
    <phoneticPr fontId="1"/>
  </si>
  <si>
    <t>斐川</t>
    <rPh sb="0" eb="2">
      <t>ヒカワ</t>
    </rPh>
    <phoneticPr fontId="1"/>
  </si>
  <si>
    <t>出雲</t>
    <rPh sb="0" eb="2">
      <t>イズモ</t>
    </rPh>
    <phoneticPr fontId="1"/>
  </si>
  <si>
    <t>掛合</t>
    <rPh sb="0" eb="2">
      <t>カケアイ</t>
    </rPh>
    <phoneticPr fontId="1"/>
  </si>
  <si>
    <t>赤名</t>
    <rPh sb="0" eb="2">
      <t>アカナ</t>
    </rPh>
    <phoneticPr fontId="1"/>
  </si>
  <si>
    <t>大田</t>
    <rPh sb="0" eb="2">
      <t>オオダ</t>
    </rPh>
    <phoneticPr fontId="1"/>
  </si>
  <si>
    <t>川本</t>
    <rPh sb="0" eb="2">
      <t>カワモト</t>
    </rPh>
    <phoneticPr fontId="1"/>
  </si>
  <si>
    <t>瑞穂</t>
    <rPh sb="0" eb="2">
      <t>ミズホ</t>
    </rPh>
    <phoneticPr fontId="1"/>
  </si>
  <si>
    <t>浜田</t>
    <rPh sb="0" eb="2">
      <t>ハマダ</t>
    </rPh>
    <phoneticPr fontId="1"/>
  </si>
  <si>
    <t>益田</t>
    <rPh sb="0" eb="2">
      <t>マスダ</t>
    </rPh>
    <phoneticPr fontId="1"/>
  </si>
  <si>
    <t>高津</t>
    <rPh sb="0" eb="2">
      <t>タカツ</t>
    </rPh>
    <phoneticPr fontId="1"/>
  </si>
  <si>
    <t>津和野</t>
    <rPh sb="0" eb="3">
      <t>ツワノ</t>
    </rPh>
    <phoneticPr fontId="1"/>
  </si>
  <si>
    <t>吉賀</t>
    <rPh sb="0" eb="1">
      <t>ヨシ</t>
    </rPh>
    <rPh sb="1" eb="2">
      <t>ガ</t>
    </rPh>
    <phoneticPr fontId="1"/>
  </si>
  <si>
    <t>六日市</t>
    <rPh sb="0" eb="3">
      <t>ムイカイチ</t>
    </rPh>
    <phoneticPr fontId="1"/>
  </si>
  <si>
    <t>西郷</t>
    <rPh sb="0" eb="2">
      <t>サイゴウ</t>
    </rPh>
    <phoneticPr fontId="1"/>
  </si>
  <si>
    <t>西郷岬</t>
    <rPh sb="0" eb="2">
      <t>サイゴウ</t>
    </rPh>
    <rPh sb="2" eb="3">
      <t>ミサキ</t>
    </rPh>
    <phoneticPr fontId="1"/>
  </si>
  <si>
    <t>海士</t>
    <rPh sb="0" eb="2">
      <t>アマ</t>
    </rPh>
    <phoneticPr fontId="1"/>
  </si>
  <si>
    <t>月</t>
    <rPh sb="0" eb="1">
      <t>ツキ</t>
    </rPh>
    <phoneticPr fontId="1"/>
  </si>
  <si>
    <t>真夏日日数</t>
    <rPh sb="0" eb="5">
      <t>マナツビニッスウ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</si>
  <si>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</si>
  <si>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</si>
  <si>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</si>
  <si>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</si>
  <si>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</si>
  <si>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</si>
  <si>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４月</t>
  </si>
  <si>
    <t>１１月</t>
  </si>
  <si>
    <t>計</t>
    <rPh sb="0" eb="1">
      <t>ケイ</t>
    </rPh>
    <phoneticPr fontId="1"/>
  </si>
  <si>
    <t>始期</t>
    <rPh sb="0" eb="2">
      <t>シキ</t>
    </rPh>
    <phoneticPr fontId="1"/>
  </si>
  <si>
    <t>夏期休暇</t>
    <rPh sb="0" eb="2">
      <t>カキ</t>
    </rPh>
    <rPh sb="2" eb="4">
      <t>キュウカ</t>
    </rPh>
    <phoneticPr fontId="1"/>
  </si>
  <si>
    <t>年末年始</t>
    <rPh sb="0" eb="2">
      <t>ネンマツ</t>
    </rPh>
    <rPh sb="2" eb="4">
      <t>ネンシ</t>
    </rPh>
    <phoneticPr fontId="1"/>
  </si>
  <si>
    <t>工場製作のみ実施している期間</t>
    <rPh sb="0" eb="2">
      <t>コウジョウ</t>
    </rPh>
    <rPh sb="2" eb="4">
      <t>セイサク</t>
    </rPh>
    <rPh sb="6" eb="8">
      <t>ジッシ</t>
    </rPh>
    <rPh sb="12" eb="14">
      <t>キカン</t>
    </rPh>
    <phoneticPr fontId="1"/>
  </si>
  <si>
    <t>工事全体一時中止期間</t>
    <rPh sb="0" eb="2">
      <t>コウジ</t>
    </rPh>
    <rPh sb="2" eb="4">
      <t>ゼンタイ</t>
    </rPh>
    <rPh sb="4" eb="6">
      <t>イチジ</t>
    </rPh>
    <rPh sb="6" eb="8">
      <t>チュウシ</t>
    </rPh>
    <rPh sb="8" eb="10">
      <t>キカン</t>
    </rPh>
    <phoneticPr fontId="1"/>
  </si>
  <si>
    <t>÷</t>
    <phoneticPr fontId="1"/>
  </si>
  <si>
    <t>＝</t>
    <phoneticPr fontId="1"/>
  </si>
  <si>
    <t>日数</t>
    <rPh sb="0" eb="2">
      <t>ニッスウ</t>
    </rPh>
    <phoneticPr fontId="1"/>
  </si>
  <si>
    <t>弥栄</t>
    <rPh sb="0" eb="1">
      <t>ヤ</t>
    </rPh>
    <rPh sb="1" eb="2">
      <t>サカ</t>
    </rPh>
    <phoneticPr fontId="1"/>
  </si>
  <si>
    <t>年月日</t>
    <rPh sb="0" eb="3">
      <t>ネンガッピ</t>
    </rPh>
    <phoneticPr fontId="1"/>
  </si>
  <si>
    <t>30℃以上の日数</t>
    <rPh sb="3" eb="5">
      <t>イジョウ</t>
    </rPh>
    <rPh sb="6" eb="8">
      <t>ニッスウ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</si>
  <si>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</si>
  <si>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</si>
  <si>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</si>
  <si>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</si>
  <si>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</si>
  <si>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</si>
  <si>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</si>
  <si>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</si>
  <si>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※１　始期以前及び終期以降の温度は記載しないようにしてください。</t>
    <rPh sb="3" eb="5">
      <t>シキ</t>
    </rPh>
    <rPh sb="5" eb="7">
      <t>イゼン</t>
    </rPh>
    <rPh sb="7" eb="8">
      <t>オヨ</t>
    </rPh>
    <rPh sb="9" eb="11">
      <t>シュウキ</t>
    </rPh>
    <rPh sb="11" eb="13">
      <t>イコウ</t>
    </rPh>
    <rPh sb="14" eb="16">
      <t>オンド</t>
    </rPh>
    <rPh sb="17" eb="19">
      <t>キサイ</t>
    </rPh>
    <phoneticPr fontId="1"/>
  </si>
  <si>
    <t>入力してください</t>
    <rPh sb="0" eb="2">
      <t>ニュウリョク</t>
    </rPh>
    <phoneticPr fontId="1"/>
  </si>
  <si>
    <t>リストから選択してください</t>
    <rPh sb="5" eb="7">
      <t>センタク</t>
    </rPh>
    <phoneticPr fontId="1"/>
  </si>
  <si>
    <t>※３　気象庁ファイルから貼付けた後、上記※１、※2期間の温度は必ず削除してください。</t>
    <rPh sb="18" eb="20">
      <t>ジョウキ</t>
    </rPh>
    <rPh sb="25" eb="27">
      <t>キカン</t>
    </rPh>
    <rPh sb="28" eb="30">
      <t>オンド</t>
    </rPh>
    <rPh sb="31" eb="32">
      <t>カナラ</t>
    </rPh>
    <rPh sb="33" eb="35">
      <t>サクジョ</t>
    </rPh>
    <phoneticPr fontId="1"/>
  </si>
  <si>
    <t>対象</t>
    <rPh sb="0" eb="2">
      <t>タイショウ</t>
    </rPh>
    <phoneticPr fontId="1"/>
  </si>
  <si>
    <t>対象外</t>
    <rPh sb="0" eb="3">
      <t>タイショウガイ</t>
    </rPh>
    <phoneticPr fontId="1"/>
  </si>
  <si>
    <t>日数は固定</t>
    <rPh sb="0" eb="2">
      <t>ニッスウ</t>
    </rPh>
    <rPh sb="3" eb="5">
      <t>コテイ</t>
    </rPh>
    <phoneticPr fontId="1"/>
  </si>
  <si>
    <t>真夏日率算出シート（気温）</t>
    <rPh sb="0" eb="6">
      <t>マナツビリツサンシュツ</t>
    </rPh>
    <rPh sb="10" eb="12">
      <t>キオン</t>
    </rPh>
    <phoneticPr fontId="1"/>
  </si>
  <si>
    <t>工事完成日</t>
    <rPh sb="0" eb="2">
      <t>コウジ</t>
    </rPh>
    <rPh sb="2" eb="5">
      <t>カンセイビ</t>
    </rPh>
    <phoneticPr fontId="1"/>
  </si>
  <si>
    <t>１．計測方法</t>
    <rPh sb="2" eb="4">
      <t>ケイソク</t>
    </rPh>
    <rPh sb="4" eb="6">
      <t>ホウホウ</t>
    </rPh>
    <phoneticPr fontId="1"/>
  </si>
  <si>
    <t>気象庁観測データ（気温）</t>
    <rPh sb="0" eb="3">
      <t>キショウチョウ</t>
    </rPh>
    <rPh sb="3" eb="5">
      <t>カンソク</t>
    </rPh>
    <rPh sb="9" eb="11">
      <t>キオン</t>
    </rPh>
    <phoneticPr fontId="1"/>
  </si>
  <si>
    <t>２．観測地点</t>
    <rPh sb="2" eb="4">
      <t>カンソク</t>
    </rPh>
    <rPh sb="4" eb="6">
      <t>チテン</t>
    </rPh>
    <phoneticPr fontId="1"/>
  </si>
  <si>
    <t>３．真夏日日数</t>
    <rPh sb="2" eb="5">
      <t>マナツビ</t>
    </rPh>
    <rPh sb="5" eb="7">
      <t>ニッスウ</t>
    </rPh>
    <phoneticPr fontId="1"/>
  </si>
  <si>
    <t>４．工期</t>
    <rPh sb="2" eb="4">
      <t>コウキ</t>
    </rPh>
    <phoneticPr fontId="1"/>
  </si>
  <si>
    <t>５．対象外期間</t>
    <rPh sb="2" eb="5">
      <t>タイショウガイ</t>
    </rPh>
    <rPh sb="5" eb="7">
      <t>キカン</t>
    </rPh>
    <phoneticPr fontId="1"/>
  </si>
  <si>
    <t>６．工期日数</t>
    <rPh sb="2" eb="4">
      <t>コウキ</t>
    </rPh>
    <rPh sb="4" eb="6">
      <t>ニッスウ</t>
    </rPh>
    <phoneticPr fontId="1"/>
  </si>
  <si>
    <t>７．真夏日率</t>
    <rPh sb="2" eb="5">
      <t>マナツビ</t>
    </rPh>
    <rPh sb="5" eb="6">
      <t>リツ</t>
    </rPh>
    <phoneticPr fontId="1"/>
  </si>
  <si>
    <t>30℃以上日数</t>
    <rPh sb="3" eb="5">
      <t>イジョウ</t>
    </rPh>
    <rPh sb="5" eb="7">
      <t>ニッスウ</t>
    </rPh>
    <phoneticPr fontId="1"/>
  </si>
  <si>
    <t>※２　工場製作のみ実施している期間、工事全体一時中止期間、夏季休暇（３日）の温度は記載しないようにしてください。</t>
    <rPh sb="29" eb="33">
      <t>カキキュウカ</t>
    </rPh>
    <rPh sb="35" eb="36">
      <t>ニチ</t>
    </rPh>
    <rPh sb="38" eb="40">
      <t>オンド</t>
    </rPh>
    <rPh sb="41" eb="4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</si>
</sst>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76" fontId="0" fillId="0" borderId="0" xfId="0" applyNumberFormat="1"/>
    <xf numFmtId="0" fontId="0" fillId="0" borderId="0" xfId="0" applyNumberFormat="1"/>
    <xf numFmtId="14" fontId="0" fillId="0" borderId="13" xfId="0" applyNumberFormat="1" applyBorder="1"/>
    <xf numFmtId="176" fontId="0" fillId="0" borderId="13" xfId="0" applyNumberFormat="1" applyBorder="1"/>
    <xf numFmtId="0" fontId="0" fillId="0" borderId="13" xfId="0" applyBorder="1"/>
    <xf numFmtId="0" fontId="6" fillId="0" borderId="0" xfId="0" applyFont="1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 inden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 indent="1"/>
    </xf>
    <xf numFmtId="0" fontId="0" fillId="3" borderId="0" xfId="0" applyFill="1" applyBorder="1" applyAlignment="1">
      <alignment vertical="center"/>
    </xf>
    <xf numFmtId="2" fontId="0" fillId="2" borderId="14" xfId="0" applyNumberForma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4" borderId="0" xfId="0" applyFill="1" applyAlignment="1">
      <alignment horizontal="center"/>
    </xf>
    <xf numFmtId="176" fontId="0" fillId="4" borderId="0" xfId="0" applyNumberFormat="1" applyFill="1"/>
    <xf numFmtId="176" fontId="0" fillId="4" borderId="13" xfId="0" applyNumberFormat="1" applyFill="1" applyBorder="1"/>
    <xf numFmtId="0" fontId="0" fillId="4" borderId="0" xfId="0" applyFill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24644" cy="607346"/>
    <xdr:sp macro="" textlink="">
      <xdr:nvSpPr>
        <xdr:cNvPr id="6" name="正方形/長方形 5"/>
        <xdr:cNvSpPr/>
      </xdr:nvSpPr>
      <xdr:spPr>
        <a:xfrm>
          <a:off x="0" y="0"/>
          <a:ext cx="5724644" cy="60734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これ以降のシートは消さないでください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="115" zoomScaleNormal="100" zoomScaleSheetLayoutView="115" workbookViewId="0">
      <selection sqref="A1:H1"/>
    </sheetView>
  </sheetViews>
  <sheetFormatPr defaultRowHeight="18.75"/>
  <cols>
    <col min="1" max="1" width="9" style="2"/>
    <col min="2" max="2" width="3.875" style="2" customWidth="1"/>
    <col min="3" max="4" width="17.625" style="2" customWidth="1"/>
    <col min="5" max="5" width="9" style="2"/>
    <col min="6" max="6" width="3.375" style="2" bestFit="1" customWidth="1"/>
    <col min="7" max="7" width="9" style="2"/>
    <col min="8" max="8" width="9" style="2" customWidth="1"/>
    <col min="9" max="9" width="9" style="37" customWidth="1"/>
    <col min="10" max="10" width="5.25" style="2" bestFit="1" customWidth="1"/>
    <col min="11" max="11" width="4.5" style="2" bestFit="1" customWidth="1"/>
    <col min="12" max="12" width="5.25" style="2" bestFit="1" customWidth="1"/>
    <col min="13" max="13" width="2.5" style="2" bestFit="1" customWidth="1"/>
    <col min="14" max="14" width="7.125" style="2" bestFit="1" customWidth="1"/>
    <col min="15" max="16384" width="9" style="2"/>
  </cols>
  <sheetData>
    <row r="1" spans="1:11" ht="35.25">
      <c r="A1" s="43" t="s">
        <v>56</v>
      </c>
      <c r="B1" s="44"/>
      <c r="C1" s="44"/>
      <c r="D1" s="44"/>
      <c r="E1" s="44"/>
      <c r="F1" s="44"/>
      <c r="G1" s="44"/>
      <c r="H1" s="45"/>
      <c r="I1" s="36"/>
    </row>
    <row r="2" spans="1:11">
      <c r="A2" s="12"/>
      <c r="B2" s="13"/>
      <c r="C2" s="13"/>
      <c r="D2" s="13"/>
      <c r="E2" s="34"/>
      <c r="F2" s="13"/>
      <c r="G2" s="13"/>
      <c r="H2" s="14"/>
      <c r="I2" s="29"/>
    </row>
    <row r="3" spans="1:11">
      <c r="A3" s="15"/>
      <c r="B3" s="16" t="s">
        <v>58</v>
      </c>
      <c r="C3" s="16"/>
      <c r="D3" s="46" t="s">
        <v>59</v>
      </c>
      <c r="E3" s="47"/>
      <c r="F3" s="16"/>
      <c r="G3" s="16"/>
      <c r="H3" s="17"/>
      <c r="I3" s="29"/>
      <c r="K3" s="38"/>
    </row>
    <row r="4" spans="1:11">
      <c r="A4" s="15"/>
      <c r="B4" s="16"/>
      <c r="C4" s="16"/>
      <c r="D4" s="16"/>
      <c r="E4" s="32"/>
      <c r="F4" s="16"/>
      <c r="G4" s="16"/>
      <c r="H4" s="17"/>
      <c r="I4" s="29"/>
    </row>
    <row r="5" spans="1:11" ht="30">
      <c r="A5" s="15"/>
      <c r="B5" s="16" t="s">
        <v>60</v>
      </c>
      <c r="C5" s="16"/>
      <c r="D5" s="26"/>
      <c r="E5" s="31" t="s">
        <v>51</v>
      </c>
      <c r="F5" s="16"/>
      <c r="G5" s="16"/>
      <c r="H5" s="17"/>
      <c r="I5" s="29"/>
      <c r="K5" s="3" t="e">
        <f>VLOOKUP(D5,リスト!A1:B20,2,0)</f>
        <v>#N/A</v>
      </c>
    </row>
    <row r="6" spans="1:11">
      <c r="A6" s="15"/>
      <c r="B6" s="16"/>
      <c r="C6" s="16"/>
      <c r="D6" s="16"/>
      <c r="E6" s="32"/>
      <c r="F6" s="16"/>
      <c r="G6" s="16"/>
      <c r="H6" s="17"/>
      <c r="I6" s="29"/>
    </row>
    <row r="7" spans="1:11">
      <c r="A7" s="15"/>
      <c r="B7" s="16" t="s">
        <v>61</v>
      </c>
      <c r="C7" s="16"/>
      <c r="D7" s="16" t="s">
        <v>66</v>
      </c>
      <c r="E7" s="32"/>
      <c r="F7" s="16"/>
      <c r="G7" s="16"/>
      <c r="H7" s="17"/>
      <c r="I7" s="29"/>
    </row>
    <row r="8" spans="1:11">
      <c r="A8" s="15"/>
      <c r="B8" s="16"/>
      <c r="C8" s="18" t="s">
        <v>19</v>
      </c>
      <c r="D8" s="18" t="s">
        <v>20</v>
      </c>
      <c r="E8" s="32"/>
      <c r="F8" s="16"/>
      <c r="G8" s="16"/>
      <c r="H8" s="17"/>
      <c r="I8" s="29"/>
    </row>
    <row r="9" spans="1:11">
      <c r="A9" s="15"/>
      <c r="B9" s="16"/>
      <c r="C9" s="18" t="s">
        <v>27</v>
      </c>
      <c r="D9" s="19" t="e">
        <f>K9</f>
        <v>#N/A</v>
      </c>
      <c r="E9" s="32"/>
      <c r="F9" s="16"/>
      <c r="G9" s="16"/>
      <c r="H9" s="17"/>
      <c r="I9" s="29"/>
      <c r="K9" s="3" t="e">
        <f>VLOOKUP($K$5,集計用!$A$1:$J$21,3,0)</f>
        <v>#N/A</v>
      </c>
    </row>
    <row r="10" spans="1:11">
      <c r="A10" s="15"/>
      <c r="B10" s="16"/>
      <c r="C10" s="18" t="s">
        <v>21</v>
      </c>
      <c r="D10" s="19" t="e">
        <f t="shared" ref="D10:D16" si="0">K10</f>
        <v>#N/A</v>
      </c>
      <c r="E10" s="32"/>
      <c r="F10" s="16"/>
      <c r="G10" s="16"/>
      <c r="H10" s="17"/>
      <c r="I10" s="29"/>
      <c r="K10" s="3" t="e">
        <f>VLOOKUP($K$5,集計用!$A$1:$J$21,4,0)</f>
        <v>#N/A</v>
      </c>
    </row>
    <row r="11" spans="1:11">
      <c r="A11" s="15"/>
      <c r="B11" s="16"/>
      <c r="C11" s="18" t="s">
        <v>22</v>
      </c>
      <c r="D11" s="19" t="e">
        <f t="shared" si="0"/>
        <v>#N/A</v>
      </c>
      <c r="E11" s="32"/>
      <c r="F11" s="16"/>
      <c r="G11" s="16"/>
      <c r="H11" s="17"/>
      <c r="I11" s="29"/>
      <c r="K11" s="3" t="e">
        <f>VLOOKUP($K$5,集計用!$A$1:$J$21,5,0)</f>
        <v>#N/A</v>
      </c>
    </row>
    <row r="12" spans="1:11">
      <c r="A12" s="15"/>
      <c r="B12" s="16"/>
      <c r="C12" s="18" t="s">
        <v>23</v>
      </c>
      <c r="D12" s="19" t="e">
        <f t="shared" si="0"/>
        <v>#N/A</v>
      </c>
      <c r="E12" s="32"/>
      <c r="F12" s="16"/>
      <c r="G12" s="16"/>
      <c r="H12" s="17"/>
      <c r="I12" s="29"/>
      <c r="K12" s="3" t="e">
        <f>VLOOKUP($K$5,集計用!$A$1:$J$21,6,0)</f>
        <v>#N/A</v>
      </c>
    </row>
    <row r="13" spans="1:11">
      <c r="A13" s="15"/>
      <c r="B13" s="16"/>
      <c r="C13" s="18" t="s">
        <v>24</v>
      </c>
      <c r="D13" s="19" t="e">
        <f t="shared" si="0"/>
        <v>#N/A</v>
      </c>
      <c r="E13" s="32"/>
      <c r="F13" s="16"/>
      <c r="G13" s="16"/>
      <c r="H13" s="17"/>
      <c r="I13" s="29"/>
      <c r="K13" s="3" t="e">
        <f>VLOOKUP($K$5,集計用!$A$1:$J$21,7,0)</f>
        <v>#N/A</v>
      </c>
    </row>
    <row r="14" spans="1:11">
      <c r="A14" s="15"/>
      <c r="B14" s="16"/>
      <c r="C14" s="18" t="s">
        <v>25</v>
      </c>
      <c r="D14" s="19" t="e">
        <f t="shared" si="0"/>
        <v>#N/A</v>
      </c>
      <c r="E14" s="32"/>
      <c r="F14" s="16"/>
      <c r="G14" s="16"/>
      <c r="H14" s="17"/>
      <c r="I14" s="29"/>
      <c r="K14" s="3" t="e">
        <f>VLOOKUP($K$5,集計用!$A$1:$J$21,8,0)</f>
        <v>#N/A</v>
      </c>
    </row>
    <row r="15" spans="1:11">
      <c r="A15" s="15"/>
      <c r="B15" s="16"/>
      <c r="C15" s="18" t="s">
        <v>26</v>
      </c>
      <c r="D15" s="19" t="e">
        <f t="shared" si="0"/>
        <v>#N/A</v>
      </c>
      <c r="E15" s="32"/>
      <c r="F15" s="16"/>
      <c r="G15" s="16"/>
      <c r="H15" s="17"/>
      <c r="I15" s="29"/>
      <c r="K15" s="3" t="e">
        <f>VLOOKUP($K$5,集計用!$A$1:$J$21,9,0)</f>
        <v>#N/A</v>
      </c>
    </row>
    <row r="16" spans="1:11">
      <c r="A16" s="15"/>
      <c r="B16" s="16"/>
      <c r="C16" s="18" t="s">
        <v>28</v>
      </c>
      <c r="D16" s="19" t="e">
        <f t="shared" si="0"/>
        <v>#N/A</v>
      </c>
      <c r="E16" s="32"/>
      <c r="F16" s="16"/>
      <c r="G16" s="16"/>
      <c r="H16" s="17"/>
      <c r="I16" s="29"/>
      <c r="K16" s="3" t="e">
        <f>VLOOKUP($K$5,集計用!$A$1:$J$21,10,0)</f>
        <v>#N/A</v>
      </c>
    </row>
    <row r="17" spans="1:12">
      <c r="A17" s="15"/>
      <c r="B17" s="16"/>
      <c r="C17" s="18" t="s">
        <v>29</v>
      </c>
      <c r="D17" s="19" t="e">
        <f>SUM(D9:D16)</f>
        <v>#N/A</v>
      </c>
      <c r="E17" s="32"/>
      <c r="F17" s="16"/>
      <c r="G17" s="16"/>
      <c r="H17" s="17"/>
      <c r="I17" s="29"/>
    </row>
    <row r="18" spans="1:12">
      <c r="A18" s="15"/>
      <c r="B18" s="16"/>
      <c r="C18" s="16"/>
      <c r="D18" s="16"/>
      <c r="E18" s="32"/>
      <c r="F18" s="16"/>
      <c r="G18" s="16"/>
      <c r="H18" s="17"/>
      <c r="I18" s="29"/>
    </row>
    <row r="19" spans="1:12">
      <c r="A19" s="15"/>
      <c r="B19" s="16" t="s">
        <v>62</v>
      </c>
      <c r="C19" s="16"/>
      <c r="D19" s="16"/>
      <c r="E19" s="32"/>
      <c r="F19" s="16"/>
      <c r="G19" s="16"/>
      <c r="H19" s="17"/>
      <c r="I19" s="29"/>
    </row>
    <row r="20" spans="1:12">
      <c r="A20" s="15"/>
      <c r="B20" s="16"/>
      <c r="C20" s="18" t="s">
        <v>30</v>
      </c>
      <c r="D20" s="27"/>
      <c r="E20" s="33" t="s">
        <v>50</v>
      </c>
      <c r="F20" s="16"/>
      <c r="G20" s="16"/>
      <c r="H20" s="17"/>
      <c r="I20" s="29"/>
    </row>
    <row r="21" spans="1:12">
      <c r="A21" s="15"/>
      <c r="B21" s="16"/>
      <c r="C21" s="18" t="s">
        <v>57</v>
      </c>
      <c r="D21" s="27"/>
      <c r="E21" s="33" t="s">
        <v>50</v>
      </c>
      <c r="F21" s="16"/>
      <c r="G21" s="16"/>
      <c r="H21" s="17"/>
      <c r="I21" s="29"/>
      <c r="J21" s="2" t="s">
        <v>37</v>
      </c>
      <c r="K21" s="3">
        <f>D21-D20+1</f>
        <v>1</v>
      </c>
    </row>
    <row r="22" spans="1:12">
      <c r="A22" s="15"/>
      <c r="B22" s="16"/>
      <c r="C22" s="16"/>
      <c r="D22" s="16"/>
      <c r="E22" s="32"/>
      <c r="F22" s="16"/>
      <c r="G22" s="16"/>
      <c r="H22" s="17"/>
      <c r="I22" s="29"/>
    </row>
    <row r="23" spans="1:12">
      <c r="A23" s="15"/>
      <c r="B23" s="16" t="s">
        <v>63</v>
      </c>
      <c r="C23" s="16"/>
      <c r="D23" s="16"/>
      <c r="E23" s="32"/>
      <c r="F23" s="16"/>
      <c r="G23" s="16"/>
      <c r="H23" s="17"/>
      <c r="I23" s="29"/>
    </row>
    <row r="24" spans="1:12">
      <c r="A24" s="15"/>
      <c r="B24" s="16"/>
      <c r="C24" s="20" t="s">
        <v>31</v>
      </c>
      <c r="D24" s="19">
        <f>IF(E24=J24,K24,0)</f>
        <v>0</v>
      </c>
      <c r="E24" s="35"/>
      <c r="F24" s="33" t="s">
        <v>51</v>
      </c>
      <c r="G24" s="16"/>
      <c r="H24" s="17"/>
      <c r="I24" s="29"/>
      <c r="J24" s="3" t="s">
        <v>53</v>
      </c>
      <c r="K24" s="3">
        <v>3</v>
      </c>
      <c r="L24" s="2" t="s">
        <v>55</v>
      </c>
    </row>
    <row r="25" spans="1:12">
      <c r="A25" s="15"/>
      <c r="B25" s="16"/>
      <c r="C25" s="20" t="s">
        <v>32</v>
      </c>
      <c r="D25" s="19">
        <f>IF(E25=J25,K25,0)</f>
        <v>0</v>
      </c>
      <c r="E25" s="35"/>
      <c r="F25" s="33" t="s">
        <v>51</v>
      </c>
      <c r="G25" s="16"/>
      <c r="H25" s="17"/>
      <c r="I25" s="29"/>
      <c r="J25" s="3" t="s">
        <v>53</v>
      </c>
      <c r="K25" s="3">
        <v>6</v>
      </c>
      <c r="L25" s="2" t="s">
        <v>55</v>
      </c>
    </row>
    <row r="26" spans="1:12" ht="37.5">
      <c r="A26" s="15"/>
      <c r="B26" s="16"/>
      <c r="C26" s="21" t="s">
        <v>33</v>
      </c>
      <c r="D26" s="28"/>
      <c r="E26" s="33" t="s">
        <v>50</v>
      </c>
      <c r="F26" s="33"/>
      <c r="G26" s="16"/>
      <c r="H26" s="17"/>
      <c r="I26" s="29"/>
    </row>
    <row r="27" spans="1:12" ht="37.5">
      <c r="A27" s="15"/>
      <c r="B27" s="16"/>
      <c r="C27" s="21" t="s">
        <v>34</v>
      </c>
      <c r="D27" s="28"/>
      <c r="E27" s="33" t="s">
        <v>50</v>
      </c>
      <c r="F27" s="16"/>
      <c r="G27" s="16"/>
      <c r="H27" s="17"/>
      <c r="I27" s="29"/>
    </row>
    <row r="28" spans="1:12">
      <c r="A28" s="15"/>
      <c r="B28" s="16"/>
      <c r="C28" s="16"/>
      <c r="D28" s="16"/>
      <c r="E28" s="16"/>
      <c r="F28" s="16"/>
      <c r="G28" s="16"/>
      <c r="H28" s="17"/>
      <c r="I28" s="29"/>
    </row>
    <row r="29" spans="1:12">
      <c r="A29" s="15"/>
      <c r="B29" s="16" t="s">
        <v>64</v>
      </c>
      <c r="C29" s="16"/>
      <c r="D29" s="19">
        <f>K21-D24-D25-D26-D27</f>
        <v>1</v>
      </c>
      <c r="E29" s="16"/>
      <c r="F29" s="16"/>
      <c r="G29" s="16"/>
      <c r="H29" s="17"/>
      <c r="I29" s="29"/>
    </row>
    <row r="30" spans="1:12">
      <c r="A30" s="15"/>
      <c r="B30" s="16"/>
      <c r="C30" s="16"/>
      <c r="D30" s="16"/>
      <c r="E30" s="16"/>
      <c r="F30" s="16"/>
      <c r="G30" s="16"/>
      <c r="H30" s="17"/>
      <c r="I30" s="29"/>
    </row>
    <row r="31" spans="1:12" ht="19.5" thickBot="1">
      <c r="A31" s="15"/>
      <c r="B31" s="16" t="s">
        <v>65</v>
      </c>
      <c r="C31" s="16"/>
      <c r="D31" s="16"/>
      <c r="E31" s="16"/>
      <c r="F31" s="16"/>
      <c r="G31" s="16"/>
      <c r="H31" s="17"/>
      <c r="I31" s="29"/>
    </row>
    <row r="32" spans="1:12" ht="20.25" thickTop="1" thickBot="1">
      <c r="A32" s="15"/>
      <c r="B32" s="16"/>
      <c r="C32" s="16" t="e">
        <f>D17</f>
        <v>#N/A</v>
      </c>
      <c r="D32" s="22" t="s">
        <v>35</v>
      </c>
      <c r="E32" s="16">
        <f>D29</f>
        <v>1</v>
      </c>
      <c r="F32" s="16" t="s">
        <v>36</v>
      </c>
      <c r="G32" s="30" t="e">
        <f>ROUND(C32/E32,2)</f>
        <v>#N/A</v>
      </c>
      <c r="H32" s="17"/>
      <c r="I32" s="29"/>
    </row>
    <row r="33" spans="1:9" ht="19.5" thickTop="1">
      <c r="A33" s="23"/>
      <c r="B33" s="24"/>
      <c r="C33" s="24"/>
      <c r="D33" s="24"/>
      <c r="E33" s="24"/>
      <c r="F33" s="24"/>
      <c r="G33" s="24"/>
      <c r="H33" s="25"/>
      <c r="I33" s="29"/>
    </row>
  </sheetData>
  <mergeCells count="2">
    <mergeCell ref="A1:H1"/>
    <mergeCell ref="D3:E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リスト!$A$1:$A$20</xm:f>
          </x14:formula1>
          <xm:sqref>D5</xm:sqref>
        </x14:dataValidation>
        <x14:dataValidation type="list" allowBlank="1" showInputMessage="1" showErrorMessage="1">
          <x14:formula1>
            <xm:f>リスト!$F$1:$F$2</xm:f>
          </x14:formula1>
          <xm:sqref>E24:E25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80" zoomScaleNormal="8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RowHeight="18.75"/>
  <cols>
    <col min="1" max="1" width="3" bestFit="1" customWidth="1"/>
    <col min="2" max="3" width="9" customWidth="1"/>
    <col min="6" max="6" width="9" customWidth="1"/>
  </cols>
  <sheetData>
    <row r="1" spans="1:10"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</row>
    <row r="2" spans="1:10">
      <c r="A2">
        <v>1</v>
      </c>
      <c r="B2" t="s">
        <v>0</v>
      </c>
      <c r="C2">
        <f>'4月'!B37</f>
        <v>0</v>
      </c>
      <c r="D2">
        <f>'5月'!B37</f>
        <v>0</v>
      </c>
      <c r="E2">
        <f>'6月'!B37</f>
        <v>0</v>
      </c>
      <c r="F2">
        <f>'7月'!B37</f>
        <v>0</v>
      </c>
      <c r="G2">
        <f>'8月'!B37</f>
        <v>0</v>
      </c>
      <c r="H2">
        <f>'9月'!B37</f>
        <v>0</v>
      </c>
      <c r="I2">
        <f>'10月'!B37</f>
        <v>0</v>
      </c>
      <c r="J2">
        <f>'11月'!B37</f>
        <v>0</v>
      </c>
    </row>
    <row r="3" spans="1:10">
      <c r="A3">
        <v>2</v>
      </c>
      <c r="B3" t="s">
        <v>1</v>
      </c>
      <c r="C3">
        <f>'4月'!C37</f>
        <v>0</v>
      </c>
      <c r="D3">
        <f>'5月'!C37</f>
        <v>0</v>
      </c>
      <c r="E3">
        <f>'6月'!C37</f>
        <v>0</v>
      </c>
      <c r="F3">
        <f>'7月'!C37</f>
        <v>0</v>
      </c>
      <c r="G3">
        <f>'8月'!C37</f>
        <v>0</v>
      </c>
      <c r="H3">
        <f>'9月'!C37</f>
        <v>0</v>
      </c>
      <c r="I3">
        <f>'10月'!C37</f>
        <v>0</v>
      </c>
      <c r="J3">
        <f>'11月'!C37</f>
        <v>0</v>
      </c>
    </row>
    <row r="4" spans="1:10">
      <c r="A4">
        <v>3</v>
      </c>
      <c r="B4" t="s">
        <v>2</v>
      </c>
      <c r="C4">
        <f>'4月'!D37</f>
        <v>0</v>
      </c>
      <c r="D4">
        <f>'5月'!D37</f>
        <v>0</v>
      </c>
      <c r="E4">
        <f>'6月'!D37</f>
        <v>0</v>
      </c>
      <c r="F4">
        <f>'7月'!D37</f>
        <v>0</v>
      </c>
      <c r="G4">
        <f>'8月'!D37</f>
        <v>0</v>
      </c>
      <c r="H4">
        <f>'9月'!D37</f>
        <v>0</v>
      </c>
      <c r="I4">
        <f>'10月'!D37</f>
        <v>0</v>
      </c>
      <c r="J4">
        <f>'11月'!D37</f>
        <v>0</v>
      </c>
    </row>
    <row r="5" spans="1:10">
      <c r="A5">
        <v>4</v>
      </c>
      <c r="B5" t="s">
        <v>3</v>
      </c>
      <c r="C5">
        <f>'4月'!E37</f>
        <v>0</v>
      </c>
      <c r="D5">
        <f>'5月'!E37</f>
        <v>0</v>
      </c>
      <c r="E5">
        <f>'6月'!E37</f>
        <v>0</v>
      </c>
      <c r="F5">
        <f>'7月'!E37</f>
        <v>0</v>
      </c>
      <c r="G5">
        <f>'8月'!E37</f>
        <v>0</v>
      </c>
      <c r="H5">
        <f>'9月'!E37</f>
        <v>0</v>
      </c>
      <c r="I5">
        <f>'10月'!E37</f>
        <v>0</v>
      </c>
      <c r="J5">
        <f>'11月'!E37</f>
        <v>0</v>
      </c>
    </row>
    <row r="6" spans="1:10">
      <c r="A6">
        <v>5</v>
      </c>
      <c r="B6" t="s">
        <v>4</v>
      </c>
      <c r="C6">
        <f>'4月'!F37</f>
        <v>0</v>
      </c>
      <c r="D6">
        <f>'5月'!F37</f>
        <v>0</v>
      </c>
      <c r="E6">
        <f>'6月'!F37</f>
        <v>0</v>
      </c>
      <c r="F6">
        <f>'7月'!F37</f>
        <v>0</v>
      </c>
      <c r="G6">
        <f>'8月'!F37</f>
        <v>0</v>
      </c>
      <c r="H6">
        <f>'9月'!F37</f>
        <v>0</v>
      </c>
      <c r="I6">
        <f>'10月'!F37</f>
        <v>0</v>
      </c>
      <c r="J6">
        <f>'11月'!F37</f>
        <v>0</v>
      </c>
    </row>
    <row r="7" spans="1:10">
      <c r="A7">
        <v>6</v>
      </c>
      <c r="B7" t="s">
        <v>5</v>
      </c>
      <c r="C7">
        <f>'4月'!G37</f>
        <v>0</v>
      </c>
      <c r="D7">
        <f>'5月'!G37</f>
        <v>0</v>
      </c>
      <c r="E7">
        <f>'6月'!G37</f>
        <v>0</v>
      </c>
      <c r="F7">
        <f>'7月'!G37</f>
        <v>0</v>
      </c>
      <c r="G7">
        <f>'8月'!G37</f>
        <v>0</v>
      </c>
      <c r="H7">
        <f>'9月'!G37</f>
        <v>0</v>
      </c>
      <c r="I7">
        <f>'10月'!G37</f>
        <v>0</v>
      </c>
      <c r="J7">
        <f>'11月'!G37</f>
        <v>0</v>
      </c>
    </row>
    <row r="8" spans="1:10">
      <c r="A8">
        <v>7</v>
      </c>
      <c r="B8" t="s">
        <v>6</v>
      </c>
      <c r="C8">
        <f>'4月'!H37</f>
        <v>0</v>
      </c>
      <c r="D8">
        <f>'5月'!H37</f>
        <v>0</v>
      </c>
      <c r="E8">
        <f>'6月'!H37</f>
        <v>0</v>
      </c>
      <c r="F8">
        <f>'7月'!H37</f>
        <v>0</v>
      </c>
      <c r="G8">
        <f>'8月'!H37</f>
        <v>0</v>
      </c>
      <c r="H8">
        <f>'9月'!H37</f>
        <v>0</v>
      </c>
      <c r="I8">
        <f>'10月'!H37</f>
        <v>0</v>
      </c>
      <c r="J8">
        <f>'11月'!H37</f>
        <v>0</v>
      </c>
    </row>
    <row r="9" spans="1:10">
      <c r="A9">
        <v>8</v>
      </c>
      <c r="B9" t="s">
        <v>7</v>
      </c>
      <c r="C9">
        <f>'4月'!I37</f>
        <v>0</v>
      </c>
      <c r="D9">
        <f>'5月'!I37</f>
        <v>0</v>
      </c>
      <c r="E9">
        <f>'6月'!I37</f>
        <v>0</v>
      </c>
      <c r="F9">
        <f>'7月'!I37</f>
        <v>0</v>
      </c>
      <c r="G9">
        <f>'8月'!I37</f>
        <v>0</v>
      </c>
      <c r="H9">
        <f>'9月'!I37</f>
        <v>0</v>
      </c>
      <c r="I9">
        <f>'10月'!I37</f>
        <v>0</v>
      </c>
      <c r="J9">
        <f>'11月'!I37</f>
        <v>0</v>
      </c>
    </row>
    <row r="10" spans="1:10">
      <c r="A10">
        <v>9</v>
      </c>
      <c r="B10" t="s">
        <v>8</v>
      </c>
      <c r="C10">
        <f>'4月'!J37</f>
        <v>0</v>
      </c>
      <c r="D10">
        <f>'5月'!J37</f>
        <v>0</v>
      </c>
      <c r="E10">
        <f>'6月'!J37</f>
        <v>0</v>
      </c>
      <c r="F10">
        <f>'7月'!J37</f>
        <v>0</v>
      </c>
      <c r="G10">
        <f>'8月'!J37</f>
        <v>0</v>
      </c>
      <c r="H10">
        <f>'9月'!J37</f>
        <v>0</v>
      </c>
      <c r="I10">
        <f>'10月'!J37</f>
        <v>0</v>
      </c>
      <c r="J10">
        <f>'11月'!J37</f>
        <v>0</v>
      </c>
    </row>
    <row r="11" spans="1:10">
      <c r="A11">
        <v>10</v>
      </c>
      <c r="B11" t="s">
        <v>9</v>
      </c>
      <c r="C11">
        <f>'4月'!K37</f>
        <v>0</v>
      </c>
      <c r="D11">
        <f>'5月'!K37</f>
        <v>0</v>
      </c>
      <c r="E11">
        <f>'6月'!K37</f>
        <v>0</v>
      </c>
      <c r="F11">
        <f>'7月'!K37</f>
        <v>0</v>
      </c>
      <c r="G11">
        <f>'8月'!K37</f>
        <v>0</v>
      </c>
      <c r="H11">
        <f>'9月'!K37</f>
        <v>0</v>
      </c>
      <c r="I11">
        <f>'10月'!K37</f>
        <v>0</v>
      </c>
      <c r="J11">
        <f>'11月'!K37</f>
        <v>0</v>
      </c>
    </row>
    <row r="12" spans="1:10">
      <c r="A12">
        <v>11</v>
      </c>
      <c r="B12" t="s">
        <v>10</v>
      </c>
      <c r="C12">
        <f>'4月'!L37</f>
        <v>0</v>
      </c>
      <c r="D12">
        <f>'5月'!L37</f>
        <v>0</v>
      </c>
      <c r="E12">
        <f>'6月'!L37</f>
        <v>0</v>
      </c>
      <c r="F12">
        <f>'7月'!L37</f>
        <v>0</v>
      </c>
      <c r="G12">
        <f>'8月'!L37</f>
        <v>0</v>
      </c>
      <c r="H12">
        <f>'9月'!L37</f>
        <v>0</v>
      </c>
      <c r="I12">
        <f>'10月'!L37</f>
        <v>0</v>
      </c>
      <c r="J12">
        <f>'11月'!L37</f>
        <v>0</v>
      </c>
    </row>
    <row r="13" spans="1:10">
      <c r="A13">
        <v>12</v>
      </c>
      <c r="B13" t="s">
        <v>38</v>
      </c>
      <c r="C13">
        <f>'4月'!M37</f>
        <v>0</v>
      </c>
      <c r="D13">
        <f>'5月'!M37</f>
        <v>0</v>
      </c>
      <c r="E13">
        <f>'6月'!M37</f>
        <v>0</v>
      </c>
      <c r="F13">
        <f>'7月'!M37</f>
        <v>0</v>
      </c>
      <c r="G13">
        <f>'8月'!M37</f>
        <v>0</v>
      </c>
      <c r="H13">
        <f>'9月'!M37</f>
        <v>0</v>
      </c>
      <c r="I13">
        <f>'10月'!M37</f>
        <v>0</v>
      </c>
      <c r="J13">
        <f>'11月'!M37</f>
        <v>0</v>
      </c>
    </row>
    <row r="14" spans="1:10">
      <c r="A14">
        <v>13</v>
      </c>
      <c r="B14" t="s">
        <v>11</v>
      </c>
      <c r="C14">
        <f>'4月'!N37</f>
        <v>0</v>
      </c>
      <c r="D14">
        <f>'5月'!N37</f>
        <v>0</v>
      </c>
      <c r="E14">
        <f>'6月'!N37</f>
        <v>0</v>
      </c>
      <c r="F14">
        <f>'7月'!N37</f>
        <v>0</v>
      </c>
      <c r="G14">
        <f>'8月'!N37</f>
        <v>0</v>
      </c>
      <c r="H14">
        <f>'9月'!N37</f>
        <v>0</v>
      </c>
      <c r="I14">
        <f>'10月'!N37</f>
        <v>0</v>
      </c>
      <c r="J14">
        <f>'11月'!N37</f>
        <v>0</v>
      </c>
    </row>
    <row r="15" spans="1:10">
      <c r="A15">
        <v>14</v>
      </c>
      <c r="B15" t="s">
        <v>12</v>
      </c>
      <c r="C15">
        <f>'4月'!O37</f>
        <v>0</v>
      </c>
      <c r="D15">
        <f>'5月'!O37</f>
        <v>0</v>
      </c>
      <c r="E15">
        <f>'6月'!O37</f>
        <v>0</v>
      </c>
      <c r="F15">
        <f>'7月'!O37</f>
        <v>0</v>
      </c>
      <c r="G15">
        <f>'8月'!O37</f>
        <v>0</v>
      </c>
      <c r="H15">
        <f>'9月'!O37</f>
        <v>0</v>
      </c>
      <c r="I15">
        <f>'10月'!O37</f>
        <v>0</v>
      </c>
      <c r="J15">
        <f>'11月'!O37</f>
        <v>0</v>
      </c>
    </row>
    <row r="16" spans="1:10">
      <c r="A16">
        <v>15</v>
      </c>
      <c r="B16" t="s">
        <v>13</v>
      </c>
      <c r="C16">
        <f>'4月'!P37</f>
        <v>0</v>
      </c>
      <c r="D16">
        <f>'5月'!P37</f>
        <v>0</v>
      </c>
      <c r="E16">
        <f>'6月'!P37</f>
        <v>0</v>
      </c>
      <c r="F16">
        <f>'7月'!P37</f>
        <v>0</v>
      </c>
      <c r="G16">
        <f>'8月'!P37</f>
        <v>0</v>
      </c>
      <c r="H16">
        <f>'9月'!P37</f>
        <v>0</v>
      </c>
      <c r="I16">
        <f>'10月'!P37</f>
        <v>0</v>
      </c>
      <c r="J16">
        <f>'11月'!P37</f>
        <v>0</v>
      </c>
    </row>
    <row r="17" spans="1:10">
      <c r="A17">
        <v>16</v>
      </c>
      <c r="B17" t="s">
        <v>14</v>
      </c>
      <c r="C17">
        <f>'4月'!Q37</f>
        <v>0</v>
      </c>
      <c r="D17">
        <f>'5月'!Q37</f>
        <v>0</v>
      </c>
      <c r="E17">
        <f>'6月'!Q37</f>
        <v>0</v>
      </c>
      <c r="F17">
        <f>'7月'!Q37</f>
        <v>0</v>
      </c>
      <c r="G17">
        <f>'8月'!Q37</f>
        <v>0</v>
      </c>
      <c r="H17">
        <f>'9月'!Q37</f>
        <v>0</v>
      </c>
      <c r="I17">
        <f>'10月'!Q37</f>
        <v>0</v>
      </c>
      <c r="J17">
        <f>'11月'!Q37</f>
        <v>0</v>
      </c>
    </row>
    <row r="18" spans="1:10">
      <c r="A18">
        <v>17</v>
      </c>
      <c r="B18" t="s">
        <v>15</v>
      </c>
      <c r="C18">
        <f>'4月'!R37</f>
        <v>0</v>
      </c>
      <c r="D18">
        <f>'5月'!R37</f>
        <v>0</v>
      </c>
      <c r="E18">
        <f>'6月'!R37</f>
        <v>0</v>
      </c>
      <c r="F18">
        <f>'7月'!R37</f>
        <v>0</v>
      </c>
      <c r="G18">
        <f>'8月'!R37</f>
        <v>0</v>
      </c>
      <c r="H18">
        <f>'9月'!R37</f>
        <v>0</v>
      </c>
      <c r="I18">
        <f>'10月'!R37</f>
        <v>0</v>
      </c>
      <c r="J18">
        <f>'11月'!R37</f>
        <v>0</v>
      </c>
    </row>
    <row r="19" spans="1:10">
      <c r="A19">
        <v>18</v>
      </c>
      <c r="B19" t="s">
        <v>16</v>
      </c>
      <c r="C19">
        <f>'4月'!S37</f>
        <v>0</v>
      </c>
      <c r="D19">
        <f>'5月'!S37</f>
        <v>0</v>
      </c>
      <c r="E19">
        <f>'6月'!S37</f>
        <v>0</v>
      </c>
      <c r="F19">
        <f>'7月'!S37</f>
        <v>0</v>
      </c>
      <c r="G19">
        <f>'8月'!S37</f>
        <v>0</v>
      </c>
      <c r="H19">
        <f>'9月'!S37</f>
        <v>0</v>
      </c>
      <c r="I19">
        <f>'10月'!S37</f>
        <v>0</v>
      </c>
      <c r="J19">
        <f>'11月'!S37</f>
        <v>0</v>
      </c>
    </row>
    <row r="20" spans="1:10">
      <c r="A20">
        <v>19</v>
      </c>
      <c r="B20" t="s">
        <v>17</v>
      </c>
      <c r="C20">
        <f>'4月'!T37</f>
        <v>0</v>
      </c>
      <c r="D20">
        <f>'5月'!T37</f>
        <v>0</v>
      </c>
      <c r="E20">
        <f>'6月'!T37</f>
        <v>0</v>
      </c>
      <c r="F20">
        <f>'7月'!T37</f>
        <v>0</v>
      </c>
      <c r="G20">
        <f>'8月'!T37</f>
        <v>0</v>
      </c>
      <c r="H20">
        <f>'9月'!T37</f>
        <v>0</v>
      </c>
      <c r="I20">
        <f>'10月'!T37</f>
        <v>0</v>
      </c>
      <c r="J20">
        <f>'11月'!T37</f>
        <v>0</v>
      </c>
    </row>
    <row r="21" spans="1:10">
      <c r="A21">
        <v>20</v>
      </c>
      <c r="B21" t="s">
        <v>18</v>
      </c>
      <c r="C21">
        <f>'4月'!U37</f>
        <v>0</v>
      </c>
      <c r="D21">
        <f>'5月'!U37</f>
        <v>0</v>
      </c>
      <c r="E21">
        <f>'6月'!U37</f>
        <v>0</v>
      </c>
      <c r="F21">
        <f>'7月'!U37</f>
        <v>0</v>
      </c>
      <c r="G21">
        <f>'8月'!U37</f>
        <v>0</v>
      </c>
      <c r="H21">
        <f>'9月'!U37</f>
        <v>0</v>
      </c>
      <c r="I21">
        <f>'10月'!U37</f>
        <v>0</v>
      </c>
      <c r="J21">
        <f>'11月'!U37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80" zoomScaleNormal="80" workbookViewId="0">
      <selection activeCell="F3" sqref="F3"/>
    </sheetView>
  </sheetViews>
  <sheetFormatPr defaultRowHeight="18.75"/>
  <cols>
    <col min="1" max="1" width="7.5" bestFit="1" customWidth="1"/>
    <col min="2" max="2" width="4" bestFit="1" customWidth="1"/>
  </cols>
  <sheetData>
    <row r="1" spans="1:6">
      <c r="A1" t="s">
        <v>0</v>
      </c>
      <c r="B1">
        <v>1</v>
      </c>
      <c r="F1" t="s">
        <v>53</v>
      </c>
    </row>
    <row r="2" spans="1:6">
      <c r="A2" t="s">
        <v>1</v>
      </c>
      <c r="B2">
        <v>2</v>
      </c>
      <c r="F2" t="s">
        <v>54</v>
      </c>
    </row>
    <row r="3" spans="1:6">
      <c r="A3" t="s">
        <v>2</v>
      </c>
      <c r="B3">
        <v>3</v>
      </c>
    </row>
    <row r="4" spans="1:6">
      <c r="A4" t="s">
        <v>3</v>
      </c>
      <c r="B4">
        <v>4</v>
      </c>
    </row>
    <row r="5" spans="1:6">
      <c r="A5" t="s">
        <v>4</v>
      </c>
      <c r="B5">
        <v>5</v>
      </c>
    </row>
    <row r="6" spans="1:6">
      <c r="A6" t="s">
        <v>5</v>
      </c>
      <c r="B6">
        <v>6</v>
      </c>
    </row>
    <row r="7" spans="1:6">
      <c r="A7" t="s">
        <v>6</v>
      </c>
      <c r="B7">
        <v>7</v>
      </c>
    </row>
    <row r="8" spans="1:6">
      <c r="A8" t="s">
        <v>7</v>
      </c>
      <c r="B8">
        <v>8</v>
      </c>
    </row>
    <row r="9" spans="1:6">
      <c r="A9" t="s">
        <v>8</v>
      </c>
      <c r="B9">
        <v>9</v>
      </c>
    </row>
    <row r="10" spans="1:6">
      <c r="A10" t="s">
        <v>9</v>
      </c>
      <c r="B10">
        <v>10</v>
      </c>
    </row>
    <row r="11" spans="1:6">
      <c r="A11" t="s">
        <v>10</v>
      </c>
      <c r="B11">
        <v>11</v>
      </c>
    </row>
    <row r="12" spans="1:6">
      <c r="A12" t="s">
        <v>38</v>
      </c>
      <c r="B12">
        <v>12</v>
      </c>
    </row>
    <row r="13" spans="1:6">
      <c r="A13" t="s">
        <v>11</v>
      </c>
      <c r="B13">
        <v>13</v>
      </c>
    </row>
    <row r="14" spans="1:6">
      <c r="A14" t="s">
        <v>12</v>
      </c>
      <c r="B14">
        <v>14</v>
      </c>
    </row>
    <row r="15" spans="1:6">
      <c r="A15" t="s">
        <v>13</v>
      </c>
      <c r="B15">
        <v>15</v>
      </c>
    </row>
    <row r="16" spans="1:6">
      <c r="A16" t="s">
        <v>14</v>
      </c>
      <c r="B16">
        <v>16</v>
      </c>
    </row>
    <row r="17" spans="1:2">
      <c r="A17" t="s">
        <v>15</v>
      </c>
      <c r="B17">
        <v>17</v>
      </c>
    </row>
    <row r="18" spans="1:2">
      <c r="A18" t="s">
        <v>16</v>
      </c>
      <c r="B18">
        <v>18</v>
      </c>
    </row>
    <row r="19" spans="1:2">
      <c r="A19" t="s">
        <v>17</v>
      </c>
      <c r="B19">
        <v>19</v>
      </c>
    </row>
    <row r="20" spans="1:2">
      <c r="A20" t="s">
        <v>18</v>
      </c>
      <c r="B20">
        <v>20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zoomScale="85" zoomScaleNormal="85" workbookViewId="0">
      <pane xSplit="1" ySplit="4" topLeftCell="B18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8.75"/>
  <cols>
    <col min="1" max="1" width="10.75" bestFit="1" customWidth="1"/>
  </cols>
  <sheetData>
    <row r="1" spans="1:21" s="11" customFormat="1">
      <c r="B1" s="11" t="s">
        <v>49</v>
      </c>
    </row>
    <row r="2" spans="1:21" s="11" customFormat="1">
      <c r="B2" s="11" t="s">
        <v>67</v>
      </c>
    </row>
    <row r="3" spans="1:21" s="11" customFormat="1">
      <c r="B3" s="11" t="s">
        <v>52</v>
      </c>
    </row>
    <row r="4" spans="1:21" s="1" customFormat="1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38</v>
      </c>
      <c r="N4" s="1" t="s">
        <v>11</v>
      </c>
      <c r="O4" s="1" t="s">
        <v>12</v>
      </c>
      <c r="P4" s="1" t="s">
        <v>13</v>
      </c>
      <c r="Q4" s="1" t="s">
        <v>14</v>
      </c>
      <c r="R4" s="39" t="s">
        <v>15</v>
      </c>
      <c r="S4" s="1" t="s">
        <v>16</v>
      </c>
      <c r="T4" s="1" t="s">
        <v>17</v>
      </c>
      <c r="U4" s="1" t="s">
        <v>18</v>
      </c>
    </row>
    <row r="5" spans="1:21">
      <c r="A5" s="4">
        <v>45017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0"/>
      <c r="S5" s="6"/>
      <c r="T5" s="6"/>
      <c r="U5" s="6"/>
    </row>
    <row r="6" spans="1:21">
      <c r="A6" s="4">
        <v>45018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0"/>
      <c r="S6" s="6"/>
      <c r="T6" s="6"/>
      <c r="U6" s="6"/>
    </row>
    <row r="7" spans="1:21">
      <c r="A7" s="4">
        <v>45019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0"/>
      <c r="S7" s="6"/>
      <c r="T7" s="6"/>
      <c r="U7" s="6"/>
    </row>
    <row r="8" spans="1:21">
      <c r="A8" s="4">
        <v>45020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0"/>
      <c r="S8" s="6"/>
      <c r="T8" s="6"/>
      <c r="U8" s="6"/>
    </row>
    <row r="9" spans="1:21">
      <c r="A9" s="4">
        <v>45021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0"/>
      <c r="S9" s="6"/>
      <c r="T9" s="6"/>
      <c r="U9" s="6"/>
    </row>
    <row r="10" spans="1:21">
      <c r="A10" s="4">
        <v>45022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0"/>
      <c r="S10" s="6"/>
      <c r="T10" s="6"/>
      <c r="U10" s="6"/>
    </row>
    <row r="11" spans="1:21">
      <c r="A11" s="4">
        <v>45023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0"/>
      <c r="S11" s="6"/>
      <c r="T11" s="6"/>
      <c r="U11" s="6"/>
    </row>
    <row r="12" spans="1:21">
      <c r="A12" s="4">
        <v>45024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0"/>
      <c r="S12" s="6"/>
      <c r="T12" s="6"/>
      <c r="U12" s="6"/>
    </row>
    <row r="13" spans="1:21">
      <c r="A13" s="4">
        <v>45025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0"/>
      <c r="S13" s="6"/>
      <c r="T13" s="6"/>
      <c r="U13" s="6"/>
    </row>
    <row r="14" spans="1:21">
      <c r="A14" s="4">
        <v>45026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0"/>
      <c r="S14" s="6"/>
      <c r="T14" s="6"/>
      <c r="U14" s="6"/>
    </row>
    <row r="15" spans="1:21">
      <c r="A15" s="4">
        <v>45027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0"/>
      <c r="S15" s="6"/>
      <c r="T15" s="6"/>
      <c r="U15" s="6"/>
    </row>
    <row r="16" spans="1:21">
      <c r="A16" s="4">
        <v>45028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40"/>
      <c r="S16" s="6"/>
      <c r="T16" s="6"/>
      <c r="U16" s="6"/>
    </row>
    <row r="17" spans="1:21">
      <c r="A17" s="4">
        <v>45029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0"/>
      <c r="S17" s="6"/>
      <c r="T17" s="6"/>
      <c r="U17" s="6"/>
    </row>
    <row r="18" spans="1:21">
      <c r="A18" s="4">
        <v>45030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0"/>
      <c r="S18" s="6"/>
      <c r="T18" s="6"/>
      <c r="U18" s="6"/>
    </row>
    <row r="19" spans="1:21">
      <c r="A19" s="4">
        <v>45031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0"/>
      <c r="S19" s="6"/>
      <c r="T19" s="6"/>
      <c r="U19" s="6"/>
    </row>
    <row r="20" spans="1:21">
      <c r="A20" s="4">
        <v>45032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0"/>
      <c r="S20" s="6"/>
      <c r="T20" s="6"/>
      <c r="U20" s="6"/>
    </row>
    <row r="21" spans="1:21">
      <c r="A21" s="4">
        <v>45033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40"/>
      <c r="S21" s="6"/>
      <c r="T21" s="6"/>
      <c r="U21" s="6"/>
    </row>
    <row r="22" spans="1:21">
      <c r="A22" s="4">
        <v>45034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0"/>
      <c r="S22" s="6"/>
      <c r="T22" s="6"/>
      <c r="U22" s="6"/>
    </row>
    <row r="23" spans="1:21">
      <c r="A23" s="4">
        <v>45035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0"/>
      <c r="S23" s="6"/>
      <c r="T23" s="6"/>
      <c r="U23" s="6"/>
    </row>
    <row r="24" spans="1:21">
      <c r="A24" s="4">
        <v>45036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0"/>
      <c r="S24" s="6"/>
      <c r="T24" s="6"/>
      <c r="U24" s="6"/>
    </row>
    <row r="25" spans="1:21">
      <c r="A25" s="4">
        <v>45037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0"/>
      <c r="S25" s="6"/>
      <c r="T25" s="6"/>
      <c r="U25" s="6"/>
    </row>
    <row r="26" spans="1:21">
      <c r="A26" s="4">
        <v>45038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0"/>
      <c r="S26" s="6"/>
      <c r="T26" s="6"/>
      <c r="U26" s="6"/>
    </row>
    <row r="27" spans="1:21">
      <c r="A27" s="4">
        <v>45039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0"/>
      <c r="S27" s="6"/>
      <c r="T27" s="6"/>
      <c r="U27" s="6"/>
    </row>
    <row r="28" spans="1:21">
      <c r="A28" s="4">
        <v>45040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0"/>
      <c r="S28" s="6"/>
      <c r="T28" s="6"/>
      <c r="U28" s="6"/>
    </row>
    <row r="29" spans="1:21">
      <c r="A29" s="4">
        <v>45041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0"/>
      <c r="S29" s="6"/>
      <c r="T29" s="6"/>
      <c r="U29" s="6"/>
    </row>
    <row r="30" spans="1:21">
      <c r="A30" s="4">
        <v>45042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0"/>
      <c r="S30" s="6"/>
      <c r="T30" s="6"/>
      <c r="U30" s="6"/>
    </row>
    <row r="31" spans="1:21">
      <c r="A31" s="4">
        <v>45043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0"/>
      <c r="S31" s="6"/>
      <c r="T31" s="6"/>
      <c r="U31" s="6"/>
    </row>
    <row r="32" spans="1:21">
      <c r="A32" s="4">
        <v>45044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0"/>
      <c r="S32" s="6"/>
      <c r="T32" s="6"/>
      <c r="U32" s="6"/>
    </row>
    <row r="33" spans="1:21">
      <c r="A33" s="4">
        <v>45045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0"/>
      <c r="S33" s="6"/>
      <c r="T33" s="6"/>
      <c r="U33" s="6"/>
    </row>
    <row r="34" spans="1:21">
      <c r="A34" s="4">
        <v>45046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0"/>
      <c r="S34" s="6"/>
      <c r="T34" s="6"/>
      <c r="U34" s="6"/>
    </row>
    <row r="35" spans="1:21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0"/>
      <c r="S35" s="6"/>
      <c r="T35" s="6"/>
      <c r="U35" s="6"/>
    </row>
    <row r="36" spans="1:21" ht="19.5" thickBot="1">
      <c r="A36" s="1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41"/>
      <c r="S36" s="9"/>
      <c r="T36" s="9"/>
      <c r="U36" s="9"/>
    </row>
    <row r="37" spans="1:21" ht="38.25" thickTop="1">
      <c r="A37" s="5" t="s">
        <v>40</v>
      </c>
      <c r="B37">
        <f>COUNTIF(B5:B35,"&gt;="&amp;$A$38)</f>
        <v>0</v>
      </c>
      <c r="C37">
        <f t="shared" ref="C37:U37" si="0">COUNTIF(C5:C35,"&gt;="&amp;$A$38)</f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  <c r="I37">
        <f t="shared" si="0"/>
        <v>0</v>
      </c>
      <c r="J37">
        <f t="shared" si="0"/>
        <v>0</v>
      </c>
      <c r="K37">
        <f t="shared" si="0"/>
        <v>0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 s="42">
        <f t="shared" si="0"/>
        <v>0</v>
      </c>
      <c r="S37">
        <f t="shared" si="0"/>
        <v>0</v>
      </c>
      <c r="T37">
        <f t="shared" si="0"/>
        <v>0</v>
      </c>
      <c r="U37">
        <f t="shared" si="0"/>
        <v>0</v>
      </c>
    </row>
    <row r="38" spans="1:21">
      <c r="A38" s="7">
        <v>30</v>
      </c>
      <c r="R38" s="42"/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zoomScale="85" zoomScaleNormal="85" workbookViewId="0">
      <pane xSplit="1" ySplit="4" topLeftCell="B5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8.75"/>
  <cols>
    <col min="1" max="1" width="10.75" bestFit="1" customWidth="1"/>
  </cols>
  <sheetData>
    <row r="1" spans="1:21" s="11" customFormat="1">
      <c r="B1" s="11" t="s">
        <v>49</v>
      </c>
    </row>
    <row r="2" spans="1:21" s="11" customFormat="1">
      <c r="B2" s="11" t="s">
        <v>67</v>
      </c>
    </row>
    <row r="3" spans="1:21" s="11" customFormat="1">
      <c r="B3" s="11" t="s">
        <v>52</v>
      </c>
    </row>
    <row r="4" spans="1:21" s="1" customFormat="1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38</v>
      </c>
      <c r="N4" s="1" t="s">
        <v>11</v>
      </c>
      <c r="O4" s="1" t="s">
        <v>12</v>
      </c>
      <c r="P4" s="1" t="s">
        <v>13</v>
      </c>
      <c r="Q4" s="1" t="s">
        <v>14</v>
      </c>
      <c r="R4" s="39" t="s">
        <v>15</v>
      </c>
      <c r="S4" s="1" t="s">
        <v>16</v>
      </c>
      <c r="T4" s="1" t="s">
        <v>17</v>
      </c>
      <c r="U4" s="1" t="s">
        <v>18</v>
      </c>
    </row>
    <row r="5" spans="1:21">
      <c r="A5" s="4">
        <v>45047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0"/>
      <c r="S5" s="6"/>
      <c r="T5" s="6"/>
      <c r="U5" s="6"/>
    </row>
    <row r="6" spans="1:21">
      <c r="A6" s="4">
        <v>45048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0"/>
      <c r="S6" s="6"/>
      <c r="T6" s="6"/>
      <c r="U6" s="6"/>
    </row>
    <row r="7" spans="1:21">
      <c r="A7" s="4">
        <v>45049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0"/>
      <c r="S7" s="6"/>
      <c r="T7" s="6"/>
      <c r="U7" s="6"/>
    </row>
    <row r="8" spans="1:21">
      <c r="A8" s="4">
        <v>45050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0"/>
      <c r="S8" s="6"/>
      <c r="T8" s="6"/>
      <c r="U8" s="6"/>
    </row>
    <row r="9" spans="1:21">
      <c r="A9" s="4">
        <v>45051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0"/>
      <c r="S9" s="6"/>
      <c r="T9" s="6"/>
      <c r="U9" s="6"/>
    </row>
    <row r="10" spans="1:21">
      <c r="A10" s="4">
        <v>45052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0"/>
      <c r="S10" s="6"/>
      <c r="T10" s="6"/>
      <c r="U10" s="6"/>
    </row>
    <row r="11" spans="1:21">
      <c r="A11" s="4">
        <v>45053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0"/>
      <c r="S11" s="6"/>
      <c r="T11" s="6"/>
      <c r="U11" s="6"/>
    </row>
    <row r="12" spans="1:21">
      <c r="A12" s="4">
        <v>45054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0"/>
      <c r="S12" s="6"/>
      <c r="T12" s="6"/>
      <c r="U12" s="6"/>
    </row>
    <row r="13" spans="1:21">
      <c r="A13" s="4">
        <v>45055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0"/>
      <c r="S13" s="6"/>
      <c r="T13" s="6"/>
      <c r="U13" s="6"/>
    </row>
    <row r="14" spans="1:21">
      <c r="A14" s="4">
        <v>45056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0"/>
      <c r="S14" s="6"/>
      <c r="T14" s="6"/>
      <c r="U14" s="6"/>
    </row>
    <row r="15" spans="1:21">
      <c r="A15" s="4">
        <v>45057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0"/>
      <c r="S15" s="6"/>
      <c r="T15" s="6"/>
      <c r="U15" s="6"/>
    </row>
    <row r="16" spans="1:21">
      <c r="A16" s="4">
        <v>45058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40"/>
      <c r="S16" s="6"/>
      <c r="T16" s="6"/>
      <c r="U16" s="6"/>
    </row>
    <row r="17" spans="1:21">
      <c r="A17" s="4">
        <v>45059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0"/>
      <c r="S17" s="6"/>
      <c r="T17" s="6"/>
      <c r="U17" s="6"/>
    </row>
    <row r="18" spans="1:21">
      <c r="A18" s="4">
        <v>45060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0"/>
      <c r="S18" s="6"/>
      <c r="T18" s="6"/>
      <c r="U18" s="6"/>
    </row>
    <row r="19" spans="1:21">
      <c r="A19" s="4">
        <v>45061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0"/>
      <c r="S19" s="6"/>
      <c r="T19" s="6"/>
      <c r="U19" s="6"/>
    </row>
    <row r="20" spans="1:21">
      <c r="A20" s="4">
        <v>45062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0"/>
      <c r="S20" s="6"/>
      <c r="T20" s="6"/>
      <c r="U20" s="6"/>
    </row>
    <row r="21" spans="1:21">
      <c r="A21" s="4">
        <v>45063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40"/>
      <c r="S21" s="6"/>
      <c r="T21" s="6"/>
      <c r="U21" s="6"/>
    </row>
    <row r="22" spans="1:21">
      <c r="A22" s="4">
        <v>45064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0"/>
      <c r="S22" s="6"/>
      <c r="T22" s="6"/>
      <c r="U22" s="6"/>
    </row>
    <row r="23" spans="1:21">
      <c r="A23" s="4">
        <v>45065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0"/>
      <c r="S23" s="6"/>
      <c r="T23" s="6"/>
      <c r="U23" s="6"/>
    </row>
    <row r="24" spans="1:21">
      <c r="A24" s="4">
        <v>45066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0"/>
      <c r="S24" s="6"/>
      <c r="T24" s="6"/>
      <c r="U24" s="6"/>
    </row>
    <row r="25" spans="1:21">
      <c r="A25" s="4">
        <v>45067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0"/>
      <c r="S25" s="6"/>
      <c r="T25" s="6"/>
      <c r="U25" s="6"/>
    </row>
    <row r="26" spans="1:21">
      <c r="A26" s="4">
        <v>45068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0"/>
      <c r="S26" s="6"/>
      <c r="T26" s="6"/>
      <c r="U26" s="6"/>
    </row>
    <row r="27" spans="1:21">
      <c r="A27" s="4">
        <v>45069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0"/>
      <c r="S27" s="6"/>
      <c r="T27" s="6"/>
      <c r="U27" s="6"/>
    </row>
    <row r="28" spans="1:21">
      <c r="A28" s="4">
        <v>45070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0"/>
      <c r="S28" s="6"/>
      <c r="T28" s="6"/>
      <c r="U28" s="6"/>
    </row>
    <row r="29" spans="1:21">
      <c r="A29" s="4">
        <v>45071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0"/>
      <c r="S29" s="6"/>
      <c r="T29" s="6"/>
      <c r="U29" s="6"/>
    </row>
    <row r="30" spans="1:21">
      <c r="A30" s="4">
        <v>45072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0"/>
      <c r="S30" s="6"/>
      <c r="T30" s="6"/>
      <c r="U30" s="6"/>
    </row>
    <row r="31" spans="1:21">
      <c r="A31" s="4">
        <v>45073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0"/>
      <c r="S31" s="6"/>
      <c r="T31" s="6"/>
      <c r="U31" s="6"/>
    </row>
    <row r="32" spans="1:21">
      <c r="A32" s="4">
        <v>45074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0"/>
      <c r="S32" s="6"/>
      <c r="T32" s="6"/>
      <c r="U32" s="6"/>
    </row>
    <row r="33" spans="1:21">
      <c r="A33" s="4">
        <v>45075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0"/>
      <c r="S33" s="6"/>
      <c r="T33" s="6"/>
      <c r="U33" s="6"/>
    </row>
    <row r="34" spans="1:21">
      <c r="A34" s="4">
        <v>45076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0"/>
      <c r="S34" s="6"/>
      <c r="T34" s="6"/>
      <c r="U34" s="6"/>
    </row>
    <row r="35" spans="1:21">
      <c r="A35" s="4">
        <v>45077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0"/>
      <c r="S35" s="6"/>
      <c r="T35" s="6"/>
      <c r="U35" s="6"/>
    </row>
    <row r="36" spans="1:21" ht="19.5" thickBot="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41"/>
      <c r="S36" s="9"/>
      <c r="T36" s="9"/>
      <c r="U36" s="9"/>
    </row>
    <row r="37" spans="1:21" ht="38.25" thickTop="1">
      <c r="A37" s="5" t="s">
        <v>40</v>
      </c>
      <c r="B37">
        <f>COUNTIF(B5:B35,"&gt;="&amp;$A$38)</f>
        <v>0</v>
      </c>
      <c r="C37">
        <f t="shared" ref="C37:U37" si="0">COUNTIF(C5:C35,"&gt;="&amp;$A$38)</f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  <c r="I37">
        <f t="shared" si="0"/>
        <v>0</v>
      </c>
      <c r="J37">
        <f t="shared" si="0"/>
        <v>0</v>
      </c>
      <c r="K37">
        <f t="shared" si="0"/>
        <v>0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 s="42">
        <f t="shared" si="0"/>
        <v>0</v>
      </c>
      <c r="S37">
        <f t="shared" si="0"/>
        <v>0</v>
      </c>
      <c r="T37">
        <f t="shared" si="0"/>
        <v>0</v>
      </c>
      <c r="U37">
        <f t="shared" si="0"/>
        <v>0</v>
      </c>
    </row>
    <row r="38" spans="1:21">
      <c r="A38" s="7">
        <v>30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zoomScale="85" zoomScaleNormal="85" workbookViewId="0">
      <pane xSplit="1" ySplit="4" topLeftCell="B5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8.75"/>
  <cols>
    <col min="1" max="1" width="10.75" bestFit="1" customWidth="1"/>
  </cols>
  <sheetData>
    <row r="1" spans="1:21" s="11" customFormat="1">
      <c r="B1" s="11" t="s">
        <v>49</v>
      </c>
    </row>
    <row r="2" spans="1:21" s="11" customFormat="1">
      <c r="B2" s="11" t="s">
        <v>67</v>
      </c>
    </row>
    <row r="3" spans="1:21" s="11" customFormat="1">
      <c r="B3" s="11" t="s">
        <v>52</v>
      </c>
    </row>
    <row r="4" spans="1:21" s="1" customFormat="1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38</v>
      </c>
      <c r="N4" s="1" t="s">
        <v>11</v>
      </c>
      <c r="O4" s="1" t="s">
        <v>12</v>
      </c>
      <c r="P4" s="1" t="s">
        <v>13</v>
      </c>
      <c r="Q4" s="1" t="s">
        <v>14</v>
      </c>
      <c r="R4" s="39" t="s">
        <v>15</v>
      </c>
      <c r="S4" s="1" t="s">
        <v>16</v>
      </c>
      <c r="T4" s="1" t="s">
        <v>17</v>
      </c>
      <c r="U4" s="1" t="s">
        <v>18</v>
      </c>
    </row>
    <row r="5" spans="1:21">
      <c r="A5" s="4">
        <v>45078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0"/>
      <c r="S5" s="6"/>
      <c r="T5" s="6"/>
      <c r="U5" s="6"/>
    </row>
    <row r="6" spans="1:21">
      <c r="A6" s="4">
        <v>45079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0"/>
      <c r="S6" s="6"/>
      <c r="T6" s="6"/>
      <c r="U6" s="6"/>
    </row>
    <row r="7" spans="1:21">
      <c r="A7" s="4">
        <v>45080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0"/>
      <c r="S7" s="6"/>
      <c r="T7" s="6"/>
      <c r="U7" s="6"/>
    </row>
    <row r="8" spans="1:21">
      <c r="A8" s="4">
        <v>45081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0"/>
      <c r="S8" s="6"/>
      <c r="T8" s="6"/>
      <c r="U8" s="6"/>
    </row>
    <row r="9" spans="1:21">
      <c r="A9" s="4">
        <v>45082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0"/>
      <c r="S9" s="6"/>
      <c r="T9" s="6"/>
      <c r="U9" s="6"/>
    </row>
    <row r="10" spans="1:21">
      <c r="A10" s="4">
        <v>45083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0"/>
      <c r="S10" s="6"/>
      <c r="T10" s="6"/>
      <c r="U10" s="6"/>
    </row>
    <row r="11" spans="1:21">
      <c r="A11" s="4">
        <v>45084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0"/>
      <c r="S11" s="6"/>
      <c r="T11" s="6"/>
      <c r="U11" s="6"/>
    </row>
    <row r="12" spans="1:21">
      <c r="A12" s="4">
        <v>45085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0"/>
      <c r="S12" s="6"/>
      <c r="T12" s="6"/>
      <c r="U12" s="6"/>
    </row>
    <row r="13" spans="1:21">
      <c r="A13" s="4">
        <v>45086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0"/>
      <c r="S13" s="6"/>
      <c r="T13" s="6"/>
      <c r="U13" s="6"/>
    </row>
    <row r="14" spans="1:21">
      <c r="A14" s="4">
        <v>45087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0"/>
      <c r="S14" s="6"/>
      <c r="T14" s="6"/>
      <c r="U14" s="6"/>
    </row>
    <row r="15" spans="1:21">
      <c r="A15" s="4">
        <v>45088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0"/>
      <c r="S15" s="6"/>
      <c r="T15" s="6"/>
      <c r="U15" s="6"/>
    </row>
    <row r="16" spans="1:21">
      <c r="A16" s="4">
        <v>45089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40"/>
      <c r="S16" s="6"/>
      <c r="T16" s="6"/>
      <c r="U16" s="6"/>
    </row>
    <row r="17" spans="1:21">
      <c r="A17" s="4">
        <v>45090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0"/>
      <c r="S17" s="6"/>
      <c r="T17" s="6"/>
      <c r="U17" s="6"/>
    </row>
    <row r="18" spans="1:21">
      <c r="A18" s="4">
        <v>45091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0"/>
      <c r="S18" s="6"/>
      <c r="T18" s="6"/>
      <c r="U18" s="6"/>
    </row>
    <row r="19" spans="1:21">
      <c r="A19" s="4">
        <v>45092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0"/>
      <c r="S19" s="6"/>
      <c r="T19" s="6"/>
      <c r="U19" s="6"/>
    </row>
    <row r="20" spans="1:21">
      <c r="A20" s="4">
        <v>45093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0"/>
      <c r="S20" s="6"/>
      <c r="T20" s="6"/>
      <c r="U20" s="6"/>
    </row>
    <row r="21" spans="1:21">
      <c r="A21" s="4">
        <v>45094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40"/>
      <c r="S21" s="6"/>
      <c r="T21" s="6"/>
      <c r="U21" s="6"/>
    </row>
    <row r="22" spans="1:21">
      <c r="A22" s="4">
        <v>45095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0"/>
      <c r="S22" s="6"/>
      <c r="T22" s="6"/>
      <c r="U22" s="6"/>
    </row>
    <row r="23" spans="1:21">
      <c r="A23" s="4">
        <v>45096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0"/>
      <c r="S23" s="6"/>
      <c r="T23" s="6"/>
      <c r="U23" s="6"/>
    </row>
    <row r="24" spans="1:21">
      <c r="A24" s="4">
        <v>45097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0"/>
      <c r="S24" s="6"/>
      <c r="T24" s="6"/>
      <c r="U24" s="6"/>
    </row>
    <row r="25" spans="1:21">
      <c r="A25" s="4">
        <v>45098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0"/>
      <c r="S25" s="6"/>
      <c r="T25" s="6"/>
      <c r="U25" s="6"/>
    </row>
    <row r="26" spans="1:21">
      <c r="A26" s="4">
        <v>45099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0"/>
      <c r="S26" s="6"/>
      <c r="T26" s="6"/>
      <c r="U26" s="6"/>
    </row>
    <row r="27" spans="1:21">
      <c r="A27" s="4">
        <v>45100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0"/>
      <c r="S27" s="6"/>
      <c r="T27" s="6"/>
      <c r="U27" s="6"/>
    </row>
    <row r="28" spans="1:21">
      <c r="A28" s="4">
        <v>45101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0"/>
      <c r="S28" s="6"/>
      <c r="T28" s="6"/>
      <c r="U28" s="6"/>
    </row>
    <row r="29" spans="1:21">
      <c r="A29" s="4">
        <v>45102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0"/>
      <c r="S29" s="6"/>
      <c r="T29" s="6"/>
      <c r="U29" s="6"/>
    </row>
    <row r="30" spans="1:21">
      <c r="A30" s="4">
        <v>45103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0"/>
      <c r="S30" s="6"/>
      <c r="T30" s="6"/>
      <c r="U30" s="6"/>
    </row>
    <row r="31" spans="1:21">
      <c r="A31" s="4">
        <v>45104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0"/>
      <c r="S31" s="6"/>
      <c r="T31" s="6"/>
      <c r="U31" s="6"/>
    </row>
    <row r="32" spans="1:21">
      <c r="A32" s="4">
        <v>45105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0"/>
      <c r="S32" s="6"/>
      <c r="T32" s="6"/>
      <c r="U32" s="6"/>
    </row>
    <row r="33" spans="1:21">
      <c r="A33" s="4">
        <v>45106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0"/>
      <c r="S33" s="6"/>
      <c r="T33" s="6"/>
      <c r="U33" s="6"/>
    </row>
    <row r="34" spans="1:21">
      <c r="A34" s="4">
        <v>45107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0"/>
      <c r="S34" s="6"/>
      <c r="T34" s="6"/>
      <c r="U34" s="6"/>
    </row>
    <row r="35" spans="1:21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0"/>
      <c r="S35" s="6"/>
      <c r="T35" s="6"/>
      <c r="U35" s="6"/>
    </row>
    <row r="36" spans="1:21" ht="19.5" thickBot="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41"/>
      <c r="S36" s="9"/>
      <c r="T36" s="9"/>
      <c r="U36" s="9"/>
    </row>
    <row r="37" spans="1:21" ht="38.25" thickTop="1">
      <c r="A37" s="5" t="s">
        <v>40</v>
      </c>
      <c r="B37">
        <f>COUNTIF(B5:B35,"&gt;="&amp;$A$38)</f>
        <v>0</v>
      </c>
      <c r="C37">
        <f t="shared" ref="C37:U37" si="0">COUNTIF(C5:C35,"&gt;="&amp;$A$38)</f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  <c r="I37">
        <f t="shared" si="0"/>
        <v>0</v>
      </c>
      <c r="J37">
        <f t="shared" si="0"/>
        <v>0</v>
      </c>
      <c r="K37">
        <f t="shared" si="0"/>
        <v>0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 s="42">
        <f t="shared" si="0"/>
        <v>0</v>
      </c>
      <c r="S37">
        <f t="shared" si="0"/>
        <v>0</v>
      </c>
      <c r="T37">
        <f t="shared" si="0"/>
        <v>0</v>
      </c>
      <c r="U37">
        <f t="shared" si="0"/>
        <v>0</v>
      </c>
    </row>
    <row r="38" spans="1:21">
      <c r="A38" s="7">
        <v>30</v>
      </c>
      <c r="R38" s="42"/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zoomScale="85" zoomScaleNormal="85" workbookViewId="0">
      <pane xSplit="1" ySplit="4" topLeftCell="B5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8.75"/>
  <cols>
    <col min="1" max="1" width="10.75" bestFit="1" customWidth="1"/>
  </cols>
  <sheetData>
    <row r="1" spans="1:21" s="11" customFormat="1">
      <c r="B1" s="11" t="s">
        <v>49</v>
      </c>
    </row>
    <row r="2" spans="1:21" s="11" customFormat="1">
      <c r="B2" s="11" t="s">
        <v>67</v>
      </c>
    </row>
    <row r="3" spans="1:21" s="11" customFormat="1">
      <c r="B3" s="11" t="s">
        <v>52</v>
      </c>
    </row>
    <row r="4" spans="1:21" s="1" customFormat="1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38</v>
      </c>
      <c r="N4" s="1" t="s">
        <v>11</v>
      </c>
      <c r="O4" s="1" t="s">
        <v>12</v>
      </c>
      <c r="P4" s="1" t="s">
        <v>13</v>
      </c>
      <c r="Q4" s="1" t="s">
        <v>14</v>
      </c>
      <c r="R4" s="39" t="s">
        <v>15</v>
      </c>
      <c r="S4" s="1" t="s">
        <v>16</v>
      </c>
      <c r="T4" s="1" t="s">
        <v>17</v>
      </c>
      <c r="U4" s="1" t="s">
        <v>18</v>
      </c>
    </row>
    <row r="5" spans="1:21">
      <c r="A5" s="4">
        <v>45108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0"/>
      <c r="S5" s="6"/>
      <c r="T5" s="6"/>
      <c r="U5" s="6"/>
    </row>
    <row r="6" spans="1:21">
      <c r="A6" s="4">
        <v>45109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0"/>
      <c r="S6" s="6"/>
      <c r="T6" s="6"/>
      <c r="U6" s="6"/>
    </row>
    <row r="7" spans="1:21">
      <c r="A7" s="4">
        <v>45110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0"/>
      <c r="S7" s="6"/>
      <c r="T7" s="6"/>
      <c r="U7" s="6"/>
    </row>
    <row r="8" spans="1:21">
      <c r="A8" s="4">
        <v>45111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0"/>
      <c r="S8" s="6"/>
      <c r="T8" s="6"/>
      <c r="U8" s="6"/>
    </row>
    <row r="9" spans="1:21">
      <c r="A9" s="4">
        <v>45112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0"/>
      <c r="S9" s="6"/>
      <c r="T9" s="6"/>
      <c r="U9" s="6"/>
    </row>
    <row r="10" spans="1:21">
      <c r="A10" s="4">
        <v>45113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0"/>
      <c r="S10" s="6"/>
      <c r="T10" s="6"/>
      <c r="U10" s="6"/>
    </row>
    <row r="11" spans="1:21">
      <c r="A11" s="4">
        <v>45114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0"/>
      <c r="S11" s="6"/>
      <c r="T11" s="6"/>
      <c r="U11" s="6"/>
    </row>
    <row r="12" spans="1:21">
      <c r="A12" s="4">
        <v>45115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0"/>
      <c r="S12" s="6"/>
      <c r="T12" s="6"/>
      <c r="U12" s="6"/>
    </row>
    <row r="13" spans="1:21">
      <c r="A13" s="4">
        <v>45116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0"/>
      <c r="S13" s="6"/>
      <c r="T13" s="6"/>
      <c r="U13" s="6"/>
    </row>
    <row r="14" spans="1:21">
      <c r="A14" s="4">
        <v>45117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0"/>
      <c r="S14" s="6"/>
      <c r="T14" s="6"/>
      <c r="U14" s="6"/>
    </row>
    <row r="15" spans="1:21">
      <c r="A15" s="4">
        <v>45118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0"/>
      <c r="S15" s="6"/>
      <c r="T15" s="6"/>
      <c r="U15" s="6"/>
    </row>
    <row r="16" spans="1:21">
      <c r="A16" s="4">
        <v>45119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40"/>
      <c r="S16" s="6"/>
      <c r="T16" s="6"/>
      <c r="U16" s="6"/>
    </row>
    <row r="17" spans="1:21">
      <c r="A17" s="4">
        <v>45120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0"/>
      <c r="S17" s="6"/>
      <c r="T17" s="6"/>
      <c r="U17" s="6"/>
    </row>
    <row r="18" spans="1:21">
      <c r="A18" s="4">
        <v>45121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0"/>
      <c r="S18" s="6"/>
      <c r="T18" s="6"/>
      <c r="U18" s="6"/>
    </row>
    <row r="19" spans="1:21">
      <c r="A19" s="4">
        <v>45122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0"/>
      <c r="S19" s="6"/>
      <c r="T19" s="6"/>
      <c r="U19" s="6"/>
    </row>
    <row r="20" spans="1:21">
      <c r="A20" s="4">
        <v>45123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0"/>
      <c r="S20" s="6"/>
      <c r="T20" s="6"/>
      <c r="U20" s="6"/>
    </row>
    <row r="21" spans="1:21">
      <c r="A21" s="4">
        <v>45124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40"/>
      <c r="S21" s="6"/>
      <c r="T21" s="6"/>
      <c r="U21" s="6"/>
    </row>
    <row r="22" spans="1:21">
      <c r="A22" s="4">
        <v>45125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0"/>
      <c r="S22" s="6"/>
      <c r="T22" s="6"/>
      <c r="U22" s="6"/>
    </row>
    <row r="23" spans="1:21">
      <c r="A23" s="4">
        <v>45126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0"/>
      <c r="S23" s="6"/>
      <c r="T23" s="6"/>
      <c r="U23" s="6"/>
    </row>
    <row r="24" spans="1:21">
      <c r="A24" s="4">
        <v>45127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0"/>
      <c r="S24" s="6"/>
      <c r="T24" s="6"/>
      <c r="U24" s="6"/>
    </row>
    <row r="25" spans="1:21">
      <c r="A25" s="4">
        <v>45128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0"/>
      <c r="S25" s="6"/>
      <c r="T25" s="6"/>
      <c r="U25" s="6"/>
    </row>
    <row r="26" spans="1:21">
      <c r="A26" s="4">
        <v>45129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0"/>
      <c r="S26" s="6"/>
      <c r="T26" s="6"/>
      <c r="U26" s="6"/>
    </row>
    <row r="27" spans="1:21">
      <c r="A27" s="4">
        <v>45130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0"/>
      <c r="S27" s="6"/>
      <c r="T27" s="6"/>
      <c r="U27" s="6"/>
    </row>
    <row r="28" spans="1:21">
      <c r="A28" s="4">
        <v>45131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0"/>
      <c r="S28" s="6"/>
      <c r="T28" s="6"/>
      <c r="U28" s="6"/>
    </row>
    <row r="29" spans="1:21">
      <c r="A29" s="4">
        <v>45132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0"/>
      <c r="S29" s="6"/>
      <c r="T29" s="6"/>
      <c r="U29" s="6"/>
    </row>
    <row r="30" spans="1:21">
      <c r="A30" s="4">
        <v>45133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0"/>
      <c r="S30" s="6"/>
      <c r="T30" s="6"/>
      <c r="U30" s="6"/>
    </row>
    <row r="31" spans="1:21">
      <c r="A31" s="4">
        <v>45134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0"/>
      <c r="S31" s="6"/>
      <c r="T31" s="6"/>
      <c r="U31" s="6"/>
    </row>
    <row r="32" spans="1:21">
      <c r="A32" s="4">
        <v>45135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0"/>
      <c r="S32" s="6"/>
      <c r="T32" s="6"/>
      <c r="U32" s="6"/>
    </row>
    <row r="33" spans="1:21">
      <c r="A33" s="4">
        <v>45136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0"/>
      <c r="S33" s="6"/>
      <c r="T33" s="6"/>
      <c r="U33" s="6"/>
    </row>
    <row r="34" spans="1:21">
      <c r="A34" s="4">
        <v>45137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0"/>
      <c r="S34" s="6"/>
      <c r="T34" s="6"/>
      <c r="U34" s="6"/>
    </row>
    <row r="35" spans="1:21">
      <c r="A35" s="4">
        <v>45138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0"/>
      <c r="S35" s="6"/>
      <c r="T35" s="6"/>
      <c r="U35" s="6"/>
    </row>
    <row r="36" spans="1:21" ht="19.5" thickBot="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41"/>
      <c r="S36" s="9"/>
      <c r="T36" s="9"/>
      <c r="U36" s="9"/>
    </row>
    <row r="37" spans="1:21" ht="38.25" thickTop="1">
      <c r="A37" s="5" t="s">
        <v>40</v>
      </c>
      <c r="B37">
        <f>COUNTIF(B5:B35,"&gt;="&amp;$A$38)</f>
        <v>0</v>
      </c>
      <c r="C37">
        <f t="shared" ref="C37:U37" si="0">COUNTIF(C5:C35,"&gt;="&amp;$A$38)</f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  <c r="I37">
        <f t="shared" si="0"/>
        <v>0</v>
      </c>
      <c r="J37">
        <f t="shared" si="0"/>
        <v>0</v>
      </c>
      <c r="K37">
        <f t="shared" si="0"/>
        <v>0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 s="42">
        <f t="shared" si="0"/>
        <v>0</v>
      </c>
      <c r="S37">
        <f t="shared" si="0"/>
        <v>0</v>
      </c>
      <c r="T37">
        <f t="shared" si="0"/>
        <v>0</v>
      </c>
      <c r="U37">
        <f t="shared" si="0"/>
        <v>0</v>
      </c>
    </row>
    <row r="38" spans="1:21">
      <c r="A38" s="7">
        <v>30</v>
      </c>
      <c r="R38" s="42"/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zoomScale="85" zoomScaleNormal="85" workbookViewId="0">
      <pane xSplit="1" ySplit="4" topLeftCell="B11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8.75"/>
  <cols>
    <col min="1" max="1" width="10.75" bestFit="1" customWidth="1"/>
  </cols>
  <sheetData>
    <row r="1" spans="1:21" s="11" customFormat="1">
      <c r="B1" s="11" t="s">
        <v>49</v>
      </c>
    </row>
    <row r="2" spans="1:21" s="11" customFormat="1">
      <c r="B2" s="11" t="s">
        <v>67</v>
      </c>
    </row>
    <row r="3" spans="1:21" s="11" customFormat="1">
      <c r="B3" s="11" t="s">
        <v>52</v>
      </c>
    </row>
    <row r="4" spans="1:21" s="1" customFormat="1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38</v>
      </c>
      <c r="N4" s="1" t="s">
        <v>11</v>
      </c>
      <c r="O4" s="1" t="s">
        <v>12</v>
      </c>
      <c r="P4" s="1" t="s">
        <v>13</v>
      </c>
      <c r="Q4" s="1" t="s">
        <v>14</v>
      </c>
      <c r="R4" s="39" t="s">
        <v>15</v>
      </c>
      <c r="S4" s="1" t="s">
        <v>16</v>
      </c>
      <c r="T4" s="1" t="s">
        <v>17</v>
      </c>
      <c r="U4" s="1" t="s">
        <v>18</v>
      </c>
    </row>
    <row r="5" spans="1:21">
      <c r="A5" s="4">
        <v>45139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0"/>
      <c r="S5" s="6"/>
      <c r="T5" s="6"/>
      <c r="U5" s="6"/>
    </row>
    <row r="6" spans="1:21">
      <c r="A6" s="4">
        <v>45140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0"/>
      <c r="S6" s="6"/>
      <c r="T6" s="6"/>
      <c r="U6" s="6"/>
    </row>
    <row r="7" spans="1:21">
      <c r="A7" s="4">
        <v>45141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0"/>
      <c r="S7" s="6"/>
      <c r="T7" s="6"/>
      <c r="U7" s="6"/>
    </row>
    <row r="8" spans="1:21">
      <c r="A8" s="4">
        <v>45142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0"/>
      <c r="S8" s="6"/>
      <c r="T8" s="6"/>
      <c r="U8" s="6"/>
    </row>
    <row r="9" spans="1:21">
      <c r="A9" s="4">
        <v>45143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0"/>
      <c r="S9" s="6"/>
      <c r="T9" s="6"/>
      <c r="U9" s="6"/>
    </row>
    <row r="10" spans="1:21">
      <c r="A10" s="4">
        <v>45144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0"/>
      <c r="S10" s="6"/>
      <c r="T10" s="6"/>
      <c r="U10" s="6"/>
    </row>
    <row r="11" spans="1:21">
      <c r="A11" s="4">
        <v>45145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0"/>
      <c r="S11" s="6"/>
      <c r="T11" s="6"/>
      <c r="U11" s="6"/>
    </row>
    <row r="12" spans="1:21">
      <c r="A12" s="4">
        <v>45146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0"/>
      <c r="S12" s="6"/>
      <c r="T12" s="6"/>
      <c r="U12" s="6"/>
    </row>
    <row r="13" spans="1:21">
      <c r="A13" s="4">
        <v>45147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0"/>
      <c r="S13" s="6"/>
      <c r="T13" s="6"/>
      <c r="U13" s="6"/>
    </row>
    <row r="14" spans="1:21">
      <c r="A14" s="4">
        <v>45148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0"/>
      <c r="S14" s="6"/>
      <c r="T14" s="6"/>
      <c r="U14" s="6"/>
    </row>
    <row r="15" spans="1:21">
      <c r="A15" s="4">
        <v>45149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0"/>
      <c r="S15" s="6"/>
      <c r="T15" s="6"/>
      <c r="U15" s="6"/>
    </row>
    <row r="16" spans="1:21">
      <c r="A16" s="4">
        <v>45150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40"/>
      <c r="S16" s="6"/>
      <c r="T16" s="6"/>
      <c r="U16" s="6"/>
    </row>
    <row r="17" spans="1:21">
      <c r="A17" s="4">
        <v>45151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0"/>
      <c r="S17" s="6"/>
      <c r="T17" s="6"/>
      <c r="U17" s="6"/>
    </row>
    <row r="18" spans="1:21">
      <c r="A18" s="4">
        <v>45152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0"/>
      <c r="S18" s="6"/>
      <c r="T18" s="6"/>
      <c r="U18" s="6"/>
    </row>
    <row r="19" spans="1:21">
      <c r="A19" s="4">
        <v>45153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0"/>
      <c r="S19" s="6"/>
      <c r="T19" s="6"/>
      <c r="U19" s="6"/>
    </row>
    <row r="20" spans="1:21">
      <c r="A20" s="4">
        <v>45154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0"/>
      <c r="S20" s="6"/>
      <c r="T20" s="6"/>
      <c r="U20" s="6"/>
    </row>
    <row r="21" spans="1:21">
      <c r="A21" s="4">
        <v>45155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40"/>
      <c r="S21" s="6"/>
      <c r="T21" s="6"/>
      <c r="U21" s="6"/>
    </row>
    <row r="22" spans="1:21">
      <c r="A22" s="4">
        <v>45156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0"/>
      <c r="S22" s="6"/>
      <c r="T22" s="6"/>
      <c r="U22" s="6"/>
    </row>
    <row r="23" spans="1:21">
      <c r="A23" s="4">
        <v>45157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0"/>
      <c r="S23" s="6"/>
      <c r="T23" s="6"/>
      <c r="U23" s="6"/>
    </row>
    <row r="24" spans="1:21">
      <c r="A24" s="4">
        <v>45158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0"/>
      <c r="S24" s="6"/>
      <c r="T24" s="6"/>
      <c r="U24" s="6"/>
    </row>
    <row r="25" spans="1:21">
      <c r="A25" s="4">
        <v>45159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0"/>
      <c r="S25" s="6"/>
      <c r="T25" s="6"/>
      <c r="U25" s="6"/>
    </row>
    <row r="26" spans="1:21">
      <c r="A26" s="4">
        <v>45160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0"/>
      <c r="S26" s="6"/>
      <c r="T26" s="6"/>
      <c r="U26" s="6"/>
    </row>
    <row r="27" spans="1:21">
      <c r="A27" s="4">
        <v>45161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0"/>
      <c r="S27" s="6"/>
      <c r="T27" s="6"/>
      <c r="U27" s="6"/>
    </row>
    <row r="28" spans="1:21">
      <c r="A28" s="4">
        <v>45162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0"/>
      <c r="S28" s="6"/>
      <c r="T28" s="6"/>
      <c r="U28" s="6"/>
    </row>
    <row r="29" spans="1:21">
      <c r="A29" s="4">
        <v>45163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0"/>
      <c r="S29" s="6"/>
      <c r="T29" s="6"/>
      <c r="U29" s="6"/>
    </row>
    <row r="30" spans="1:21">
      <c r="A30" s="4">
        <v>45164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0"/>
      <c r="S30" s="6"/>
      <c r="T30" s="6"/>
      <c r="U30" s="6"/>
    </row>
    <row r="31" spans="1:21">
      <c r="A31" s="4">
        <v>45165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0"/>
      <c r="S31" s="6"/>
      <c r="T31" s="6"/>
      <c r="U31" s="6"/>
    </row>
    <row r="32" spans="1:21">
      <c r="A32" s="4">
        <v>45166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0"/>
      <c r="S32" s="6"/>
      <c r="T32" s="6"/>
      <c r="U32" s="6"/>
    </row>
    <row r="33" spans="1:21">
      <c r="A33" s="4">
        <v>45167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0"/>
      <c r="S33" s="6"/>
      <c r="T33" s="6"/>
      <c r="U33" s="6"/>
    </row>
    <row r="34" spans="1:21">
      <c r="A34" s="4">
        <v>45168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0"/>
      <c r="S34" s="6"/>
      <c r="T34" s="6"/>
      <c r="U34" s="6"/>
    </row>
    <row r="35" spans="1:21">
      <c r="A35" s="4">
        <v>45169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0"/>
      <c r="S35" s="6"/>
      <c r="T35" s="6"/>
      <c r="U35" s="6"/>
    </row>
    <row r="36" spans="1:21" ht="19.5" thickBot="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41"/>
      <c r="S36" s="9"/>
      <c r="T36" s="9"/>
      <c r="U36" s="9"/>
    </row>
    <row r="37" spans="1:21" ht="38.25" thickTop="1">
      <c r="A37" s="5" t="s">
        <v>40</v>
      </c>
      <c r="B37">
        <f>COUNTIF(B5:B35,"&gt;="&amp;$A$38)</f>
        <v>0</v>
      </c>
      <c r="C37">
        <f t="shared" ref="C37:U37" si="0">COUNTIF(C5:C35,"&gt;="&amp;$A$38)</f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  <c r="I37">
        <f t="shared" si="0"/>
        <v>0</v>
      </c>
      <c r="J37">
        <f t="shared" si="0"/>
        <v>0</v>
      </c>
      <c r="K37">
        <f t="shared" si="0"/>
        <v>0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 s="42">
        <f t="shared" si="0"/>
        <v>0</v>
      </c>
      <c r="S37">
        <f t="shared" si="0"/>
        <v>0</v>
      </c>
      <c r="T37">
        <f t="shared" si="0"/>
        <v>0</v>
      </c>
      <c r="U37">
        <f t="shared" si="0"/>
        <v>0</v>
      </c>
    </row>
    <row r="38" spans="1:21">
      <c r="A38" s="7">
        <v>30</v>
      </c>
      <c r="R38" s="42"/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zoomScale="85" zoomScaleNormal="85" workbookViewId="0">
      <pane xSplit="1" ySplit="4" topLeftCell="B5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8.75"/>
  <cols>
    <col min="1" max="1" width="10.75" bestFit="1" customWidth="1"/>
  </cols>
  <sheetData>
    <row r="1" spans="1:21" s="11" customFormat="1">
      <c r="B1" s="11" t="s">
        <v>49</v>
      </c>
    </row>
    <row r="2" spans="1:21" s="11" customFormat="1">
      <c r="B2" s="11" t="s">
        <v>67</v>
      </c>
    </row>
    <row r="3" spans="1:21" s="11" customFormat="1">
      <c r="B3" s="11" t="s">
        <v>52</v>
      </c>
    </row>
    <row r="4" spans="1:21" s="1" customFormat="1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38</v>
      </c>
      <c r="N4" s="1" t="s">
        <v>11</v>
      </c>
      <c r="O4" s="1" t="s">
        <v>12</v>
      </c>
      <c r="P4" s="1" t="s">
        <v>13</v>
      </c>
      <c r="Q4" s="1" t="s">
        <v>14</v>
      </c>
      <c r="R4" s="39" t="s">
        <v>15</v>
      </c>
      <c r="S4" s="1" t="s">
        <v>16</v>
      </c>
      <c r="T4" s="1" t="s">
        <v>17</v>
      </c>
      <c r="U4" s="1" t="s">
        <v>18</v>
      </c>
    </row>
    <row r="5" spans="1:21">
      <c r="A5" s="4">
        <v>45170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0"/>
      <c r="S5" s="6"/>
      <c r="T5" s="6"/>
      <c r="U5" s="6"/>
    </row>
    <row r="6" spans="1:21">
      <c r="A6" s="4">
        <v>45171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0"/>
      <c r="S6" s="6"/>
      <c r="T6" s="6"/>
      <c r="U6" s="6"/>
    </row>
    <row r="7" spans="1:21">
      <c r="A7" s="4">
        <v>45172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0"/>
      <c r="S7" s="6"/>
      <c r="T7" s="6"/>
      <c r="U7" s="6"/>
    </row>
    <row r="8" spans="1:21">
      <c r="A8" s="4">
        <v>45173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0"/>
      <c r="S8" s="6"/>
      <c r="T8" s="6"/>
      <c r="U8" s="6"/>
    </row>
    <row r="9" spans="1:21">
      <c r="A9" s="4">
        <v>45174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0"/>
      <c r="S9" s="6"/>
      <c r="T9" s="6"/>
      <c r="U9" s="6"/>
    </row>
    <row r="10" spans="1:21">
      <c r="A10" s="4">
        <v>45175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0"/>
      <c r="S10" s="6"/>
      <c r="T10" s="6"/>
      <c r="U10" s="6"/>
    </row>
    <row r="11" spans="1:21">
      <c r="A11" s="4">
        <v>45176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0"/>
      <c r="S11" s="6"/>
      <c r="T11" s="6"/>
      <c r="U11" s="6"/>
    </row>
    <row r="12" spans="1:21">
      <c r="A12" s="4">
        <v>45177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0"/>
      <c r="S12" s="6"/>
      <c r="T12" s="6"/>
      <c r="U12" s="6"/>
    </row>
    <row r="13" spans="1:21">
      <c r="A13" s="4">
        <v>45178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0"/>
      <c r="S13" s="6"/>
      <c r="T13" s="6"/>
      <c r="U13" s="6"/>
    </row>
    <row r="14" spans="1:21">
      <c r="A14" s="4">
        <v>45179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0"/>
      <c r="S14" s="6"/>
      <c r="T14" s="6"/>
      <c r="U14" s="6"/>
    </row>
    <row r="15" spans="1:21">
      <c r="A15" s="4">
        <v>45180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0"/>
      <c r="S15" s="6"/>
      <c r="T15" s="6"/>
      <c r="U15" s="6"/>
    </row>
    <row r="16" spans="1:21">
      <c r="A16" s="4">
        <v>45181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40"/>
      <c r="S16" s="6"/>
      <c r="T16" s="6"/>
      <c r="U16" s="6"/>
    </row>
    <row r="17" spans="1:21">
      <c r="A17" s="4">
        <v>45182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0"/>
      <c r="S17" s="6"/>
      <c r="T17" s="6"/>
      <c r="U17" s="6"/>
    </row>
    <row r="18" spans="1:21">
      <c r="A18" s="4">
        <v>45183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0"/>
      <c r="S18" s="6"/>
      <c r="T18" s="6"/>
      <c r="U18" s="6"/>
    </row>
    <row r="19" spans="1:21">
      <c r="A19" s="4">
        <v>45184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0"/>
      <c r="S19" s="6"/>
      <c r="T19" s="6"/>
      <c r="U19" s="6"/>
    </row>
    <row r="20" spans="1:21">
      <c r="A20" s="4">
        <v>45185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0"/>
      <c r="S20" s="6"/>
      <c r="T20" s="6"/>
      <c r="U20" s="6"/>
    </row>
    <row r="21" spans="1:21">
      <c r="A21" s="4">
        <v>45186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40"/>
      <c r="S21" s="6"/>
      <c r="T21" s="6"/>
      <c r="U21" s="6"/>
    </row>
    <row r="22" spans="1:21">
      <c r="A22" s="4">
        <v>45187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0"/>
      <c r="S22" s="6"/>
      <c r="T22" s="6"/>
      <c r="U22" s="6"/>
    </row>
    <row r="23" spans="1:21">
      <c r="A23" s="4">
        <v>45188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0"/>
      <c r="S23" s="6"/>
      <c r="T23" s="6"/>
      <c r="U23" s="6"/>
    </row>
    <row r="24" spans="1:21">
      <c r="A24" s="4">
        <v>45189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0"/>
      <c r="S24" s="6"/>
      <c r="T24" s="6"/>
      <c r="U24" s="6"/>
    </row>
    <row r="25" spans="1:21">
      <c r="A25" s="4">
        <v>45190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0"/>
      <c r="S25" s="6"/>
      <c r="T25" s="6"/>
      <c r="U25" s="6"/>
    </row>
    <row r="26" spans="1:21">
      <c r="A26" s="4">
        <v>45191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0"/>
      <c r="S26" s="6"/>
      <c r="T26" s="6"/>
      <c r="U26" s="6"/>
    </row>
    <row r="27" spans="1:21">
      <c r="A27" s="4">
        <v>45192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0"/>
      <c r="S27" s="6"/>
      <c r="T27" s="6"/>
      <c r="U27" s="6"/>
    </row>
    <row r="28" spans="1:21">
      <c r="A28" s="4">
        <v>45193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0"/>
      <c r="S28" s="6"/>
      <c r="T28" s="6"/>
      <c r="U28" s="6"/>
    </row>
    <row r="29" spans="1:21">
      <c r="A29" s="4">
        <v>45194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0"/>
      <c r="S29" s="6"/>
      <c r="T29" s="6"/>
      <c r="U29" s="6"/>
    </row>
    <row r="30" spans="1:21">
      <c r="A30" s="4">
        <v>45195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0"/>
      <c r="S30" s="6"/>
      <c r="T30" s="6"/>
      <c r="U30" s="6"/>
    </row>
    <row r="31" spans="1:21">
      <c r="A31" s="4">
        <v>45196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0"/>
      <c r="S31" s="6"/>
      <c r="T31" s="6"/>
      <c r="U31" s="6"/>
    </row>
    <row r="32" spans="1:21">
      <c r="A32" s="4">
        <v>45197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0"/>
      <c r="S32" s="6"/>
      <c r="T32" s="6"/>
      <c r="U32" s="6"/>
    </row>
    <row r="33" spans="1:21">
      <c r="A33" s="4">
        <v>45198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0"/>
      <c r="S33" s="6"/>
      <c r="T33" s="6"/>
      <c r="U33" s="6"/>
    </row>
    <row r="34" spans="1:21">
      <c r="A34" s="4">
        <v>45199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0"/>
      <c r="S34" s="6"/>
      <c r="T34" s="6"/>
      <c r="U34" s="6"/>
    </row>
    <row r="35" spans="1:21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0"/>
      <c r="S35" s="6"/>
      <c r="T35" s="6"/>
      <c r="U35" s="6"/>
    </row>
    <row r="36" spans="1:21" ht="19.5" thickBot="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41"/>
      <c r="S36" s="9"/>
      <c r="T36" s="9"/>
      <c r="U36" s="9"/>
    </row>
    <row r="37" spans="1:21" ht="38.25" thickTop="1">
      <c r="A37" s="5" t="s">
        <v>40</v>
      </c>
      <c r="B37">
        <f>COUNTIF(B5:B35,"&gt;="&amp;$A$38)</f>
        <v>0</v>
      </c>
      <c r="C37">
        <f t="shared" ref="C37:U37" si="0">COUNTIF(C5:C35,"&gt;="&amp;$A$38)</f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  <c r="I37">
        <f t="shared" si="0"/>
        <v>0</v>
      </c>
      <c r="J37">
        <f t="shared" si="0"/>
        <v>0</v>
      </c>
      <c r="K37">
        <f t="shared" si="0"/>
        <v>0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 s="42">
        <f t="shared" si="0"/>
        <v>0</v>
      </c>
      <c r="S37">
        <f t="shared" si="0"/>
        <v>0</v>
      </c>
      <c r="T37">
        <f t="shared" si="0"/>
        <v>0</v>
      </c>
      <c r="U37">
        <f t="shared" si="0"/>
        <v>0</v>
      </c>
    </row>
    <row r="38" spans="1:21">
      <c r="A38" s="7">
        <v>30</v>
      </c>
      <c r="R38" s="42"/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zoomScale="85" zoomScaleNormal="85" workbookViewId="0">
      <pane xSplit="1" ySplit="4" topLeftCell="B5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8.75"/>
  <cols>
    <col min="1" max="1" width="10.75" bestFit="1" customWidth="1"/>
  </cols>
  <sheetData>
    <row r="1" spans="1:21" s="11" customFormat="1">
      <c r="B1" s="11" t="s">
        <v>49</v>
      </c>
    </row>
    <row r="2" spans="1:21" s="11" customFormat="1">
      <c r="B2" s="11" t="s">
        <v>67</v>
      </c>
    </row>
    <row r="3" spans="1:21" s="11" customFormat="1">
      <c r="B3" s="11" t="s">
        <v>52</v>
      </c>
    </row>
    <row r="4" spans="1:21" s="1" customFormat="1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38</v>
      </c>
      <c r="N4" s="1" t="s">
        <v>11</v>
      </c>
      <c r="O4" s="1" t="s">
        <v>12</v>
      </c>
      <c r="P4" s="1" t="s">
        <v>13</v>
      </c>
      <c r="Q4" s="1" t="s">
        <v>14</v>
      </c>
      <c r="R4" s="39" t="s">
        <v>15</v>
      </c>
      <c r="S4" s="1" t="s">
        <v>16</v>
      </c>
      <c r="T4" s="1" t="s">
        <v>17</v>
      </c>
      <c r="U4" s="1" t="s">
        <v>18</v>
      </c>
    </row>
    <row r="5" spans="1:21">
      <c r="A5" s="4">
        <v>45200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0"/>
      <c r="S5" s="6"/>
      <c r="T5" s="6"/>
      <c r="U5" s="6"/>
    </row>
    <row r="6" spans="1:21">
      <c r="A6" s="4">
        <v>45201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0"/>
      <c r="S6" s="6"/>
      <c r="T6" s="6"/>
      <c r="U6" s="6"/>
    </row>
    <row r="7" spans="1:21">
      <c r="A7" s="4">
        <v>45202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0"/>
      <c r="S7" s="6"/>
      <c r="T7" s="6"/>
      <c r="U7" s="6"/>
    </row>
    <row r="8" spans="1:21">
      <c r="A8" s="4">
        <v>45203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0"/>
      <c r="S8" s="6"/>
      <c r="T8" s="6"/>
      <c r="U8" s="6"/>
    </row>
    <row r="9" spans="1:21">
      <c r="A9" s="4">
        <v>45204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0"/>
      <c r="S9" s="6"/>
      <c r="T9" s="6"/>
      <c r="U9" s="6"/>
    </row>
    <row r="10" spans="1:21">
      <c r="A10" s="4">
        <v>45205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0"/>
      <c r="S10" s="6"/>
      <c r="T10" s="6"/>
      <c r="U10" s="6"/>
    </row>
    <row r="11" spans="1:21">
      <c r="A11" s="4">
        <v>45206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0"/>
      <c r="S11" s="6"/>
      <c r="T11" s="6"/>
      <c r="U11" s="6"/>
    </row>
    <row r="12" spans="1:21">
      <c r="A12" s="4">
        <v>45207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0"/>
      <c r="S12" s="6"/>
      <c r="T12" s="6"/>
      <c r="U12" s="6"/>
    </row>
    <row r="13" spans="1:21">
      <c r="A13" s="4">
        <v>45208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0"/>
      <c r="S13" s="6"/>
      <c r="T13" s="6"/>
      <c r="U13" s="6"/>
    </row>
    <row r="14" spans="1:21">
      <c r="A14" s="4">
        <v>45209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0"/>
      <c r="S14" s="6"/>
      <c r="T14" s="6"/>
      <c r="U14" s="6"/>
    </row>
    <row r="15" spans="1:21">
      <c r="A15" s="4">
        <v>45210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0"/>
      <c r="S15" s="6"/>
      <c r="T15" s="6"/>
      <c r="U15" s="6"/>
    </row>
    <row r="16" spans="1:21">
      <c r="A16" s="4">
        <v>45211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40"/>
      <c r="S16" s="6"/>
      <c r="T16" s="6"/>
      <c r="U16" s="6"/>
    </row>
    <row r="17" spans="1:21">
      <c r="A17" s="4">
        <v>45212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0"/>
      <c r="S17" s="6"/>
      <c r="T17" s="6"/>
      <c r="U17" s="6"/>
    </row>
    <row r="18" spans="1:21">
      <c r="A18" s="4">
        <v>45213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0"/>
      <c r="S18" s="6"/>
      <c r="T18" s="6"/>
      <c r="U18" s="6"/>
    </row>
    <row r="19" spans="1:21">
      <c r="A19" s="4">
        <v>45214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0"/>
      <c r="S19" s="6"/>
      <c r="T19" s="6"/>
      <c r="U19" s="6"/>
    </row>
    <row r="20" spans="1:21">
      <c r="A20" s="4">
        <v>45215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0"/>
      <c r="S20" s="6"/>
      <c r="T20" s="6"/>
      <c r="U20" s="6"/>
    </row>
    <row r="21" spans="1:21">
      <c r="A21" s="4">
        <v>45216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40"/>
      <c r="S21" s="6"/>
      <c r="T21" s="6"/>
      <c r="U21" s="6"/>
    </row>
    <row r="22" spans="1:21">
      <c r="A22" s="4">
        <v>45217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0"/>
      <c r="S22" s="6"/>
      <c r="T22" s="6"/>
      <c r="U22" s="6"/>
    </row>
    <row r="23" spans="1:21">
      <c r="A23" s="4">
        <v>45218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0"/>
      <c r="S23" s="6"/>
      <c r="T23" s="6"/>
      <c r="U23" s="6"/>
    </row>
    <row r="24" spans="1:21">
      <c r="A24" s="4">
        <v>45219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0"/>
      <c r="S24" s="6"/>
      <c r="T24" s="6"/>
      <c r="U24" s="6"/>
    </row>
    <row r="25" spans="1:21">
      <c r="A25" s="4">
        <v>45220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0"/>
      <c r="S25" s="6"/>
      <c r="T25" s="6"/>
      <c r="U25" s="6"/>
    </row>
    <row r="26" spans="1:21">
      <c r="A26" s="4">
        <v>45221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0"/>
      <c r="S26" s="6"/>
      <c r="T26" s="6"/>
      <c r="U26" s="6"/>
    </row>
    <row r="27" spans="1:21">
      <c r="A27" s="4">
        <v>45222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0"/>
      <c r="S27" s="6"/>
      <c r="T27" s="6"/>
      <c r="U27" s="6"/>
    </row>
    <row r="28" spans="1:21">
      <c r="A28" s="4">
        <v>45223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0"/>
      <c r="S28" s="6"/>
      <c r="T28" s="6"/>
      <c r="U28" s="6"/>
    </row>
    <row r="29" spans="1:21">
      <c r="A29" s="4">
        <v>45224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0"/>
      <c r="S29" s="6"/>
      <c r="T29" s="6"/>
      <c r="U29" s="6"/>
    </row>
    <row r="30" spans="1:21">
      <c r="A30" s="4">
        <v>45225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0"/>
      <c r="S30" s="6"/>
      <c r="T30" s="6"/>
      <c r="U30" s="6"/>
    </row>
    <row r="31" spans="1:21">
      <c r="A31" s="4">
        <v>45226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0"/>
      <c r="S31" s="6"/>
      <c r="T31" s="6"/>
      <c r="U31" s="6"/>
    </row>
    <row r="32" spans="1:21">
      <c r="A32" s="4">
        <v>45227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0"/>
      <c r="S32" s="6"/>
      <c r="T32" s="6"/>
      <c r="U32" s="6"/>
    </row>
    <row r="33" spans="1:21">
      <c r="A33" s="4">
        <v>45228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0"/>
      <c r="S33" s="6"/>
      <c r="T33" s="6"/>
      <c r="U33" s="6"/>
    </row>
    <row r="34" spans="1:21">
      <c r="A34" s="4">
        <v>45229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0"/>
      <c r="S34" s="6"/>
      <c r="T34" s="6"/>
      <c r="U34" s="6"/>
    </row>
    <row r="35" spans="1:21">
      <c r="A35" s="4">
        <v>45230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0"/>
      <c r="S35" s="6"/>
      <c r="T35" s="6"/>
      <c r="U35" s="6"/>
    </row>
    <row r="36" spans="1:21" ht="19.5" thickBot="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41"/>
      <c r="S36" s="9"/>
      <c r="T36" s="9"/>
      <c r="U36" s="9"/>
    </row>
    <row r="37" spans="1:21" ht="38.25" thickTop="1">
      <c r="A37" s="5" t="s">
        <v>40</v>
      </c>
      <c r="B37">
        <f>COUNTIF(B5:B35,"&gt;="&amp;$A$38)</f>
        <v>0</v>
      </c>
      <c r="C37">
        <f t="shared" ref="C37:U37" si="0">COUNTIF(C5:C35,"&gt;="&amp;$A$38)</f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  <c r="I37">
        <f t="shared" si="0"/>
        <v>0</v>
      </c>
      <c r="J37">
        <f t="shared" si="0"/>
        <v>0</v>
      </c>
      <c r="K37">
        <f t="shared" si="0"/>
        <v>0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 s="42">
        <f t="shared" si="0"/>
        <v>0</v>
      </c>
      <c r="S37">
        <f t="shared" si="0"/>
        <v>0</v>
      </c>
      <c r="T37">
        <f t="shared" si="0"/>
        <v>0</v>
      </c>
      <c r="U37">
        <f t="shared" si="0"/>
        <v>0</v>
      </c>
    </row>
    <row r="38" spans="1:21">
      <c r="A38" s="7">
        <v>30</v>
      </c>
      <c r="R38" s="42"/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zoomScale="85" zoomScaleNormal="85" workbookViewId="0">
      <pane xSplit="1" ySplit="4" topLeftCell="B5" activePane="bottomRight" state="frozen"/>
      <selection activeCell="B4" sqref="B4"/>
      <selection pane="topRight" activeCell="B4" sqref="B4"/>
      <selection pane="bottomLeft" activeCell="B4" sqref="B4"/>
      <selection pane="bottomRight" activeCell="H18" sqref="H18"/>
    </sheetView>
  </sheetViews>
  <sheetFormatPr defaultRowHeight="18.75"/>
  <cols>
    <col min="1" max="1" width="10.75" bestFit="1" customWidth="1"/>
  </cols>
  <sheetData>
    <row r="1" spans="1:21" s="11" customFormat="1">
      <c r="B1" s="11" t="s">
        <v>49</v>
      </c>
    </row>
    <row r="2" spans="1:21" s="11" customFormat="1">
      <c r="B2" s="11" t="s">
        <v>67</v>
      </c>
    </row>
    <row r="3" spans="1:21" s="11" customFormat="1">
      <c r="B3" s="11" t="s">
        <v>52</v>
      </c>
    </row>
    <row r="4" spans="1:21" s="1" customFormat="1">
      <c r="A4" s="1" t="s">
        <v>39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38</v>
      </c>
      <c r="N4" s="1" t="s">
        <v>11</v>
      </c>
      <c r="O4" s="1" t="s">
        <v>12</v>
      </c>
      <c r="P4" s="1" t="s">
        <v>13</v>
      </c>
      <c r="Q4" s="1" t="s">
        <v>14</v>
      </c>
      <c r="R4" s="39" t="s">
        <v>15</v>
      </c>
      <c r="S4" s="1" t="s">
        <v>16</v>
      </c>
      <c r="T4" s="1" t="s">
        <v>17</v>
      </c>
      <c r="U4" s="1" t="s">
        <v>18</v>
      </c>
    </row>
    <row r="5" spans="1:21">
      <c r="A5" s="4">
        <v>45231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0"/>
      <c r="S5" s="6"/>
      <c r="T5" s="6"/>
      <c r="U5" s="6"/>
    </row>
    <row r="6" spans="1:21">
      <c r="A6" s="4">
        <v>45232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0"/>
      <c r="S6" s="6"/>
      <c r="T6" s="6"/>
      <c r="U6" s="6"/>
    </row>
    <row r="7" spans="1:21">
      <c r="A7" s="4">
        <v>45233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0"/>
      <c r="S7" s="6"/>
      <c r="T7" s="6"/>
      <c r="U7" s="6"/>
    </row>
    <row r="8" spans="1:21">
      <c r="A8" s="4">
        <v>45234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0"/>
      <c r="S8" s="6"/>
      <c r="T8" s="6"/>
      <c r="U8" s="6"/>
    </row>
    <row r="9" spans="1:21">
      <c r="A9" s="4">
        <v>45235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0"/>
      <c r="S9" s="6"/>
      <c r="T9" s="6"/>
      <c r="U9" s="6"/>
    </row>
    <row r="10" spans="1:21">
      <c r="A10" s="4">
        <v>45236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40"/>
      <c r="S10" s="6"/>
      <c r="T10" s="6"/>
      <c r="U10" s="6"/>
    </row>
    <row r="11" spans="1:21">
      <c r="A11" s="4">
        <v>45237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0"/>
      <c r="S11" s="6"/>
      <c r="T11" s="6"/>
      <c r="U11" s="6"/>
    </row>
    <row r="12" spans="1:21">
      <c r="A12" s="4">
        <v>45238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0"/>
      <c r="S12" s="6"/>
      <c r="T12" s="6"/>
      <c r="U12" s="6"/>
    </row>
    <row r="13" spans="1:21">
      <c r="A13" s="4">
        <v>45239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0"/>
      <c r="S13" s="6"/>
      <c r="T13" s="6"/>
      <c r="U13" s="6"/>
    </row>
    <row r="14" spans="1:21">
      <c r="A14" s="4">
        <v>45240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0"/>
      <c r="S14" s="6"/>
      <c r="T14" s="6"/>
      <c r="U14" s="6"/>
    </row>
    <row r="15" spans="1:21">
      <c r="A15" s="4">
        <v>45241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0"/>
      <c r="S15" s="6"/>
      <c r="T15" s="6"/>
      <c r="U15" s="6"/>
    </row>
    <row r="16" spans="1:21">
      <c r="A16" s="4">
        <v>45242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40"/>
      <c r="S16" s="6"/>
      <c r="T16" s="6"/>
      <c r="U16" s="6"/>
    </row>
    <row r="17" spans="1:21">
      <c r="A17" s="4">
        <v>45243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0"/>
      <c r="S17" s="6"/>
      <c r="T17" s="6"/>
      <c r="U17" s="6"/>
    </row>
    <row r="18" spans="1:21">
      <c r="A18" s="4">
        <v>45244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0"/>
      <c r="S18" s="6"/>
      <c r="T18" s="6"/>
      <c r="U18" s="6"/>
    </row>
    <row r="19" spans="1:21">
      <c r="A19" s="4">
        <v>45245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40"/>
      <c r="S19" s="6"/>
      <c r="T19" s="6"/>
      <c r="U19" s="6"/>
    </row>
    <row r="20" spans="1:21">
      <c r="A20" s="4">
        <v>45246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0"/>
      <c r="S20" s="6"/>
      <c r="T20" s="6"/>
      <c r="U20" s="6"/>
    </row>
    <row r="21" spans="1:21">
      <c r="A21" s="4">
        <v>45247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40"/>
      <c r="S21" s="6"/>
      <c r="T21" s="6"/>
      <c r="U21" s="6"/>
    </row>
    <row r="22" spans="1:21">
      <c r="A22" s="4">
        <v>45248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0"/>
      <c r="S22" s="6"/>
      <c r="T22" s="6"/>
      <c r="U22" s="6"/>
    </row>
    <row r="23" spans="1:21">
      <c r="A23" s="4">
        <v>45249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0"/>
      <c r="S23" s="6"/>
      <c r="T23" s="6"/>
      <c r="U23" s="6"/>
    </row>
    <row r="24" spans="1:21">
      <c r="A24" s="4">
        <v>45250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0"/>
      <c r="S24" s="6"/>
      <c r="T24" s="6"/>
      <c r="U24" s="6"/>
    </row>
    <row r="25" spans="1:21">
      <c r="A25" s="4">
        <v>45251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0"/>
      <c r="S25" s="6"/>
      <c r="T25" s="6"/>
      <c r="U25" s="6"/>
    </row>
    <row r="26" spans="1:21">
      <c r="A26" s="4">
        <v>45252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0"/>
      <c r="S26" s="6"/>
      <c r="T26" s="6"/>
      <c r="U26" s="6"/>
    </row>
    <row r="27" spans="1:21">
      <c r="A27" s="4">
        <v>45253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0"/>
      <c r="S27" s="6"/>
      <c r="T27" s="6"/>
      <c r="U27" s="6"/>
    </row>
    <row r="28" spans="1:21">
      <c r="A28" s="4">
        <v>45254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0"/>
      <c r="S28" s="6"/>
      <c r="T28" s="6"/>
      <c r="U28" s="6"/>
    </row>
    <row r="29" spans="1:21">
      <c r="A29" s="4">
        <v>45255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0"/>
      <c r="S29" s="6"/>
      <c r="T29" s="6"/>
      <c r="U29" s="6"/>
    </row>
    <row r="30" spans="1:21">
      <c r="A30" s="4">
        <v>45256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0"/>
      <c r="S30" s="6"/>
      <c r="T30" s="6"/>
      <c r="U30" s="6"/>
    </row>
    <row r="31" spans="1:21">
      <c r="A31" s="4">
        <v>45257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0"/>
      <c r="S31" s="6"/>
      <c r="T31" s="6"/>
      <c r="U31" s="6"/>
    </row>
    <row r="32" spans="1:21">
      <c r="A32" s="4">
        <v>45258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0"/>
      <c r="S32" s="6"/>
      <c r="T32" s="6"/>
      <c r="U32" s="6"/>
    </row>
    <row r="33" spans="1:21">
      <c r="A33" s="4">
        <v>45259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0"/>
      <c r="S33" s="6"/>
      <c r="T33" s="6"/>
      <c r="U33" s="6"/>
    </row>
    <row r="34" spans="1:21">
      <c r="A34" s="4">
        <v>45260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0"/>
      <c r="S34" s="6"/>
      <c r="T34" s="6"/>
      <c r="U34" s="6"/>
    </row>
    <row r="35" spans="1:21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0"/>
      <c r="S35" s="6"/>
      <c r="T35" s="6"/>
      <c r="U35" s="6"/>
    </row>
    <row r="36" spans="1:21" ht="19.5" thickBot="1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41"/>
      <c r="S36" s="9"/>
      <c r="T36" s="9"/>
      <c r="U36" s="9"/>
    </row>
    <row r="37" spans="1:21" ht="38.25" thickTop="1">
      <c r="A37" s="5" t="s">
        <v>40</v>
      </c>
      <c r="B37">
        <f>COUNTIF(B5:B35,"&gt;="&amp;$A$38)</f>
        <v>0</v>
      </c>
      <c r="C37">
        <f t="shared" ref="C37:U37" si="0">COUNTIF(C5:C35,"&gt;="&amp;$A$38)</f>
        <v>0</v>
      </c>
      <c r="D37">
        <f t="shared" si="0"/>
        <v>0</v>
      </c>
      <c r="E37">
        <f t="shared" si="0"/>
        <v>0</v>
      </c>
      <c r="F37">
        <f t="shared" si="0"/>
        <v>0</v>
      </c>
      <c r="G37">
        <f t="shared" si="0"/>
        <v>0</v>
      </c>
      <c r="H37">
        <f t="shared" si="0"/>
        <v>0</v>
      </c>
      <c r="I37">
        <f t="shared" si="0"/>
        <v>0</v>
      </c>
      <c r="J37">
        <f t="shared" si="0"/>
        <v>0</v>
      </c>
      <c r="K37">
        <f t="shared" si="0"/>
        <v>0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 s="42">
        <f t="shared" si="0"/>
        <v>0</v>
      </c>
      <c r="S37">
        <f t="shared" si="0"/>
        <v>0</v>
      </c>
      <c r="T37">
        <f t="shared" si="0"/>
        <v>0</v>
      </c>
      <c r="U37">
        <f t="shared" si="0"/>
        <v>0</v>
      </c>
    </row>
    <row r="38" spans="1:21">
      <c r="A38" s="7">
        <v>30</v>
      </c>
      <c r="R38" s="42"/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シート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Sheet12</vt:lpstr>
      <vt:lpstr>集計用</vt:lpstr>
      <vt:lpstr>リスト</vt:lpstr>
      <vt:lpstr>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2023-12-06T05:03:24Z</dcterms:modified>
</cp:coreProperties>
</file>