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産業振興課\Ｒ５年度\00_課共通\008_予算\01_予算要求\03_９月補正\サプライチェーン維持（野原・ヤスイ）\★要綱等\要綱\要綱起案\"/>
    </mc:Choice>
  </mc:AlternateContent>
  <bookViews>
    <workbookView xWindow="0" yWindow="0" windowWidth="24620" windowHeight="9300" tabRatio="988"/>
  </bookViews>
  <sheets>
    <sheet name="（参考様式）削減率計算用" sheetId="15" r:id="rId1"/>
    <sheet name="（参考様式）電気以外" sheetId="32" r:id="rId2"/>
    <sheet name="（参考様式）電気" sheetId="33" r:id="rId3"/>
    <sheet name="（参考様式）炭素生産性計算用" sheetId="13" r:id="rId4"/>
    <sheet name="（参考様式）エネルギー消費原単位改善率計算用" sheetId="19" r:id="rId5"/>
    <sheet name="(参考様式)エネルギー起源二酸化炭素排出量計算用" sheetId="30" r:id="rId6"/>
  </sheets>
  <definedNames>
    <definedName name="_xlnm.Print_Area" localSheetId="5">'(参考様式)エネルギー起源二酸化炭素排出量計算用'!$A$1:$AC$29</definedName>
    <definedName name="_xlnm.Print_Area" localSheetId="4">'（参考様式）エネルギー消費原単位改善率計算用'!$A$1:$F$7</definedName>
    <definedName name="_xlnm.Print_Area" localSheetId="0">'（参考様式）削減率計算用'!$A$1:$M$53</definedName>
    <definedName name="_xlnm.Print_Area" localSheetId="3">'（参考様式）炭素生産性計算用'!$A$1:$AZ$36</definedName>
    <definedName name="_xlnm.Print_Area" localSheetId="2">'（参考様式）電気'!$A$1:$AD$8</definedName>
    <definedName name="_xlnm.Print_Area" localSheetId="1">'（参考様式）電気以外'!$A$1:$AD$41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 i="33" l="1"/>
  <c r="E17" i="33"/>
  <c r="F16" i="33"/>
  <c r="E16" i="33"/>
  <c r="F15" i="33"/>
  <c r="E15" i="33"/>
  <c r="F12" i="33"/>
  <c r="E12" i="33"/>
  <c r="F11" i="33"/>
  <c r="E11" i="33"/>
  <c r="F10" i="33"/>
  <c r="E10" i="33"/>
  <c r="F7" i="33"/>
  <c r="E7" i="33"/>
  <c r="F6" i="33"/>
  <c r="E6" i="33"/>
  <c r="F5" i="33"/>
  <c r="E5" i="33"/>
  <c r="O34" i="32"/>
  <c r="I38" i="32" l="1"/>
  <c r="B3" i="19"/>
  <c r="U23" i="30"/>
  <c r="U24" i="30" s="1"/>
  <c r="U22" i="30"/>
  <c r="U21" i="30"/>
  <c r="U20" i="30"/>
  <c r="U17" i="30"/>
  <c r="U16" i="30"/>
  <c r="U18" i="30" s="1"/>
  <c r="U14" i="30"/>
  <c r="U13" i="30"/>
  <c r="U12" i="30"/>
  <c r="U11" i="30"/>
  <c r="U10" i="30"/>
  <c r="U9" i="30"/>
  <c r="U8" i="30"/>
  <c r="U7" i="30"/>
  <c r="U15" i="30" s="1"/>
  <c r="U6" i="30"/>
  <c r="AO19" i="13"/>
  <c r="AO11" i="13"/>
  <c r="AO15" i="13" s="1"/>
  <c r="AO24" i="13" s="1"/>
  <c r="U19" i="30" l="1"/>
  <c r="U25" i="30" l="1"/>
  <c r="AO26" i="13" s="1"/>
  <c r="O12" i="30" l="1"/>
  <c r="AC11" i="13"/>
  <c r="X6" i="30" l="1"/>
  <c r="R6" i="30"/>
  <c r="O6" i="30"/>
  <c r="L6" i="30"/>
  <c r="I6" i="30"/>
  <c r="X14" i="30"/>
  <c r="X13" i="30"/>
  <c r="X12" i="30"/>
  <c r="X11" i="30"/>
  <c r="X10" i="30"/>
  <c r="X9" i="30"/>
  <c r="X8" i="30"/>
  <c r="X7" i="30"/>
  <c r="R14" i="30"/>
  <c r="R13" i="30"/>
  <c r="R12" i="30"/>
  <c r="R11" i="30"/>
  <c r="R10" i="30"/>
  <c r="R9" i="30"/>
  <c r="R8" i="30"/>
  <c r="R7" i="30"/>
  <c r="O14" i="30"/>
  <c r="O13" i="30"/>
  <c r="O11" i="30"/>
  <c r="O10" i="30"/>
  <c r="O9" i="30"/>
  <c r="O8" i="30"/>
  <c r="O7" i="30"/>
  <c r="L14" i="30"/>
  <c r="L13" i="30"/>
  <c r="L12" i="30"/>
  <c r="L11" i="30"/>
  <c r="L10" i="30"/>
  <c r="L9" i="30"/>
  <c r="L8" i="30"/>
  <c r="L7" i="30"/>
  <c r="I14" i="30"/>
  <c r="I13" i="30"/>
  <c r="I12" i="30"/>
  <c r="I11" i="30"/>
  <c r="I10" i="30"/>
  <c r="I9" i="30"/>
  <c r="I8" i="30"/>
  <c r="I16" i="30"/>
  <c r="I17" i="30"/>
  <c r="I20" i="30"/>
  <c r="I21" i="30"/>
  <c r="I7" i="30"/>
  <c r="E3" i="19"/>
  <c r="F27" i="32"/>
  <c r="E27" i="32"/>
  <c r="E32" i="15" s="1"/>
  <c r="F26" i="32"/>
  <c r="E26" i="32"/>
  <c r="E31" i="15" s="1"/>
  <c r="F25" i="32"/>
  <c r="E25" i="32"/>
  <c r="E30" i="15" s="1"/>
  <c r="F24" i="32"/>
  <c r="E24" i="32"/>
  <c r="E29" i="15" s="1"/>
  <c r="F23" i="32"/>
  <c r="E23" i="32"/>
  <c r="E28" i="15" s="1"/>
  <c r="F22" i="32"/>
  <c r="E22" i="32"/>
  <c r="E27" i="15" s="1"/>
  <c r="F21" i="32"/>
  <c r="E21" i="32"/>
  <c r="E26" i="15" s="1"/>
  <c r="F20" i="32"/>
  <c r="E20" i="32"/>
  <c r="E25" i="15" s="1"/>
  <c r="F19" i="32"/>
  <c r="E19" i="32"/>
  <c r="E24" i="15" s="1"/>
  <c r="F18" i="32"/>
  <c r="E18" i="32"/>
  <c r="E23" i="15" s="1"/>
  <c r="F17" i="32"/>
  <c r="E17" i="32"/>
  <c r="E22" i="15" s="1"/>
  <c r="F16" i="32"/>
  <c r="E16" i="32"/>
  <c r="E21" i="15" s="1"/>
  <c r="F15" i="32"/>
  <c r="E15" i="32"/>
  <c r="E20" i="15" s="1"/>
  <c r="F14" i="32"/>
  <c r="E14" i="32"/>
  <c r="E19" i="15" s="1"/>
  <c r="F13" i="32"/>
  <c r="E13" i="32"/>
  <c r="E18" i="15" s="1"/>
  <c r="F12" i="32"/>
  <c r="E12" i="32"/>
  <c r="E17" i="15" s="1"/>
  <c r="F11" i="32"/>
  <c r="E11" i="32"/>
  <c r="E16" i="15" s="1"/>
  <c r="F10" i="32"/>
  <c r="E10" i="32"/>
  <c r="E15" i="15" s="1"/>
  <c r="F9" i="32"/>
  <c r="E9" i="32"/>
  <c r="E14" i="15" s="1"/>
  <c r="F8" i="32"/>
  <c r="E8" i="32"/>
  <c r="E13" i="15" s="1"/>
  <c r="F7" i="32"/>
  <c r="E7" i="32"/>
  <c r="E12" i="15" s="1"/>
  <c r="F6" i="32"/>
  <c r="E6" i="32"/>
  <c r="E11" i="15" s="1"/>
  <c r="F5" i="32"/>
  <c r="E5" i="32"/>
  <c r="E10" i="15" s="1"/>
  <c r="X23" i="30"/>
  <c r="X24" i="30" s="1"/>
  <c r="X21" i="30"/>
  <c r="X20" i="30"/>
  <c r="X17" i="30"/>
  <c r="X16" i="30"/>
  <c r="R23" i="30"/>
  <c r="R24" i="30" s="1"/>
  <c r="R21" i="30"/>
  <c r="R20" i="30"/>
  <c r="R17" i="30"/>
  <c r="R16" i="30"/>
  <c r="O23" i="30"/>
  <c r="O24" i="30" s="1"/>
  <c r="O21" i="30"/>
  <c r="O20" i="30"/>
  <c r="O17" i="30"/>
  <c r="O16" i="30"/>
  <c r="L23" i="30"/>
  <c r="L24" i="30" s="1"/>
  <c r="L21" i="30"/>
  <c r="L20" i="30"/>
  <c r="L17" i="30"/>
  <c r="L16" i="30"/>
  <c r="I23" i="30"/>
  <c r="I24" i="30" s="1"/>
  <c r="Q11" i="13"/>
  <c r="AC19" i="13"/>
  <c r="AC15" i="13"/>
  <c r="O22" i="30" l="1"/>
  <c r="R18" i="30"/>
  <c r="X22" i="30"/>
  <c r="L22" i="30"/>
  <c r="X18" i="30"/>
  <c r="X15" i="30"/>
  <c r="R22" i="30"/>
  <c r="L18" i="30"/>
  <c r="O18" i="30"/>
  <c r="I15" i="30"/>
  <c r="R15" i="30"/>
  <c r="O15" i="30"/>
  <c r="L15" i="30"/>
  <c r="I22" i="30"/>
  <c r="I18" i="30"/>
  <c r="R19" i="30" l="1"/>
  <c r="R25" i="30" s="1"/>
  <c r="AI26" i="13" s="1"/>
  <c r="X19" i="30"/>
  <c r="X25" i="30" s="1"/>
  <c r="AU26" i="13" s="1"/>
  <c r="O19" i="30"/>
  <c r="L19" i="30"/>
  <c r="L25" i="30" s="1"/>
  <c r="W26" i="13" s="1"/>
  <c r="I19" i="30"/>
  <c r="O25" i="30" l="1"/>
  <c r="I25" i="30"/>
  <c r="F48" i="15"/>
  <c r="E48" i="15"/>
  <c r="H40" i="15"/>
  <c r="E40" i="15"/>
  <c r="K39" i="15"/>
  <c r="M39" i="15" s="1"/>
  <c r="J39" i="15"/>
  <c r="I39" i="15"/>
  <c r="G39" i="15"/>
  <c r="F39" i="15"/>
  <c r="K38" i="15"/>
  <c r="L38" i="15" s="1"/>
  <c r="J38" i="15"/>
  <c r="I38" i="15"/>
  <c r="G38" i="15"/>
  <c r="F38" i="15"/>
  <c r="K36" i="15"/>
  <c r="M36" i="15" s="1"/>
  <c r="J36" i="15"/>
  <c r="I36" i="15"/>
  <c r="G36" i="15"/>
  <c r="F36" i="15"/>
  <c r="K35" i="15"/>
  <c r="M35" i="15" s="1"/>
  <c r="J35" i="15"/>
  <c r="I35" i="15"/>
  <c r="G35" i="15"/>
  <c r="F35" i="15"/>
  <c r="K34" i="15"/>
  <c r="M34" i="15" s="1"/>
  <c r="J34" i="15"/>
  <c r="I34" i="15"/>
  <c r="G34" i="15"/>
  <c r="F34" i="15"/>
  <c r="K33" i="15"/>
  <c r="M33" i="15" s="1"/>
  <c r="J33" i="15"/>
  <c r="I33" i="15"/>
  <c r="G33" i="15"/>
  <c r="F33" i="15"/>
  <c r="K32" i="15"/>
  <c r="M32" i="15" s="1"/>
  <c r="J32" i="15"/>
  <c r="I32" i="15"/>
  <c r="G32" i="15"/>
  <c r="F32" i="15"/>
  <c r="K31" i="15"/>
  <c r="M31" i="15" s="1"/>
  <c r="J31" i="15"/>
  <c r="I31" i="15"/>
  <c r="G31" i="15"/>
  <c r="F31" i="15"/>
  <c r="K30" i="15"/>
  <c r="M30" i="15" s="1"/>
  <c r="J30" i="15"/>
  <c r="I30" i="15"/>
  <c r="G30" i="15"/>
  <c r="F30" i="15"/>
  <c r="K29" i="15"/>
  <c r="M29" i="15" s="1"/>
  <c r="J29" i="15"/>
  <c r="I29" i="15"/>
  <c r="G29" i="15"/>
  <c r="F29" i="15"/>
  <c r="K28" i="15"/>
  <c r="L28" i="15" s="1"/>
  <c r="J28" i="15"/>
  <c r="I28" i="15"/>
  <c r="G28" i="15"/>
  <c r="F28" i="15"/>
  <c r="K27" i="15"/>
  <c r="M27" i="15" s="1"/>
  <c r="J27" i="15"/>
  <c r="I27" i="15"/>
  <c r="G27" i="15"/>
  <c r="F27" i="15"/>
  <c r="K26" i="15"/>
  <c r="L26" i="15" s="1"/>
  <c r="J26" i="15"/>
  <c r="I26" i="15"/>
  <c r="G26" i="15"/>
  <c r="F26" i="15"/>
  <c r="K25" i="15"/>
  <c r="M25" i="15" s="1"/>
  <c r="J25" i="15"/>
  <c r="I25" i="15"/>
  <c r="G25" i="15"/>
  <c r="F25" i="15"/>
  <c r="K24" i="15"/>
  <c r="M24" i="15" s="1"/>
  <c r="J24" i="15"/>
  <c r="I24" i="15"/>
  <c r="G24" i="15"/>
  <c r="F24" i="15"/>
  <c r="K23" i="15"/>
  <c r="M23" i="15" s="1"/>
  <c r="J23" i="15"/>
  <c r="I23" i="15"/>
  <c r="G23" i="15"/>
  <c r="F23" i="15"/>
  <c r="K22" i="15"/>
  <c r="L22" i="15" s="1"/>
  <c r="J22" i="15"/>
  <c r="I22" i="15"/>
  <c r="G22" i="15"/>
  <c r="F22" i="15"/>
  <c r="K21" i="15"/>
  <c r="M21" i="15" s="1"/>
  <c r="J21" i="15"/>
  <c r="I21" i="15"/>
  <c r="G21" i="15"/>
  <c r="F21" i="15"/>
  <c r="K20" i="15"/>
  <c r="L20" i="15" s="1"/>
  <c r="J20" i="15"/>
  <c r="I20" i="15"/>
  <c r="G20" i="15"/>
  <c r="F20" i="15"/>
  <c r="K19" i="15"/>
  <c r="M19" i="15" s="1"/>
  <c r="J19" i="15"/>
  <c r="I19" i="15"/>
  <c r="G19" i="15"/>
  <c r="F19" i="15"/>
  <c r="K18" i="15"/>
  <c r="M18" i="15" s="1"/>
  <c r="J18" i="15"/>
  <c r="I18" i="15"/>
  <c r="G18" i="15"/>
  <c r="F18" i="15"/>
  <c r="K17" i="15"/>
  <c r="M17" i="15" s="1"/>
  <c r="J17" i="15"/>
  <c r="I17" i="15"/>
  <c r="G17" i="15"/>
  <c r="F17" i="15"/>
  <c r="K16" i="15"/>
  <c r="M16" i="15" s="1"/>
  <c r="J16" i="15"/>
  <c r="I16" i="15"/>
  <c r="G16" i="15"/>
  <c r="F16" i="15"/>
  <c r="K15" i="15"/>
  <c r="L15" i="15" s="1"/>
  <c r="J15" i="15"/>
  <c r="I15" i="15"/>
  <c r="G15" i="15"/>
  <c r="F15" i="15"/>
  <c r="K14" i="15"/>
  <c r="L14" i="15" s="1"/>
  <c r="J14" i="15"/>
  <c r="I14" i="15"/>
  <c r="G14" i="15"/>
  <c r="F14" i="15"/>
  <c r="K13" i="15"/>
  <c r="L13" i="15" s="1"/>
  <c r="J13" i="15"/>
  <c r="I13" i="15"/>
  <c r="G13" i="15"/>
  <c r="F13" i="15"/>
  <c r="K12" i="15"/>
  <c r="M12" i="15" s="1"/>
  <c r="J12" i="15"/>
  <c r="I12" i="15"/>
  <c r="G12" i="15"/>
  <c r="F12" i="15"/>
  <c r="K11" i="15"/>
  <c r="M11" i="15" s="1"/>
  <c r="J11" i="15"/>
  <c r="I11" i="15"/>
  <c r="G11" i="15"/>
  <c r="F11" i="15"/>
  <c r="K10" i="15"/>
  <c r="M10" i="15" s="1"/>
  <c r="J10" i="15"/>
  <c r="I10" i="15"/>
  <c r="G10" i="15"/>
  <c r="F10" i="15"/>
  <c r="AC26" i="13" l="1"/>
  <c r="AO28" i="13"/>
  <c r="V22" i="30"/>
  <c r="V8" i="30"/>
  <c r="V18" i="30"/>
  <c r="V16" i="30"/>
  <c r="V23" i="30"/>
  <c r="V7" i="30"/>
  <c r="V13" i="30"/>
  <c r="V6" i="30"/>
  <c r="V21" i="30"/>
  <c r="V9" i="30"/>
  <c r="V11" i="30"/>
  <c r="V12" i="30"/>
  <c r="V17" i="30"/>
  <c r="V15" i="30"/>
  <c r="V14" i="30"/>
  <c r="V10" i="30"/>
  <c r="V20" i="30"/>
  <c r="V24" i="30"/>
  <c r="V19" i="30"/>
  <c r="Q26" i="13"/>
  <c r="J7" i="30"/>
  <c r="Y23" i="30"/>
  <c r="Y11" i="30"/>
  <c r="Y7" i="30"/>
  <c r="Y14" i="30"/>
  <c r="Y10" i="30"/>
  <c r="Y6" i="30"/>
  <c r="Y20" i="30"/>
  <c r="Y16" i="30"/>
  <c r="Y8" i="30"/>
  <c r="Y24" i="30"/>
  <c r="Y12" i="30"/>
  <c r="Y18" i="30"/>
  <c r="Y21" i="30"/>
  <c r="Y9" i="30"/>
  <c r="Y13" i="30"/>
  <c r="Y22" i="30"/>
  <c r="Y15" i="30"/>
  <c r="Y17" i="30"/>
  <c r="Y19" i="30"/>
  <c r="P19" i="30"/>
  <c r="S14" i="30"/>
  <c r="S6" i="30"/>
  <c r="S20" i="30"/>
  <c r="S8" i="30"/>
  <c r="S10" i="30"/>
  <c r="S16" i="30"/>
  <c r="S12" i="30"/>
  <c r="S21" i="30"/>
  <c r="S11" i="30"/>
  <c r="S7" i="30"/>
  <c r="S18" i="30"/>
  <c r="S23" i="30"/>
  <c r="S13" i="30"/>
  <c r="S22" i="30"/>
  <c r="S17" i="30"/>
  <c r="S15" i="30"/>
  <c r="S24" i="30"/>
  <c r="S9" i="30"/>
  <c r="S19" i="30"/>
  <c r="P14" i="30"/>
  <c r="P10" i="30"/>
  <c r="P6" i="30"/>
  <c r="P20" i="30"/>
  <c r="P16" i="30"/>
  <c r="P12" i="30"/>
  <c r="P8" i="30"/>
  <c r="P7" i="30"/>
  <c r="P23" i="30"/>
  <c r="P9" i="30"/>
  <c r="P21" i="30"/>
  <c r="P13" i="30"/>
  <c r="P18" i="30"/>
  <c r="P24" i="30"/>
  <c r="P17" i="30"/>
  <c r="P11" i="30"/>
  <c r="P22" i="30"/>
  <c r="P15" i="30"/>
  <c r="M14" i="30"/>
  <c r="M10" i="30"/>
  <c r="M6" i="30"/>
  <c r="M20" i="30"/>
  <c r="M16" i="30"/>
  <c r="M8" i="30"/>
  <c r="M12" i="30"/>
  <c r="M11" i="30"/>
  <c r="M9" i="30"/>
  <c r="M22" i="30"/>
  <c r="M24" i="30"/>
  <c r="M13" i="30"/>
  <c r="M18" i="30"/>
  <c r="M21" i="30"/>
  <c r="M17" i="30"/>
  <c r="M23" i="30"/>
  <c r="M7" i="30"/>
  <c r="M19" i="30"/>
  <c r="M15" i="30"/>
  <c r="J24" i="30"/>
  <c r="J6" i="30"/>
  <c r="J23" i="30"/>
  <c r="J16" i="30"/>
  <c r="J10" i="30"/>
  <c r="J8" i="30"/>
  <c r="J11" i="30"/>
  <c r="J15" i="30"/>
  <c r="J20" i="30"/>
  <c r="J17" i="30"/>
  <c r="J12" i="30"/>
  <c r="J9" i="30"/>
  <c r="J22" i="30"/>
  <c r="J14" i="30"/>
  <c r="J13" i="30"/>
  <c r="J21" i="30"/>
  <c r="J18" i="30"/>
  <c r="J19" i="30"/>
  <c r="I40" i="15"/>
  <c r="M22" i="15"/>
  <c r="M38" i="15"/>
  <c r="M40" i="15" s="1"/>
  <c r="M13" i="15"/>
  <c r="M20" i="15"/>
  <c r="J40" i="15"/>
  <c r="L25" i="15"/>
  <c r="L27" i="15"/>
  <c r="L29" i="15"/>
  <c r="L31" i="15"/>
  <c r="G40" i="15"/>
  <c r="L32" i="15"/>
  <c r="L34" i="15"/>
  <c r="L39" i="15"/>
  <c r="L40" i="15" s="1"/>
  <c r="J37" i="15"/>
  <c r="L10" i="15"/>
  <c r="K40" i="15"/>
  <c r="F37" i="15"/>
  <c r="G37" i="15"/>
  <c r="I37" i="15"/>
  <c r="L17" i="15"/>
  <c r="L19" i="15"/>
  <c r="F40" i="15"/>
  <c r="M15" i="15"/>
  <c r="M14" i="15"/>
  <c r="L12" i="15"/>
  <c r="L24" i="15"/>
  <c r="L36" i="15"/>
  <c r="M26" i="15"/>
  <c r="L33" i="15"/>
  <c r="L16" i="15"/>
  <c r="L11" i="15"/>
  <c r="L23" i="15"/>
  <c r="M28" i="15"/>
  <c r="L35" i="15"/>
  <c r="L21" i="15"/>
  <c r="L18" i="15"/>
  <c r="L30" i="15"/>
  <c r="BY19" i="13"/>
  <c r="BS19" i="13"/>
  <c r="BM19" i="13"/>
  <c r="BG19" i="13"/>
  <c r="BA19" i="13"/>
  <c r="AU19" i="13"/>
  <c r="AI19" i="13"/>
  <c r="W19" i="13"/>
  <c r="Q19" i="13"/>
  <c r="K19" i="13"/>
  <c r="BY11" i="13"/>
  <c r="BY15" i="13" s="1"/>
  <c r="BS11" i="13"/>
  <c r="BS15" i="13" s="1"/>
  <c r="BM11" i="13"/>
  <c r="BM15" i="13" s="1"/>
  <c r="BG11" i="13"/>
  <c r="BG15" i="13" s="1"/>
  <c r="BA11" i="13"/>
  <c r="BA15" i="13" s="1"/>
  <c r="BA24" i="13" s="1"/>
  <c r="BA28" i="13" s="1"/>
  <c r="AU11" i="13"/>
  <c r="AU15" i="13" s="1"/>
  <c r="AI11" i="13"/>
  <c r="AI15" i="13" s="1"/>
  <c r="W11" i="13"/>
  <c r="W15" i="13" s="1"/>
  <c r="Q15" i="13"/>
  <c r="K11" i="13"/>
  <c r="K15" i="13" s="1"/>
  <c r="BG24" i="13" l="1"/>
  <c r="BG28" i="13" s="1"/>
  <c r="I41" i="15"/>
  <c r="I43" i="15" s="1"/>
  <c r="BS24" i="13"/>
  <c r="BS28" i="13" s="1"/>
  <c r="G41" i="15"/>
  <c r="F44" i="15" s="1"/>
  <c r="M37" i="15"/>
  <c r="M41" i="15" s="1"/>
  <c r="L44" i="15" s="1"/>
  <c r="L37" i="15"/>
  <c r="L41" i="15" s="1"/>
  <c r="F41" i="15"/>
  <c r="J41" i="15"/>
  <c r="I44" i="15" s="1"/>
  <c r="AI24" i="13"/>
  <c r="AI28" i="13" s="1"/>
  <c r="AC24" i="13"/>
  <c r="AC28" i="13" s="1"/>
  <c r="BY24" i="13"/>
  <c r="BY28" i="13" s="1"/>
  <c r="W24" i="13"/>
  <c r="W28" i="13" s="1"/>
  <c r="Q24" i="13"/>
  <c r="Q28" i="13" s="1"/>
  <c r="AU24" i="13"/>
  <c r="AU28" i="13" s="1"/>
  <c r="BM24" i="13"/>
  <c r="BM28" i="13" s="1"/>
  <c r="K24" i="13"/>
  <c r="K28" i="13" s="1"/>
  <c r="M34" i="32" l="1"/>
  <c r="L43" i="15"/>
  <c r="K34" i="32" s="1"/>
  <c r="K39" i="32"/>
  <c r="I39" i="32"/>
  <c r="F43" i="15"/>
  <c r="I34" i="32" s="1"/>
  <c r="AO30" i="13"/>
  <c r="AI30" i="13"/>
  <c r="AU30" i="13"/>
  <c r="W30" i="13"/>
  <c r="AC30" i="13"/>
  <c r="A3" i="19"/>
  <c r="C3" i="19" s="1"/>
  <c r="M39" i="32" l="1"/>
  <c r="D3" i="19"/>
  <c r="F3" i="19" s="1"/>
  <c r="K38" i="32" l="1"/>
  <c r="M38" i="32" s="1"/>
</calcChain>
</file>

<file path=xl/sharedStrings.xml><?xml version="1.0" encoding="utf-8"?>
<sst xmlns="http://schemas.openxmlformats.org/spreadsheetml/2006/main" count="579" uniqueCount="250">
  <si>
    <t>①売上高</t>
    <rPh sb="1" eb="4">
      <t>ウリアゲダカ</t>
    </rPh>
    <phoneticPr fontId="4"/>
  </si>
  <si>
    <t>②売上原価</t>
    <rPh sb="1" eb="3">
      <t>ウリアゲ</t>
    </rPh>
    <rPh sb="3" eb="5">
      <t>ゲンカ</t>
    </rPh>
    <phoneticPr fontId="4"/>
  </si>
  <si>
    <t>⑤営業利益</t>
    <rPh sb="1" eb="3">
      <t>エイギョウ</t>
    </rPh>
    <rPh sb="3" eb="5">
      <t>リエキ</t>
    </rPh>
    <phoneticPr fontId="4"/>
  </si>
  <si>
    <t>普通償却額</t>
    <rPh sb="0" eb="2">
      <t>フツウ</t>
    </rPh>
    <rPh sb="2" eb="5">
      <t>ショウキャクガク</t>
    </rPh>
    <phoneticPr fontId="4"/>
  </si>
  <si>
    <t>特別償却額</t>
    <rPh sb="0" eb="2">
      <t>トクベツ</t>
    </rPh>
    <rPh sb="2" eb="5">
      <t>ショウキャクガク</t>
    </rPh>
    <phoneticPr fontId="4"/>
  </si>
  <si>
    <t>２年前</t>
    <rPh sb="1" eb="2">
      <t>ネン</t>
    </rPh>
    <rPh sb="2" eb="3">
      <t>マエ</t>
    </rPh>
    <phoneticPr fontId="4"/>
  </si>
  <si>
    <t>１年前</t>
    <rPh sb="1" eb="2">
      <t>ネン</t>
    </rPh>
    <rPh sb="2" eb="3">
      <t>マエ</t>
    </rPh>
    <phoneticPr fontId="4"/>
  </si>
  <si>
    <t>１年後</t>
    <rPh sb="1" eb="3">
      <t>ネンゴ</t>
    </rPh>
    <phoneticPr fontId="4"/>
  </si>
  <si>
    <t>２年後</t>
    <rPh sb="1" eb="3">
      <t>ネンゴ</t>
    </rPh>
    <phoneticPr fontId="4"/>
  </si>
  <si>
    <t>４年後</t>
    <rPh sb="1" eb="3">
      <t>ネンゴ</t>
    </rPh>
    <phoneticPr fontId="4"/>
  </si>
  <si>
    <t>５年後</t>
    <rPh sb="1" eb="3">
      <t>ネンゴ</t>
    </rPh>
    <phoneticPr fontId="4"/>
  </si>
  <si>
    <t>３年後</t>
    <rPh sb="1" eb="3">
      <t>ネンゴ</t>
    </rPh>
    <phoneticPr fontId="4"/>
  </si>
  <si>
    <t>(  年  月期)</t>
    <rPh sb="3" eb="4">
      <t>ネン</t>
    </rPh>
    <rPh sb="6" eb="7">
      <t>ガツ</t>
    </rPh>
    <rPh sb="7" eb="8">
      <t>キ</t>
    </rPh>
    <phoneticPr fontId="4"/>
  </si>
  <si>
    <t>④販売費及び
一般管理費</t>
    <rPh sb="1" eb="4">
      <t>ハンバイヒ</t>
    </rPh>
    <rPh sb="4" eb="5">
      <t>オヨ</t>
    </rPh>
    <rPh sb="7" eb="9">
      <t>イッパン</t>
    </rPh>
    <rPh sb="9" eb="12">
      <t>カンリヒ</t>
    </rPh>
    <phoneticPr fontId="4"/>
  </si>
  <si>
    <t>③売上総利益
（①－②）</t>
    <rPh sb="1" eb="3">
      <t>ウリアゲ</t>
    </rPh>
    <rPh sb="3" eb="6">
      <t>ソウリエキ</t>
    </rPh>
    <phoneticPr fontId="4"/>
  </si>
  <si>
    <t>「付加価値額」：営業利益＋人件費＋減価償却費</t>
  </si>
  <si>
    <t>＜記入上の注意＞</t>
    <rPh sb="1" eb="3">
      <t>キニュウ</t>
    </rPh>
    <rPh sb="3" eb="4">
      <t>ジョウ</t>
    </rPh>
    <rPh sb="5" eb="7">
      <t>チュウイ</t>
    </rPh>
    <phoneticPr fontId="2"/>
  </si>
  <si>
    <t>←記入不要（自動計算）</t>
    <rPh sb="1" eb="3">
      <t>キニュウ</t>
    </rPh>
    <rPh sb="3" eb="5">
      <t>フヨウ</t>
    </rPh>
    <rPh sb="6" eb="8">
      <t>ジドウ</t>
    </rPh>
    <rPh sb="8" eb="10">
      <t>ケイサン</t>
    </rPh>
    <phoneticPr fontId="4"/>
  </si>
  <si>
    <t>←普通償却額を記載</t>
    <rPh sb="1" eb="3">
      <t>フツウ</t>
    </rPh>
    <rPh sb="3" eb="6">
      <t>ショウキャクガク</t>
    </rPh>
    <rPh sb="7" eb="9">
      <t>キサイ</t>
    </rPh>
    <phoneticPr fontId="4"/>
  </si>
  <si>
    <t>リース・レンタル費用</t>
    <rPh sb="8" eb="10">
      <t>ヒヨウ</t>
    </rPh>
    <phoneticPr fontId="4"/>
  </si>
  <si>
    <t>←原価・販管費に特別償却があれば記載。特別損失のものは記載しない。</t>
    <rPh sb="1" eb="3">
      <t>ゲンカ</t>
    </rPh>
    <rPh sb="4" eb="7">
      <t>ハンカンヒ</t>
    </rPh>
    <rPh sb="8" eb="10">
      <t>トクベツ</t>
    </rPh>
    <rPh sb="10" eb="12">
      <t>ショウキャク</t>
    </rPh>
    <rPh sb="16" eb="18">
      <t>キサイ</t>
    </rPh>
    <rPh sb="19" eb="21">
      <t>トクベツ</t>
    </rPh>
    <rPh sb="21" eb="23">
      <t>ソンシツ</t>
    </rPh>
    <rPh sb="27" eb="29">
      <t>キサイ</t>
    </rPh>
    <phoneticPr fontId="4"/>
  </si>
  <si>
    <t>（各種指標の算出方法）</t>
    <rPh sb="1" eb="3">
      <t>カクシュ</t>
    </rPh>
    <rPh sb="3" eb="5">
      <t>シヒョウ</t>
    </rPh>
    <rPh sb="6" eb="8">
      <t>サンシュツ</t>
    </rPh>
    <rPh sb="8" eb="10">
      <t>ホウホウ</t>
    </rPh>
    <phoneticPr fontId="2"/>
  </si>
  <si>
    <t>６年後</t>
    <rPh sb="1" eb="3">
      <t>ネンゴ</t>
    </rPh>
    <phoneticPr fontId="4"/>
  </si>
  <si>
    <t>７年後</t>
    <rPh sb="1" eb="3">
      <t>ネンゴ</t>
    </rPh>
    <phoneticPr fontId="4"/>
  </si>
  <si>
    <t>８年後</t>
    <rPh sb="1" eb="3">
      <t>ネンゴ</t>
    </rPh>
    <phoneticPr fontId="4"/>
  </si>
  <si>
    <t>←役員報酬、法定福利費、福利厚生費、退職金、パート・派遣労働者費用、退職金・賞与引当金繰入額の漏れがないか確認</t>
    <phoneticPr fontId="4"/>
  </si>
  <si>
    <t>　個人事業主の場合、青色申告特別控除前の所得金額（㊸）は除く。</t>
    <rPh sb="28" eb="29">
      <t>ノゾ</t>
    </rPh>
    <phoneticPr fontId="4"/>
  </si>
  <si>
    <t>　個人事業主の場合は雑収入を除く。</t>
    <rPh sb="1" eb="6">
      <t>コジンジギョウヌシ</t>
    </rPh>
    <rPh sb="7" eb="9">
      <t>バアイ</t>
    </rPh>
    <rPh sb="10" eb="13">
      <t>ザッシュウニュウ</t>
    </rPh>
    <rPh sb="14" eb="15">
      <t>ノゾ</t>
    </rPh>
    <phoneticPr fontId="4"/>
  </si>
  <si>
    <t>←リース費用を記載　※賃借料は含めない</t>
    <rPh sb="4" eb="6">
      <t>ヒヨウ</t>
    </rPh>
    <rPh sb="7" eb="9">
      <t>キサイ</t>
    </rPh>
    <phoneticPr fontId="4"/>
  </si>
  <si>
    <t>合計</t>
    <rPh sb="0" eb="2">
      <t>ゴウケイ</t>
    </rPh>
    <phoneticPr fontId="4"/>
  </si>
  <si>
    <t>炭素生産性計算書</t>
    <rPh sb="0" eb="8">
      <t>タンソセイサンセイケイサンショ</t>
    </rPh>
    <phoneticPr fontId="4"/>
  </si>
  <si>
    <t>⑥人件費</t>
    <rPh sb="1" eb="4">
      <t>ジンケンヒ</t>
    </rPh>
    <phoneticPr fontId="4"/>
  </si>
  <si>
    <t>⑦減価償却費</t>
    <rPh sb="1" eb="3">
      <t>ゲンカ</t>
    </rPh>
    <rPh sb="3" eb="5">
      <t>ショウキャク</t>
    </rPh>
    <rPh sb="5" eb="6">
      <t>ヒ</t>
    </rPh>
    <phoneticPr fontId="4"/>
  </si>
  <si>
    <t>⑧付加価値額
（⑤＋⑥＋⑦）</t>
    <rPh sb="1" eb="3">
      <t>フカ</t>
    </rPh>
    <rPh sb="3" eb="6">
      <t>カチガク</t>
    </rPh>
    <phoneticPr fontId="4"/>
  </si>
  <si>
    <t>⑨エネルギー起源
二酸化炭素排出量</t>
    <rPh sb="9" eb="14">
      <t>ニサンカタンソ</t>
    </rPh>
    <rPh sb="14" eb="17">
      <t>ハイシュツリョウ</t>
    </rPh>
    <phoneticPr fontId="4"/>
  </si>
  <si>
    <t>⑩炭素生産性
（⑧÷⑨）</t>
    <rPh sb="1" eb="3">
      <t>タンソ</t>
    </rPh>
    <rPh sb="3" eb="5">
      <t>セイサン</t>
    </rPh>
    <rPh sb="5" eb="6">
      <t>セイ</t>
    </rPh>
    <phoneticPr fontId="4"/>
  </si>
  <si>
    <t>設備導入年度</t>
    <rPh sb="0" eb="2">
      <t>セツビ</t>
    </rPh>
    <rPh sb="2" eb="6">
      <t>ドウニュウネンド</t>
    </rPh>
    <phoneticPr fontId="4"/>
  </si>
  <si>
    <t>（単位：千円）</t>
    <phoneticPr fontId="4"/>
  </si>
  <si>
    <t>⑪炭素生産性
　増加率</t>
    <rPh sb="1" eb="3">
      <t>タンソ</t>
    </rPh>
    <rPh sb="3" eb="5">
      <t>セイサン</t>
    </rPh>
    <rPh sb="5" eb="6">
      <t>セイ</t>
    </rPh>
    <rPh sb="8" eb="10">
      <t>ゾウカ</t>
    </rPh>
    <rPh sb="10" eb="11">
      <t>リツ</t>
    </rPh>
    <phoneticPr fontId="4"/>
  </si>
  <si>
    <t>←決算期（和暦）を記入</t>
    <rPh sb="1" eb="4">
      <t>ケッサンキ</t>
    </rPh>
    <rPh sb="9" eb="11">
      <t>キニュウ</t>
    </rPh>
    <phoneticPr fontId="4"/>
  </si>
  <si>
    <t>申請者名</t>
    <rPh sb="0" eb="3">
      <t>シンセイシャ</t>
    </rPh>
    <rPh sb="3" eb="4">
      <t>メイ</t>
    </rPh>
    <phoneticPr fontId="13"/>
  </si>
  <si>
    <t>使用量計算期間</t>
    <rPh sb="0" eb="3">
      <t>シヨウリョウ</t>
    </rPh>
    <rPh sb="3" eb="5">
      <t>ケイサン</t>
    </rPh>
    <rPh sb="5" eb="7">
      <t>キカン</t>
    </rPh>
    <phoneticPr fontId="13"/>
  </si>
  <si>
    <t>　　年　　月　～　　　　　年　　月</t>
    <rPh sb="2" eb="3">
      <t>ネン</t>
    </rPh>
    <rPh sb="5" eb="6">
      <t>ツキ</t>
    </rPh>
    <rPh sb="13" eb="14">
      <t>ネン</t>
    </rPh>
    <rPh sb="16" eb="17">
      <t>ツキ</t>
    </rPh>
    <phoneticPr fontId="13"/>
  </si>
  <si>
    <t>エネルギーの種類</t>
    <rPh sb="6" eb="8">
      <t>シュルイ</t>
    </rPh>
    <phoneticPr fontId="13"/>
  </si>
  <si>
    <t>単位</t>
    <rPh sb="0" eb="2">
      <t>タンイ</t>
    </rPh>
    <phoneticPr fontId="13"/>
  </si>
  <si>
    <t>単位発熱量</t>
    <rPh sb="0" eb="2">
      <t>タンイ</t>
    </rPh>
    <rPh sb="2" eb="5">
      <t>ハツネツリョウ</t>
    </rPh>
    <phoneticPr fontId="13"/>
  </si>
  <si>
    <t>数値</t>
    <rPh sb="0" eb="2">
      <t>スウチ</t>
    </rPh>
    <phoneticPr fontId="13"/>
  </si>
  <si>
    <t>熱量（GJ）</t>
    <rPh sb="0" eb="2">
      <t>ネツリョウ</t>
    </rPh>
    <phoneticPr fontId="13"/>
  </si>
  <si>
    <t>単位</t>
    <phoneticPr fontId="13"/>
  </si>
  <si>
    <t>数値の根拠</t>
    <rPh sb="0" eb="2">
      <t>スウチ</t>
    </rPh>
    <rPh sb="3" eb="5">
      <t>コンキョ</t>
    </rPh>
    <phoneticPr fontId="13"/>
  </si>
  <si>
    <t>Ａ</t>
    <phoneticPr fontId="13"/>
  </si>
  <si>
    <t>Ｂ</t>
    <phoneticPr fontId="13"/>
  </si>
  <si>
    <t>Ａ－Ｂ</t>
    <phoneticPr fontId="13"/>
  </si>
  <si>
    <t>原油（コンデンセートを除く。）</t>
    <rPh sb="0" eb="2">
      <t>ゲンユ</t>
    </rPh>
    <rPh sb="11" eb="12">
      <t>ノゾ</t>
    </rPh>
    <phoneticPr fontId="13"/>
  </si>
  <si>
    <t>kL</t>
  </si>
  <si>
    <t>GJ/kl</t>
    <phoneticPr fontId="13"/>
  </si>
  <si>
    <t>tC/GJ</t>
    <phoneticPr fontId="13"/>
  </si>
  <si>
    <t>原油のうちコンデンセート（NGL）</t>
    <rPh sb="0" eb="2">
      <t>ゲンユ</t>
    </rPh>
    <phoneticPr fontId="13"/>
  </si>
  <si>
    <t>揮発油(ガソリン）</t>
    <rPh sb="0" eb="3">
      <t>キハツユ</t>
    </rPh>
    <phoneticPr fontId="13"/>
  </si>
  <si>
    <t>揮発油</t>
    <rPh sb="0" eb="3">
      <t>キハツユ</t>
    </rPh>
    <phoneticPr fontId="13"/>
  </si>
  <si>
    <t>ナフサ</t>
    <phoneticPr fontId="13"/>
  </si>
  <si>
    <t>灯油</t>
    <rPh sb="0" eb="2">
      <t>トウユ</t>
    </rPh>
    <phoneticPr fontId="13"/>
  </si>
  <si>
    <t>軽油</t>
    <rPh sb="0" eb="2">
      <t>ケイユ</t>
    </rPh>
    <phoneticPr fontId="13"/>
  </si>
  <si>
    <t>A重油</t>
    <rPh sb="1" eb="3">
      <t>ジュウユ</t>
    </rPh>
    <phoneticPr fontId="13"/>
  </si>
  <si>
    <t>B・C重油</t>
    <rPh sb="3" eb="5">
      <t>ジュウユ</t>
    </rPh>
    <phoneticPr fontId="13"/>
  </si>
  <si>
    <t>石油アスファルト</t>
    <rPh sb="0" eb="2">
      <t>セキユ</t>
    </rPh>
    <phoneticPr fontId="13"/>
  </si>
  <si>
    <t>t</t>
    <phoneticPr fontId="13"/>
  </si>
  <si>
    <t>GJ/t</t>
    <phoneticPr fontId="13"/>
  </si>
  <si>
    <t>石油コークス</t>
    <rPh sb="0" eb="2">
      <t>セキユ</t>
    </rPh>
    <phoneticPr fontId="13"/>
  </si>
  <si>
    <t>石油ガス</t>
    <rPh sb="0" eb="2">
      <t>セキユ</t>
    </rPh>
    <phoneticPr fontId="13"/>
  </si>
  <si>
    <t>液化石油ガス（LPG）</t>
    <rPh sb="0" eb="2">
      <t>エキカ</t>
    </rPh>
    <rPh sb="2" eb="4">
      <t>セキユ</t>
    </rPh>
    <phoneticPr fontId="13"/>
  </si>
  <si>
    <t>　</t>
    <phoneticPr fontId="13"/>
  </si>
  <si>
    <t>石油系炭化水素ガス</t>
    <rPh sb="0" eb="3">
      <t>セキユケイ</t>
    </rPh>
    <rPh sb="3" eb="5">
      <t>タンカ</t>
    </rPh>
    <rPh sb="5" eb="7">
      <t>スイソ</t>
    </rPh>
    <phoneticPr fontId="13"/>
  </si>
  <si>
    <t>可燃性
天然ガス</t>
    <rPh sb="0" eb="3">
      <t>カネンセイ</t>
    </rPh>
    <rPh sb="4" eb="6">
      <t>テンネン</t>
    </rPh>
    <phoneticPr fontId="13"/>
  </si>
  <si>
    <t>液化天然ガス（LＮG）</t>
    <rPh sb="0" eb="2">
      <t>エキカ</t>
    </rPh>
    <rPh sb="2" eb="4">
      <t>テンネン</t>
    </rPh>
    <phoneticPr fontId="13"/>
  </si>
  <si>
    <t>その他可燃性天然ガス</t>
    <rPh sb="2" eb="3">
      <t>タ</t>
    </rPh>
    <rPh sb="3" eb="6">
      <t>カネンセイ</t>
    </rPh>
    <rPh sb="6" eb="8">
      <t>テンネン</t>
    </rPh>
    <phoneticPr fontId="13"/>
  </si>
  <si>
    <t>石炭</t>
    <rPh sb="0" eb="2">
      <t>セキタン</t>
    </rPh>
    <phoneticPr fontId="13"/>
  </si>
  <si>
    <t>原料炭</t>
    <rPh sb="0" eb="2">
      <t>ゲンリョウ</t>
    </rPh>
    <rPh sb="2" eb="3">
      <t>タン</t>
    </rPh>
    <phoneticPr fontId="13"/>
  </si>
  <si>
    <t>一般炭</t>
    <rPh sb="0" eb="2">
      <t>イッパン</t>
    </rPh>
    <rPh sb="2" eb="3">
      <t>タン</t>
    </rPh>
    <phoneticPr fontId="13"/>
  </si>
  <si>
    <t>無煙炭</t>
    <rPh sb="0" eb="2">
      <t>ムエン</t>
    </rPh>
    <rPh sb="2" eb="3">
      <t>タン</t>
    </rPh>
    <phoneticPr fontId="13"/>
  </si>
  <si>
    <t>石炭コークス</t>
    <rPh sb="0" eb="2">
      <t>セキタン</t>
    </rPh>
    <phoneticPr fontId="13"/>
  </si>
  <si>
    <t>コールタール</t>
    <phoneticPr fontId="13"/>
  </si>
  <si>
    <t>コークス炉ガス</t>
    <rPh sb="4" eb="5">
      <t>ロ</t>
    </rPh>
    <phoneticPr fontId="13"/>
  </si>
  <si>
    <t>高炉ガス</t>
    <rPh sb="0" eb="2">
      <t>コウロ</t>
    </rPh>
    <phoneticPr fontId="13"/>
  </si>
  <si>
    <t>転炉ガス</t>
    <rPh sb="0" eb="2">
      <t>テンロ</t>
    </rPh>
    <phoneticPr fontId="13"/>
  </si>
  <si>
    <t>その他
の燃料</t>
    <rPh sb="2" eb="3">
      <t>タ</t>
    </rPh>
    <rPh sb="5" eb="7">
      <t>ネンリョウ</t>
    </rPh>
    <phoneticPr fontId="13"/>
  </si>
  <si>
    <t>都市ガス</t>
    <rPh sb="0" eb="2">
      <t>トシ</t>
    </rPh>
    <phoneticPr fontId="13"/>
  </si>
  <si>
    <t>法定係数</t>
    <rPh sb="0" eb="2">
      <t>ホウテイ</t>
    </rPh>
    <rPh sb="2" eb="4">
      <t>ケイスウ</t>
    </rPh>
    <phoneticPr fontId="13"/>
  </si>
  <si>
    <t>産業用蒸気</t>
    <rPh sb="0" eb="3">
      <t>サンギョウヨウ</t>
    </rPh>
    <rPh sb="3" eb="5">
      <t>ジョウキ</t>
    </rPh>
    <phoneticPr fontId="13"/>
  </si>
  <si>
    <t>GJ</t>
    <phoneticPr fontId="13"/>
  </si>
  <si>
    <t>GJ/GJ</t>
    <phoneticPr fontId="13"/>
  </si>
  <si>
    <t>産業用以外の蒸気</t>
    <rPh sb="0" eb="3">
      <t>サンギョウヨウ</t>
    </rPh>
    <rPh sb="3" eb="5">
      <t>イガイ</t>
    </rPh>
    <rPh sb="6" eb="8">
      <t>ジョウキ</t>
    </rPh>
    <phoneticPr fontId="13"/>
  </si>
  <si>
    <t>温水</t>
    <rPh sb="0" eb="2">
      <t>オンスイ</t>
    </rPh>
    <phoneticPr fontId="13"/>
  </si>
  <si>
    <t>冷水</t>
    <rPh sb="0" eb="2">
      <t>レイスイ</t>
    </rPh>
    <phoneticPr fontId="13"/>
  </si>
  <si>
    <t>小計①</t>
    <rPh sb="0" eb="2">
      <t>ショウケイ</t>
    </rPh>
    <phoneticPr fontId="13"/>
  </si>
  <si>
    <t>電気</t>
    <rPh sb="0" eb="2">
      <t>デンキ</t>
    </rPh>
    <phoneticPr fontId="13"/>
  </si>
  <si>
    <t>電気事業者</t>
    <rPh sb="0" eb="2">
      <t>デンキ</t>
    </rPh>
    <rPh sb="2" eb="5">
      <t>ジギョウシャ</t>
    </rPh>
    <phoneticPr fontId="13"/>
  </si>
  <si>
    <t>昼間買電</t>
    <rPh sb="0" eb="2">
      <t>ヒルマ</t>
    </rPh>
    <rPh sb="2" eb="3">
      <t>バイ</t>
    </rPh>
    <rPh sb="3" eb="4">
      <t>デン</t>
    </rPh>
    <phoneticPr fontId="13"/>
  </si>
  <si>
    <t>千kWh</t>
    <rPh sb="0" eb="1">
      <t>セン</t>
    </rPh>
    <phoneticPr fontId="13"/>
  </si>
  <si>
    <t>電気
事業者</t>
    <rPh sb="0" eb="2">
      <t>デンキ</t>
    </rPh>
    <rPh sb="3" eb="6">
      <t>ジギョウシャ</t>
    </rPh>
    <phoneticPr fontId="13"/>
  </si>
  <si>
    <t>GJ/千kWh</t>
    <rPh sb="3" eb="4">
      <t>セン</t>
    </rPh>
    <phoneticPr fontId="13"/>
  </si>
  <si>
    <t>夜間買電</t>
    <rPh sb="0" eb="2">
      <t>ヤカン</t>
    </rPh>
    <rPh sb="2" eb="3">
      <t>バイ</t>
    </rPh>
    <rPh sb="3" eb="4">
      <t>デン</t>
    </rPh>
    <phoneticPr fontId="13"/>
  </si>
  <si>
    <t>小計②</t>
    <rPh sb="0" eb="2">
      <t>ショウケイ</t>
    </rPh>
    <phoneticPr fontId="13"/>
  </si>
  <si>
    <t>合計　ＧＪ</t>
    <rPh sb="0" eb="1">
      <t>ゴウ</t>
    </rPh>
    <rPh sb="1" eb="2">
      <t>ケイ</t>
    </rPh>
    <phoneticPr fontId="13"/>
  </si>
  <si>
    <t>原油換算　ｋＬ</t>
    <rPh sb="0" eb="2">
      <t>ゲンユ</t>
    </rPh>
    <rPh sb="2" eb="4">
      <t>カンサン</t>
    </rPh>
    <phoneticPr fontId="13"/>
  </si>
  <si>
    <t>参考</t>
    <rPh sb="0" eb="2">
      <t>サンコウ</t>
    </rPh>
    <phoneticPr fontId="13"/>
  </si>
  <si>
    <t>自家発電</t>
    <rPh sb="0" eb="2">
      <t>ジカ</t>
    </rPh>
    <rPh sb="2" eb="4">
      <t>ハツデン</t>
    </rPh>
    <phoneticPr fontId="13"/>
  </si>
  <si>
    <t>再生エネ</t>
    <rPh sb="0" eb="2">
      <t>サイセイ</t>
    </rPh>
    <phoneticPr fontId="13"/>
  </si>
  <si>
    <t>その他</t>
    <rPh sb="2" eb="3">
      <t>タ</t>
    </rPh>
    <phoneticPr fontId="13"/>
  </si>
  <si>
    <t>小計</t>
    <rPh sb="0" eb="2">
      <t>ショウケイ</t>
    </rPh>
    <phoneticPr fontId="13"/>
  </si>
  <si>
    <t>注１　電気の排出係数は、環境大臣および経済産業大臣が公表する電気事業者ごとの排出係数を使用してください。また、電気
　　事業者以外から供給された電気を使用している場合には電気事業者ごとの排出係数に相当する排出係数で、実測等に基づく
　　適切な排出係数を使用してください。なお、これらの方法で算定できない場合は、環境大臣および経済産業大臣が公表する
　　代替値を使用してください。</t>
    <rPh sb="0" eb="1">
      <t>チュウ</t>
    </rPh>
    <phoneticPr fontId="13"/>
  </si>
  <si>
    <t>注１</t>
    <rPh sb="0" eb="1">
      <t>チュウ</t>
    </rPh>
    <phoneticPr fontId="13"/>
  </si>
  <si>
    <t>注２</t>
    <rPh sb="0" eb="1">
      <t>チュウ</t>
    </rPh>
    <phoneticPr fontId="13"/>
  </si>
  <si>
    <t>省エネルギー法規定</t>
    <rPh sb="7" eb="9">
      <t>キテイ</t>
    </rPh>
    <phoneticPr fontId="4"/>
  </si>
  <si>
    <t>URL:https://ghg-santeikohyo.env.go.jp/files/calc/r04_coefficient_rev.pdf</t>
    <phoneticPr fontId="4"/>
  </si>
  <si>
    <t>中国電力</t>
    <rPh sb="0" eb="2">
      <t>チュウゴク</t>
    </rPh>
    <rPh sb="2" eb="4">
      <t>デンリョク</t>
    </rPh>
    <phoneticPr fontId="13"/>
  </si>
  <si>
    <t>中国電力</t>
    <phoneticPr fontId="4"/>
  </si>
  <si>
    <t>※省エネ法施行規則の別表第3</t>
    <phoneticPr fontId="4"/>
  </si>
  <si>
    <t>URL：https://j-net21.smrj.go.jp/development/energyeff/Q1258.html</t>
    <phoneticPr fontId="4"/>
  </si>
  <si>
    <t>注２　都市ガスの熱量（GJ)欄の数値は、ガス供給事業者ごとの実際の換算係数を用いて算出した数値を記入して構いません。</t>
    <rPh sb="0" eb="1">
      <t>チュウ</t>
    </rPh>
    <rPh sb="8" eb="10">
      <t>ネツリョウ</t>
    </rPh>
    <rPh sb="33" eb="35">
      <t>カンサン</t>
    </rPh>
    <rPh sb="35" eb="37">
      <t>ケイスウ</t>
    </rPh>
    <rPh sb="38" eb="39">
      <t>モチ</t>
    </rPh>
    <rPh sb="41" eb="43">
      <t>サンシュツ</t>
    </rPh>
    <rPh sb="45" eb="47">
      <t>スウチ</t>
    </rPh>
    <rPh sb="48" eb="50">
      <t>キニュウ</t>
    </rPh>
    <rPh sb="52" eb="53">
      <t>カマ</t>
    </rPh>
    <phoneticPr fontId="13"/>
  </si>
  <si>
    <r>
      <t>二酸化炭素排出量
（t-CO</t>
    </r>
    <r>
      <rPr>
        <vertAlign val="subscript"/>
        <sz val="11"/>
        <rFont val="ＭＳ 明朝"/>
        <family val="1"/>
        <charset val="128"/>
      </rPr>
      <t>２</t>
    </r>
    <r>
      <rPr>
        <sz val="11"/>
        <rFont val="ＭＳ 明朝"/>
        <family val="1"/>
        <charset val="128"/>
      </rPr>
      <t>）</t>
    </r>
    <rPh sb="0" eb="3">
      <t>ニサンカ</t>
    </rPh>
    <rPh sb="3" eb="5">
      <t>タンソ</t>
    </rPh>
    <rPh sb="5" eb="7">
      <t>ハイシュツ</t>
    </rPh>
    <rPh sb="7" eb="8">
      <t>リョウ</t>
    </rPh>
    <phoneticPr fontId="13"/>
  </si>
  <si>
    <r>
      <t>CO</t>
    </r>
    <r>
      <rPr>
        <vertAlign val="subscript"/>
        <sz val="11"/>
        <rFont val="ＭＳ 明朝"/>
        <family val="1"/>
        <charset val="128"/>
      </rPr>
      <t>２</t>
    </r>
    <r>
      <rPr>
        <sz val="11"/>
        <rFont val="ＭＳ 明朝"/>
        <family val="1"/>
        <charset val="128"/>
      </rPr>
      <t>排出係数</t>
    </r>
    <rPh sb="3" eb="5">
      <t>ハイシュツ</t>
    </rPh>
    <rPh sb="5" eb="7">
      <t>ケイスウ</t>
    </rPh>
    <phoneticPr fontId="13"/>
  </si>
  <si>
    <r>
      <t>燃料　および</t>
    </r>
    <r>
      <rPr>
        <b/>
        <sz val="8"/>
        <rFont val="ＭＳ 明朝"/>
        <family val="1"/>
        <charset val="128"/>
      </rPr>
      <t>　</t>
    </r>
    <r>
      <rPr>
        <b/>
        <sz val="11"/>
        <rFont val="ＭＳ 明朝"/>
        <family val="1"/>
        <charset val="128"/>
      </rPr>
      <t>熱</t>
    </r>
    <rPh sb="0" eb="2">
      <t>ネンリョウ</t>
    </rPh>
    <rPh sb="7" eb="8">
      <t>ネツ</t>
    </rPh>
    <phoneticPr fontId="13"/>
  </si>
  <si>
    <r>
      <t>千m</t>
    </r>
    <r>
      <rPr>
        <vertAlign val="superscript"/>
        <sz val="11"/>
        <rFont val="ＭＳ 明朝"/>
        <family val="1"/>
        <charset val="128"/>
      </rPr>
      <t>3</t>
    </r>
    <rPh sb="0" eb="1">
      <t>セン</t>
    </rPh>
    <phoneticPr fontId="13"/>
  </si>
  <si>
    <r>
      <t>GJ/千m</t>
    </r>
    <r>
      <rPr>
        <vertAlign val="superscript"/>
        <sz val="11"/>
        <rFont val="ＭＳ 明朝"/>
        <family val="1"/>
        <charset val="128"/>
      </rPr>
      <t>3</t>
    </r>
    <rPh sb="3" eb="4">
      <t>セン</t>
    </rPh>
    <phoneticPr fontId="13"/>
  </si>
  <si>
    <r>
      <t>tCO</t>
    </r>
    <r>
      <rPr>
        <vertAlign val="subscript"/>
        <sz val="11"/>
        <rFont val="ＭＳ 明朝"/>
        <family val="1"/>
        <charset val="128"/>
      </rPr>
      <t>2</t>
    </r>
    <r>
      <rPr>
        <sz val="11"/>
        <rFont val="ＭＳ 明朝"/>
        <family val="1"/>
        <charset val="128"/>
      </rPr>
      <t>/GJ</t>
    </r>
    <phoneticPr fontId="13"/>
  </si>
  <si>
    <r>
      <t>kgCO</t>
    </r>
    <r>
      <rPr>
        <vertAlign val="subscript"/>
        <sz val="11"/>
        <rFont val="ＭＳ 明朝"/>
        <family val="1"/>
        <charset val="128"/>
      </rPr>
      <t>2</t>
    </r>
    <r>
      <rPr>
        <sz val="11"/>
        <rFont val="ＭＳ 明朝"/>
        <family val="1"/>
        <charset val="128"/>
      </rPr>
      <t>/kWh</t>
    </r>
    <phoneticPr fontId="13"/>
  </si>
  <si>
    <r>
      <t>温室効果ガス排出量　t-CO</t>
    </r>
    <r>
      <rPr>
        <vertAlign val="subscript"/>
        <sz val="12"/>
        <rFont val="ＭＳ 明朝"/>
        <family val="1"/>
        <charset val="128"/>
      </rPr>
      <t>２</t>
    </r>
    <rPh sb="0" eb="2">
      <t>オンシツ</t>
    </rPh>
    <rPh sb="2" eb="4">
      <t>コウカ</t>
    </rPh>
    <rPh sb="6" eb="9">
      <t>ハイシュツリョウ</t>
    </rPh>
    <phoneticPr fontId="13"/>
  </si>
  <si>
    <t>原油（コンデンセートを除く）</t>
    <rPh sb="0" eb="2">
      <t>ゲンユ</t>
    </rPh>
    <rPh sb="11" eb="12">
      <t>ノゾ</t>
    </rPh>
    <phoneticPr fontId="13"/>
  </si>
  <si>
    <t>住所</t>
    <rPh sb="0" eb="2">
      <t>ジュウショ</t>
    </rPh>
    <phoneticPr fontId="13"/>
  </si>
  <si>
    <t>（参考様式）</t>
    <rPh sb="1" eb="5">
      <t>サンコウヨウシキ</t>
    </rPh>
    <phoneticPr fontId="4"/>
  </si>
  <si>
    <t>直近決算</t>
    <rPh sb="0" eb="4">
      <t>チョッキンケッサン</t>
    </rPh>
    <phoneticPr fontId="4"/>
  </si>
  <si>
    <t>導入後（見込み）</t>
    <rPh sb="0" eb="3">
      <t>ドウニュウゴ</t>
    </rPh>
    <rPh sb="4" eb="6">
      <t>ミコ</t>
    </rPh>
    <phoneticPr fontId="4"/>
  </si>
  <si>
    <t>※エネルギー使用量は、（参考様式）削減率計算用より自動転記</t>
    <rPh sb="6" eb="9">
      <t>シヨウリョウ</t>
    </rPh>
    <rPh sb="12" eb="14">
      <t>サンコウ</t>
    </rPh>
    <rPh sb="14" eb="16">
      <t>ヨウシキ</t>
    </rPh>
    <rPh sb="17" eb="19">
      <t>サクゲン</t>
    </rPh>
    <rPh sb="19" eb="20">
      <t>リツ</t>
    </rPh>
    <rPh sb="20" eb="22">
      <t>ケイサン</t>
    </rPh>
    <rPh sb="22" eb="23">
      <t>ヨウ</t>
    </rPh>
    <rPh sb="25" eb="29">
      <t>ジドウテンキ</t>
    </rPh>
    <phoneticPr fontId="4"/>
  </si>
  <si>
    <t>エネルギー使用量
（GJ）</t>
    <rPh sb="5" eb="8">
      <t>シヨウリョウ</t>
    </rPh>
    <phoneticPr fontId="4"/>
  </si>
  <si>
    <t>売上高
（千円）</t>
    <rPh sb="0" eb="3">
      <t>ウリアゲダカ</t>
    </rPh>
    <rPh sb="5" eb="7">
      <t>センエン</t>
    </rPh>
    <phoneticPr fontId="4"/>
  </si>
  <si>
    <t>消費原単位
（％）</t>
    <rPh sb="0" eb="5">
      <t>ショウヒゲンタンイ</t>
    </rPh>
    <phoneticPr fontId="4"/>
  </si>
  <si>
    <t>※1GJ=277.778kwh</t>
    <phoneticPr fontId="4"/>
  </si>
  <si>
    <t>※https://www.tani-o-henkan-suru.info/index.php</t>
    <phoneticPr fontId="4"/>
  </si>
  <si>
    <t>※売上高の直近決算部分は、事業計画書詳細より自動転記</t>
    <rPh sb="1" eb="4">
      <t>ウリアゲダカ</t>
    </rPh>
    <rPh sb="5" eb="9">
      <t>チョッキンケッサン</t>
    </rPh>
    <rPh sb="9" eb="11">
      <t>ブブン</t>
    </rPh>
    <rPh sb="13" eb="18">
      <t>ジギョウケイカクショ</t>
    </rPh>
    <rPh sb="18" eb="20">
      <t>ショウサイ</t>
    </rPh>
    <rPh sb="22" eb="26">
      <t>ジドウテンキ</t>
    </rPh>
    <phoneticPr fontId="4"/>
  </si>
  <si>
    <t>＜メモ＞</t>
    <phoneticPr fontId="4"/>
  </si>
  <si>
    <t>使用量
（A)</t>
    <rPh sb="0" eb="3">
      <t>シヨウリョウ</t>
    </rPh>
    <phoneticPr fontId="13"/>
  </si>
  <si>
    <r>
      <t>排出量
（kg-CO</t>
    </r>
    <r>
      <rPr>
        <vertAlign val="subscript"/>
        <sz val="10"/>
        <rFont val="ＭＳ Ｐゴシック"/>
        <family val="3"/>
        <charset val="128"/>
      </rPr>
      <t>2</t>
    </r>
    <r>
      <rPr>
        <sz val="10"/>
        <rFont val="ＭＳ Ｐゴシック"/>
        <family val="3"/>
        <charset val="128"/>
      </rPr>
      <t>）
（A×B）or
（A×B×C)</t>
    </r>
    <phoneticPr fontId="13"/>
  </si>
  <si>
    <t>割合</t>
    <rPh sb="0" eb="2">
      <t>ワリアイ</t>
    </rPh>
    <phoneticPr fontId="13"/>
  </si>
  <si>
    <t>排出係数
（B)</t>
    <phoneticPr fontId="13"/>
  </si>
  <si>
    <t>単位発熱量
（C)</t>
    <rPh sb="0" eb="2">
      <t>タンイ</t>
    </rPh>
    <rPh sb="2" eb="4">
      <t>ハツネツ</t>
    </rPh>
    <rPh sb="4" eb="5">
      <t>リョウ</t>
    </rPh>
    <phoneticPr fontId="13"/>
  </si>
  <si>
    <t>二酸化炭素排出量</t>
    <rPh sb="0" eb="3">
      <t>ニサンカ</t>
    </rPh>
    <rPh sb="3" eb="5">
      <t>タンソ</t>
    </rPh>
    <rPh sb="5" eb="7">
      <t>ハイシュツ</t>
    </rPh>
    <rPh sb="7" eb="8">
      <t>リョウ</t>
    </rPh>
    <phoneticPr fontId="13"/>
  </si>
  <si>
    <t>エネルギー消費</t>
    <rPh sb="5" eb="7">
      <t>ショウヒ</t>
    </rPh>
    <phoneticPr fontId="13"/>
  </si>
  <si>
    <t>購入電力</t>
    <rPh sb="0" eb="2">
      <t>コウニュウ</t>
    </rPh>
    <rPh sb="2" eb="4">
      <t>デンリョク</t>
    </rPh>
    <phoneticPr fontId="13"/>
  </si>
  <si>
    <t>ｋＷｈ</t>
    <phoneticPr fontId="13"/>
  </si>
  <si>
    <t>(kg-CO2/kWh)</t>
  </si>
  <si>
    <t>化石燃料</t>
    <rPh sb="0" eb="2">
      <t>カセキ</t>
    </rPh>
    <rPh sb="2" eb="4">
      <t>ネンリョウ</t>
    </rPh>
    <phoneticPr fontId="13"/>
  </si>
  <si>
    <t>Ｌ</t>
  </si>
  <si>
    <t>(kg-CO2/MJ)</t>
  </si>
  <si>
    <t>(MJ/l)</t>
  </si>
  <si>
    <r>
      <t>Nm</t>
    </r>
    <r>
      <rPr>
        <vertAlign val="superscript"/>
        <sz val="10"/>
        <rFont val="ＭＳ Ｐゴシック"/>
        <family val="3"/>
        <charset val="128"/>
      </rPr>
      <t>3</t>
    </r>
    <phoneticPr fontId="13"/>
  </si>
  <si>
    <t>(MJ/Nm3)</t>
  </si>
  <si>
    <t>液化天然ガス(LNG)</t>
    <rPh sb="0" eb="2">
      <t>エキカ</t>
    </rPh>
    <rPh sb="2" eb="4">
      <t>テンネン</t>
    </rPh>
    <phoneticPr fontId="13"/>
  </si>
  <si>
    <t>ｋｇ</t>
  </si>
  <si>
    <t>(MJ/kg)</t>
  </si>
  <si>
    <t>液化石油ガス(LPG)</t>
    <phoneticPr fontId="13"/>
  </si>
  <si>
    <t>ｋｇ</t>
    <phoneticPr fontId="13"/>
  </si>
  <si>
    <t>ガソリン</t>
    <phoneticPr fontId="13"/>
  </si>
  <si>
    <t>Ｌ</t>
    <phoneticPr fontId="13"/>
  </si>
  <si>
    <t>軽油</t>
    <phoneticPr fontId="13"/>
  </si>
  <si>
    <t>化石燃料　小計</t>
    <rPh sb="0" eb="2">
      <t>カセキ</t>
    </rPh>
    <rPh sb="2" eb="4">
      <t>ネンリョウ</t>
    </rPh>
    <rPh sb="5" eb="7">
      <t>ショウケイ</t>
    </rPh>
    <phoneticPr fontId="13"/>
  </si>
  <si>
    <t>その他　小計</t>
    <rPh sb="2" eb="3">
      <t>タ</t>
    </rPh>
    <rPh sb="4" eb="6">
      <t>ショウケイ</t>
    </rPh>
    <phoneticPr fontId="13"/>
  </si>
  <si>
    <t>エネルギー消費　計</t>
    <rPh sb="5" eb="7">
      <t>ショウヒ</t>
    </rPh>
    <rPh sb="8" eb="9">
      <t>ケイ</t>
    </rPh>
    <phoneticPr fontId="13"/>
  </si>
  <si>
    <t>産廃</t>
    <rPh sb="0" eb="1">
      <t>サン</t>
    </rPh>
    <phoneticPr fontId="13"/>
  </si>
  <si>
    <t>廃油</t>
    <rPh sb="0" eb="2">
      <t>ハイユ</t>
    </rPh>
    <phoneticPr fontId="13"/>
  </si>
  <si>
    <t>(kg-CO2/t)</t>
  </si>
  <si>
    <t>廃プラスチック</t>
    <rPh sb="0" eb="1">
      <t>ハイ</t>
    </rPh>
    <phoneticPr fontId="13"/>
  </si>
  <si>
    <t>ｔ</t>
    <phoneticPr fontId="13"/>
  </si>
  <si>
    <t>廃棄物焼却処理　計</t>
    <rPh sb="0" eb="3">
      <t>ハイキブツ</t>
    </rPh>
    <rPh sb="3" eb="5">
      <t>ショウキャク</t>
    </rPh>
    <rPh sb="5" eb="7">
      <t>ショリ</t>
    </rPh>
    <rPh sb="8" eb="9">
      <t>ケイ</t>
    </rPh>
    <phoneticPr fontId="13"/>
  </si>
  <si>
    <t>その他　計</t>
    <rPh sb="2" eb="3">
      <t>タ</t>
    </rPh>
    <rPh sb="4" eb="5">
      <t>ケイ</t>
    </rPh>
    <phoneticPr fontId="13"/>
  </si>
  <si>
    <t>二酸化炭素合計</t>
    <rPh sb="0" eb="3">
      <t>ニサンカ</t>
    </rPh>
    <rPh sb="3" eb="5">
      <t>タンソ</t>
    </rPh>
    <rPh sb="5" eb="7">
      <t>ゴウケイ</t>
    </rPh>
    <phoneticPr fontId="13"/>
  </si>
  <si>
    <t>○LPGの消費量を気体（m３）として把握している場合については「１m3＝2.07kg」として換算してください。</t>
  </si>
  <si>
    <t>（出所：一般社団法人省エネルギーセンター　省エネルギー手帳）</t>
    <phoneticPr fontId="13"/>
  </si>
  <si>
    <t>１年前</t>
    <rPh sb="1" eb="3">
      <t>ネンマエ</t>
    </rPh>
    <phoneticPr fontId="4"/>
  </si>
  <si>
    <t>設備導入年度</t>
    <rPh sb="0" eb="6">
      <t>セツビドウニュウネンド</t>
    </rPh>
    <phoneticPr fontId="4"/>
  </si>
  <si>
    <t>←排出係数はご契約の電力会社によって異なります。　環境省HPよりご確認いただき、入力してください。</t>
    <rPh sb="1" eb="5">
      <t>ハイシュツケイスウ</t>
    </rPh>
    <rPh sb="7" eb="9">
      <t>ケイヤク</t>
    </rPh>
    <rPh sb="10" eb="14">
      <t>デンリョクガイシャ</t>
    </rPh>
    <rPh sb="18" eb="19">
      <t>コト</t>
    </rPh>
    <rPh sb="25" eb="28">
      <t>カンキョウショウ</t>
    </rPh>
    <rPh sb="33" eb="35">
      <t>カクニン</t>
    </rPh>
    <rPh sb="40" eb="42">
      <t>ニュウリョク</t>
    </rPh>
    <phoneticPr fontId="4"/>
  </si>
  <si>
    <t>使用量</t>
    <rPh sb="0" eb="3">
      <t>シヨウリョウ</t>
    </rPh>
    <phoneticPr fontId="22"/>
  </si>
  <si>
    <t>請求額</t>
    <rPh sb="0" eb="3">
      <t>セイキュウガク</t>
    </rPh>
    <phoneticPr fontId="22"/>
  </si>
  <si>
    <t>月</t>
    <rPh sb="0" eb="1">
      <t>ガツ</t>
    </rPh>
    <phoneticPr fontId="22"/>
  </si>
  <si>
    <t>コールタール</t>
  </si>
  <si>
    <t>ナフサ</t>
  </si>
  <si>
    <t>納入
業者</t>
    <rPh sb="0" eb="2">
      <t>ノウニュウ</t>
    </rPh>
    <rPh sb="3" eb="5">
      <t>ギョウシャ</t>
    </rPh>
    <phoneticPr fontId="4"/>
  </si>
  <si>
    <t>排出係数</t>
    <rPh sb="0" eb="4">
      <t>ハイシュツケイスウ</t>
    </rPh>
    <phoneticPr fontId="4"/>
  </si>
  <si>
    <t>都市ガス</t>
    <phoneticPr fontId="4"/>
  </si>
  <si>
    <t>エネルギー種別（単位）</t>
    <rPh sb="5" eb="7">
      <t>シュベツ</t>
    </rPh>
    <rPh sb="8" eb="10">
      <t>タンイ</t>
    </rPh>
    <phoneticPr fontId="22"/>
  </si>
  <si>
    <t>（kL）</t>
    <phoneticPr fontId="4"/>
  </si>
  <si>
    <t>（t）</t>
    <phoneticPr fontId="4"/>
  </si>
  <si>
    <r>
      <t>（千m</t>
    </r>
    <r>
      <rPr>
        <vertAlign val="superscript"/>
        <sz val="11"/>
        <rFont val="ＭＳ 明朝"/>
        <family val="1"/>
        <charset val="128"/>
      </rPr>
      <t>3</t>
    </r>
    <r>
      <rPr>
        <sz val="10.5"/>
        <rFont val="ＭＳ 明朝"/>
        <family val="1"/>
        <charset val="128"/>
      </rPr>
      <t>）</t>
    </r>
    <rPh sb="1" eb="2">
      <t>セン</t>
    </rPh>
    <phoneticPr fontId="13"/>
  </si>
  <si>
    <t>　「（参考様式）エネルギー消費原単位改善率計算用A」シート</t>
    <phoneticPr fontId="4"/>
  </si>
  <si>
    <t>←(参考様式)エネルギー起源二酸化炭素排出量計算用から転記</t>
    <rPh sb="2" eb="6">
      <t>サンコウヨウシキ</t>
    </rPh>
    <rPh sb="12" eb="14">
      <t>キゲン</t>
    </rPh>
    <rPh sb="14" eb="25">
      <t>ニサンカタンソハイシュツリョウケイサンヨウ</t>
    </rPh>
    <rPh sb="27" eb="29">
      <t>テンキ</t>
    </rPh>
    <phoneticPr fontId="4"/>
  </si>
  <si>
    <t>補助事業実施前の
エネルギー使用量</t>
    <rPh sb="0" eb="2">
      <t>ホジョ</t>
    </rPh>
    <rPh sb="2" eb="4">
      <t>ジギョウ</t>
    </rPh>
    <rPh sb="4" eb="6">
      <t>ジッシ</t>
    </rPh>
    <rPh sb="6" eb="7">
      <t>マエ</t>
    </rPh>
    <rPh sb="14" eb="17">
      <t>シヨウリョウ</t>
    </rPh>
    <phoneticPr fontId="13"/>
  </si>
  <si>
    <t>補助事業による
エネルギー使用削減量</t>
    <rPh sb="0" eb="2">
      <t>ホジョ</t>
    </rPh>
    <rPh sb="2" eb="4">
      <t>ジギョウ</t>
    </rPh>
    <rPh sb="13" eb="15">
      <t>シヨウ</t>
    </rPh>
    <rPh sb="15" eb="17">
      <t>サクゲン</t>
    </rPh>
    <rPh sb="17" eb="18">
      <t>リョウ</t>
    </rPh>
    <phoneticPr fontId="13"/>
  </si>
  <si>
    <t>補助事業実施後の
エネルギー使用量</t>
    <rPh sb="0" eb="2">
      <t>ホジョ</t>
    </rPh>
    <rPh sb="2" eb="4">
      <t>ジギョウ</t>
    </rPh>
    <rPh sb="4" eb="6">
      <t>ジッシ</t>
    </rPh>
    <rPh sb="6" eb="7">
      <t>ゴ</t>
    </rPh>
    <rPh sb="14" eb="17">
      <t>シヨウリョウ</t>
    </rPh>
    <phoneticPr fontId="13"/>
  </si>
  <si>
    <t>（参考様式）エネルギー起源二酸化炭素排出量計算用</t>
    <rPh sb="1" eb="3">
      <t>サンコウ</t>
    </rPh>
    <rPh sb="3" eb="5">
      <t>ヨウシキ</t>
    </rPh>
    <rPh sb="11" eb="13">
      <t>キゲン</t>
    </rPh>
    <rPh sb="13" eb="16">
      <t>ニサンカ</t>
    </rPh>
    <rPh sb="16" eb="18">
      <t>タンソ</t>
    </rPh>
    <rPh sb="18" eb="20">
      <t>ハイシュツ</t>
    </rPh>
    <rPh sb="20" eb="21">
      <t>リョウ</t>
    </rPh>
    <rPh sb="21" eb="24">
      <t>ケイサンヨウ</t>
    </rPh>
    <phoneticPr fontId="13"/>
  </si>
  <si>
    <t>「営業利益」：売上総利益（売上高－売上原価）－販売費及び一般管理費</t>
    <phoneticPr fontId="4"/>
  </si>
  <si>
    <t>（参考様式）エネルギー消費原単位改善率計算用</t>
    <rPh sb="1" eb="3">
      <t>サンコウ</t>
    </rPh>
    <rPh sb="3" eb="5">
      <t>ヨウシキ</t>
    </rPh>
    <rPh sb="11" eb="13">
      <t>ショウヒ</t>
    </rPh>
    <rPh sb="13" eb="16">
      <t>ゲンタンイ</t>
    </rPh>
    <rPh sb="16" eb="18">
      <t>カイゼン</t>
    </rPh>
    <rPh sb="18" eb="19">
      <t>リツ</t>
    </rPh>
    <rPh sb="19" eb="21">
      <t>ケイサン</t>
    </rPh>
    <rPh sb="21" eb="22">
      <t>ヨウ</t>
    </rPh>
    <phoneticPr fontId="4"/>
  </si>
  <si>
    <t>黄色セルのみ入力してください</t>
    <rPh sb="0" eb="2">
      <t>キイロ</t>
    </rPh>
    <rPh sb="6" eb="8">
      <t>ニュウリョク</t>
    </rPh>
    <phoneticPr fontId="2"/>
  </si>
  <si>
    <t>←直近決算期（１年間）　</t>
    <rPh sb="1" eb="3">
      <t>チョッキン</t>
    </rPh>
    <rPh sb="3" eb="6">
      <t>ケッサンキ</t>
    </rPh>
    <rPh sb="8" eb="10">
      <t>ネンカン</t>
    </rPh>
    <phoneticPr fontId="4"/>
  </si>
  <si>
    <t>　より自動転記されます</t>
    <phoneticPr fontId="4"/>
  </si>
  <si>
    <t>　増える分をマイナス表記で入力ください</t>
    <phoneticPr fontId="4"/>
  </si>
  <si>
    <t>←「燃料および熱」に係る補助事業実施前のエネルギー使用量は</t>
    <rPh sb="12" eb="14">
      <t>ホジョ</t>
    </rPh>
    <rPh sb="14" eb="16">
      <t>ジギョウ</t>
    </rPh>
    <rPh sb="16" eb="19">
      <t>ジッシマエ</t>
    </rPh>
    <rPh sb="25" eb="28">
      <t>シヨウリョウ</t>
    </rPh>
    <phoneticPr fontId="4"/>
  </si>
  <si>
    <t>←エネルギー使用削減量欄：エネルギー使用量が増える場合は、</t>
    <rPh sb="11" eb="12">
      <t>ラン</t>
    </rPh>
    <phoneticPr fontId="4"/>
  </si>
  <si>
    <t>←補助事業によるエネルギー使用削減量の積算値については</t>
    <rPh sb="19" eb="21">
      <t>セキサン</t>
    </rPh>
    <rPh sb="21" eb="22">
      <t>チ</t>
    </rPh>
    <phoneticPr fontId="4"/>
  </si>
  <si>
    <t>　単位間違いのないように記入ください。</t>
    <phoneticPr fontId="4"/>
  </si>
  <si>
    <t>←「電気」に係る補助事業実施前のエネルギー使用量及び補助事</t>
    <rPh sb="2" eb="4">
      <t>デンキ</t>
    </rPh>
    <rPh sb="6" eb="7">
      <t>カカ</t>
    </rPh>
    <rPh sb="8" eb="10">
      <t>ホジョ</t>
    </rPh>
    <rPh sb="10" eb="12">
      <t>ジギョウ</t>
    </rPh>
    <rPh sb="12" eb="15">
      <t>ジッシマエ</t>
    </rPh>
    <rPh sb="21" eb="24">
      <t>シヨウリョウ</t>
    </rPh>
    <phoneticPr fontId="4"/>
  </si>
  <si>
    <t>　業によるエネルギー使用削減量は千kWh単位となっていますので</t>
    <rPh sb="20" eb="22">
      <t>タンイ</t>
    </rPh>
    <phoneticPr fontId="4"/>
  </si>
  <si>
    <t>←「燃料および熱」に係る補助事業実施前のエネルギー使用量及び請求額を入力してください</t>
    <rPh sb="12" eb="14">
      <t>ホジョ</t>
    </rPh>
    <rPh sb="14" eb="16">
      <t>ジギョウ</t>
    </rPh>
    <rPh sb="16" eb="19">
      <t>ジッシマエ</t>
    </rPh>
    <rPh sb="25" eb="28">
      <t>シヨウリョウ</t>
    </rPh>
    <rPh sb="28" eb="29">
      <t>オヨ</t>
    </rPh>
    <rPh sb="30" eb="33">
      <t>セイキュウガク</t>
    </rPh>
    <rPh sb="34" eb="36">
      <t>ニュウリョク</t>
    </rPh>
    <phoneticPr fontId="4"/>
  </si>
  <si>
    <t>←「1年前」：直近決算書から転記、「設備導入年度」以降は推計値を入力してください</t>
    <rPh sb="3" eb="5">
      <t>ネンマエ</t>
    </rPh>
    <rPh sb="7" eb="9">
      <t>チョッキン</t>
    </rPh>
    <rPh sb="9" eb="12">
      <t>ケッサンショ</t>
    </rPh>
    <rPh sb="14" eb="16">
      <t>テンキ</t>
    </rPh>
    <rPh sb="18" eb="20">
      <t>セツビ</t>
    </rPh>
    <rPh sb="20" eb="22">
      <t>ドウニュウ</t>
    </rPh>
    <rPh sb="22" eb="24">
      <t>ネンド</t>
    </rPh>
    <rPh sb="25" eb="27">
      <t>イコウ</t>
    </rPh>
    <rPh sb="28" eb="31">
      <t>スイケイチ</t>
    </rPh>
    <rPh sb="32" eb="34">
      <t>ニュウリョク</t>
    </rPh>
    <phoneticPr fontId="4"/>
  </si>
  <si>
    <t>黄色セルの該当部分のみ入力してください</t>
    <rPh sb="0" eb="2">
      <t>キイロ</t>
    </rPh>
    <rPh sb="5" eb="7">
      <t>ガイトウ</t>
    </rPh>
    <rPh sb="7" eb="9">
      <t>ブブン</t>
    </rPh>
    <rPh sb="11" eb="13">
      <t>ニュウリョク</t>
    </rPh>
    <phoneticPr fontId="2"/>
  </si>
  <si>
    <t>本頁は入力不要です</t>
    <rPh sb="0" eb="1">
      <t>ホン</t>
    </rPh>
    <rPh sb="1" eb="2">
      <t>ページ</t>
    </rPh>
    <rPh sb="3" eb="7">
      <t>ニュウリョクフヨウ</t>
    </rPh>
    <phoneticPr fontId="4"/>
  </si>
  <si>
    <t>金額の単位が千円となっているので、桁間違いのないように記入してください</t>
    <rPh sb="0" eb="2">
      <t>キンガク</t>
    </rPh>
    <rPh sb="3" eb="5">
      <t>タンイ</t>
    </rPh>
    <rPh sb="6" eb="8">
      <t>センエン</t>
    </rPh>
    <rPh sb="17" eb="18">
      <t>ケタ</t>
    </rPh>
    <rPh sb="18" eb="20">
      <t>マチガ</t>
    </rPh>
    <rPh sb="27" eb="29">
      <t>キニュウ</t>
    </rPh>
    <phoneticPr fontId="4"/>
  </si>
  <si>
    <t>←直近決算期（１年間）</t>
    <rPh sb="1" eb="3">
      <t>チョッキン</t>
    </rPh>
    <rPh sb="3" eb="6">
      <t>ケッサンキ</t>
    </rPh>
    <rPh sb="8" eb="10">
      <t>ネンカン</t>
    </rPh>
    <phoneticPr fontId="4"/>
  </si>
  <si>
    <t>　客観的・合理的にその数値の根拠が説明されている資料を</t>
    <rPh sb="1" eb="4">
      <t>キャッカンテキ</t>
    </rPh>
    <rPh sb="5" eb="8">
      <t>ゴウリテキ</t>
    </rPh>
    <rPh sb="11" eb="13">
      <t>スウチ</t>
    </rPh>
    <rPh sb="14" eb="16">
      <t>コンキョ</t>
    </rPh>
    <rPh sb="17" eb="19">
      <t>セツメイ</t>
    </rPh>
    <rPh sb="24" eb="26">
      <t>シリョウ</t>
    </rPh>
    <phoneticPr fontId="4"/>
  </si>
  <si>
    <t>　施工業者様等にご相談の上、提出してください</t>
    <phoneticPr fontId="4"/>
  </si>
  <si>
    <t>※関西電力：0.309</t>
    <rPh sb="1" eb="5">
      <t>カンサイデンリョク</t>
    </rPh>
    <phoneticPr fontId="4"/>
  </si>
  <si>
    <t>■エネルギー使用量</t>
    <rPh sb="6" eb="9">
      <t>シヨウリョウ</t>
    </rPh>
    <phoneticPr fontId="4"/>
  </si>
  <si>
    <t>項目</t>
    <rPh sb="0" eb="2">
      <t>コウモク</t>
    </rPh>
    <phoneticPr fontId="4"/>
  </si>
  <si>
    <t>エネルギー使用量</t>
    <rPh sb="5" eb="8">
      <t>シヨウリョウ</t>
    </rPh>
    <phoneticPr fontId="4"/>
  </si>
  <si>
    <t>炭素生産性</t>
    <rPh sb="0" eb="5">
      <t>タンソセイサンセイ</t>
    </rPh>
    <phoneticPr fontId="4"/>
  </si>
  <si>
    <t>実施前</t>
    <rPh sb="0" eb="3">
      <t>ジッシマエ</t>
    </rPh>
    <phoneticPr fontId="4"/>
  </si>
  <si>
    <t>実施後</t>
    <rPh sb="0" eb="3">
      <t>ジッシゴ</t>
    </rPh>
    <phoneticPr fontId="4"/>
  </si>
  <si>
    <t>削減効果（％）</t>
    <rPh sb="0" eb="4">
      <t>サクゲンコウカ</t>
    </rPh>
    <phoneticPr fontId="4"/>
  </si>
  <si>
    <t>削減効果（KL）</t>
    <rPh sb="0" eb="4">
      <t>サクゲンコウカ</t>
    </rPh>
    <phoneticPr fontId="4"/>
  </si>
  <si>
    <t>実施前（KL）</t>
    <rPh sb="0" eb="3">
      <t>ジッシマエ</t>
    </rPh>
    <phoneticPr fontId="4"/>
  </si>
  <si>
    <t>実施後（KL）</t>
    <rPh sb="0" eb="3">
      <t>ジッシゴ</t>
    </rPh>
    <phoneticPr fontId="4"/>
  </si>
  <si>
    <t>削減等効果（％）</t>
    <rPh sb="0" eb="2">
      <t>サクゲン</t>
    </rPh>
    <rPh sb="2" eb="3">
      <t>ナド</t>
    </rPh>
    <rPh sb="3" eb="5">
      <t>コウカ</t>
    </rPh>
    <phoneticPr fontId="4"/>
  </si>
  <si>
    <t>エネルギー消費
原単位改善率</t>
    <rPh sb="5" eb="7">
      <t>ショウヒ</t>
    </rPh>
    <rPh sb="8" eb="11">
      <t>ゲンタンイ</t>
    </rPh>
    <rPh sb="11" eb="14">
      <t>カイゼンリツ</t>
    </rPh>
    <phoneticPr fontId="4"/>
  </si>
  <si>
    <t>電気（直近）</t>
    <rPh sb="0" eb="2">
      <t>デンキ</t>
    </rPh>
    <rPh sb="3" eb="5">
      <t>チョッキン</t>
    </rPh>
    <phoneticPr fontId="13"/>
  </si>
  <si>
    <t>（kwh）</t>
    <phoneticPr fontId="4"/>
  </si>
  <si>
    <t>電気（前期）</t>
    <rPh sb="0" eb="2">
      <t>デンキ</t>
    </rPh>
    <rPh sb="3" eb="5">
      <t>ゼンキ</t>
    </rPh>
    <phoneticPr fontId="13"/>
  </si>
  <si>
    <t>電気（２期前）</t>
    <rPh sb="0" eb="2">
      <t>デンキ</t>
    </rPh>
    <rPh sb="4" eb="6">
      <t>キマエ</t>
    </rPh>
    <phoneticPr fontId="13"/>
  </si>
  <si>
    <t>（参考：売上額）</t>
    <rPh sb="1" eb="3">
      <t>サンコウ</t>
    </rPh>
    <rPh sb="4" eb="6">
      <t>ウリアゲ</t>
    </rPh>
    <rPh sb="6" eb="7">
      <t>ガク</t>
    </rPh>
    <phoneticPr fontId="4"/>
  </si>
  <si>
    <t>売上額</t>
    <rPh sb="0" eb="2">
      <t>ウリアゲ</t>
    </rPh>
    <rPh sb="2" eb="3">
      <t>ガク</t>
    </rPh>
    <phoneticPr fontId="4"/>
  </si>
  <si>
    <t>売上（直近）</t>
    <rPh sb="0" eb="2">
      <t>ウリアゲ</t>
    </rPh>
    <rPh sb="3" eb="5">
      <t>チョッキン</t>
    </rPh>
    <phoneticPr fontId="13"/>
  </si>
  <si>
    <t>（円）</t>
    <rPh sb="1" eb="2">
      <t>エン</t>
    </rPh>
    <phoneticPr fontId="4"/>
  </si>
  <si>
    <t>売上（前期）</t>
    <rPh sb="0" eb="2">
      <t>ウリアゲ</t>
    </rPh>
    <rPh sb="3" eb="5">
      <t>ゼンキ</t>
    </rPh>
    <phoneticPr fontId="13"/>
  </si>
  <si>
    <t>売上（２期前）</t>
    <rPh sb="0" eb="2">
      <t>ウリアゲ</t>
    </rPh>
    <rPh sb="4" eb="6">
      <t>キマエ</t>
    </rPh>
    <phoneticPr fontId="13"/>
  </si>
  <si>
    <t>（参考：電力費／売上額）</t>
    <rPh sb="1" eb="3">
      <t>サンコウ</t>
    </rPh>
    <rPh sb="4" eb="6">
      <t>デンリョク</t>
    </rPh>
    <rPh sb="6" eb="7">
      <t>ヒ</t>
    </rPh>
    <rPh sb="8" eb="10">
      <t>ウリアゲ</t>
    </rPh>
    <rPh sb="10" eb="11">
      <t>ガク</t>
    </rPh>
    <phoneticPr fontId="4"/>
  </si>
  <si>
    <t>電力費／売上（直近）</t>
    <rPh sb="0" eb="3">
      <t>デンリョクヒ</t>
    </rPh>
    <rPh sb="4" eb="6">
      <t>ウリアゲ</t>
    </rPh>
    <rPh sb="7" eb="9">
      <t>チョッキン</t>
    </rPh>
    <phoneticPr fontId="13"/>
  </si>
  <si>
    <t>％</t>
    <phoneticPr fontId="4"/>
  </si>
  <si>
    <t>電力費／売上（前期）</t>
    <rPh sb="0" eb="3">
      <t>デンリョクヒ</t>
    </rPh>
    <rPh sb="4" eb="6">
      <t>ウリアゲ</t>
    </rPh>
    <rPh sb="7" eb="9">
      <t>ゼンキ</t>
    </rPh>
    <phoneticPr fontId="13"/>
  </si>
  <si>
    <t>電力費／売上（２期前）</t>
    <rPh sb="0" eb="3">
      <t>デンリョクヒ</t>
    </rPh>
    <rPh sb="4" eb="6">
      <t>ウリアゲ</t>
    </rPh>
    <rPh sb="8" eb="10">
      <t>キマエ</t>
    </rPh>
    <phoneticPr fontId="13"/>
  </si>
  <si>
    <t>別紙４（様式第１号関係）事業所全体のエネルギー削減量の計算表</t>
    <rPh sb="0" eb="2">
      <t>ベッシ</t>
    </rPh>
    <rPh sb="4" eb="6">
      <t>ヨウシキ</t>
    </rPh>
    <rPh sb="6" eb="7">
      <t>ダイ</t>
    </rPh>
    <rPh sb="8" eb="9">
      <t>ゴウ</t>
    </rPh>
    <rPh sb="9" eb="11">
      <t>カンケイ</t>
    </rPh>
    <rPh sb="12" eb="15">
      <t>ジギョウショ</t>
    </rPh>
    <rPh sb="15" eb="17">
      <t>ゼンタイ</t>
    </rPh>
    <rPh sb="23" eb="25">
      <t>サクゲン</t>
    </rPh>
    <rPh sb="25" eb="26">
      <t>リョウ</t>
    </rPh>
    <rPh sb="27" eb="30">
      <t>ケイサンヒョウ</t>
    </rPh>
    <phoneticPr fontId="13"/>
  </si>
  <si>
    <t>別紙４－１（様式第１号関係）事業所全体のエネルギー削減量の計算表（電気以外、１年分）</t>
    <rPh sb="0" eb="2">
      <t>ベッシ</t>
    </rPh>
    <rPh sb="6" eb="8">
      <t>ヨウシキ</t>
    </rPh>
    <rPh sb="8" eb="9">
      <t>ダイ</t>
    </rPh>
    <rPh sb="10" eb="11">
      <t>ゴウ</t>
    </rPh>
    <rPh sb="11" eb="13">
      <t>カンケイ</t>
    </rPh>
    <rPh sb="33" eb="35">
      <t>デンキ</t>
    </rPh>
    <rPh sb="35" eb="37">
      <t>イガイ</t>
    </rPh>
    <rPh sb="39" eb="41">
      <t>ネンブン</t>
    </rPh>
    <phoneticPr fontId="4"/>
  </si>
  <si>
    <t>別紙４－２（様式第１号関係）事業所全体のエネルギー削減量の計算表（電気、過去３年分）</t>
    <rPh sb="0" eb="2">
      <t>ベッシ</t>
    </rPh>
    <rPh sb="6" eb="8">
      <t>ヨウシキ</t>
    </rPh>
    <rPh sb="8" eb="9">
      <t>ダイ</t>
    </rPh>
    <rPh sb="10" eb="11">
      <t>ゴウ</t>
    </rPh>
    <rPh sb="11" eb="13">
      <t>カンケイ</t>
    </rPh>
    <rPh sb="33" eb="35">
      <t>デンキ</t>
    </rPh>
    <rPh sb="36" eb="38">
      <t>カコ</t>
    </rPh>
    <rPh sb="39" eb="41">
      <t>ネンブン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</si>
</sst>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0&quot;)&quot;"/>
    <numFmt numFmtId="177" formatCode="#,##0.0;&quot;▲ &quot;#,##0.0"/>
    <numFmt numFmtId="178" formatCode="#,##0.0000;&quot;▲ &quot;#,##0.0000"/>
    <numFmt numFmtId="179" formatCode="#,##0.00;&quot;▲ &quot;#,##0.00"/>
    <numFmt numFmtId="180" formatCode="#,##0.000;&quot;▲ &quot;#,##0.000"/>
    <numFmt numFmtId="181" formatCode="0.00_);[Red]\(0.00\)"/>
    <numFmt numFmtId="182" formatCode="0.000%"/>
    <numFmt numFmtId="183" formatCode="0.0_);[Red]\(0.0\)"/>
    <numFmt numFmtId="184" formatCode="0_);[Red]\(0\)"/>
    <numFmt numFmtId="185" formatCode="#,##0&quot;円&quot;"/>
  </numFmts>
  <fonts count="37" x14ac:knownFonts="1">
    <font>
      <sz val="10.5"/>
      <name val="ＭＳ 明朝"/>
      <family val="1"/>
      <charset val="128"/>
    </font>
    <font>
      <sz val="11"/>
      <name val="ＭＳ Ｐゴシック"/>
      <family val="3"/>
      <charset val="128"/>
    </font>
    <font>
      <sz val="6"/>
      <name val="ＭＳ Ｐ明朝"/>
      <family val="1"/>
      <charset val="128"/>
    </font>
    <font>
      <sz val="9"/>
      <name val="ＭＳ 明朝"/>
      <family val="1"/>
      <charset val="128"/>
    </font>
    <font>
      <sz val="6"/>
      <name val="ＭＳ 明朝"/>
      <family val="1"/>
      <charset val="128"/>
    </font>
    <font>
      <u/>
      <sz val="10.5"/>
      <name val="ＭＳ 明朝"/>
      <family val="1"/>
      <charset val="128"/>
    </font>
    <font>
      <sz val="10.5"/>
      <color theme="1"/>
      <name val="ＭＳ 明朝"/>
      <family val="1"/>
      <charset val="128"/>
    </font>
    <font>
      <sz val="12"/>
      <name val="ＭＳ 明朝"/>
      <family val="1"/>
      <charset val="128"/>
    </font>
    <font>
      <b/>
      <sz val="12"/>
      <name val="ＭＳ 明朝"/>
      <family val="1"/>
      <charset val="128"/>
    </font>
    <font>
      <sz val="10.5"/>
      <color rgb="FFFF0000"/>
      <name val="ＭＳ 明朝"/>
      <family val="1"/>
      <charset val="128"/>
    </font>
    <font>
      <b/>
      <i/>
      <sz val="10.5"/>
      <color theme="1"/>
      <name val="ＭＳ 明朝"/>
      <family val="1"/>
      <charset val="128"/>
    </font>
    <font>
      <u/>
      <sz val="10.5"/>
      <color theme="10"/>
      <name val="ＭＳ 明朝"/>
      <family val="1"/>
      <charset val="128"/>
    </font>
    <font>
      <sz val="10.5"/>
      <name val="ＭＳ 明朝"/>
      <family val="1"/>
      <charset val="128"/>
    </font>
    <font>
      <sz val="6"/>
      <name val="ＭＳ Ｐゴシック"/>
      <family val="3"/>
      <charset val="128"/>
    </font>
    <font>
      <sz val="9"/>
      <color indexed="8"/>
      <name val="MS UI Gothic"/>
      <family val="3"/>
      <charset val="128"/>
    </font>
    <font>
      <sz val="11"/>
      <name val="ＭＳ 明朝"/>
      <family val="1"/>
      <charset val="128"/>
    </font>
    <font>
      <vertAlign val="subscript"/>
      <sz val="11"/>
      <name val="ＭＳ 明朝"/>
      <family val="1"/>
      <charset val="128"/>
    </font>
    <font>
      <sz val="10"/>
      <name val="ＭＳ 明朝"/>
      <family val="1"/>
      <charset val="128"/>
    </font>
    <font>
      <b/>
      <sz val="11"/>
      <name val="ＭＳ 明朝"/>
      <family val="1"/>
      <charset val="128"/>
    </font>
    <font>
      <b/>
      <sz val="8"/>
      <name val="ＭＳ 明朝"/>
      <family val="1"/>
      <charset val="128"/>
    </font>
    <font>
      <vertAlign val="superscript"/>
      <sz val="11"/>
      <name val="ＭＳ 明朝"/>
      <family val="1"/>
      <charset val="128"/>
    </font>
    <font>
      <vertAlign val="subscript"/>
      <sz val="12"/>
      <name val="ＭＳ 明朝"/>
      <family val="1"/>
      <charset val="128"/>
    </font>
    <font>
      <sz val="6"/>
      <name val="ＭＳ Ｐゴシック"/>
      <family val="2"/>
      <charset val="128"/>
      <scheme val="minor"/>
    </font>
    <font>
      <sz val="12"/>
      <name val="ＭＳ Ｐゴシック"/>
      <family val="3"/>
      <charset val="128"/>
      <scheme val="minor"/>
    </font>
    <font>
      <sz val="10"/>
      <name val="ＭＳ Ｐゴシック"/>
      <family val="3"/>
      <charset val="128"/>
    </font>
    <font>
      <sz val="10.5"/>
      <name val="ＭＳ Ｐゴシック"/>
      <family val="3"/>
      <charset val="128"/>
    </font>
    <font>
      <sz val="9"/>
      <name val="ＭＳ Ｐゴシック"/>
      <family val="3"/>
      <charset val="128"/>
    </font>
    <font>
      <vertAlign val="subscript"/>
      <sz val="10"/>
      <name val="ＭＳ Ｐゴシック"/>
      <family val="3"/>
      <charset val="128"/>
    </font>
    <font>
      <b/>
      <sz val="10"/>
      <name val="ＭＳ Ｐゴシック"/>
      <family val="3"/>
      <charset val="128"/>
    </font>
    <font>
      <vertAlign val="superscript"/>
      <sz val="10"/>
      <name val="ＭＳ Ｐゴシック"/>
      <family val="3"/>
      <charset val="128"/>
    </font>
    <font>
      <b/>
      <sz val="9"/>
      <name val="ＭＳ Ｐゴシック"/>
      <family val="3"/>
      <charset val="128"/>
    </font>
    <font>
      <sz val="10"/>
      <color indexed="12"/>
      <name val="ＭＳ Ｐゴシック"/>
      <family val="3"/>
      <charset val="128"/>
    </font>
    <font>
      <sz val="9"/>
      <color indexed="12"/>
      <name val="ＭＳ Ｐゴシック"/>
      <family val="3"/>
      <charset val="128"/>
    </font>
    <font>
      <sz val="9"/>
      <name val="ＭＳ ゴシック"/>
      <family val="3"/>
      <charset val="128"/>
    </font>
    <font>
      <b/>
      <i/>
      <sz val="10.5"/>
      <color rgb="FFFF0000"/>
      <name val="ＭＳ 明朝"/>
      <family val="1"/>
      <charset val="128"/>
    </font>
    <font>
      <sz val="11"/>
      <color theme="1"/>
      <name val="ＭＳ 明朝"/>
      <family val="1"/>
      <charset val="128"/>
    </font>
    <font>
      <b/>
      <sz val="11"/>
      <color theme="1"/>
      <name val="ＭＳ 明朝"/>
      <family val="1"/>
      <charset val="128"/>
    </font>
  </fonts>
  <fills count="9">
    <fill>
      <patternFill patternType="none"/>
    </fill>
    <fill>
      <patternFill patternType="gray125"/>
    </fill>
    <fill>
      <patternFill patternType="solid">
        <fgColor theme="8" tint="0.39997558519241921"/>
        <bgColor indexed="64"/>
      </patternFill>
    </fill>
    <fill>
      <patternFill patternType="solid">
        <fgColor indexed="4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66"/>
        <bgColor indexed="64"/>
      </patternFill>
    </fill>
    <fill>
      <patternFill patternType="solid">
        <fgColor theme="0"/>
        <bgColor indexed="64"/>
      </patternFill>
    </fill>
    <fill>
      <patternFill patternType="solid">
        <fgColor theme="6" tint="0.59996337778862885"/>
        <bgColor indexed="64"/>
      </patternFill>
    </fill>
  </fills>
  <borders count="19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style="medium">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diagonalDown="1">
      <left style="medium">
        <color indexed="64"/>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top style="medium">
        <color indexed="64"/>
      </top>
      <bottom style="hair">
        <color indexed="64"/>
      </bottom>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style="medium">
        <color indexed="64"/>
      </left>
      <right style="thin">
        <color indexed="64"/>
      </right>
      <top style="medium">
        <color indexed="64"/>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double">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style="double">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n">
        <color indexed="64"/>
      </left>
      <right style="thin">
        <color indexed="64"/>
      </right>
      <top/>
      <bottom style="thick">
        <color indexed="64"/>
      </bottom>
      <diagonal/>
    </border>
    <border diagonalUp="1">
      <left style="double">
        <color indexed="64"/>
      </left>
      <right style="dotted">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38" fontId="14" fillId="0" borderId="0" applyFont="0" applyFill="0" applyBorder="0" applyAlignment="0" applyProtection="0">
      <alignment vertical="center"/>
    </xf>
    <xf numFmtId="0" fontId="1" fillId="0" borderId="0"/>
  </cellStyleXfs>
  <cellXfs count="612">
    <xf numFmtId="0" fontId="0" fillId="0" borderId="0" xfId="0">
      <alignment vertical="center"/>
    </xf>
    <xf numFmtId="0" fontId="0" fillId="0" borderId="0" xfId="0" applyAlignment="1">
      <alignment horizontal="right" vertical="center"/>
    </xf>
    <xf numFmtId="0" fontId="0" fillId="0" borderId="5" xfId="0" applyBorder="1" applyAlignment="1">
      <alignment vertical="center" shrinkToFit="1"/>
    </xf>
    <xf numFmtId="0" fontId="0" fillId="0" borderId="2" xfId="0" applyBorder="1">
      <alignment vertical="center"/>
    </xf>
    <xf numFmtId="0" fontId="0" fillId="0" borderId="3" xfId="0" applyBorder="1">
      <alignment vertical="center"/>
    </xf>
    <xf numFmtId="0" fontId="5" fillId="0" borderId="5" xfId="0" applyFont="1" applyBorder="1" applyAlignment="1">
      <alignment vertical="center" shrinkToFit="1"/>
    </xf>
    <xf numFmtId="0" fontId="0" fillId="0" borderId="7" xfId="0" applyBorder="1">
      <alignment vertical="center"/>
    </xf>
    <xf numFmtId="0" fontId="0" fillId="0" borderId="8" xfId="0" applyBorder="1">
      <alignment vertical="center"/>
    </xf>
    <xf numFmtId="0" fontId="9" fillId="0" borderId="0" xfId="0" applyFont="1">
      <alignment vertical="center"/>
    </xf>
    <xf numFmtId="0" fontId="10" fillId="0" borderId="0" xfId="0" applyFont="1">
      <alignment vertical="center"/>
    </xf>
    <xf numFmtId="0" fontId="6" fillId="0" borderId="0" xfId="0" applyFont="1">
      <alignment vertical="center"/>
    </xf>
    <xf numFmtId="0" fontId="11" fillId="0" borderId="0" xfId="2">
      <alignment vertical="center"/>
    </xf>
    <xf numFmtId="0" fontId="3" fillId="0" borderId="0" xfId="4" applyFont="1">
      <alignment vertical="center"/>
    </xf>
    <xf numFmtId="181" fontId="3" fillId="0" borderId="0" xfId="4" applyNumberFormat="1" applyFont="1">
      <alignment vertical="center"/>
    </xf>
    <xf numFmtId="0" fontId="15" fillId="0" borderId="0" xfId="4" applyFont="1">
      <alignment vertical="center"/>
    </xf>
    <xf numFmtId="0" fontId="15" fillId="0" borderId="0" xfId="4" applyFont="1" applyAlignment="1">
      <alignment horizontal="right" vertical="center"/>
    </xf>
    <xf numFmtId="0" fontId="15" fillId="0" borderId="0" xfId="4" applyFont="1" applyProtection="1">
      <alignment vertical="center"/>
      <protection locked="0"/>
    </xf>
    <xf numFmtId="0" fontId="15" fillId="0" borderId="22" xfId="4" applyFont="1" applyBorder="1" applyAlignment="1">
      <alignment horizontal="center" vertical="center" wrapText="1"/>
    </xf>
    <xf numFmtId="0" fontId="15" fillId="0" borderId="64" xfId="4" applyFont="1" applyBorder="1" applyAlignment="1">
      <alignment horizontal="center" vertical="center" wrapText="1"/>
    </xf>
    <xf numFmtId="0" fontId="17" fillId="0" borderId="68" xfId="4" applyFont="1" applyBorder="1" applyAlignment="1">
      <alignment horizontal="center" vertical="center" wrapText="1"/>
    </xf>
    <xf numFmtId="0" fontId="17" fillId="0" borderId="70" xfId="4" applyFont="1" applyBorder="1" applyAlignment="1">
      <alignment horizontal="center" vertical="center" wrapText="1"/>
    </xf>
    <xf numFmtId="38" fontId="15" fillId="0" borderId="18" xfId="5" applyFont="1" applyFill="1" applyBorder="1" applyAlignment="1" applyProtection="1">
      <alignment horizontal="center" vertical="center"/>
    </xf>
    <xf numFmtId="40" fontId="15" fillId="2" borderId="4" xfId="5" applyNumberFormat="1" applyFont="1" applyFill="1" applyBorder="1" applyAlignment="1" applyProtection="1">
      <alignment vertical="center" shrinkToFit="1"/>
      <protection hidden="1"/>
    </xf>
    <xf numFmtId="40" fontId="15" fillId="0" borderId="4" xfId="5" applyNumberFormat="1" applyFont="1" applyFill="1" applyBorder="1" applyAlignment="1" applyProtection="1">
      <alignment vertical="center" shrinkToFit="1"/>
      <protection hidden="1"/>
    </xf>
    <xf numFmtId="40" fontId="15" fillId="2" borderId="73" xfId="5" applyNumberFormat="1" applyFont="1" applyFill="1" applyBorder="1" applyAlignment="1" applyProtection="1">
      <alignment vertical="center" shrinkToFit="1"/>
      <protection hidden="1"/>
    </xf>
    <xf numFmtId="0" fontId="15" fillId="0" borderId="6" xfId="5" applyNumberFormat="1" applyFont="1" applyFill="1" applyBorder="1" applyProtection="1">
      <alignment vertical="center"/>
      <protection hidden="1"/>
    </xf>
    <xf numFmtId="177" fontId="15" fillId="0" borderId="76" xfId="5" applyNumberFormat="1" applyFont="1" applyFill="1" applyBorder="1" applyAlignment="1" applyProtection="1">
      <alignment vertical="center"/>
      <protection locked="0"/>
    </xf>
    <xf numFmtId="178" fontId="15" fillId="3" borderId="79" xfId="5" applyNumberFormat="1" applyFont="1" applyFill="1" applyBorder="1" applyAlignment="1" applyProtection="1">
      <alignment vertical="center"/>
      <protection locked="0"/>
    </xf>
    <xf numFmtId="38" fontId="15" fillId="0" borderId="11" xfId="5" applyFont="1" applyFill="1" applyBorder="1" applyAlignment="1" applyProtection="1">
      <alignment horizontal="center" vertical="center"/>
    </xf>
    <xf numFmtId="40" fontId="15" fillId="2" borderId="44" xfId="5" applyNumberFormat="1" applyFont="1" applyFill="1" applyBorder="1" applyAlignment="1" applyProtection="1">
      <alignment vertical="center" shrinkToFit="1"/>
      <protection hidden="1"/>
    </xf>
    <xf numFmtId="40" fontId="15" fillId="0" borderId="44" xfId="5" applyNumberFormat="1" applyFont="1" applyFill="1" applyBorder="1" applyAlignment="1" applyProtection="1">
      <alignment vertical="center" shrinkToFit="1"/>
      <protection hidden="1"/>
    </xf>
    <xf numFmtId="40" fontId="15" fillId="2" borderId="80" xfId="5" applyNumberFormat="1" applyFont="1" applyFill="1" applyBorder="1" applyAlignment="1" applyProtection="1">
      <alignment vertical="center" shrinkToFit="1"/>
      <protection hidden="1"/>
    </xf>
    <xf numFmtId="0" fontId="15" fillId="0" borderId="10" xfId="5" applyNumberFormat="1" applyFont="1" applyFill="1" applyBorder="1" applyProtection="1">
      <alignment vertical="center"/>
      <protection hidden="1"/>
    </xf>
    <xf numFmtId="177" fontId="15" fillId="0" borderId="11" xfId="5" applyNumberFormat="1" applyFont="1" applyFill="1" applyBorder="1" applyAlignment="1" applyProtection="1">
      <alignment vertical="center"/>
      <protection locked="0"/>
    </xf>
    <xf numFmtId="178" fontId="15" fillId="3" borderId="82" xfId="5" applyNumberFormat="1" applyFont="1" applyFill="1" applyBorder="1" applyAlignment="1" applyProtection="1">
      <alignment vertical="center"/>
      <protection locked="0"/>
    </xf>
    <xf numFmtId="0" fontId="15" fillId="0" borderId="83" xfId="4" applyFont="1" applyBorder="1" applyAlignment="1">
      <alignment vertical="center" shrinkToFit="1"/>
    </xf>
    <xf numFmtId="38" fontId="15" fillId="0" borderId="83" xfId="5" applyFont="1" applyFill="1" applyBorder="1" applyAlignment="1" applyProtection="1">
      <alignment horizontal="center" vertical="center"/>
    </xf>
    <xf numFmtId="40" fontId="15" fillId="2" borderId="84" xfId="5" applyNumberFormat="1" applyFont="1" applyFill="1" applyBorder="1" applyAlignment="1" applyProtection="1">
      <alignment vertical="center" shrinkToFit="1"/>
      <protection hidden="1"/>
    </xf>
    <xf numFmtId="40" fontId="15" fillId="0" borderId="84" xfId="5" applyNumberFormat="1" applyFont="1" applyFill="1" applyBorder="1" applyAlignment="1" applyProtection="1">
      <alignment vertical="center" shrinkToFit="1"/>
      <protection hidden="1"/>
    </xf>
    <xf numFmtId="40" fontId="15" fillId="2" borderId="85" xfId="5" applyNumberFormat="1" applyFont="1" applyFill="1" applyBorder="1" applyAlignment="1" applyProtection="1">
      <alignment vertical="center" shrinkToFit="1"/>
      <protection hidden="1"/>
    </xf>
    <xf numFmtId="0" fontId="15" fillId="0" borderId="86" xfId="5" applyNumberFormat="1" applyFont="1" applyFill="1" applyBorder="1" applyProtection="1">
      <alignment vertical="center"/>
      <protection hidden="1"/>
    </xf>
    <xf numFmtId="177" fontId="15" fillId="0" borderId="83" xfId="5" applyNumberFormat="1" applyFont="1" applyFill="1" applyBorder="1" applyAlignment="1" applyProtection="1">
      <alignment vertical="center"/>
      <protection locked="0"/>
    </xf>
    <xf numFmtId="178" fontId="15" fillId="3" borderId="88" xfId="5" applyNumberFormat="1" applyFont="1" applyFill="1" applyBorder="1" applyAlignment="1" applyProtection="1">
      <alignment vertical="center"/>
      <protection locked="0"/>
    </xf>
    <xf numFmtId="0" fontId="15" fillId="0" borderId="89" xfId="4" applyFont="1" applyBorder="1" applyAlignment="1">
      <alignment vertical="center" shrinkToFit="1"/>
    </xf>
    <xf numFmtId="38" fontId="15" fillId="0" borderId="89" xfId="5" applyFont="1" applyFill="1" applyBorder="1" applyAlignment="1" applyProtection="1">
      <alignment horizontal="center" vertical="center"/>
    </xf>
    <xf numFmtId="40" fontId="15" fillId="2" borderId="90" xfId="5" applyNumberFormat="1" applyFont="1" applyFill="1" applyBorder="1" applyAlignment="1" applyProtection="1">
      <alignment vertical="center" shrinkToFit="1"/>
      <protection hidden="1"/>
    </xf>
    <xf numFmtId="40" fontId="15" fillId="0" borderId="90" xfId="5" applyNumberFormat="1" applyFont="1" applyFill="1" applyBorder="1" applyAlignment="1" applyProtection="1">
      <alignment vertical="center" shrinkToFit="1"/>
      <protection hidden="1"/>
    </xf>
    <xf numFmtId="40" fontId="15" fillId="2" borderId="91" xfId="5" applyNumberFormat="1" applyFont="1" applyFill="1" applyBorder="1" applyAlignment="1" applyProtection="1">
      <alignment vertical="center" shrinkToFit="1"/>
      <protection hidden="1"/>
    </xf>
    <xf numFmtId="0" fontId="15" fillId="0" borderId="92" xfId="5" applyNumberFormat="1" applyFont="1" applyFill="1" applyBorder="1" applyProtection="1">
      <alignment vertical="center"/>
      <protection hidden="1"/>
    </xf>
    <xf numFmtId="177" fontId="15" fillId="0" borderId="89" xfId="5" applyNumberFormat="1" applyFont="1" applyFill="1" applyBorder="1" applyAlignment="1" applyProtection="1">
      <alignment vertical="center"/>
      <protection locked="0"/>
    </xf>
    <xf numFmtId="178" fontId="15" fillId="3" borderId="94" xfId="5" applyNumberFormat="1" applyFont="1" applyFill="1" applyBorder="1" applyAlignment="1" applyProtection="1">
      <alignment vertical="center"/>
      <protection locked="0"/>
    </xf>
    <xf numFmtId="0" fontId="15" fillId="0" borderId="95" xfId="4" applyFont="1" applyBorder="1" applyAlignment="1">
      <alignment vertical="center" shrinkToFit="1"/>
    </xf>
    <xf numFmtId="38" fontId="15" fillId="0" borderId="95" xfId="5" applyFont="1" applyFill="1" applyBorder="1" applyAlignment="1" applyProtection="1">
      <alignment horizontal="center" vertical="center"/>
    </xf>
    <xf numFmtId="40" fontId="15" fillId="2" borderId="96" xfId="5" applyNumberFormat="1" applyFont="1" applyFill="1" applyBorder="1" applyAlignment="1" applyProtection="1">
      <alignment vertical="center" shrinkToFit="1"/>
      <protection hidden="1"/>
    </xf>
    <xf numFmtId="40" fontId="15" fillId="0" borderId="96" xfId="5" applyNumberFormat="1" applyFont="1" applyFill="1" applyBorder="1" applyAlignment="1" applyProtection="1">
      <alignment vertical="center" shrinkToFit="1"/>
      <protection hidden="1"/>
    </xf>
    <xf numFmtId="40" fontId="15" fillId="2" borderId="97" xfId="5" applyNumberFormat="1" applyFont="1" applyFill="1" applyBorder="1" applyAlignment="1" applyProtection="1">
      <alignment vertical="center" shrinkToFit="1"/>
      <protection hidden="1"/>
    </xf>
    <xf numFmtId="0" fontId="15" fillId="0" borderId="98" xfId="5" applyNumberFormat="1" applyFont="1" applyFill="1" applyBorder="1" applyProtection="1">
      <alignment vertical="center"/>
      <protection hidden="1"/>
    </xf>
    <xf numFmtId="177" fontId="15" fillId="0" borderId="95" xfId="5" applyNumberFormat="1" applyFont="1" applyFill="1" applyBorder="1" applyAlignment="1" applyProtection="1">
      <alignment vertical="center"/>
      <protection locked="0"/>
    </xf>
    <xf numFmtId="178" fontId="15" fillId="3" borderId="100" xfId="5" applyNumberFormat="1" applyFont="1" applyFill="1" applyBorder="1" applyAlignment="1" applyProtection="1">
      <alignment vertical="center"/>
      <protection locked="0"/>
    </xf>
    <xf numFmtId="179" fontId="15" fillId="0" borderId="11" xfId="5" applyNumberFormat="1" applyFont="1" applyFill="1" applyBorder="1" applyAlignment="1" applyProtection="1">
      <alignment vertical="center"/>
      <protection locked="0"/>
    </xf>
    <xf numFmtId="38" fontId="15" fillId="0" borderId="101" xfId="5" applyFont="1" applyFill="1" applyBorder="1" applyAlignment="1" applyProtection="1">
      <alignment horizontal="center" vertical="center"/>
    </xf>
    <xf numFmtId="40" fontId="15" fillId="2" borderId="7" xfId="5" applyNumberFormat="1" applyFont="1" applyFill="1" applyBorder="1" applyAlignment="1" applyProtection="1">
      <alignment vertical="center" shrinkToFit="1"/>
      <protection hidden="1"/>
    </xf>
    <xf numFmtId="40" fontId="15" fillId="0" borderId="7" xfId="5" applyNumberFormat="1" applyFont="1" applyFill="1" applyBorder="1" applyAlignment="1" applyProtection="1">
      <alignment vertical="center" shrinkToFit="1"/>
      <protection hidden="1"/>
    </xf>
    <xf numFmtId="40" fontId="15" fillId="2" borderId="64" xfId="5" applyNumberFormat="1" applyFont="1" applyFill="1" applyBorder="1" applyAlignment="1" applyProtection="1">
      <alignment vertical="center" shrinkToFit="1"/>
      <protection hidden="1"/>
    </xf>
    <xf numFmtId="0" fontId="15" fillId="0" borderId="8" xfId="5" applyNumberFormat="1" applyFont="1" applyFill="1" applyBorder="1" applyProtection="1">
      <alignment vertical="center"/>
      <protection hidden="1"/>
    </xf>
    <xf numFmtId="0" fontId="15" fillId="0" borderId="11" xfId="4" applyFont="1" applyBorder="1" applyAlignment="1">
      <alignment vertical="center" shrinkToFit="1"/>
    </xf>
    <xf numFmtId="40" fontId="15" fillId="2" borderId="4" xfId="5" applyNumberFormat="1" applyFont="1" applyFill="1" applyBorder="1" applyAlignment="1" applyProtection="1">
      <alignment vertical="center" shrinkToFit="1"/>
    </xf>
    <xf numFmtId="40" fontId="15" fillId="0" borderId="4" xfId="5" applyNumberFormat="1" applyFont="1" applyFill="1" applyBorder="1" applyAlignment="1" applyProtection="1">
      <alignment vertical="center" shrinkToFit="1"/>
    </xf>
    <xf numFmtId="40" fontId="15" fillId="2" borderId="73" xfId="5" applyNumberFormat="1" applyFont="1" applyFill="1" applyBorder="1" applyAlignment="1" applyProtection="1">
      <alignment vertical="center" shrinkToFit="1"/>
    </xf>
    <xf numFmtId="0" fontId="15" fillId="0" borderId="6" xfId="5" applyNumberFormat="1" applyFont="1" applyFill="1" applyBorder="1" applyProtection="1">
      <alignment vertical="center"/>
    </xf>
    <xf numFmtId="180" fontId="15" fillId="3" borderId="82" xfId="5" applyNumberFormat="1" applyFont="1" applyFill="1" applyBorder="1" applyAlignment="1" applyProtection="1">
      <alignment vertical="center"/>
      <protection locked="0"/>
    </xf>
    <xf numFmtId="40" fontId="15" fillId="2" borderId="44" xfId="5" applyNumberFormat="1" applyFont="1" applyFill="1" applyBorder="1" applyAlignment="1" applyProtection="1">
      <alignment vertical="center" shrinkToFit="1"/>
    </xf>
    <xf numFmtId="40" fontId="15" fillId="2" borderId="80" xfId="5" applyNumberFormat="1" applyFont="1" applyFill="1" applyBorder="1" applyAlignment="1" applyProtection="1">
      <alignment vertical="center" shrinkToFit="1"/>
    </xf>
    <xf numFmtId="179" fontId="15" fillId="0" borderId="25" xfId="5" applyNumberFormat="1" applyFont="1" applyFill="1" applyBorder="1" applyAlignment="1" applyProtection="1">
      <alignment vertical="center"/>
      <protection locked="0"/>
    </xf>
    <xf numFmtId="180" fontId="15" fillId="3" borderId="103" xfId="5" applyNumberFormat="1" applyFont="1" applyFill="1" applyBorder="1" applyAlignment="1" applyProtection="1">
      <alignment vertical="center"/>
      <protection locked="0"/>
    </xf>
    <xf numFmtId="40" fontId="15" fillId="0" borderId="37" xfId="5" applyNumberFormat="1" applyFont="1" applyFill="1" applyBorder="1" applyAlignment="1" applyProtection="1">
      <alignment vertical="center" shrinkToFit="1"/>
    </xf>
    <xf numFmtId="40" fontId="18" fillId="2" borderId="44" xfId="5" applyNumberFormat="1" applyFont="1" applyFill="1" applyBorder="1" applyAlignment="1" applyProtection="1">
      <alignment vertical="center" shrinkToFit="1"/>
    </xf>
    <xf numFmtId="40" fontId="18" fillId="0" borderId="44" xfId="5" applyNumberFormat="1" applyFont="1" applyFill="1" applyBorder="1" applyAlignment="1" applyProtection="1">
      <alignment vertical="center" shrinkToFit="1"/>
    </xf>
    <xf numFmtId="40" fontId="18" fillId="2" borderId="80" xfId="5" applyNumberFormat="1" applyFont="1" applyFill="1" applyBorder="1" applyAlignment="1" applyProtection="1">
      <alignment vertical="center" shrinkToFit="1"/>
    </xf>
    <xf numFmtId="0" fontId="18" fillId="0" borderId="10" xfId="5" applyNumberFormat="1" applyFont="1" applyFill="1" applyBorder="1" applyAlignment="1" applyProtection="1">
      <alignment vertical="center" shrinkToFit="1"/>
    </xf>
    <xf numFmtId="40" fontId="15" fillId="2" borderId="84" xfId="5" applyNumberFormat="1" applyFont="1" applyFill="1" applyBorder="1" applyAlignment="1" applyProtection="1">
      <alignment vertical="center" shrinkToFit="1"/>
    </xf>
    <xf numFmtId="40" fontId="15" fillId="0" borderId="84" xfId="5" applyNumberFormat="1" applyFont="1" applyFill="1" applyBorder="1" applyAlignment="1" applyProtection="1">
      <alignment vertical="center" shrinkToFit="1"/>
    </xf>
    <xf numFmtId="40" fontId="15" fillId="2" borderId="85" xfId="5" applyNumberFormat="1" applyFont="1" applyFill="1" applyBorder="1" applyAlignment="1" applyProtection="1">
      <alignment vertical="center" shrinkToFit="1"/>
    </xf>
    <xf numFmtId="0" fontId="15" fillId="0" borderId="86" xfId="5" applyNumberFormat="1" applyFont="1" applyFill="1" applyBorder="1" applyProtection="1">
      <alignment vertical="center"/>
    </xf>
    <xf numFmtId="179" fontId="15" fillId="0" borderId="108" xfId="5" applyNumberFormat="1" applyFont="1" applyFill="1" applyBorder="1" applyAlignment="1" applyProtection="1">
      <alignment vertical="center"/>
      <protection locked="0"/>
    </xf>
    <xf numFmtId="180" fontId="15" fillId="3" borderId="111" xfId="5" applyNumberFormat="1" applyFont="1" applyFill="1" applyBorder="1" applyAlignment="1" applyProtection="1">
      <alignment vertical="center"/>
      <protection locked="0"/>
    </xf>
    <xf numFmtId="40" fontId="15" fillId="2" borderId="90" xfId="5" applyNumberFormat="1" applyFont="1" applyFill="1" applyBorder="1" applyAlignment="1" applyProtection="1">
      <alignment vertical="center" shrinkToFit="1"/>
    </xf>
    <xf numFmtId="40" fontId="15" fillId="0" borderId="90" xfId="5" applyNumberFormat="1" applyFont="1" applyFill="1" applyBorder="1" applyAlignment="1" applyProtection="1">
      <alignment vertical="center" shrinkToFit="1"/>
    </xf>
    <xf numFmtId="40" fontId="15" fillId="2" borderId="91" xfId="5" applyNumberFormat="1" applyFont="1" applyFill="1" applyBorder="1" applyAlignment="1" applyProtection="1">
      <alignment vertical="center" shrinkToFit="1"/>
    </xf>
    <xf numFmtId="0" fontId="15" fillId="0" borderId="92" xfId="5" applyNumberFormat="1" applyFont="1" applyFill="1" applyBorder="1" applyProtection="1">
      <alignment vertical="center"/>
    </xf>
    <xf numFmtId="179" fontId="15" fillId="0" borderId="116" xfId="5" applyNumberFormat="1" applyFont="1" applyFill="1" applyBorder="1" applyAlignment="1" applyProtection="1">
      <alignment vertical="center"/>
      <protection locked="0"/>
    </xf>
    <xf numFmtId="180" fontId="15" fillId="3" borderId="119" xfId="5" applyNumberFormat="1" applyFont="1" applyFill="1" applyBorder="1" applyAlignment="1" applyProtection="1">
      <alignment vertical="center"/>
      <protection locked="0"/>
    </xf>
    <xf numFmtId="0" fontId="18" fillId="0" borderId="67" xfId="4" applyFont="1" applyBorder="1" applyAlignment="1">
      <alignment vertical="center" textRotation="255" shrinkToFit="1"/>
    </xf>
    <xf numFmtId="38" fontId="15" fillId="0" borderId="22" xfId="5" applyFont="1" applyFill="1" applyBorder="1" applyAlignment="1" applyProtection="1">
      <alignment horizontal="center" vertical="center" wrapText="1"/>
    </xf>
    <xf numFmtId="40" fontId="15" fillId="2" borderId="120" xfId="5" applyNumberFormat="1" applyFont="1" applyFill="1" applyBorder="1" applyAlignment="1" applyProtection="1">
      <alignment vertical="center" shrinkToFit="1"/>
      <protection hidden="1"/>
    </xf>
    <xf numFmtId="40" fontId="15" fillId="2" borderId="121" xfId="5" applyNumberFormat="1" applyFont="1" applyFill="1" applyBorder="1" applyAlignment="1" applyProtection="1">
      <alignment vertical="center" shrinkToFit="1"/>
      <protection hidden="1"/>
    </xf>
    <xf numFmtId="0" fontId="15" fillId="0" borderId="122" xfId="4" applyFont="1" applyBorder="1" applyAlignment="1" applyProtection="1">
      <alignment vertical="center" shrinkToFit="1"/>
      <protection hidden="1"/>
    </xf>
    <xf numFmtId="40" fontId="8" fillId="2" borderId="125" xfId="5" applyNumberFormat="1" applyFont="1" applyFill="1" applyBorder="1" applyAlignment="1" applyProtection="1">
      <alignment vertical="center" shrinkToFit="1"/>
      <protection hidden="1"/>
    </xf>
    <xf numFmtId="40" fontId="8" fillId="0" borderId="126" xfId="5" applyNumberFormat="1" applyFont="1" applyFill="1" applyBorder="1" applyAlignment="1" applyProtection="1">
      <alignment vertical="center" shrinkToFit="1"/>
      <protection hidden="1"/>
    </xf>
    <xf numFmtId="40" fontId="8" fillId="0" borderId="127" xfId="5" applyNumberFormat="1" applyFont="1" applyFill="1" applyBorder="1" applyAlignment="1" applyProtection="1">
      <alignment vertical="center" shrinkToFit="1"/>
      <protection hidden="1"/>
    </xf>
    <xf numFmtId="40" fontId="8" fillId="2" borderId="128" xfId="5" applyNumberFormat="1" applyFont="1" applyFill="1" applyBorder="1" applyAlignment="1" applyProtection="1">
      <alignment vertical="center" shrinkToFit="1"/>
      <protection hidden="1"/>
    </xf>
    <xf numFmtId="0" fontId="8" fillId="0" borderId="75" xfId="5" applyNumberFormat="1" applyFont="1" applyFill="1" applyBorder="1" applyAlignment="1" applyProtection="1">
      <alignment vertical="center" shrinkToFit="1"/>
      <protection hidden="1"/>
    </xf>
    <xf numFmtId="0" fontId="8" fillId="0" borderId="0" xfId="4" applyFont="1" applyAlignment="1">
      <alignment horizontal="center" vertical="center"/>
    </xf>
    <xf numFmtId="0" fontId="8" fillId="0" borderId="0" xfId="5" applyNumberFormat="1" applyFont="1" applyFill="1" applyBorder="1" applyAlignment="1" applyProtection="1">
      <alignment vertical="center" shrinkToFit="1"/>
      <protection hidden="1"/>
    </xf>
    <xf numFmtId="0" fontId="8" fillId="0" borderId="6" xfId="5" applyNumberFormat="1" applyFont="1" applyFill="1" applyBorder="1" applyAlignment="1" applyProtection="1">
      <alignment vertical="center" shrinkToFit="1"/>
      <protection hidden="1"/>
    </xf>
    <xf numFmtId="40" fontId="7" fillId="2" borderId="24" xfId="5" applyNumberFormat="1" applyFont="1" applyFill="1" applyBorder="1" applyAlignment="1" applyProtection="1">
      <alignment vertical="center" shrinkToFit="1"/>
      <protection hidden="1"/>
    </xf>
    <xf numFmtId="40" fontId="7" fillId="0" borderId="46" xfId="5" applyNumberFormat="1" applyFont="1" applyFill="1" applyBorder="1" applyAlignment="1" applyProtection="1">
      <alignment vertical="center" shrinkToFit="1"/>
      <protection hidden="1"/>
    </xf>
    <xf numFmtId="40" fontId="7" fillId="0" borderId="129" xfId="5" applyNumberFormat="1" applyFont="1" applyFill="1" applyBorder="1" applyAlignment="1" applyProtection="1">
      <alignment vertical="center" shrinkToFit="1"/>
      <protection hidden="1"/>
    </xf>
    <xf numFmtId="40" fontId="7" fillId="2" borderId="26" xfId="5" applyNumberFormat="1" applyFont="1" applyFill="1" applyBorder="1" applyAlignment="1" applyProtection="1">
      <alignment vertical="center" shrinkToFit="1"/>
      <protection hidden="1"/>
    </xf>
    <xf numFmtId="40" fontId="7" fillId="2" borderId="25" xfId="5" applyNumberFormat="1" applyFont="1" applyFill="1" applyBorder="1" applyAlignment="1" applyProtection="1">
      <alignment vertical="center" shrinkToFit="1"/>
      <protection hidden="1"/>
    </xf>
    <xf numFmtId="40" fontId="7" fillId="0" borderId="54" xfId="5" applyNumberFormat="1" applyFont="1" applyFill="1" applyBorder="1" applyAlignment="1" applyProtection="1">
      <alignment vertical="center" shrinkToFit="1"/>
      <protection hidden="1"/>
    </xf>
    <xf numFmtId="40" fontId="7" fillId="0" borderId="130" xfId="5" applyNumberFormat="1" applyFont="1" applyFill="1" applyBorder="1" applyAlignment="1" applyProtection="1">
      <alignment vertical="center" shrinkToFit="1"/>
      <protection hidden="1"/>
    </xf>
    <xf numFmtId="40" fontId="7" fillId="2" borderId="27" xfId="5" applyNumberFormat="1" applyFont="1" applyFill="1" applyBorder="1" applyAlignment="1" applyProtection="1">
      <alignment vertical="center" shrinkToFit="1"/>
      <protection hidden="1"/>
    </xf>
    <xf numFmtId="0" fontId="8" fillId="0" borderId="53" xfId="5" applyNumberFormat="1" applyFont="1" applyFill="1" applyBorder="1" applyAlignment="1" applyProtection="1">
      <alignment vertical="center" shrinkToFit="1"/>
      <protection hidden="1"/>
    </xf>
    <xf numFmtId="0" fontId="8" fillId="0" borderId="1" xfId="4" applyFont="1" applyBorder="1" applyAlignment="1">
      <alignment horizontal="center" vertical="center"/>
    </xf>
    <xf numFmtId="0" fontId="8" fillId="0" borderId="1" xfId="5" applyNumberFormat="1" applyFont="1" applyFill="1" applyBorder="1" applyAlignment="1" applyProtection="1">
      <alignment vertical="center" shrinkToFit="1"/>
      <protection hidden="1"/>
    </xf>
    <xf numFmtId="0" fontId="15" fillId="0" borderId="108" xfId="4" applyFont="1" applyBorder="1" applyAlignment="1">
      <alignment vertical="center" shrinkToFit="1"/>
    </xf>
    <xf numFmtId="38" fontId="15" fillId="0" borderId="108" xfId="5" applyFont="1" applyFill="1" applyBorder="1" applyAlignment="1" applyProtection="1">
      <alignment horizontal="center" vertical="center"/>
    </xf>
    <xf numFmtId="0" fontId="15" fillId="0" borderId="131" xfId="5" applyNumberFormat="1" applyFont="1" applyFill="1" applyBorder="1" applyProtection="1">
      <alignment vertical="center"/>
    </xf>
    <xf numFmtId="0" fontId="15" fillId="0" borderId="3" xfId="5" applyNumberFormat="1" applyFont="1" applyFill="1" applyBorder="1" applyProtection="1">
      <alignment vertical="center"/>
    </xf>
    <xf numFmtId="0" fontId="15" fillId="0" borderId="132" xfId="5" applyNumberFormat="1" applyFont="1" applyFill="1" applyBorder="1" applyProtection="1">
      <alignment vertical="center"/>
    </xf>
    <xf numFmtId="0" fontId="18" fillId="0" borderId="15" xfId="4" applyFont="1" applyBorder="1" applyAlignment="1">
      <alignment horizontal="center" vertical="center" textRotation="255" shrinkToFit="1"/>
    </xf>
    <xf numFmtId="38" fontId="15" fillId="0" borderId="25" xfId="5" applyFont="1" applyFill="1" applyBorder="1" applyAlignment="1" applyProtection="1">
      <alignment horizontal="center" vertical="center" wrapText="1"/>
    </xf>
    <xf numFmtId="40" fontId="15" fillId="2" borderId="25" xfId="5" applyNumberFormat="1" applyFont="1" applyFill="1" applyBorder="1" applyAlignment="1" applyProtection="1">
      <alignment vertical="center" shrinkToFit="1"/>
      <protection hidden="1"/>
    </xf>
    <xf numFmtId="0" fontId="15" fillId="0" borderId="133" xfId="4" applyFont="1" applyBorder="1" applyAlignment="1" applyProtection="1">
      <alignment vertical="center" shrinkToFit="1"/>
      <protection hidden="1"/>
    </xf>
    <xf numFmtId="0" fontId="15" fillId="0" borderId="3" xfId="4" applyFont="1" applyBorder="1" applyAlignment="1" applyProtection="1">
      <alignment vertical="center" shrinkToFit="1"/>
      <protection hidden="1"/>
    </xf>
    <xf numFmtId="0" fontId="3" fillId="0" borderId="0" xfId="4" applyFont="1" applyAlignment="1">
      <alignment vertical="center" wrapText="1"/>
    </xf>
    <xf numFmtId="0" fontId="0" fillId="0" borderId="11" xfId="0" applyBorder="1" applyAlignment="1">
      <alignment horizontal="center" vertical="center" wrapText="1"/>
    </xf>
    <xf numFmtId="0" fontId="0" fillId="0" borderId="10" xfId="0" applyBorder="1" applyAlignment="1">
      <alignment horizontal="center" vertical="center"/>
    </xf>
    <xf numFmtId="38" fontId="0" fillId="0" borderId="11" xfId="0" applyNumberFormat="1" applyBorder="1">
      <alignment vertical="center"/>
    </xf>
    <xf numFmtId="38" fontId="0" fillId="0" borderId="11" xfId="0" applyNumberFormat="1" applyBorder="1" applyAlignment="1">
      <alignment horizontal="center" vertical="center" wrapText="1"/>
    </xf>
    <xf numFmtId="0" fontId="23" fillId="0" borderId="0" xfId="6" applyFont="1" applyAlignment="1">
      <alignment vertical="top"/>
    </xf>
    <xf numFmtId="0" fontId="24" fillId="0" borderId="0" xfId="6" applyFont="1" applyAlignment="1">
      <alignment vertical="top"/>
    </xf>
    <xf numFmtId="0" fontId="25" fillId="0" borderId="0" xfId="6" applyFont="1" applyAlignment="1">
      <alignment horizontal="center" vertical="top"/>
    </xf>
    <xf numFmtId="0" fontId="1" fillId="0" borderId="0" xfId="6" applyAlignment="1">
      <alignment horizontal="center" vertical="top"/>
    </xf>
    <xf numFmtId="0" fontId="1" fillId="0" borderId="0" xfId="6" applyAlignment="1">
      <alignment vertical="top"/>
    </xf>
    <xf numFmtId="0" fontId="24" fillId="0" borderId="0" xfId="6" applyFont="1"/>
    <xf numFmtId="0" fontId="17" fillId="0" borderId="0" xfId="6" applyFont="1" applyAlignment="1">
      <alignment horizontal="left"/>
    </xf>
    <xf numFmtId="0" fontId="24" fillId="0" borderId="0" xfId="6" applyFont="1" applyAlignment="1">
      <alignment horizontal="center"/>
    </xf>
    <xf numFmtId="183" fontId="24" fillId="0" borderId="0" xfId="6" applyNumberFormat="1" applyFont="1"/>
    <xf numFmtId="0" fontId="24" fillId="0" borderId="0" xfId="6" applyFont="1" applyAlignment="1">
      <alignment horizontal="right"/>
    </xf>
    <xf numFmtId="0" fontId="26" fillId="0" borderId="0" xfId="6" applyFont="1" applyAlignment="1">
      <alignment horizontal="left"/>
    </xf>
    <xf numFmtId="0" fontId="24" fillId="0" borderId="0" xfId="6" applyFont="1" applyAlignment="1">
      <alignment horizontal="center" vertical="center"/>
    </xf>
    <xf numFmtId="0" fontId="24" fillId="0" borderId="138" xfId="6" applyFont="1" applyBorder="1" applyAlignment="1">
      <alignment horizontal="center"/>
    </xf>
    <xf numFmtId="0" fontId="24" fillId="0" borderId="140" xfId="6" applyFont="1" applyBorder="1"/>
    <xf numFmtId="181" fontId="24" fillId="0" borderId="141" xfId="6" applyNumberFormat="1" applyFont="1" applyBorder="1"/>
    <xf numFmtId="0" fontId="26" fillId="0" borderId="142" xfId="6" applyFont="1" applyBorder="1" applyAlignment="1">
      <alignment horizontal="left"/>
    </xf>
    <xf numFmtId="0" fontId="24" fillId="0" borderId="99" xfId="6" applyFont="1" applyBorder="1" applyAlignment="1">
      <alignment horizontal="center"/>
    </xf>
    <xf numFmtId="0" fontId="24" fillId="0" borderId="96" xfId="6" applyFont="1" applyBorder="1"/>
    <xf numFmtId="181" fontId="24" fillId="0" borderId="97" xfId="6" applyNumberFormat="1" applyFont="1" applyBorder="1"/>
    <xf numFmtId="0" fontId="26" fillId="0" borderId="147" xfId="6" applyFont="1" applyBorder="1" applyAlignment="1">
      <alignment horizontal="left"/>
    </xf>
    <xf numFmtId="183" fontId="24" fillId="0" borderId="148" xfId="6" applyNumberFormat="1" applyFont="1" applyBorder="1" applyAlignment="1">
      <alignment horizontal="right"/>
    </xf>
    <xf numFmtId="181" fontId="24" fillId="0" borderId="149" xfId="6" applyNumberFormat="1" applyFont="1" applyBorder="1" applyAlignment="1">
      <alignment horizontal="left"/>
    </xf>
    <xf numFmtId="181" fontId="24" fillId="0" borderId="147" xfId="6" applyNumberFormat="1" applyFont="1" applyBorder="1" applyAlignment="1">
      <alignment horizontal="left"/>
    </xf>
    <xf numFmtId="0" fontId="24" fillId="0" borderId="148" xfId="6" applyFont="1" applyBorder="1" applyAlignment="1">
      <alignment horizontal="right"/>
    </xf>
    <xf numFmtId="0" fontId="24" fillId="0" borderId="146" xfId="6" applyFont="1" applyBorder="1" applyAlignment="1">
      <alignment horizontal="left"/>
    </xf>
    <xf numFmtId="0" fontId="24" fillId="0" borderId="148" xfId="6" applyFont="1" applyBorder="1" applyAlignment="1">
      <alignment horizontal="left"/>
    </xf>
    <xf numFmtId="0" fontId="24" fillId="0" borderId="93" xfId="6" applyFont="1" applyBorder="1" applyAlignment="1">
      <alignment horizontal="center"/>
    </xf>
    <xf numFmtId="0" fontId="24" fillId="0" borderId="90" xfId="6" applyFont="1" applyBorder="1"/>
    <xf numFmtId="181" fontId="24" fillId="0" borderId="91" xfId="6" applyNumberFormat="1" applyFont="1" applyBorder="1"/>
    <xf numFmtId="0" fontId="24" fillId="0" borderId="2" xfId="6" applyFont="1" applyBorder="1"/>
    <xf numFmtId="181" fontId="24" fillId="0" borderId="154" xfId="6" applyNumberFormat="1" applyFont="1" applyBorder="1"/>
    <xf numFmtId="0" fontId="24" fillId="0" borderId="110" xfId="6" applyFont="1" applyBorder="1" applyAlignment="1">
      <alignment horizontal="center" vertical="center" wrapText="1"/>
    </xf>
    <xf numFmtId="0" fontId="24" fillId="0" borderId="107" xfId="6" applyFont="1" applyBorder="1"/>
    <xf numFmtId="181" fontId="24" fillId="0" borderId="109" xfId="6" applyNumberFormat="1" applyFont="1" applyBorder="1"/>
    <xf numFmtId="0" fontId="26" fillId="0" borderId="149" xfId="6" applyFont="1" applyBorder="1" applyAlignment="1">
      <alignment horizontal="left"/>
    </xf>
    <xf numFmtId="0" fontId="26" fillId="0" borderId="0" xfId="6" applyFont="1" applyAlignment="1">
      <alignment vertical="top" wrapText="1"/>
    </xf>
    <xf numFmtId="0" fontId="24" fillId="0" borderId="110" xfId="6" applyFont="1" applyBorder="1" applyAlignment="1">
      <alignment horizontal="center"/>
    </xf>
    <xf numFmtId="0" fontId="24" fillId="0" borderId="172" xfId="6" applyFont="1" applyBorder="1" applyAlignment="1">
      <alignment horizontal="center"/>
    </xf>
    <xf numFmtId="0" fontId="24" fillId="0" borderId="115" xfId="6" applyFont="1" applyBorder="1"/>
    <xf numFmtId="181" fontId="24" fillId="0" borderId="117" xfId="6" applyNumberFormat="1" applyFont="1" applyBorder="1"/>
    <xf numFmtId="0" fontId="26" fillId="0" borderId="173" xfId="6" applyFont="1" applyBorder="1" applyAlignment="1">
      <alignment horizontal="left"/>
    </xf>
    <xf numFmtId="0" fontId="24" fillId="0" borderId="175" xfId="6" applyFont="1" applyBorder="1"/>
    <xf numFmtId="181" fontId="24" fillId="0" borderId="135" xfId="6" applyNumberFormat="1" applyFont="1" applyBorder="1"/>
    <xf numFmtId="0" fontId="28" fillId="0" borderId="138" xfId="6" applyFont="1" applyBorder="1" applyAlignment="1">
      <alignment horizontal="center"/>
    </xf>
    <xf numFmtId="0" fontId="24" fillId="5" borderId="105" xfId="6" applyFont="1" applyFill="1" applyBorder="1"/>
    <xf numFmtId="184" fontId="24" fillId="0" borderId="141" xfId="6" applyNumberFormat="1" applyFont="1" applyBorder="1"/>
    <xf numFmtId="0" fontId="33" fillId="0" borderId="0" xfId="6" applyFont="1"/>
    <xf numFmtId="0" fontId="33" fillId="0" borderId="0" xfId="6" applyFont="1" applyAlignment="1">
      <alignment vertical="top"/>
    </xf>
    <xf numFmtId="0" fontId="33" fillId="0" borderId="0" xfId="6" applyFont="1" applyAlignment="1">
      <alignment horizontal="center"/>
    </xf>
    <xf numFmtId="183" fontId="33" fillId="0" borderId="0" xfId="6" applyNumberFormat="1" applyFont="1"/>
    <xf numFmtId="0" fontId="33" fillId="0" borderId="0" xfId="6" applyFont="1" applyAlignment="1">
      <alignment horizontal="right"/>
    </xf>
    <xf numFmtId="0" fontId="33" fillId="0" borderId="0" xfId="6" applyFont="1" applyAlignment="1">
      <alignment horizontal="left"/>
    </xf>
    <xf numFmtId="0" fontId="24" fillId="0" borderId="0" xfId="6" applyFont="1" applyAlignment="1">
      <alignment wrapText="1"/>
    </xf>
    <xf numFmtId="0" fontId="11" fillId="0" borderId="62" xfId="2" applyBorder="1" applyAlignment="1"/>
    <xf numFmtId="40" fontId="15" fillId="2" borderId="4" xfId="5" applyNumberFormat="1" applyFont="1" applyFill="1" applyBorder="1" applyAlignment="1" applyProtection="1">
      <alignment vertical="center" shrinkToFit="1"/>
      <protection locked="0"/>
    </xf>
    <xf numFmtId="40" fontId="15" fillId="2" borderId="44" xfId="5" applyNumberFormat="1" applyFont="1" applyFill="1" applyBorder="1" applyAlignment="1" applyProtection="1">
      <alignment vertical="center" shrinkToFit="1"/>
      <protection locked="0"/>
    </xf>
    <xf numFmtId="40" fontId="15" fillId="2" borderId="84" xfId="5" applyNumberFormat="1" applyFont="1" applyFill="1" applyBorder="1" applyAlignment="1" applyProtection="1">
      <alignment vertical="center" shrinkToFit="1"/>
      <protection locked="0"/>
    </xf>
    <xf numFmtId="40" fontId="15" fillId="2" borderId="90" xfId="5" applyNumberFormat="1" applyFont="1" applyFill="1" applyBorder="1" applyAlignment="1" applyProtection="1">
      <alignment vertical="center" shrinkToFit="1"/>
      <protection locked="0"/>
    </xf>
    <xf numFmtId="40" fontId="15" fillId="2" borderId="96" xfId="5" applyNumberFormat="1" applyFont="1" applyFill="1" applyBorder="1" applyAlignment="1" applyProtection="1">
      <alignment vertical="center" shrinkToFit="1"/>
      <protection locked="0"/>
    </xf>
    <xf numFmtId="40" fontId="15" fillId="2" borderId="7" xfId="5" applyNumberFormat="1" applyFont="1" applyFill="1" applyBorder="1" applyAlignment="1" applyProtection="1">
      <alignment vertical="center" shrinkToFit="1"/>
      <protection locked="0"/>
    </xf>
    <xf numFmtId="0" fontId="0" fillId="0" borderId="180" xfId="0" applyBorder="1" applyAlignment="1">
      <alignment horizontal="center" vertical="center"/>
    </xf>
    <xf numFmtId="0" fontId="0" fillId="0" borderId="186" xfId="0" applyBorder="1" applyAlignment="1">
      <alignment horizontal="center" vertical="center"/>
    </xf>
    <xf numFmtId="0" fontId="17" fillId="0" borderId="4" xfId="0" applyFont="1" applyBorder="1" applyAlignment="1">
      <alignment vertical="center" wrapText="1" shrinkToFit="1"/>
    </xf>
    <xf numFmtId="0" fontId="0" fillId="0" borderId="6" xfId="0" applyBorder="1" applyAlignment="1">
      <alignment horizontal="center" vertical="center"/>
    </xf>
    <xf numFmtId="0" fontId="17" fillId="0" borderId="44" xfId="0" applyFont="1" applyBorder="1" applyAlignment="1">
      <alignment vertical="center" wrapText="1" shrinkToFit="1"/>
    </xf>
    <xf numFmtId="0" fontId="0" fillId="0" borderId="44" xfId="0" applyBorder="1" applyAlignment="1">
      <alignment vertical="center" shrinkToFit="1"/>
    </xf>
    <xf numFmtId="0" fontId="0" fillId="0" borderId="187" xfId="0" applyBorder="1" applyAlignment="1">
      <alignment horizontal="center" vertical="center"/>
    </xf>
    <xf numFmtId="0" fontId="0" fillId="0" borderId="188" xfId="0" applyBorder="1" applyAlignment="1">
      <alignment horizontal="center" vertical="center"/>
    </xf>
    <xf numFmtId="0" fontId="0" fillId="0" borderId="189" xfId="0" applyBorder="1" applyAlignment="1">
      <alignment horizontal="center" vertical="center"/>
    </xf>
    <xf numFmtId="0" fontId="24" fillId="0" borderId="153" xfId="6" applyFont="1" applyBorder="1" applyProtection="1">
      <protection locked="0"/>
    </xf>
    <xf numFmtId="0" fontId="24" fillId="0" borderId="161" xfId="6" applyFont="1" applyBorder="1" applyProtection="1">
      <protection locked="0"/>
    </xf>
    <xf numFmtId="0" fontId="24" fillId="0" borderId="174" xfId="6" applyFont="1" applyBorder="1" applyProtection="1">
      <protection locked="0"/>
    </xf>
    <xf numFmtId="0" fontId="24" fillId="4" borderId="136" xfId="6" applyFont="1" applyFill="1" applyBorder="1" applyAlignment="1" applyProtection="1">
      <alignment horizontal="right"/>
      <protection locked="0"/>
    </xf>
    <xf numFmtId="0" fontId="24" fillId="0" borderId="146" xfId="6" applyFont="1" applyBorder="1" applyAlignment="1" applyProtection="1">
      <alignment horizontal="right"/>
      <protection locked="0"/>
    </xf>
    <xf numFmtId="0" fontId="24" fillId="0" borderId="146" xfId="6" applyFont="1" applyBorder="1" applyAlignment="1" applyProtection="1">
      <alignment horizontal="right" vertical="center" wrapText="1"/>
      <protection locked="0"/>
    </xf>
    <xf numFmtId="0" fontId="24" fillId="0" borderId="157" xfId="6" applyFont="1" applyBorder="1" applyAlignment="1" applyProtection="1">
      <alignment horizontal="right"/>
      <protection locked="0"/>
    </xf>
    <xf numFmtId="0" fontId="24" fillId="0" borderId="169" xfId="6" applyFont="1" applyBorder="1" applyAlignment="1" applyProtection="1">
      <alignment horizontal="right"/>
      <protection locked="0"/>
    </xf>
    <xf numFmtId="0" fontId="15" fillId="0" borderId="77" xfId="4" applyFont="1" applyBorder="1" applyProtection="1">
      <alignment vertical="center"/>
      <protection locked="0"/>
    </xf>
    <xf numFmtId="0" fontId="15" fillId="0" borderId="78" xfId="4" applyFont="1" applyBorder="1" applyProtection="1">
      <alignment vertical="center"/>
      <protection locked="0"/>
    </xf>
    <xf numFmtId="0" fontId="15" fillId="0" borderId="73" xfId="4" applyFont="1" applyBorder="1" applyProtection="1">
      <alignment vertical="center"/>
      <protection locked="0"/>
    </xf>
    <xf numFmtId="0" fontId="15" fillId="0" borderId="80" xfId="4" applyFont="1" applyBorder="1" applyProtection="1">
      <alignment vertical="center"/>
      <protection locked="0"/>
    </xf>
    <xf numFmtId="0" fontId="15" fillId="0" borderId="81" xfId="4" applyFont="1" applyBorder="1" applyProtection="1">
      <alignment vertical="center"/>
      <protection locked="0"/>
    </xf>
    <xf numFmtId="0" fontId="15" fillId="0" borderId="83" xfId="4" applyFont="1" applyBorder="1" applyAlignment="1" applyProtection="1">
      <alignment vertical="center" shrinkToFit="1"/>
      <protection locked="0"/>
    </xf>
    <xf numFmtId="0" fontId="15" fillId="0" borderId="85" xfId="4" applyFont="1" applyBorder="1" applyProtection="1">
      <alignment vertical="center"/>
      <protection locked="0"/>
    </xf>
    <xf numFmtId="0" fontId="15" fillId="0" borderId="87" xfId="4" applyFont="1" applyBorder="1" applyProtection="1">
      <alignment vertical="center"/>
      <protection locked="0"/>
    </xf>
    <xf numFmtId="0" fontId="15" fillId="0" borderId="89" xfId="4" applyFont="1" applyBorder="1" applyAlignment="1" applyProtection="1">
      <alignment vertical="center" shrinkToFit="1"/>
      <protection locked="0"/>
    </xf>
    <xf numFmtId="0" fontId="15" fillId="0" borderId="91" xfId="4" applyFont="1" applyBorder="1" applyProtection="1">
      <alignment vertical="center"/>
      <protection locked="0"/>
    </xf>
    <xf numFmtId="0" fontId="15" fillId="0" borderId="93" xfId="4" applyFont="1" applyBorder="1" applyProtection="1">
      <alignment vertical="center"/>
      <protection locked="0"/>
    </xf>
    <xf numFmtId="0" fontId="15" fillId="0" borderId="95" xfId="4" applyFont="1" applyBorder="1" applyAlignment="1" applyProtection="1">
      <alignment vertical="center" shrinkToFit="1"/>
      <protection locked="0"/>
    </xf>
    <xf numFmtId="0" fontId="15" fillId="0" borderId="97" xfId="4" applyFont="1" applyBorder="1" applyProtection="1">
      <alignment vertical="center"/>
      <protection locked="0"/>
    </xf>
    <xf numFmtId="0" fontId="15" fillId="0" borderId="99" xfId="4" applyFont="1" applyBorder="1" applyProtection="1">
      <alignment vertical="center"/>
      <protection locked="0"/>
    </xf>
    <xf numFmtId="0" fontId="15" fillId="0" borderId="11" xfId="4" applyFont="1" applyBorder="1" applyProtection="1">
      <alignment vertical="center"/>
      <protection locked="0"/>
    </xf>
    <xf numFmtId="0" fontId="15" fillId="0" borderId="11" xfId="4" applyFont="1" applyBorder="1" applyAlignment="1" applyProtection="1">
      <alignment vertical="center" shrinkToFit="1"/>
      <protection locked="0"/>
    </xf>
    <xf numFmtId="0" fontId="3" fillId="0" borderId="87" xfId="4" applyFont="1" applyBorder="1" applyAlignment="1" applyProtection="1">
      <alignment vertical="center" shrinkToFit="1"/>
      <protection locked="0"/>
    </xf>
    <xf numFmtId="0" fontId="3" fillId="0" borderId="87" xfId="4" applyFont="1" applyBorder="1" applyAlignment="1" applyProtection="1">
      <alignment vertical="center" wrapText="1"/>
      <protection locked="0"/>
    </xf>
    <xf numFmtId="0" fontId="15" fillId="0" borderId="27" xfId="4" applyFont="1" applyBorder="1" applyProtection="1">
      <alignment vertical="center"/>
      <protection locked="0"/>
    </xf>
    <xf numFmtId="0" fontId="15" fillId="0" borderId="102" xfId="4" applyFont="1" applyBorder="1" applyProtection="1">
      <alignment vertical="center"/>
      <protection locked="0"/>
    </xf>
    <xf numFmtId="0" fontId="18" fillId="0" borderId="0" xfId="4" applyFont="1" applyAlignment="1" applyProtection="1">
      <alignment horizontal="center" vertical="center" textRotation="255" shrinkToFit="1"/>
      <protection locked="0"/>
    </xf>
    <xf numFmtId="0" fontId="18" fillId="0" borderId="0" xfId="4" applyFont="1" applyAlignment="1" applyProtection="1">
      <alignment horizontal="center" vertical="center"/>
      <protection locked="0"/>
    </xf>
    <xf numFmtId="0" fontId="15" fillId="0" borderId="105" xfId="4" applyFont="1" applyBorder="1" applyProtection="1">
      <alignment vertical="center"/>
      <protection locked="0"/>
    </xf>
    <xf numFmtId="0" fontId="15" fillId="0" borderId="107" xfId="4" applyFont="1" applyBorder="1" applyAlignment="1" applyProtection="1">
      <alignment vertical="center" shrinkToFit="1"/>
      <protection locked="0"/>
    </xf>
    <xf numFmtId="0" fontId="15" fillId="0" borderId="109" xfId="4" applyFont="1" applyBorder="1" applyProtection="1">
      <alignment vertical="center"/>
      <protection locked="0"/>
    </xf>
    <xf numFmtId="0" fontId="3" fillId="0" borderId="110" xfId="4" applyFont="1" applyBorder="1" applyAlignment="1" applyProtection="1">
      <alignment vertical="center" wrapText="1"/>
      <protection locked="0"/>
    </xf>
    <xf numFmtId="0" fontId="17" fillId="0" borderId="110" xfId="4" applyFont="1" applyBorder="1" applyProtection="1">
      <alignment vertical="center"/>
      <protection locked="0"/>
    </xf>
    <xf numFmtId="0" fontId="15" fillId="0" borderId="115" xfId="4" applyFont="1" applyBorder="1" applyAlignment="1" applyProtection="1">
      <alignment vertical="center" shrinkToFit="1"/>
      <protection locked="0"/>
    </xf>
    <xf numFmtId="0" fontId="15" fillId="0" borderId="117" xfId="4" applyFont="1" applyBorder="1" applyProtection="1">
      <alignment vertical="center"/>
      <protection locked="0"/>
    </xf>
    <xf numFmtId="0" fontId="15" fillId="0" borderId="118" xfId="4" applyFont="1" applyBorder="1" applyProtection="1">
      <alignment vertical="center"/>
      <protection locked="0"/>
    </xf>
    <xf numFmtId="0" fontId="17" fillId="0" borderId="118" xfId="4" applyFont="1" applyBorder="1" applyProtection="1">
      <alignment vertical="center"/>
      <protection locked="0"/>
    </xf>
    <xf numFmtId="0" fontId="11" fillId="0" borderId="0" xfId="2" applyProtection="1">
      <alignment vertical="center"/>
      <protection locked="0"/>
    </xf>
    <xf numFmtId="0" fontId="0" fillId="0" borderId="18" xfId="0" applyBorder="1" applyAlignment="1">
      <alignment vertical="center" shrinkToFit="1"/>
    </xf>
    <xf numFmtId="185" fontId="0" fillId="0" borderId="4" xfId="0" applyNumberFormat="1" applyBorder="1" applyAlignment="1">
      <alignment vertical="center" shrinkToFit="1"/>
    </xf>
    <xf numFmtId="0" fontId="0" fillId="0" borderId="11" xfId="0" applyBorder="1" applyAlignment="1">
      <alignment vertical="center" shrinkToFit="1"/>
    </xf>
    <xf numFmtId="185" fontId="0" fillId="0" borderId="44" xfId="0" applyNumberFormat="1" applyBorder="1" applyAlignment="1">
      <alignment vertical="center" shrinkToFit="1"/>
    </xf>
    <xf numFmtId="182" fontId="0" fillId="0" borderId="11" xfId="3" applyNumberFormat="1" applyFont="1" applyBorder="1">
      <alignment vertical="center"/>
    </xf>
    <xf numFmtId="0" fontId="34" fillId="0" borderId="0" xfId="0" applyFont="1">
      <alignment vertical="center"/>
    </xf>
    <xf numFmtId="40" fontId="15" fillId="6" borderId="4" xfId="5" applyNumberFormat="1" applyFont="1" applyFill="1" applyBorder="1" applyAlignment="1" applyProtection="1">
      <alignment vertical="center" shrinkToFit="1"/>
      <protection locked="0" hidden="1"/>
    </xf>
    <xf numFmtId="40" fontId="15" fillId="6" borderId="44" xfId="5" applyNumberFormat="1" applyFont="1" applyFill="1" applyBorder="1" applyAlignment="1" applyProtection="1">
      <alignment vertical="center" shrinkToFit="1"/>
      <protection locked="0" hidden="1"/>
    </xf>
    <xf numFmtId="40" fontId="15" fillId="6" borderId="84" xfId="5" applyNumberFormat="1" applyFont="1" applyFill="1" applyBorder="1" applyAlignment="1" applyProtection="1">
      <alignment vertical="center" shrinkToFit="1"/>
      <protection locked="0" hidden="1"/>
    </xf>
    <xf numFmtId="40" fontId="15" fillId="6" borderId="90" xfId="5" applyNumberFormat="1" applyFont="1" applyFill="1" applyBorder="1" applyAlignment="1" applyProtection="1">
      <alignment vertical="center" shrinkToFit="1"/>
      <protection locked="0" hidden="1"/>
    </xf>
    <xf numFmtId="40" fontId="15" fillId="6" borderId="96" xfId="5" applyNumberFormat="1" applyFont="1" applyFill="1" applyBorder="1" applyAlignment="1" applyProtection="1">
      <alignment vertical="center" shrinkToFit="1"/>
      <protection locked="0" hidden="1"/>
    </xf>
    <xf numFmtId="40" fontId="15" fillId="6" borderId="7" xfId="5" applyNumberFormat="1" applyFont="1" applyFill="1" applyBorder="1" applyAlignment="1" applyProtection="1">
      <alignment vertical="center" shrinkToFit="1"/>
      <protection locked="0" hidden="1"/>
    </xf>
    <xf numFmtId="40" fontId="15" fillId="6" borderId="4" xfId="5" applyNumberFormat="1" applyFont="1" applyFill="1" applyBorder="1" applyAlignment="1" applyProtection="1">
      <alignment vertical="center" shrinkToFit="1"/>
      <protection locked="0"/>
    </xf>
    <xf numFmtId="40" fontId="15" fillId="6" borderId="44" xfId="5" applyNumberFormat="1" applyFont="1" applyFill="1" applyBorder="1" applyAlignment="1" applyProtection="1">
      <alignment vertical="center" shrinkToFit="1"/>
      <protection locked="0"/>
    </xf>
    <xf numFmtId="40" fontId="15" fillId="6" borderId="37" xfId="5" applyNumberFormat="1" applyFont="1" applyFill="1" applyBorder="1" applyAlignment="1" applyProtection="1">
      <alignment vertical="center" shrinkToFit="1"/>
    </xf>
    <xf numFmtId="40" fontId="15" fillId="6" borderId="84" xfId="5" applyNumberFormat="1" applyFont="1" applyFill="1" applyBorder="1" applyAlignment="1" applyProtection="1">
      <alignment vertical="center" shrinkToFit="1"/>
      <protection locked="0"/>
    </xf>
    <xf numFmtId="40" fontId="15" fillId="6" borderId="90" xfId="5" applyNumberFormat="1" applyFont="1" applyFill="1" applyBorder="1" applyAlignment="1" applyProtection="1">
      <alignment vertical="center" shrinkToFit="1"/>
      <protection locked="0"/>
    </xf>
    <xf numFmtId="40" fontId="15" fillId="6" borderId="83" xfId="5" applyNumberFormat="1" applyFont="1" applyFill="1" applyBorder="1" applyAlignment="1" applyProtection="1">
      <alignment vertical="center" shrinkToFit="1"/>
      <protection locked="0"/>
    </xf>
    <xf numFmtId="40" fontId="15" fillId="6" borderId="89" xfId="5" applyNumberFormat="1" applyFont="1" applyFill="1" applyBorder="1" applyAlignment="1" applyProtection="1">
      <alignment vertical="center" shrinkToFit="1"/>
      <protection locked="0"/>
    </xf>
    <xf numFmtId="40" fontId="15" fillId="6" borderId="108" xfId="5" applyNumberFormat="1" applyFont="1" applyFill="1" applyBorder="1" applyAlignment="1" applyProtection="1">
      <alignment vertical="center" shrinkToFit="1"/>
      <protection locked="0"/>
    </xf>
    <xf numFmtId="0" fontId="35" fillId="0" borderId="0" xfId="4" applyFont="1">
      <alignment vertical="center"/>
    </xf>
    <xf numFmtId="0" fontId="35" fillId="0" borderId="0" xfId="4" applyFont="1" applyAlignment="1">
      <alignment vertical="center"/>
    </xf>
    <xf numFmtId="0" fontId="36" fillId="0" borderId="0" xfId="4" applyFont="1">
      <alignment vertical="center"/>
    </xf>
    <xf numFmtId="0" fontId="0" fillId="6" borderId="181" xfId="0" applyFill="1" applyBorder="1" applyAlignment="1" applyProtection="1">
      <alignment vertical="center" shrinkToFit="1"/>
      <protection locked="0"/>
    </xf>
    <xf numFmtId="185" fontId="0" fillId="6" borderId="182" xfId="0" applyNumberFormat="1" applyFill="1" applyBorder="1" applyAlignment="1" applyProtection="1">
      <alignment vertical="center" shrinkToFit="1"/>
      <protection locked="0"/>
    </xf>
    <xf numFmtId="0" fontId="0" fillId="6" borderId="183" xfId="0" applyFill="1" applyBorder="1" applyAlignment="1" applyProtection="1">
      <alignment vertical="center" shrinkToFit="1"/>
      <protection locked="0"/>
    </xf>
    <xf numFmtId="0" fontId="0" fillId="6" borderId="177" xfId="0" applyFill="1" applyBorder="1" applyAlignment="1" applyProtection="1">
      <alignment vertical="center" shrinkToFit="1"/>
      <protection locked="0"/>
    </xf>
    <xf numFmtId="185" fontId="0" fillId="6" borderId="178" xfId="0" applyNumberFormat="1" applyFill="1" applyBorder="1" applyAlignment="1" applyProtection="1">
      <alignment vertical="center" shrinkToFit="1"/>
      <protection locked="0"/>
    </xf>
    <xf numFmtId="0" fontId="0" fillId="6" borderId="179" xfId="0" applyFill="1" applyBorder="1" applyAlignment="1" applyProtection="1">
      <alignment vertical="center" shrinkToFit="1"/>
      <protection locked="0"/>
    </xf>
    <xf numFmtId="0" fontId="24" fillId="6" borderId="139" xfId="6" applyFont="1" applyFill="1" applyBorder="1" applyProtection="1">
      <protection locked="0"/>
    </xf>
    <xf numFmtId="0" fontId="24" fillId="6" borderId="100" xfId="6" applyFont="1" applyFill="1" applyBorder="1" applyProtection="1">
      <protection locked="0"/>
    </xf>
    <xf numFmtId="0" fontId="24" fillId="6" borderId="94" xfId="6" applyFont="1" applyFill="1" applyBorder="1" applyProtection="1">
      <protection locked="0"/>
    </xf>
    <xf numFmtId="0" fontId="24" fillId="6" borderId="111" xfId="6" applyFont="1" applyFill="1" applyBorder="1" applyProtection="1">
      <protection locked="0"/>
    </xf>
    <xf numFmtId="0" fontId="24" fillId="6" borderId="119" xfId="6" applyFont="1" applyFill="1" applyBorder="1" applyProtection="1">
      <protection locked="0"/>
    </xf>
    <xf numFmtId="0" fontId="24" fillId="6" borderId="150" xfId="6" applyFont="1" applyFill="1" applyBorder="1" applyAlignment="1">
      <alignment horizontal="right" vertical="center" wrapText="1"/>
    </xf>
    <xf numFmtId="0" fontId="26" fillId="6" borderId="151" xfId="6" applyFont="1" applyFill="1" applyBorder="1" applyAlignment="1">
      <alignment horizontal="left"/>
    </xf>
    <xf numFmtId="181" fontId="24" fillId="6" borderId="152" xfId="6" applyNumberFormat="1" applyFont="1" applyFill="1" applyBorder="1" applyAlignment="1">
      <alignment horizontal="right"/>
    </xf>
    <xf numFmtId="181" fontId="24" fillId="6" borderId="151" xfId="6" applyNumberFormat="1" applyFont="1" applyFill="1" applyBorder="1" applyAlignment="1">
      <alignment horizontal="left"/>
    </xf>
    <xf numFmtId="0" fontId="24" fillId="6" borderId="157" xfId="6" applyFont="1" applyFill="1" applyBorder="1" applyAlignment="1">
      <alignment horizontal="right" wrapText="1"/>
    </xf>
    <xf numFmtId="0" fontId="26" fillId="6" borderId="149" xfId="6" applyFont="1" applyFill="1" applyBorder="1" applyAlignment="1">
      <alignment horizontal="left"/>
    </xf>
    <xf numFmtId="181" fontId="24" fillId="6" borderId="157" xfId="6" applyNumberFormat="1" applyFont="1" applyFill="1" applyBorder="1" applyAlignment="1">
      <alignment horizontal="center"/>
    </xf>
    <xf numFmtId="181" fontId="24" fillId="6" borderId="149" xfId="6" applyNumberFormat="1" applyFont="1" applyFill="1" applyBorder="1" applyAlignment="1">
      <alignment horizontal="center"/>
    </xf>
    <xf numFmtId="0" fontId="24" fillId="6" borderId="150" xfId="6" applyFont="1" applyFill="1" applyBorder="1" applyAlignment="1">
      <alignment horizontal="right"/>
    </xf>
    <xf numFmtId="181" fontId="24" fillId="6" borderId="150" xfId="6" applyNumberFormat="1" applyFont="1" applyFill="1" applyBorder="1" applyAlignment="1">
      <alignment horizontal="center"/>
    </xf>
    <xf numFmtId="181" fontId="24" fillId="6" borderId="151" xfId="6" applyNumberFormat="1" applyFont="1" applyFill="1" applyBorder="1" applyAlignment="1">
      <alignment horizontal="center"/>
    </xf>
    <xf numFmtId="0" fontId="31" fillId="6" borderId="136" xfId="6" applyFont="1" applyFill="1" applyBorder="1" applyAlignment="1">
      <alignment horizontal="right"/>
    </xf>
    <xf numFmtId="0" fontId="32" fillId="6" borderId="142" xfId="6" applyFont="1" applyFill="1" applyBorder="1" applyAlignment="1">
      <alignment horizontal="left"/>
    </xf>
    <xf numFmtId="0" fontId="31" fillId="6" borderId="105" xfId="6" applyFont="1" applyFill="1" applyBorder="1" applyAlignment="1">
      <alignment horizontal="right"/>
    </xf>
    <xf numFmtId="0" fontId="0" fillId="0" borderId="0" xfId="0"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6" borderId="191" xfId="0" applyFill="1" applyBorder="1" applyAlignment="1" applyProtection="1">
      <alignment vertical="center" shrinkToFit="1"/>
      <protection locked="0"/>
    </xf>
    <xf numFmtId="0" fontId="0" fillId="6" borderId="192" xfId="0" applyFill="1" applyBorder="1" applyAlignment="1" applyProtection="1">
      <alignment vertical="center" shrinkToFit="1"/>
      <protection locked="0"/>
    </xf>
    <xf numFmtId="0" fontId="15" fillId="0" borderId="49" xfId="4" applyFont="1" applyBorder="1" applyAlignment="1">
      <alignment horizontal="center" vertical="center"/>
    </xf>
    <xf numFmtId="0" fontId="15" fillId="0" borderId="9" xfId="4" applyFont="1" applyBorder="1" applyAlignment="1">
      <alignment horizontal="center" vertical="center"/>
    </xf>
    <xf numFmtId="0" fontId="15" fillId="0" borderId="10" xfId="4" applyFont="1" applyBorder="1" applyAlignment="1">
      <alignment horizontal="center" vertical="center"/>
    </xf>
    <xf numFmtId="0" fontId="15" fillId="0" borderId="51" xfId="4" applyFont="1" applyBorder="1" applyAlignment="1">
      <alignment horizontal="center" vertical="center"/>
    </xf>
    <xf numFmtId="0" fontId="15" fillId="0" borderId="52" xfId="4" applyFont="1" applyBorder="1" applyAlignment="1">
      <alignment horizontal="center" vertical="center"/>
    </xf>
    <xf numFmtId="0" fontId="15" fillId="0" borderId="53" xfId="4" applyFont="1" applyBorder="1" applyAlignment="1">
      <alignment horizontal="center" vertical="center"/>
    </xf>
    <xf numFmtId="0" fontId="15" fillId="0" borderId="22" xfId="4" applyFont="1" applyBorder="1" applyAlignment="1" applyProtection="1">
      <alignment horizontal="center" vertical="center" wrapText="1"/>
      <protection locked="0"/>
    </xf>
    <xf numFmtId="0" fontId="15" fillId="0" borderId="68" xfId="4" applyFont="1" applyBorder="1" applyAlignment="1" applyProtection="1">
      <alignment horizontal="center" vertical="center" wrapText="1"/>
      <protection locked="0"/>
    </xf>
    <xf numFmtId="0" fontId="15" fillId="0" borderId="64" xfId="4" applyFont="1" applyBorder="1" applyAlignment="1" applyProtection="1">
      <alignment horizontal="center" vertical="center" wrapText="1"/>
      <protection locked="0"/>
    </xf>
    <xf numFmtId="0" fontId="15" fillId="0" borderId="70" xfId="4" applyFont="1" applyBorder="1" applyAlignment="1" applyProtection="1">
      <alignment horizontal="center" vertical="center" wrapText="1"/>
      <protection locked="0"/>
    </xf>
    <xf numFmtId="0" fontId="15" fillId="0" borderId="12" xfId="4" applyFont="1" applyBorder="1" applyAlignment="1">
      <alignment horizontal="center" vertical="center"/>
    </xf>
    <xf numFmtId="0" fontId="15" fillId="0" borderId="13" xfId="4" applyFont="1" applyBorder="1" applyAlignment="1">
      <alignment horizontal="center" vertical="center"/>
    </xf>
    <xf numFmtId="0" fontId="15" fillId="0" borderId="14" xfId="4" applyFont="1" applyBorder="1" applyAlignment="1">
      <alignment horizontal="center" vertical="center"/>
    </xf>
    <xf numFmtId="0" fontId="15" fillId="0" borderId="62" xfId="4" applyFont="1" applyBorder="1" applyAlignment="1">
      <alignment horizontal="center" vertical="center"/>
    </xf>
    <xf numFmtId="0" fontId="15" fillId="0" borderId="0" xfId="4" applyFont="1" applyAlignment="1">
      <alignment horizontal="center" vertical="center"/>
    </xf>
    <xf numFmtId="0" fontId="15" fillId="0" borderId="3" xfId="4" applyFont="1" applyBorder="1" applyAlignment="1">
      <alignment horizontal="center" vertical="center"/>
    </xf>
    <xf numFmtId="0" fontId="15" fillId="0" borderId="67" xfId="4" applyFont="1" applyBorder="1" applyAlignment="1">
      <alignment horizontal="center" vertical="center"/>
    </xf>
    <xf numFmtId="0" fontId="15" fillId="0" borderId="20" xfId="4" applyFont="1" applyBorder="1" applyAlignment="1">
      <alignment horizontal="center" vertical="center"/>
    </xf>
    <xf numFmtId="0" fontId="15" fillId="0" borderId="21" xfId="4" applyFont="1" applyBorder="1" applyAlignment="1">
      <alignment horizontal="center" vertical="center"/>
    </xf>
    <xf numFmtId="0" fontId="15" fillId="0" borderId="56" xfId="4" applyFont="1" applyBorder="1" applyAlignment="1">
      <alignment horizontal="center" vertical="center"/>
    </xf>
    <xf numFmtId="0" fontId="15" fillId="0" borderId="23" xfId="4" applyFont="1" applyBorder="1" applyAlignment="1">
      <alignment horizontal="center" vertical="center"/>
    </xf>
    <xf numFmtId="0" fontId="15" fillId="0" borderId="68" xfId="4" applyFont="1" applyBorder="1" applyAlignment="1">
      <alignment horizontal="center" vertical="center"/>
    </xf>
    <xf numFmtId="0" fontId="15" fillId="0" borderId="46" xfId="4" applyFont="1" applyBorder="1" applyAlignment="1">
      <alignment horizontal="center" vertical="center" wrapText="1"/>
    </xf>
    <xf numFmtId="0" fontId="15" fillId="0" borderId="57" xfId="4" applyFont="1" applyBorder="1" applyAlignment="1">
      <alignment horizontal="center" vertical="center"/>
    </xf>
    <xf numFmtId="0" fontId="15" fillId="0" borderId="58" xfId="4" applyFont="1" applyBorder="1" applyAlignment="1">
      <alignment horizontal="center" vertical="center" wrapText="1"/>
    </xf>
    <xf numFmtId="0" fontId="15" fillId="0" borderId="63" xfId="4" applyFont="1" applyBorder="1" applyAlignment="1">
      <alignment horizontal="center" vertical="center" wrapText="1"/>
    </xf>
    <xf numFmtId="0" fontId="15" fillId="0" borderId="69" xfId="4" applyFont="1" applyBorder="1" applyAlignment="1">
      <alignment horizontal="center" vertical="center" wrapText="1"/>
    </xf>
    <xf numFmtId="0" fontId="15" fillId="0" borderId="65" xfId="4" applyFont="1" applyBorder="1" applyAlignment="1" applyProtection="1">
      <alignment horizontal="center" vertical="center" wrapText="1"/>
      <protection locked="0"/>
    </xf>
    <xf numFmtId="0" fontId="15" fillId="0" borderId="69" xfId="4" applyFont="1" applyBorder="1" applyAlignment="1" applyProtection="1">
      <alignment horizontal="center" vertical="center" wrapText="1"/>
      <protection locked="0"/>
    </xf>
    <xf numFmtId="0" fontId="15" fillId="0" borderId="66" xfId="4" applyFont="1" applyBorder="1" applyAlignment="1" applyProtection="1">
      <alignment horizontal="center" vertical="center" wrapText="1"/>
      <protection locked="0"/>
    </xf>
    <xf numFmtId="0" fontId="15" fillId="0" borderId="71" xfId="4" applyFont="1" applyBorder="1" applyAlignment="1" applyProtection="1">
      <alignment horizontal="center" vertical="center" wrapText="1"/>
      <protection locked="0"/>
    </xf>
    <xf numFmtId="0" fontId="18" fillId="0" borderId="72" xfId="4" applyFont="1" applyBorder="1" applyAlignment="1">
      <alignment horizontal="center" vertical="center" textRotation="255" shrinkToFit="1"/>
    </xf>
    <xf numFmtId="0" fontId="18" fillId="0" borderId="62" xfId="4" applyFont="1" applyBorder="1" applyAlignment="1">
      <alignment horizontal="center" vertical="center" textRotation="255" shrinkToFit="1"/>
    </xf>
    <xf numFmtId="0" fontId="18" fillId="0" borderId="104" xfId="4" applyFont="1" applyBorder="1" applyAlignment="1">
      <alignment horizontal="center" vertical="center" textRotation="255" shrinkToFit="1"/>
    </xf>
    <xf numFmtId="0" fontId="15" fillId="0" borderId="4" xfId="4" applyFont="1" applyBorder="1" applyAlignment="1">
      <alignment vertical="center" shrinkToFit="1"/>
    </xf>
    <xf numFmtId="0" fontId="15" fillId="0" borderId="6" xfId="4" applyFont="1" applyBorder="1" applyAlignment="1">
      <alignment vertical="center" shrinkToFit="1"/>
    </xf>
    <xf numFmtId="0" fontId="18" fillId="0" borderId="72" xfId="4" applyFont="1" applyBorder="1" applyAlignment="1" applyProtection="1">
      <alignment horizontal="center" vertical="center" textRotation="255" shrinkToFit="1"/>
      <protection locked="0"/>
    </xf>
    <xf numFmtId="0" fontId="18" fillId="0" borderId="62" xfId="4" applyFont="1" applyBorder="1" applyAlignment="1" applyProtection="1">
      <alignment horizontal="center" vertical="center" textRotation="255" shrinkToFit="1"/>
      <protection locked="0"/>
    </xf>
    <xf numFmtId="0" fontId="18" fillId="0" borderId="15" xfId="4" applyFont="1" applyBorder="1" applyAlignment="1" applyProtection="1">
      <alignment horizontal="center" vertical="center" textRotation="255" shrinkToFit="1"/>
      <protection locked="0"/>
    </xf>
    <xf numFmtId="0" fontId="15" fillId="0" borderId="74" xfId="4" applyFont="1" applyBorder="1" applyAlignment="1" applyProtection="1">
      <alignment vertical="center" shrinkToFit="1"/>
      <protection locked="0"/>
    </xf>
    <xf numFmtId="0" fontId="15" fillId="0" borderId="75" xfId="4" applyFont="1" applyBorder="1" applyAlignment="1" applyProtection="1">
      <alignment vertical="center" shrinkToFit="1"/>
      <protection locked="0"/>
    </xf>
    <xf numFmtId="0" fontId="15" fillId="0" borderId="44" xfId="4" applyFont="1" applyBorder="1" applyAlignment="1">
      <alignment vertical="center" shrinkToFit="1"/>
    </xf>
    <xf numFmtId="0" fontId="15" fillId="0" borderId="10" xfId="4" applyFont="1" applyBorder="1" applyAlignment="1">
      <alignment vertical="center" shrinkToFit="1"/>
    </xf>
    <xf numFmtId="0" fontId="15" fillId="0" borderId="44" xfId="4" applyFont="1" applyBorder="1" applyAlignment="1" applyProtection="1">
      <alignment vertical="center" shrinkToFit="1"/>
      <protection locked="0"/>
    </xf>
    <xf numFmtId="0" fontId="15" fillId="0" borderId="10" xfId="4" applyFont="1" applyBorder="1" applyAlignment="1" applyProtection="1">
      <alignment vertical="center" shrinkToFit="1"/>
      <protection locked="0"/>
    </xf>
    <xf numFmtId="0" fontId="15" fillId="0" borderId="14"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21" xfId="4" applyFont="1" applyBorder="1" applyAlignment="1">
      <alignment horizontal="center" vertical="center" wrapText="1"/>
    </xf>
    <xf numFmtId="0" fontId="15" fillId="0" borderId="12" xfId="4" applyFont="1" applyBorder="1" applyAlignment="1" applyProtection="1">
      <alignment horizontal="center" vertical="center"/>
      <protection locked="0"/>
    </xf>
    <xf numFmtId="0" fontId="15" fillId="0" borderId="13" xfId="4" applyFont="1" applyBorder="1" applyAlignment="1" applyProtection="1">
      <alignment horizontal="center" vertical="center"/>
      <protection locked="0"/>
    </xf>
    <xf numFmtId="0" fontId="15" fillId="0" borderId="14" xfId="4" applyFont="1" applyBorder="1" applyAlignment="1" applyProtection="1">
      <alignment horizontal="center" vertical="center"/>
      <protection locked="0"/>
    </xf>
    <xf numFmtId="0" fontId="15" fillId="0" borderId="62" xfId="4" applyFont="1" applyBorder="1" applyAlignment="1" applyProtection="1">
      <alignment horizontal="center" vertical="center"/>
      <protection locked="0"/>
    </xf>
    <xf numFmtId="0" fontId="15" fillId="0" borderId="0" xfId="4" applyFont="1" applyAlignment="1" applyProtection="1">
      <alignment horizontal="center" vertical="center"/>
      <protection locked="0"/>
    </xf>
    <xf numFmtId="0" fontId="15" fillId="0" borderId="3" xfId="4" applyFont="1" applyBorder="1" applyAlignment="1" applyProtection="1">
      <alignment horizontal="center" vertical="center"/>
      <protection locked="0"/>
    </xf>
    <xf numFmtId="0" fontId="15" fillId="0" borderId="67" xfId="4" applyFont="1" applyBorder="1" applyAlignment="1" applyProtection="1">
      <alignment horizontal="center" vertical="center"/>
      <protection locked="0"/>
    </xf>
    <xf numFmtId="0" fontId="15" fillId="0" borderId="20" xfId="4" applyFont="1" applyBorder="1" applyAlignment="1" applyProtection="1">
      <alignment horizontal="center" vertical="center"/>
      <protection locked="0"/>
    </xf>
    <xf numFmtId="0" fontId="15" fillId="0" borderId="21" xfId="4" applyFont="1" applyBorder="1" applyAlignment="1" applyProtection="1">
      <alignment horizontal="center" vertical="center"/>
      <protection locked="0"/>
    </xf>
    <xf numFmtId="0" fontId="15" fillId="0" borderId="59" xfId="4" applyFont="1" applyBorder="1" applyAlignment="1" applyProtection="1">
      <alignment horizontal="center" vertical="center" wrapText="1"/>
      <protection locked="0"/>
    </xf>
    <xf numFmtId="0" fontId="15" fillId="0" borderId="13" xfId="4" applyFont="1" applyBorder="1" applyAlignment="1" applyProtection="1">
      <alignment horizontal="center" vertical="center" wrapText="1"/>
      <protection locked="0"/>
    </xf>
    <xf numFmtId="0" fontId="15" fillId="0" borderId="60" xfId="4" applyFont="1" applyBorder="1" applyAlignment="1" applyProtection="1">
      <alignment horizontal="center" vertical="center" wrapText="1"/>
      <protection locked="0"/>
    </xf>
    <xf numFmtId="0" fontId="15" fillId="0" borderId="61" xfId="4" applyFont="1" applyBorder="1" applyAlignment="1" applyProtection="1">
      <alignment horizontal="center" vertical="center" wrapText="1"/>
      <protection locked="0"/>
    </xf>
    <xf numFmtId="0" fontId="15" fillId="0" borderId="47" xfId="4" applyFont="1" applyBorder="1" applyAlignment="1" applyProtection="1">
      <alignment horizontal="center" vertical="center" wrapText="1"/>
      <protection locked="0"/>
    </xf>
    <xf numFmtId="0" fontId="15" fillId="0" borderId="48" xfId="4" applyFont="1" applyBorder="1" applyAlignment="1" applyProtection="1">
      <alignment horizontal="center" vertical="center" wrapText="1"/>
      <protection locked="0"/>
    </xf>
    <xf numFmtId="0" fontId="15" fillId="0" borderId="22" xfId="4" applyFont="1" applyBorder="1" applyAlignment="1">
      <alignment horizontal="center" vertical="center" wrapText="1"/>
    </xf>
    <xf numFmtId="0" fontId="15" fillId="0" borderId="68" xfId="4" applyFont="1" applyBorder="1" applyAlignment="1">
      <alignment horizontal="center" vertical="center" wrapText="1"/>
    </xf>
    <xf numFmtId="0" fontId="15" fillId="0" borderId="44" xfId="4" applyFont="1" applyBorder="1">
      <alignment vertical="center"/>
    </xf>
    <xf numFmtId="0" fontId="15" fillId="0" borderId="10" xfId="4" applyFont="1" applyBorder="1">
      <alignment vertical="center"/>
    </xf>
    <xf numFmtId="0" fontId="15" fillId="0" borderId="44" xfId="4" applyFont="1" applyBorder="1" applyProtection="1">
      <alignment vertical="center"/>
      <protection locked="0"/>
    </xf>
    <xf numFmtId="0" fontId="15" fillId="0" borderId="10" xfId="4" applyFont="1" applyBorder="1" applyProtection="1">
      <alignment vertical="center"/>
      <protection locked="0"/>
    </xf>
    <xf numFmtId="0" fontId="15" fillId="0" borderId="22" xfId="4" applyFont="1" applyBorder="1" applyAlignment="1">
      <alignment vertical="center" shrinkToFit="1"/>
    </xf>
    <xf numFmtId="0" fontId="15" fillId="0" borderId="18" xfId="4" applyFont="1" applyBorder="1" applyAlignment="1">
      <alignment vertical="center" shrinkToFit="1"/>
    </xf>
    <xf numFmtId="0" fontId="15" fillId="0" borderId="22" xfId="4" applyFont="1" applyBorder="1" applyAlignment="1" applyProtection="1">
      <alignment vertical="center" shrinkToFit="1"/>
      <protection locked="0"/>
    </xf>
    <xf numFmtId="0" fontId="15" fillId="0" borderId="18" xfId="4" applyFont="1" applyBorder="1" applyAlignment="1" applyProtection="1">
      <alignment vertical="center" shrinkToFit="1"/>
      <protection locked="0"/>
    </xf>
    <xf numFmtId="0" fontId="15" fillId="0" borderId="22" xfId="4" applyFont="1" applyBorder="1" applyAlignment="1" applyProtection="1">
      <alignment vertical="center" wrapText="1" shrinkToFit="1"/>
      <protection locked="0"/>
    </xf>
    <xf numFmtId="0" fontId="15" fillId="0" borderId="22" xfId="4" applyFont="1" applyBorder="1">
      <alignment vertical="center"/>
    </xf>
    <xf numFmtId="0" fontId="15" fillId="0" borderId="23" xfId="4" applyFont="1" applyBorder="1">
      <alignment vertical="center"/>
    </xf>
    <xf numFmtId="0" fontId="15" fillId="0" borderId="18" xfId="4" applyFont="1" applyBorder="1">
      <alignment vertical="center"/>
    </xf>
    <xf numFmtId="0" fontId="15" fillId="0" borderId="22" xfId="4" applyFont="1" applyBorder="1" applyProtection="1">
      <alignment vertical="center"/>
      <protection locked="0"/>
    </xf>
    <xf numFmtId="0" fontId="15" fillId="0" borderId="23" xfId="4" applyFont="1" applyBorder="1" applyProtection="1">
      <alignment vertical="center"/>
      <protection locked="0"/>
    </xf>
    <xf numFmtId="0" fontId="15" fillId="0" borderId="18" xfId="4" applyFont="1" applyBorder="1" applyProtection="1">
      <alignment vertical="center"/>
      <protection locked="0"/>
    </xf>
    <xf numFmtId="0" fontId="15" fillId="0" borderId="7" xfId="4" applyFont="1" applyBorder="1" applyProtection="1">
      <alignment vertical="center"/>
      <protection locked="0"/>
    </xf>
    <xf numFmtId="0" fontId="15" fillId="0" borderId="8" xfId="4" applyFont="1" applyBorder="1" applyProtection="1">
      <alignment vertical="center"/>
      <protection locked="0"/>
    </xf>
    <xf numFmtId="0" fontId="15" fillId="0" borderId="4" xfId="4" applyFont="1" applyBorder="1">
      <alignment vertical="center"/>
    </xf>
    <xf numFmtId="0" fontId="15" fillId="0" borderId="6" xfId="4" applyFont="1" applyBorder="1">
      <alignment vertical="center"/>
    </xf>
    <xf numFmtId="0" fontId="15" fillId="0" borderId="4" xfId="4" applyFont="1" applyBorder="1" applyProtection="1">
      <alignment vertical="center"/>
      <protection locked="0"/>
    </xf>
    <xf numFmtId="0" fontId="15" fillId="0" borderId="6" xfId="4" applyFont="1" applyBorder="1" applyProtection="1">
      <alignment vertical="center"/>
      <protection locked="0"/>
    </xf>
    <xf numFmtId="0" fontId="15" fillId="0" borderId="54" xfId="4" applyFont="1" applyBorder="1" applyProtection="1">
      <alignment vertical="center"/>
      <protection locked="0"/>
    </xf>
    <xf numFmtId="0" fontId="15" fillId="0" borderId="53" xfId="4" applyFont="1" applyBorder="1" applyProtection="1">
      <alignment vertical="center"/>
      <protection locked="0"/>
    </xf>
    <xf numFmtId="0" fontId="18" fillId="0" borderId="9" xfId="4" applyFont="1" applyBorder="1" applyAlignment="1">
      <alignment horizontal="center" vertical="center"/>
    </xf>
    <xf numFmtId="0" fontId="18" fillId="0" borderId="66" xfId="4" applyFont="1" applyBorder="1" applyAlignment="1">
      <alignment horizontal="center" vertical="center" textRotation="255" shrinkToFit="1"/>
    </xf>
    <xf numFmtId="0" fontId="18" fillId="0" borderId="112" xfId="4" applyFont="1" applyBorder="1" applyAlignment="1">
      <alignment horizontal="center" vertical="center" textRotation="255" shrinkToFit="1"/>
    </xf>
    <xf numFmtId="0" fontId="15" fillId="0" borderId="22" xfId="4" applyFont="1" applyBorder="1" applyAlignment="1">
      <alignment vertical="center" wrapText="1" shrinkToFit="1"/>
    </xf>
    <xf numFmtId="0" fontId="18" fillId="0" borderId="106" xfId="4" applyFont="1" applyBorder="1" applyAlignment="1" applyProtection="1">
      <alignment horizontal="center" vertical="center" textRotation="255" shrinkToFit="1"/>
      <protection locked="0"/>
    </xf>
    <xf numFmtId="0" fontId="18" fillId="0" borderId="113" xfId="4" applyFont="1" applyBorder="1" applyAlignment="1" applyProtection="1">
      <alignment horizontal="center" vertical="center" textRotation="255" shrinkToFit="1"/>
      <protection locked="0"/>
    </xf>
    <xf numFmtId="0" fontId="15" fillId="0" borderId="56" xfId="4" applyFont="1" applyBorder="1" applyAlignment="1" applyProtection="1">
      <alignment vertical="center" wrapText="1" shrinkToFit="1"/>
      <protection locked="0"/>
    </xf>
    <xf numFmtId="0" fontId="15" fillId="0" borderId="114" xfId="4" applyFont="1" applyBorder="1" applyAlignment="1" applyProtection="1">
      <alignment vertical="center" shrinkToFit="1"/>
      <protection locked="0"/>
    </xf>
    <xf numFmtId="0" fontId="18" fillId="0" borderId="0" xfId="4" applyFont="1" applyAlignment="1" applyProtection="1">
      <alignment horizontal="center" vertical="center"/>
      <protection locked="0"/>
    </xf>
    <xf numFmtId="0" fontId="8" fillId="0" borderId="123" xfId="4" applyFont="1" applyBorder="1" applyAlignment="1">
      <alignment horizontal="center" vertical="center"/>
    </xf>
    <xf numFmtId="0" fontId="8" fillId="0" borderId="124" xfId="4" applyFont="1" applyBorder="1" applyAlignment="1">
      <alignment horizontal="center" vertical="center"/>
    </xf>
    <xf numFmtId="0" fontId="7" fillId="0" borderId="61" xfId="4" applyFont="1" applyBorder="1" applyAlignment="1">
      <alignment horizontal="center" vertical="center"/>
    </xf>
    <xf numFmtId="0" fontId="7" fillId="0" borderId="47" xfId="4" applyFont="1" applyBorder="1" applyAlignment="1">
      <alignment horizontal="center" vertical="center"/>
    </xf>
    <xf numFmtId="0" fontId="7" fillId="0" borderId="51" xfId="4" applyFont="1" applyBorder="1" applyAlignment="1">
      <alignment horizontal="center" vertical="center"/>
    </xf>
    <xf numFmtId="0" fontId="7" fillId="0" borderId="52" xfId="4" applyFont="1" applyBorder="1" applyAlignment="1">
      <alignment horizontal="center" vertical="center"/>
    </xf>
    <xf numFmtId="0" fontId="18" fillId="0" borderId="106" xfId="4" applyFont="1" applyBorder="1" applyAlignment="1">
      <alignment horizontal="center" vertical="center" textRotation="255" shrinkToFit="1"/>
    </xf>
    <xf numFmtId="0" fontId="15" fillId="0" borderId="56" xfId="4" applyFont="1" applyBorder="1">
      <alignment vertical="center"/>
    </xf>
    <xf numFmtId="0" fontId="18" fillId="0" borderId="52" xfId="4" applyFont="1" applyBorder="1" applyAlignment="1">
      <alignment horizontal="center" vertical="center"/>
    </xf>
    <xf numFmtId="0" fontId="3" fillId="0" borderId="0" xfId="4" applyFont="1" applyAlignment="1">
      <alignment vertical="center" wrapText="1"/>
    </xf>
    <xf numFmtId="0" fontId="15" fillId="7" borderId="46" xfId="4" applyFont="1" applyFill="1" applyBorder="1" applyAlignment="1">
      <alignment horizontal="center" vertical="center"/>
    </xf>
    <xf numFmtId="0" fontId="15" fillId="7" borderId="47" xfId="4" applyFont="1" applyFill="1" applyBorder="1" applyAlignment="1">
      <alignment horizontal="center" vertical="center"/>
    </xf>
    <xf numFmtId="0" fontId="15" fillId="7" borderId="48" xfId="4" applyFont="1" applyFill="1" applyBorder="1" applyAlignment="1">
      <alignment horizontal="center" vertical="center"/>
    </xf>
    <xf numFmtId="0" fontId="15" fillId="7" borderId="44" xfId="4" applyFont="1" applyFill="1" applyBorder="1" applyAlignment="1">
      <alignment horizontal="center" vertical="center"/>
    </xf>
    <xf numFmtId="0" fontId="15" fillId="7" borderId="9" xfId="4" applyFont="1" applyFill="1" applyBorder="1" applyAlignment="1">
      <alignment horizontal="center" vertical="center"/>
    </xf>
    <xf numFmtId="0" fontId="15" fillId="7" borderId="50" xfId="4" applyFont="1" applyFill="1" applyBorder="1" applyAlignment="1">
      <alignment horizontal="center" vertical="center"/>
    </xf>
    <xf numFmtId="0" fontId="15" fillId="6" borderId="54" xfId="4" applyFont="1" applyFill="1" applyBorder="1" applyAlignment="1" applyProtection="1">
      <alignment horizontal="center" vertical="center"/>
      <protection locked="0"/>
    </xf>
    <xf numFmtId="0" fontId="15" fillId="6" borderId="52" xfId="4" applyFont="1" applyFill="1" applyBorder="1" applyAlignment="1" applyProtection="1">
      <alignment horizontal="center" vertical="center"/>
      <protection locked="0"/>
    </xf>
    <xf numFmtId="0" fontId="15" fillId="6" borderId="55" xfId="4" applyFont="1" applyFill="1" applyBorder="1" applyAlignment="1" applyProtection="1">
      <alignment horizontal="center" vertical="center"/>
      <protection locked="0"/>
    </xf>
    <xf numFmtId="0" fontId="18" fillId="0" borderId="1" xfId="4" applyFont="1" applyBorder="1" applyAlignment="1">
      <alignment horizontal="center" vertical="center"/>
    </xf>
    <xf numFmtId="0" fontId="15" fillId="0" borderId="7" xfId="4" applyFont="1" applyBorder="1">
      <alignment vertical="center"/>
    </xf>
    <xf numFmtId="0" fontId="15" fillId="0" borderId="8" xfId="4" applyFont="1" applyBorder="1">
      <alignment vertical="center"/>
    </xf>
    <xf numFmtId="0" fontId="15" fillId="0" borderId="48" xfId="4" applyFont="1" applyBorder="1" applyAlignment="1">
      <alignment horizontal="center" vertical="center"/>
    </xf>
    <xf numFmtId="0" fontId="15" fillId="0" borderId="45" xfId="4" applyFont="1" applyBorder="1" applyAlignment="1">
      <alignment horizontal="center" vertical="center"/>
    </xf>
    <xf numFmtId="0" fontId="15" fillId="0" borderId="24" xfId="4" applyFont="1" applyBorder="1" applyAlignment="1">
      <alignment horizontal="center" vertical="center"/>
    </xf>
    <xf numFmtId="0" fontId="0" fillId="8" borderId="11" xfId="0" applyFill="1" applyBorder="1" applyAlignment="1">
      <alignment horizontal="center" vertical="center"/>
    </xf>
    <xf numFmtId="0" fontId="0" fillId="0" borderId="11" xfId="0" applyBorder="1" applyAlignment="1">
      <alignment horizontal="center" vertical="center"/>
    </xf>
    <xf numFmtId="10" fontId="0" fillId="0" borderId="11" xfId="0" applyNumberFormat="1" applyBorder="1" applyAlignment="1">
      <alignment horizontal="center" vertical="center"/>
    </xf>
    <xf numFmtId="0" fontId="0" fillId="0" borderId="11" xfId="0" applyBorder="1" applyAlignment="1">
      <alignment horizontal="center" vertical="center" wrapText="1"/>
    </xf>
    <xf numFmtId="0" fontId="0" fillId="6" borderId="11" xfId="0"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4" xfId="0" applyBorder="1" applyAlignment="1">
      <alignment horizontal="center" vertical="center"/>
    </xf>
    <xf numFmtId="0" fontId="0" fillId="0" borderId="185" xfId="0" applyBorder="1" applyAlignment="1">
      <alignment horizontal="center" vertical="center"/>
    </xf>
    <xf numFmtId="0" fontId="0" fillId="0" borderId="22" xfId="0" applyBorder="1" applyAlignment="1">
      <alignment horizontal="center" vertical="center" wrapText="1"/>
    </xf>
    <xf numFmtId="0" fontId="0" fillId="0" borderId="190" xfId="0" applyBorder="1" applyAlignment="1">
      <alignment horizontal="center" vertical="center"/>
    </xf>
    <xf numFmtId="0" fontId="0" fillId="0" borderId="44" xfId="0" applyBorder="1" applyAlignment="1">
      <alignment horizontal="center" vertical="center"/>
    </xf>
    <xf numFmtId="0" fontId="0" fillId="6" borderId="176" xfId="0" applyFill="1" applyBorder="1" applyAlignment="1" applyProtection="1">
      <alignment horizontal="center" vertical="center"/>
      <protection locked="0"/>
    </xf>
    <xf numFmtId="176" fontId="3" fillId="6" borderId="31" xfId="1" applyNumberFormat="1" applyFont="1" applyFill="1" applyBorder="1" applyAlignment="1" applyProtection="1">
      <alignment vertical="center" shrinkToFit="1"/>
      <protection locked="0"/>
    </xf>
    <xf numFmtId="176" fontId="3" fillId="6" borderId="32" xfId="1" applyNumberFormat="1" applyFont="1" applyFill="1" applyBorder="1" applyAlignment="1" applyProtection="1">
      <alignment vertical="center" shrinkToFit="1"/>
      <protection locked="0"/>
    </xf>
    <xf numFmtId="176" fontId="3" fillId="6" borderId="33" xfId="1" applyNumberFormat="1" applyFont="1" applyFill="1" applyBorder="1" applyAlignment="1" applyProtection="1">
      <alignment vertical="center" shrinkToFit="1"/>
      <protection locked="0"/>
    </xf>
    <xf numFmtId="176" fontId="3" fillId="6" borderId="34" xfId="1" applyNumberFormat="1" applyFont="1" applyFill="1" applyBorder="1" applyAlignment="1" applyProtection="1">
      <alignment vertical="center" shrinkToFit="1"/>
      <protection locked="0"/>
    </xf>
    <xf numFmtId="176" fontId="3" fillId="6" borderId="35" xfId="1" applyNumberFormat="1" applyFont="1" applyFill="1" applyBorder="1" applyAlignment="1" applyProtection="1">
      <alignment vertical="center" shrinkToFit="1"/>
      <protection locked="0"/>
    </xf>
    <xf numFmtId="176" fontId="3" fillId="6" borderId="36" xfId="1" applyNumberFormat="1" applyFont="1" applyFill="1" applyBorder="1" applyAlignment="1" applyProtection="1">
      <alignment vertical="center" shrinkToFit="1"/>
      <protection locked="0"/>
    </xf>
    <xf numFmtId="38" fontId="3" fillId="0" borderId="24" xfId="1" applyFont="1" applyBorder="1" applyAlignment="1">
      <alignment vertical="center" shrinkToFit="1"/>
    </xf>
    <xf numFmtId="38" fontId="3" fillId="0" borderId="25" xfId="1" applyFont="1" applyBorder="1" applyAlignment="1">
      <alignment vertical="center" shrinkToFit="1"/>
    </xf>
    <xf numFmtId="3" fontId="3" fillId="0" borderId="7" xfId="1" applyNumberFormat="1" applyFont="1" applyBorder="1" applyAlignment="1">
      <alignment vertical="center" shrinkToFit="1"/>
    </xf>
    <xf numFmtId="3" fontId="3" fillId="0" borderId="1" xfId="1" applyNumberFormat="1" applyFont="1" applyBorder="1" applyAlignment="1">
      <alignment vertical="center" shrinkToFit="1"/>
    </xf>
    <xf numFmtId="3" fontId="3" fillId="0" borderId="8" xfId="1" applyNumberFormat="1" applyFont="1" applyBorder="1" applyAlignment="1">
      <alignment vertical="center" shrinkToFit="1"/>
    </xf>
    <xf numFmtId="3" fontId="3" fillId="0" borderId="4" xfId="1" applyNumberFormat="1" applyFont="1" applyBorder="1" applyAlignment="1">
      <alignment vertical="center" shrinkToFit="1"/>
    </xf>
    <xf numFmtId="3" fontId="3" fillId="0" borderId="5" xfId="1" applyNumberFormat="1" applyFont="1" applyBorder="1" applyAlignment="1">
      <alignment vertical="center" shrinkToFit="1"/>
    </xf>
    <xf numFmtId="3" fontId="3" fillId="0" borderId="6" xfId="1" applyNumberFormat="1" applyFont="1" applyBorder="1" applyAlignment="1">
      <alignment vertical="center" shrinkToFit="1"/>
    </xf>
    <xf numFmtId="10" fontId="3" fillId="0" borderId="7" xfId="3" applyNumberFormat="1" applyFont="1" applyBorder="1" applyAlignment="1" applyProtection="1">
      <alignment vertical="center" shrinkToFit="1"/>
      <protection locked="0"/>
    </xf>
    <xf numFmtId="10" fontId="3" fillId="0" borderId="1" xfId="3" applyNumberFormat="1" applyFont="1" applyBorder="1" applyAlignment="1" applyProtection="1">
      <alignment vertical="center" shrinkToFit="1"/>
      <protection locked="0"/>
    </xf>
    <xf numFmtId="10" fontId="3" fillId="0" borderId="8" xfId="3" applyNumberFormat="1" applyFont="1" applyBorder="1" applyAlignment="1" applyProtection="1">
      <alignment vertical="center" shrinkToFit="1"/>
      <protection locked="0"/>
    </xf>
    <xf numFmtId="10" fontId="3" fillId="0" borderId="4" xfId="3" applyNumberFormat="1" applyFont="1" applyBorder="1" applyAlignment="1" applyProtection="1">
      <alignment vertical="center" shrinkToFit="1"/>
      <protection locked="0"/>
    </xf>
    <xf numFmtId="10" fontId="3" fillId="0" borderId="5" xfId="3" applyNumberFormat="1" applyFont="1" applyBorder="1" applyAlignment="1" applyProtection="1">
      <alignment vertical="center" shrinkToFit="1"/>
      <protection locked="0"/>
    </xf>
    <xf numFmtId="10" fontId="3" fillId="0" borderId="6" xfId="3" applyNumberFormat="1" applyFont="1" applyBorder="1" applyAlignment="1" applyProtection="1">
      <alignment vertical="center" shrinkToFit="1"/>
      <protection locked="0"/>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38" fontId="3" fillId="6" borderId="23" xfId="1" applyFont="1" applyFill="1" applyBorder="1" applyAlignment="1" applyProtection="1">
      <alignment vertical="center" shrinkToFit="1"/>
      <protection locked="0"/>
    </xf>
    <xf numFmtId="38" fontId="3" fillId="6" borderId="18" xfId="1" applyFont="1" applyFill="1" applyBorder="1" applyAlignment="1" applyProtection="1">
      <alignment vertical="center" shrinkToFit="1"/>
      <protection locked="0"/>
    </xf>
    <xf numFmtId="38" fontId="3" fillId="6" borderId="22" xfId="1" applyFont="1" applyFill="1" applyBorder="1" applyAlignment="1" applyProtection="1">
      <alignment vertical="center" shrinkToFit="1"/>
      <protection locked="0"/>
    </xf>
    <xf numFmtId="38" fontId="3" fillId="0" borderId="10" xfId="1" applyFont="1" applyBorder="1" applyAlignment="1">
      <alignment vertical="center" shrinkToFit="1"/>
    </xf>
    <xf numFmtId="38" fontId="3" fillId="0" borderId="11" xfId="1" applyFont="1" applyBorder="1" applyAlignment="1">
      <alignment vertical="center" shrinkToFit="1"/>
    </xf>
    <xf numFmtId="38" fontId="3" fillId="6" borderId="11" xfId="1" applyFont="1" applyFill="1" applyBorder="1" applyAlignment="1" applyProtection="1">
      <alignment vertical="center" shrinkToFit="1"/>
      <protection locked="0"/>
    </xf>
    <xf numFmtId="38" fontId="3" fillId="0" borderId="22" xfId="1" applyFont="1" applyBorder="1" applyAlignment="1">
      <alignment vertical="center" shrinkToFit="1"/>
    </xf>
    <xf numFmtId="38" fontId="3" fillId="0" borderId="18" xfId="1" applyFont="1" applyBorder="1" applyAlignment="1">
      <alignment vertical="center" shrinkToFit="1"/>
    </xf>
    <xf numFmtId="38" fontId="3" fillId="0" borderId="7" xfId="1" applyFont="1" applyBorder="1" applyAlignment="1">
      <alignment vertical="center" shrinkToFit="1"/>
    </xf>
    <xf numFmtId="38" fontId="3" fillId="0" borderId="1" xfId="1" applyFont="1" applyBorder="1" applyAlignment="1">
      <alignment vertical="center" shrinkToFit="1"/>
    </xf>
    <xf numFmtId="38" fontId="3" fillId="0" borderId="8" xfId="1" applyFont="1" applyBorder="1" applyAlignment="1">
      <alignment vertical="center" shrinkToFit="1"/>
    </xf>
    <xf numFmtId="38" fontId="3" fillId="0" borderId="4" xfId="1" applyFont="1" applyBorder="1" applyAlignment="1">
      <alignment vertical="center" shrinkToFit="1"/>
    </xf>
    <xf numFmtId="38" fontId="3" fillId="0" borderId="5" xfId="1" applyFont="1" applyBorder="1" applyAlignment="1">
      <alignment vertical="center" shrinkToFit="1"/>
    </xf>
    <xf numFmtId="38" fontId="3" fillId="0" borderId="6" xfId="1" applyFont="1" applyBorder="1" applyAlignment="1">
      <alignment vertical="center" shrinkToFit="1"/>
    </xf>
    <xf numFmtId="0" fontId="0" fillId="0" borderId="7" xfId="0" applyBorder="1" applyAlignment="1">
      <alignment vertical="center" wrapText="1"/>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38" fontId="3" fillId="0" borderId="38" xfId="1" applyFont="1" applyBorder="1" applyAlignment="1">
      <alignment vertical="center" shrinkToFit="1"/>
    </xf>
    <xf numFmtId="38" fontId="3" fillId="0" borderId="39" xfId="1" applyFont="1" applyBorder="1" applyAlignment="1">
      <alignment vertical="center" shrinkToFit="1"/>
    </xf>
    <xf numFmtId="38" fontId="3" fillId="0" borderId="40" xfId="1" applyFont="1" applyBorder="1" applyAlignment="1">
      <alignment vertical="center" shrinkToFit="1"/>
    </xf>
    <xf numFmtId="38" fontId="3" fillId="0" borderId="41" xfId="1" applyFont="1" applyBorder="1" applyAlignment="1">
      <alignment vertical="center" shrinkToFit="1"/>
    </xf>
    <xf numFmtId="38" fontId="3" fillId="0" borderId="42" xfId="1" applyFont="1" applyBorder="1" applyAlignment="1">
      <alignment vertical="center" shrinkToFit="1"/>
    </xf>
    <xf numFmtId="38" fontId="3" fillId="0" borderId="43" xfId="1" applyFont="1" applyBorder="1" applyAlignment="1">
      <alignment vertical="center" shrinkToFit="1"/>
    </xf>
    <xf numFmtId="38" fontId="3" fillId="0" borderId="26" xfId="1" applyFont="1" applyBorder="1" applyAlignment="1">
      <alignment vertical="center" shrinkToFit="1"/>
    </xf>
    <xf numFmtId="38" fontId="3" fillId="0" borderId="27" xfId="1" applyFont="1" applyBorder="1" applyAlignment="1">
      <alignment vertical="center" shrinkToFit="1"/>
    </xf>
    <xf numFmtId="176" fontId="3" fillId="0" borderId="31" xfId="1" applyNumberFormat="1" applyFont="1" applyBorder="1" applyAlignment="1">
      <alignment vertical="center" shrinkToFit="1"/>
    </xf>
    <xf numFmtId="176" fontId="3" fillId="0" borderId="32" xfId="1" applyNumberFormat="1" applyFont="1" applyBorder="1" applyAlignment="1">
      <alignment vertical="center" shrinkToFit="1"/>
    </xf>
    <xf numFmtId="176" fontId="3" fillId="0" borderId="33" xfId="1" applyNumberFormat="1" applyFont="1" applyBorder="1" applyAlignment="1">
      <alignment vertical="center" shrinkToFit="1"/>
    </xf>
    <xf numFmtId="0" fontId="0" fillId="0" borderId="34" xfId="0" applyBorder="1">
      <alignment vertical="center"/>
    </xf>
    <xf numFmtId="0" fontId="0" fillId="0" borderId="35" xfId="0" applyBorder="1">
      <alignment vertical="center"/>
    </xf>
    <xf numFmtId="0" fontId="0" fillId="0" borderId="36" xfId="0" applyBorder="1">
      <alignment vertical="center"/>
    </xf>
    <xf numFmtId="176" fontId="3" fillId="0" borderId="34" xfId="1" applyNumberFormat="1" applyFont="1" applyBorder="1" applyAlignment="1">
      <alignment vertical="center" shrinkToFit="1"/>
    </xf>
    <xf numFmtId="176" fontId="3" fillId="0" borderId="35" xfId="1" applyNumberFormat="1" applyFont="1" applyBorder="1" applyAlignment="1">
      <alignment vertical="center" shrinkToFit="1"/>
    </xf>
    <xf numFmtId="176" fontId="3" fillId="0" borderId="36" xfId="1" applyNumberFormat="1" applyFont="1" applyBorder="1" applyAlignment="1">
      <alignment vertical="center" shrinkToFi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28" xfId="0" applyBorder="1">
      <alignment vertical="center"/>
    </xf>
    <xf numFmtId="0" fontId="0" fillId="0" borderId="29" xfId="0" applyBorder="1">
      <alignment vertical="center"/>
    </xf>
    <xf numFmtId="0" fontId="0" fillId="0" borderId="30" xfId="0" applyBorder="1">
      <alignment vertical="center"/>
    </xf>
    <xf numFmtId="176" fontId="3" fillId="0" borderId="28" xfId="1" applyNumberFormat="1" applyFont="1" applyBorder="1" applyAlignment="1">
      <alignment vertical="center" shrinkToFit="1"/>
    </xf>
    <xf numFmtId="176" fontId="3" fillId="0" borderId="29" xfId="1" applyNumberFormat="1" applyFont="1" applyBorder="1" applyAlignment="1">
      <alignment vertical="center" shrinkToFit="1"/>
    </xf>
    <xf numFmtId="176" fontId="3" fillId="0" borderId="30" xfId="1" applyNumberFormat="1" applyFont="1" applyBorder="1" applyAlignment="1">
      <alignment vertical="center" shrinkToFit="1"/>
    </xf>
    <xf numFmtId="176" fontId="3" fillId="6" borderId="28" xfId="1" applyNumberFormat="1" applyFont="1" applyFill="1" applyBorder="1" applyAlignment="1" applyProtection="1">
      <alignment vertical="center" shrinkToFit="1"/>
      <protection locked="0"/>
    </xf>
    <xf numFmtId="176" fontId="3" fillId="6" borderId="29" xfId="1" applyNumberFormat="1" applyFont="1" applyFill="1" applyBorder="1" applyAlignment="1" applyProtection="1">
      <alignment vertical="center" shrinkToFit="1"/>
      <protection locked="0"/>
    </xf>
    <xf numFmtId="176" fontId="3" fillId="6" borderId="30" xfId="1" applyNumberFormat="1" applyFont="1" applyFill="1" applyBorder="1" applyAlignment="1" applyProtection="1">
      <alignment vertical="center" shrinkToFit="1"/>
      <protection locked="0"/>
    </xf>
    <xf numFmtId="0" fontId="0" fillId="0" borderId="7" xfId="0" applyBorder="1">
      <alignment vertical="center"/>
    </xf>
    <xf numFmtId="0" fontId="0" fillId="0" borderId="11" xfId="0" applyBorder="1">
      <alignment vertical="center"/>
    </xf>
    <xf numFmtId="0" fontId="0" fillId="0" borderId="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2" xfId="0" applyBorder="1">
      <alignment vertical="center"/>
    </xf>
    <xf numFmtId="0" fontId="0" fillId="0" borderId="18" xfId="0" applyBorder="1">
      <alignment vertical="center"/>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lignment vertical="center"/>
    </xf>
    <xf numFmtId="38" fontId="3" fillId="0" borderId="23" xfId="1" applyFont="1" applyBorder="1" applyAlignment="1">
      <alignment vertical="center" shrinkToFit="1"/>
    </xf>
    <xf numFmtId="0" fontId="11" fillId="0" borderId="2" xfId="2" applyBorder="1" applyAlignment="1">
      <alignment horizontal="left" vertical="center"/>
    </xf>
    <xf numFmtId="0" fontId="11" fillId="0" borderId="0" xfId="2" applyAlignment="1">
      <alignment horizontal="left" vertical="center"/>
    </xf>
    <xf numFmtId="0" fontId="6" fillId="0" borderId="5" xfId="0" applyFont="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4" fillId="0" borderId="12" xfId="6" applyFont="1" applyBorder="1" applyAlignment="1">
      <alignment horizontal="center"/>
    </xf>
    <xf numFmtId="0" fontId="24" fillId="0" borderId="13" xfId="6" applyFont="1" applyBorder="1" applyAlignment="1">
      <alignment horizontal="center"/>
    </xf>
    <xf numFmtId="0" fontId="24" fillId="0" borderId="15" xfId="6" applyFont="1" applyBorder="1" applyAlignment="1">
      <alignment horizontal="center"/>
    </xf>
    <xf numFmtId="0" fontId="24" fillId="0" borderId="16" xfId="6" applyFont="1" applyBorder="1" applyAlignment="1">
      <alignment horizontal="center"/>
    </xf>
    <xf numFmtId="0" fontId="24" fillId="0" borderId="58" xfId="6" applyFont="1" applyBorder="1" applyAlignment="1">
      <alignment horizontal="center" vertical="center" wrapText="1"/>
    </xf>
    <xf numFmtId="0" fontId="24" fillId="0" borderId="118" xfId="6" applyFont="1" applyBorder="1" applyAlignment="1">
      <alignment horizontal="center" vertical="center" wrapText="1"/>
    </xf>
    <xf numFmtId="0" fontId="24" fillId="0" borderId="106" xfId="6" applyFont="1" applyBorder="1" applyAlignment="1">
      <alignment horizontal="center" vertical="center" wrapText="1"/>
    </xf>
    <xf numFmtId="0" fontId="24" fillId="0" borderId="113" xfId="6" applyFont="1" applyBorder="1" applyAlignment="1">
      <alignment horizontal="center" vertical="center" wrapText="1"/>
    </xf>
    <xf numFmtId="0" fontId="24" fillId="0" borderId="56" xfId="6" applyFont="1" applyBorder="1" applyAlignment="1">
      <alignment horizontal="center" vertical="center" wrapText="1"/>
    </xf>
    <xf numFmtId="0" fontId="24" fillId="0" borderId="114" xfId="6" applyFont="1" applyBorder="1" applyAlignment="1">
      <alignment horizontal="center" vertical="center" wrapText="1"/>
    </xf>
    <xf numFmtId="183" fontId="24" fillId="0" borderId="134" xfId="6" applyNumberFormat="1" applyFont="1" applyBorder="1" applyAlignment="1">
      <alignment horizontal="center" vertical="center" wrapText="1"/>
    </xf>
    <xf numFmtId="183" fontId="24" fillId="0" borderId="135" xfId="6" applyNumberFormat="1" applyFont="1" applyBorder="1" applyAlignment="1">
      <alignment horizontal="center" vertical="center" wrapText="1"/>
    </xf>
    <xf numFmtId="0" fontId="28" fillId="0" borderId="12" xfId="6" applyFont="1" applyBorder="1" applyAlignment="1">
      <alignment horizontal="center" vertical="center" wrapText="1"/>
    </xf>
    <xf numFmtId="0" fontId="28" fillId="0" borderId="62" xfId="6" applyFont="1" applyBorder="1" applyAlignment="1">
      <alignment horizontal="center" vertical="center" wrapText="1"/>
    </xf>
    <xf numFmtId="0" fontId="28" fillId="0" borderId="15" xfId="6" applyFont="1" applyBorder="1" applyAlignment="1">
      <alignment horizontal="center" vertical="center" wrapText="1"/>
    </xf>
    <xf numFmtId="0" fontId="28" fillId="0" borderId="58" xfId="6" applyFont="1" applyBorder="1" applyAlignment="1">
      <alignment horizontal="center" vertical="center" textRotation="255" wrapText="1"/>
    </xf>
    <xf numFmtId="0" fontId="28" fillId="0" borderId="63" xfId="6" applyFont="1" applyBorder="1" applyAlignment="1">
      <alignment horizontal="center" vertical="center" textRotation="255" wrapText="1"/>
    </xf>
    <xf numFmtId="0" fontId="28" fillId="0" borderId="118" xfId="6" applyFont="1" applyBorder="1" applyAlignment="1">
      <alignment horizontal="center" vertical="center" textRotation="255" wrapText="1"/>
    </xf>
    <xf numFmtId="0" fontId="28" fillId="0" borderId="136" xfId="6" applyFont="1" applyBorder="1" applyAlignment="1">
      <alignment horizontal="left" vertical="center" wrapText="1"/>
    </xf>
    <xf numFmtId="0" fontId="28" fillId="0" borderId="105" xfId="6" applyFont="1" applyBorder="1" applyAlignment="1">
      <alignment horizontal="left" vertical="center" wrapText="1"/>
    </xf>
    <xf numFmtId="0" fontId="28" fillId="0" borderId="137" xfId="6" applyFont="1" applyBorder="1" applyAlignment="1">
      <alignment horizontal="left" vertical="center" wrapText="1"/>
    </xf>
    <xf numFmtId="181" fontId="24" fillId="0" borderId="143" xfId="6" applyNumberFormat="1" applyFont="1" applyBorder="1" applyAlignment="1">
      <alignment horizontal="right" vertical="center" wrapText="1"/>
    </xf>
    <xf numFmtId="0" fontId="1" fillId="0" borderId="144" xfId="6" applyBorder="1" applyAlignment="1">
      <alignment vertical="center" wrapText="1"/>
    </xf>
    <xf numFmtId="0" fontId="28" fillId="0" borderId="145" xfId="6" applyFont="1" applyBorder="1" applyAlignment="1">
      <alignment horizontal="center" vertical="center" textRotation="255" wrapText="1"/>
    </xf>
    <xf numFmtId="0" fontId="28" fillId="0" borderId="102" xfId="6" applyFont="1" applyBorder="1" applyAlignment="1">
      <alignment horizontal="center" vertical="center" textRotation="255" wrapText="1"/>
    </xf>
    <xf numFmtId="0" fontId="24" fillId="0" borderId="100" xfId="6" applyFont="1" applyBorder="1" applyAlignment="1">
      <alignment horizontal="left"/>
    </xf>
    <xf numFmtId="0" fontId="24" fillId="0" borderId="95" xfId="6" applyFont="1" applyBorder="1" applyAlignment="1">
      <alignment horizontal="left"/>
    </xf>
    <xf numFmtId="0" fontId="24" fillId="0" borderId="146" xfId="6" applyFont="1" applyBorder="1" applyAlignment="1">
      <alignment horizontal="left"/>
    </xf>
    <xf numFmtId="0" fontId="1" fillId="0" borderId="148" xfId="6" applyBorder="1" applyAlignment="1">
      <alignment horizontal="left"/>
    </xf>
    <xf numFmtId="0" fontId="24" fillId="0" borderId="146" xfId="6" applyFont="1" applyBorder="1" applyAlignment="1">
      <alignment horizontal="left" vertical="center" wrapText="1"/>
    </xf>
    <xf numFmtId="0" fontId="24" fillId="0" borderId="148" xfId="6" applyFont="1" applyBorder="1" applyAlignment="1">
      <alignment horizontal="left" vertical="center" wrapText="1"/>
    </xf>
    <xf numFmtId="0" fontId="24" fillId="6" borderId="150" xfId="6" applyFont="1" applyFill="1" applyBorder="1" applyAlignment="1">
      <alignment horizontal="left" vertical="center" wrapText="1"/>
    </xf>
    <xf numFmtId="0" fontId="1" fillId="6" borderId="151" xfId="6" applyFill="1" applyBorder="1" applyAlignment="1">
      <alignment horizontal="left" vertical="center" wrapText="1"/>
    </xf>
    <xf numFmtId="0" fontId="28" fillId="0" borderId="16" xfId="6" applyFont="1" applyBorder="1" applyAlignment="1">
      <alignment horizontal="center"/>
    </xf>
    <xf numFmtId="0" fontId="28" fillId="0" borderId="145" xfId="6" applyFont="1" applyBorder="1" applyAlignment="1">
      <alignment horizontal="center"/>
    </xf>
    <xf numFmtId="0" fontId="24" fillId="0" borderId="155" xfId="6" applyFont="1" applyBorder="1" applyAlignment="1">
      <alignment horizontal="center"/>
    </xf>
    <xf numFmtId="0" fontId="24" fillId="0" borderId="156" xfId="6" applyFont="1" applyBorder="1" applyAlignment="1">
      <alignment horizontal="center"/>
    </xf>
    <xf numFmtId="0" fontId="30" fillId="0" borderId="60" xfId="6" applyFont="1" applyBorder="1" applyAlignment="1">
      <alignment horizontal="center" vertical="center" textRotation="255" wrapText="1"/>
    </xf>
    <xf numFmtId="0" fontId="30" fillId="0" borderId="145" xfId="6" applyFont="1" applyBorder="1" applyAlignment="1">
      <alignment horizontal="center" vertical="center" textRotation="255" wrapText="1"/>
    </xf>
    <xf numFmtId="0" fontId="30" fillId="0" borderId="102" xfId="6" applyFont="1" applyBorder="1" applyAlignment="1">
      <alignment horizontal="center" vertical="center" textRotation="255" wrapText="1"/>
    </xf>
    <xf numFmtId="0" fontId="24" fillId="6" borderId="111" xfId="6" applyFont="1" applyFill="1" applyBorder="1" applyAlignment="1">
      <alignment horizontal="left" vertical="center" wrapText="1"/>
    </xf>
    <xf numFmtId="0" fontId="24" fillId="6" borderId="108" xfId="6" applyFont="1" applyFill="1" applyBorder="1" applyAlignment="1">
      <alignment horizontal="left" vertical="center" wrapText="1"/>
    </xf>
    <xf numFmtId="0" fontId="24" fillId="6" borderId="94" xfId="6" applyFont="1" applyFill="1" applyBorder="1" applyAlignment="1">
      <alignment horizontal="left"/>
    </xf>
    <xf numFmtId="0" fontId="24" fillId="6" borderId="89" xfId="6" applyFont="1" applyFill="1" applyBorder="1" applyAlignment="1">
      <alignment horizontal="left"/>
    </xf>
    <xf numFmtId="0" fontId="28" fillId="0" borderId="0" xfId="6" applyFont="1" applyAlignment="1">
      <alignment horizontal="center"/>
    </xf>
    <xf numFmtId="0" fontId="24" fillId="0" borderId="158" xfId="6" applyFont="1" applyBorder="1" applyAlignment="1">
      <alignment horizontal="center"/>
    </xf>
    <xf numFmtId="0" fontId="24" fillId="0" borderId="159" xfId="6" applyFont="1" applyBorder="1" applyAlignment="1">
      <alignment horizontal="center"/>
    </xf>
    <xf numFmtId="0" fontId="24" fillId="0" borderId="162" xfId="6" applyFont="1" applyBorder="1" applyAlignment="1">
      <alignment horizontal="center"/>
    </xf>
    <xf numFmtId="0" fontId="24" fillId="0" borderId="163" xfId="6" applyFont="1" applyBorder="1" applyAlignment="1">
      <alignment horizontal="center"/>
    </xf>
    <xf numFmtId="0" fontId="28" fillId="0" borderId="105" xfId="6" applyFont="1" applyBorder="1" applyAlignment="1">
      <alignment horizontal="center"/>
    </xf>
    <xf numFmtId="0" fontId="28" fillId="0" borderId="142" xfId="6" applyFont="1" applyBorder="1" applyAlignment="1">
      <alignment horizontal="center"/>
    </xf>
    <xf numFmtId="0" fontId="24" fillId="0" borderId="12" xfId="6" applyFont="1" applyBorder="1" applyAlignment="1">
      <alignment horizontal="center" vertical="center" wrapText="1"/>
    </xf>
    <xf numFmtId="0" fontId="24" fillId="0" borderId="62"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157" xfId="6" applyFont="1" applyBorder="1" applyAlignment="1">
      <alignment horizontal="left"/>
    </xf>
    <xf numFmtId="0" fontId="24" fillId="0" borderId="165" xfId="6" applyFont="1" applyBorder="1" applyAlignment="1">
      <alignment horizontal="left"/>
    </xf>
    <xf numFmtId="0" fontId="24" fillId="0" borderId="166" xfId="6" applyFont="1" applyBorder="1" applyAlignment="1">
      <alignment horizontal="left"/>
    </xf>
    <xf numFmtId="0" fontId="24" fillId="0" borderId="169" xfId="6" applyFont="1" applyBorder="1" applyAlignment="1">
      <alignment horizontal="left"/>
    </xf>
    <xf numFmtId="0" fontId="24" fillId="0" borderId="170" xfId="6" applyFont="1" applyBorder="1" applyAlignment="1">
      <alignment horizontal="left"/>
    </xf>
    <xf numFmtId="0" fontId="24" fillId="0" borderId="171" xfId="6" applyFont="1" applyBorder="1" applyAlignment="1">
      <alignment horizontal="left"/>
    </xf>
    <xf numFmtId="0" fontId="28" fillId="0" borderId="15" xfId="6" applyFont="1" applyBorder="1" applyAlignment="1">
      <alignment horizontal="center"/>
    </xf>
    <xf numFmtId="0" fontId="28" fillId="0" borderId="102" xfId="6" applyFont="1" applyBorder="1" applyAlignment="1">
      <alignment horizontal="center"/>
    </xf>
    <xf numFmtId="0" fontId="31" fillId="6" borderId="136" xfId="6" applyFont="1" applyFill="1" applyBorder="1" applyAlignment="1">
      <alignment horizontal="center"/>
    </xf>
    <xf numFmtId="0" fontId="1" fillId="6" borderId="105" xfId="6" applyFill="1" applyBorder="1" applyAlignment="1">
      <alignment horizontal="center"/>
    </xf>
    <xf numFmtId="0" fontId="1" fillId="6" borderId="142" xfId="6" applyFill="1" applyBorder="1" applyAlignment="1">
      <alignment horizontal="center"/>
    </xf>
    <xf numFmtId="0" fontId="24" fillId="0" borderId="0" xfId="6" applyFont="1" applyAlignment="1">
      <alignment horizontal="right"/>
    </xf>
    <xf numFmtId="0" fontId="24" fillId="0" borderId="160" xfId="6" applyFont="1" applyBorder="1" applyAlignment="1">
      <alignment horizontal="center"/>
    </xf>
    <xf numFmtId="0" fontId="24" fillId="0" borderId="164" xfId="6" applyFont="1" applyBorder="1" applyAlignment="1">
      <alignment horizontal="center"/>
    </xf>
    <xf numFmtId="181" fontId="24" fillId="0" borderId="13" xfId="6" applyNumberFormat="1" applyFont="1" applyBorder="1" applyAlignment="1">
      <alignment horizontal="center" vertical="center" wrapText="1"/>
    </xf>
    <xf numFmtId="181" fontId="24" fillId="0" borderId="60" xfId="6" applyNumberFormat="1" applyFont="1" applyBorder="1" applyAlignment="1">
      <alignment horizontal="center" vertical="center" wrapText="1"/>
    </xf>
    <xf numFmtId="181" fontId="24" fillId="0" borderId="16" xfId="6" applyNumberFormat="1" applyFont="1" applyBorder="1" applyAlignment="1">
      <alignment horizontal="center" vertical="center" wrapText="1"/>
    </xf>
    <xf numFmtId="181" fontId="24" fillId="0" borderId="102" xfId="6" applyNumberFormat="1" applyFont="1" applyBorder="1" applyAlignment="1">
      <alignment horizontal="center" vertical="center" wrapText="1"/>
    </xf>
    <xf numFmtId="0" fontId="24" fillId="0" borderId="60" xfId="6" applyFont="1" applyBorder="1" applyAlignment="1">
      <alignment horizontal="center" vertical="center" wrapText="1"/>
    </xf>
    <xf numFmtId="0" fontId="24" fillId="0" borderId="102" xfId="6" applyFont="1" applyBorder="1" applyAlignment="1">
      <alignment horizontal="center" vertical="center" wrapText="1"/>
    </xf>
    <xf numFmtId="181" fontId="24" fillId="0" borderId="167" xfId="6" applyNumberFormat="1" applyFont="1" applyBorder="1"/>
    <xf numFmtId="0" fontId="1" fillId="0" borderId="168" xfId="6" applyBorder="1"/>
    <xf numFmtId="0" fontId="1" fillId="0" borderId="160" xfId="6" applyBorder="1"/>
    <xf numFmtId="0" fontId="1" fillId="0" borderId="159" xfId="6" applyBorder="1"/>
    <xf numFmtId="0" fontId="1" fillId="0" borderId="164" xfId="6" applyBorder="1"/>
    <xf numFmtId="0" fontId="1" fillId="0" borderId="163" xfId="6" applyBorder="1"/>
    <xf numFmtId="0" fontId="24" fillId="0" borderId="136" xfId="6" applyFont="1" applyBorder="1" applyAlignment="1">
      <alignment horizontal="center"/>
    </xf>
    <xf numFmtId="0" fontId="24" fillId="0" borderId="105" xfId="6" applyFont="1" applyBorder="1" applyAlignment="1">
      <alignment horizontal="center"/>
    </xf>
    <xf numFmtId="0" fontId="24" fillId="0" borderId="142" xfId="6" applyFont="1" applyBorder="1" applyAlignment="1">
      <alignment horizontal="center"/>
    </xf>
  </cellXfs>
  <cellStyles count="7">
    <cellStyle name="パーセント" xfId="3" builtinId="5"/>
    <cellStyle name="ハイパーリンク" xfId="2" builtinId="8"/>
    <cellStyle name="桁区切り" xfId="1" builtinId="6"/>
    <cellStyle name="桁区切り 2" xfId="5"/>
    <cellStyle name="標準" xfId="0" builtinId="0"/>
    <cellStyle name="標準 2" xfId="6"/>
    <cellStyle name="標準_報告書等作成支援シートVer.1.0　20120622(マクロ無版）0627受信" xfId="4"/>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672353</xdr:colOff>
      <xdr:row>38</xdr:row>
      <xdr:rowOff>89648</xdr:rowOff>
    </xdr:from>
    <xdr:to>
      <xdr:col>23</xdr:col>
      <xdr:colOff>201706</xdr:colOff>
      <xdr:row>48</xdr:row>
      <xdr:rowOff>67235</xdr:rowOff>
    </xdr:to>
    <xdr:cxnSp macro="">
      <xdr:nvCxnSpPr>
        <xdr:cNvPr id="2" name="直線矢印コネクタ 1">
          <a:extLst>
            <a:ext uri="{FF2B5EF4-FFF2-40B4-BE49-F238E27FC236}">
              <a16:creationId xmlns:a16="http://schemas.microsoft.com/office/drawing/2014/main" id="{6833119E-53D9-4A94-A76C-287B9006328A}"/>
            </a:ext>
          </a:extLst>
        </xdr:cNvPr>
        <xdr:cNvCxnSpPr/>
      </xdr:nvCxnSpPr>
      <xdr:spPr>
        <a:xfrm flipV="1">
          <a:off x="8142941" y="8382001"/>
          <a:ext cx="10795000" cy="20693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515471</xdr:colOff>
      <xdr:row>31</xdr:row>
      <xdr:rowOff>201706</xdr:rowOff>
    </xdr:from>
    <xdr:to>
      <xdr:col>19</xdr:col>
      <xdr:colOff>493059</xdr:colOff>
      <xdr:row>52</xdr:row>
      <xdr:rowOff>59765</xdr:rowOff>
    </xdr:to>
    <xdr:cxnSp macro="">
      <xdr:nvCxnSpPr>
        <xdr:cNvPr id="3" name="直線矢印コネクタ 2">
          <a:extLst>
            <a:ext uri="{FF2B5EF4-FFF2-40B4-BE49-F238E27FC236}">
              <a16:creationId xmlns:a16="http://schemas.microsoft.com/office/drawing/2014/main" id="{81DF32A6-CEBA-4595-B82B-D5AEB2C5063A}"/>
            </a:ext>
          </a:extLst>
        </xdr:cNvPr>
        <xdr:cNvCxnSpPr/>
      </xdr:nvCxnSpPr>
      <xdr:spPr>
        <a:xfrm flipV="1">
          <a:off x="7986059" y="7029824"/>
          <a:ext cx="8247529" cy="40714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215900</xdr:colOff>
      <xdr:row>27</xdr:row>
      <xdr:rowOff>0</xdr:rowOff>
    </xdr:from>
    <xdr:to>
      <xdr:col>7</xdr:col>
      <xdr:colOff>295275</xdr:colOff>
      <xdr:row>28</xdr:row>
      <xdr:rowOff>63500</xdr:rowOff>
    </xdr:to>
    <xdr:sp macro="" textlink="">
      <xdr:nvSpPr>
        <xdr:cNvPr id="2" name="Text Box 1">
          <a:extLst>
            <a:ext uri="{FF2B5EF4-FFF2-40B4-BE49-F238E27FC236}">
              <a16:creationId xmlns:a16="http://schemas.microsoft.com/office/drawing/2014/main" id="{8E6B04F4-977B-421E-8FDB-F47EC4012748}"/>
            </a:ext>
          </a:extLst>
        </xdr:cNvPr>
        <xdr:cNvSpPr txBox="1">
          <a:spLocks noChangeArrowheads="1"/>
        </xdr:cNvSpPr>
      </xdr:nvSpPr>
      <xdr:spPr bwMode="auto">
        <a:xfrm>
          <a:off x="2806700" y="6604000"/>
          <a:ext cx="698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215900</xdr:colOff>
      <xdr:row>27</xdr:row>
      <xdr:rowOff>0</xdr:rowOff>
    </xdr:from>
    <xdr:ext cx="76200" cy="215900"/>
    <xdr:sp macro="" textlink="">
      <xdr:nvSpPr>
        <xdr:cNvPr id="3" name="Text Box 1">
          <a:extLst>
            <a:ext uri="{FF2B5EF4-FFF2-40B4-BE49-F238E27FC236}">
              <a16:creationId xmlns:a16="http://schemas.microsoft.com/office/drawing/2014/main" id="{A4CEEC98-66E2-4ED9-B5C1-ACE63A4CFE20}"/>
            </a:ext>
          </a:extLst>
        </xdr:cNvPr>
        <xdr:cNvSpPr txBox="1">
          <a:spLocks noChangeArrowheads="1"/>
        </xdr:cNvSpPr>
      </xdr:nvSpPr>
      <xdr:spPr bwMode="auto">
        <a:xfrm>
          <a:off x="280035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215900</xdr:colOff>
      <xdr:row>27</xdr:row>
      <xdr:rowOff>0</xdr:rowOff>
    </xdr:from>
    <xdr:ext cx="76200" cy="215900"/>
    <xdr:sp macro="" textlink="">
      <xdr:nvSpPr>
        <xdr:cNvPr id="4" name="Text Box 1">
          <a:extLst>
            <a:ext uri="{FF2B5EF4-FFF2-40B4-BE49-F238E27FC236}">
              <a16:creationId xmlns:a16="http://schemas.microsoft.com/office/drawing/2014/main" id="{1BDCBF9E-CEDF-4AF2-A148-B44642A98B95}"/>
            </a:ext>
          </a:extLst>
        </xdr:cNvPr>
        <xdr:cNvSpPr txBox="1">
          <a:spLocks noChangeArrowheads="1"/>
        </xdr:cNvSpPr>
      </xdr:nvSpPr>
      <xdr:spPr bwMode="auto">
        <a:xfrm>
          <a:off x="480060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215900</xdr:colOff>
      <xdr:row>27</xdr:row>
      <xdr:rowOff>0</xdr:rowOff>
    </xdr:from>
    <xdr:ext cx="76200" cy="215900"/>
    <xdr:sp macro="" textlink="">
      <xdr:nvSpPr>
        <xdr:cNvPr id="5" name="Text Box 1">
          <a:extLst>
            <a:ext uri="{FF2B5EF4-FFF2-40B4-BE49-F238E27FC236}">
              <a16:creationId xmlns:a16="http://schemas.microsoft.com/office/drawing/2014/main" id="{474F2D8E-4B4D-465C-A8A7-73044717D903}"/>
            </a:ext>
          </a:extLst>
        </xdr:cNvPr>
        <xdr:cNvSpPr txBox="1">
          <a:spLocks noChangeArrowheads="1"/>
        </xdr:cNvSpPr>
      </xdr:nvSpPr>
      <xdr:spPr bwMode="auto">
        <a:xfrm>
          <a:off x="680085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215900</xdr:colOff>
      <xdr:row>27</xdr:row>
      <xdr:rowOff>0</xdr:rowOff>
    </xdr:from>
    <xdr:ext cx="76200" cy="215900"/>
    <xdr:sp macro="" textlink="">
      <xdr:nvSpPr>
        <xdr:cNvPr id="6" name="Text Box 1">
          <a:extLst>
            <a:ext uri="{FF2B5EF4-FFF2-40B4-BE49-F238E27FC236}">
              <a16:creationId xmlns:a16="http://schemas.microsoft.com/office/drawing/2014/main" id="{4FB0DB15-5461-4E11-ADCB-B8739DF8B194}"/>
            </a:ext>
          </a:extLst>
        </xdr:cNvPr>
        <xdr:cNvSpPr txBox="1">
          <a:spLocks noChangeArrowheads="1"/>
        </xdr:cNvSpPr>
      </xdr:nvSpPr>
      <xdr:spPr bwMode="auto">
        <a:xfrm>
          <a:off x="880110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215900</xdr:colOff>
      <xdr:row>27</xdr:row>
      <xdr:rowOff>0</xdr:rowOff>
    </xdr:from>
    <xdr:ext cx="76200" cy="215900"/>
    <xdr:sp macro="" textlink="">
      <xdr:nvSpPr>
        <xdr:cNvPr id="7" name="Text Box 1">
          <a:extLst>
            <a:ext uri="{FF2B5EF4-FFF2-40B4-BE49-F238E27FC236}">
              <a16:creationId xmlns:a16="http://schemas.microsoft.com/office/drawing/2014/main" id="{4FB0DB15-5461-4E11-ADCB-B8739DF8B194}"/>
            </a:ext>
          </a:extLst>
        </xdr:cNvPr>
        <xdr:cNvSpPr txBox="1">
          <a:spLocks noChangeArrowheads="1"/>
        </xdr:cNvSpPr>
      </xdr:nvSpPr>
      <xdr:spPr bwMode="auto">
        <a:xfrm>
          <a:off x="12587194" y="6596529"/>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net21.smrj.go.jp/development/energyeff/Q1258.html" TargetMode="External"/><Relationship Id="rId1" Type="http://schemas.openxmlformats.org/officeDocument/2006/relationships/hyperlink" Target="https://ghg-santeikohyo.env.go.jp/files/calc/r04_coefficient_rev.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tani-o-henkan-suru.info/index.ph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ghg-santeikohyo.env.go.jp/ca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53"/>
  <sheetViews>
    <sheetView tabSelected="1" view="pageBreakPreview" zoomScaleNormal="100" zoomScaleSheetLayoutView="100" workbookViewId="0">
      <selection activeCell="H10" sqref="H10"/>
    </sheetView>
  </sheetViews>
  <sheetFormatPr defaultColWidth="10.26953125" defaultRowHeight="13" x14ac:dyDescent="0.2"/>
  <cols>
    <col min="1" max="1" width="4.26953125" style="14" customWidth="1"/>
    <col min="2" max="2" width="10.26953125" style="14"/>
    <col min="3" max="3" width="14.453125" style="14" customWidth="1"/>
    <col min="4" max="4" width="7.453125" style="14" bestFit="1" customWidth="1"/>
    <col min="5" max="6" width="10.81640625" style="14" customWidth="1"/>
    <col min="7" max="7" width="10.81640625" style="14" hidden="1" customWidth="1"/>
    <col min="8" max="9" width="10.81640625" style="14" customWidth="1"/>
    <col min="10" max="10" width="10.81640625" style="14" hidden="1" customWidth="1"/>
    <col min="11" max="12" width="11" style="14" customWidth="1"/>
    <col min="13" max="13" width="10.81640625" style="14" hidden="1" customWidth="1"/>
    <col min="14" max="14" width="5.26953125" style="14" customWidth="1"/>
    <col min="15" max="15" width="64.1796875" style="14" customWidth="1"/>
    <col min="16" max="16" width="10.26953125" style="14"/>
    <col min="17" max="17" width="12.1796875" style="14" customWidth="1"/>
    <col min="18" max="18" width="17.54296875" style="14" customWidth="1"/>
    <col min="19" max="19" width="10.81640625" style="14" customWidth="1"/>
    <col min="20" max="21" width="12.1796875" style="14" customWidth="1"/>
    <col min="22" max="22" width="14.26953125" style="14" customWidth="1"/>
    <col min="23" max="23" width="4.26953125" style="14" customWidth="1"/>
    <col min="24" max="27" width="10.26953125" style="14" customWidth="1"/>
    <col min="28" max="16384" width="10.26953125" style="14"/>
  </cols>
  <sheetData>
    <row r="1" spans="1:26" x14ac:dyDescent="0.2">
      <c r="A1" s="14" t="s">
        <v>247</v>
      </c>
      <c r="L1" s="15"/>
      <c r="N1" s="245" t="s">
        <v>16</v>
      </c>
    </row>
    <row r="2" spans="1:26" ht="13.5" thickBot="1" x14ac:dyDescent="0.25">
      <c r="N2" s="8" t="s">
        <v>201</v>
      </c>
    </row>
    <row r="3" spans="1:26" ht="22.5" customHeight="1" x14ac:dyDescent="0.2">
      <c r="A3" s="413" t="s">
        <v>40</v>
      </c>
      <c r="B3" s="414"/>
      <c r="C3" s="414"/>
      <c r="D3" s="400"/>
      <c r="E3" s="401"/>
      <c r="F3" s="401"/>
      <c r="G3" s="401"/>
      <c r="H3" s="401"/>
      <c r="I3" s="401"/>
      <c r="J3" s="401"/>
      <c r="K3" s="402"/>
      <c r="M3" s="16"/>
    </row>
    <row r="4" spans="1:26" ht="22.5" customHeight="1" x14ac:dyDescent="0.2">
      <c r="A4" s="293" t="s">
        <v>129</v>
      </c>
      <c r="B4" s="294"/>
      <c r="C4" s="295"/>
      <c r="D4" s="403"/>
      <c r="E4" s="404"/>
      <c r="F4" s="404"/>
      <c r="G4" s="404"/>
      <c r="H4" s="404"/>
      <c r="I4" s="404"/>
      <c r="J4" s="404"/>
      <c r="K4" s="405"/>
      <c r="M4" s="16"/>
    </row>
    <row r="5" spans="1:26" ht="22.5" customHeight="1" thickBot="1" x14ac:dyDescent="0.25">
      <c r="A5" s="296" t="s">
        <v>41</v>
      </c>
      <c r="B5" s="297"/>
      <c r="C5" s="298"/>
      <c r="D5" s="406" t="s">
        <v>42</v>
      </c>
      <c r="E5" s="407"/>
      <c r="F5" s="407"/>
      <c r="G5" s="407"/>
      <c r="H5" s="407"/>
      <c r="I5" s="407"/>
      <c r="J5" s="407"/>
      <c r="K5" s="408"/>
      <c r="M5" s="16"/>
      <c r="N5" s="14" t="s">
        <v>202</v>
      </c>
    </row>
    <row r="6" spans="1:26" ht="13.5" thickBot="1" x14ac:dyDescent="0.25"/>
    <row r="7" spans="1:26" ht="42" customHeight="1" x14ac:dyDescent="0.2">
      <c r="A7" s="303" t="s">
        <v>43</v>
      </c>
      <c r="B7" s="304"/>
      <c r="C7" s="305"/>
      <c r="D7" s="312" t="s">
        <v>44</v>
      </c>
      <c r="E7" s="315" t="s">
        <v>195</v>
      </c>
      <c r="F7" s="316"/>
      <c r="G7" s="317" t="s">
        <v>120</v>
      </c>
      <c r="H7" s="315" t="s">
        <v>196</v>
      </c>
      <c r="I7" s="316"/>
      <c r="J7" s="317" t="s">
        <v>120</v>
      </c>
      <c r="K7" s="315" t="s">
        <v>197</v>
      </c>
      <c r="L7" s="412"/>
      <c r="M7" s="338" t="s">
        <v>120</v>
      </c>
      <c r="Q7" s="341" t="s">
        <v>43</v>
      </c>
      <c r="R7" s="342"/>
      <c r="S7" s="343"/>
      <c r="T7" s="350" t="s">
        <v>45</v>
      </c>
      <c r="U7" s="351"/>
      <c r="V7" s="352"/>
      <c r="W7" s="16"/>
      <c r="X7" s="353" t="s">
        <v>121</v>
      </c>
      <c r="Y7" s="354"/>
      <c r="Z7" s="355"/>
    </row>
    <row r="8" spans="1:26" x14ac:dyDescent="0.2">
      <c r="A8" s="306"/>
      <c r="B8" s="307"/>
      <c r="C8" s="308"/>
      <c r="D8" s="313"/>
      <c r="E8" s="356" t="s">
        <v>46</v>
      </c>
      <c r="F8" s="17" t="s">
        <v>47</v>
      </c>
      <c r="G8" s="318"/>
      <c r="H8" s="356" t="s">
        <v>46</v>
      </c>
      <c r="I8" s="17" t="s">
        <v>47</v>
      </c>
      <c r="J8" s="318"/>
      <c r="K8" s="356" t="s">
        <v>46</v>
      </c>
      <c r="L8" s="18" t="s">
        <v>47</v>
      </c>
      <c r="M8" s="339"/>
      <c r="Q8" s="344"/>
      <c r="R8" s="345"/>
      <c r="S8" s="346"/>
      <c r="T8" s="299" t="s">
        <v>46</v>
      </c>
      <c r="U8" s="301" t="s">
        <v>48</v>
      </c>
      <c r="V8" s="320" t="s">
        <v>49</v>
      </c>
      <c r="W8" s="16"/>
      <c r="X8" s="322" t="s">
        <v>46</v>
      </c>
      <c r="Y8" s="301" t="s">
        <v>48</v>
      </c>
      <c r="Z8" s="320" t="s">
        <v>49</v>
      </c>
    </row>
    <row r="9" spans="1:26" ht="13.5" thickBot="1" x14ac:dyDescent="0.25">
      <c r="A9" s="309"/>
      <c r="B9" s="310"/>
      <c r="C9" s="311"/>
      <c r="D9" s="314"/>
      <c r="E9" s="357"/>
      <c r="F9" s="19" t="s">
        <v>50</v>
      </c>
      <c r="G9" s="319"/>
      <c r="H9" s="357"/>
      <c r="I9" s="19" t="s">
        <v>51</v>
      </c>
      <c r="J9" s="319"/>
      <c r="K9" s="357"/>
      <c r="L9" s="20" t="s">
        <v>52</v>
      </c>
      <c r="M9" s="340"/>
      <c r="Q9" s="347"/>
      <c r="R9" s="348"/>
      <c r="S9" s="349"/>
      <c r="T9" s="300"/>
      <c r="U9" s="302"/>
      <c r="V9" s="321"/>
      <c r="W9" s="16"/>
      <c r="X9" s="323"/>
      <c r="Y9" s="302"/>
      <c r="Z9" s="321"/>
    </row>
    <row r="10" spans="1:26" ht="16.5" customHeight="1" thickTop="1" x14ac:dyDescent="0.2">
      <c r="A10" s="324" t="s">
        <v>122</v>
      </c>
      <c r="B10" s="327" t="s">
        <v>128</v>
      </c>
      <c r="C10" s="328"/>
      <c r="D10" s="21" t="s">
        <v>54</v>
      </c>
      <c r="E10" s="185">
        <f>'（参考様式）電気以外'!E5</f>
        <v>0</v>
      </c>
      <c r="F10" s="22">
        <f t="shared" ref="F10:F36" si="0">ROUND(E10*$T10,2)</f>
        <v>0</v>
      </c>
      <c r="G10" s="23">
        <f t="shared" ref="G10:G32" si="1">E10*$T10*$X10*44/12</f>
        <v>0</v>
      </c>
      <c r="H10" s="246"/>
      <c r="I10" s="22">
        <f t="shared" ref="I10:I36" si="2">ROUND(H10*$T10,2)</f>
        <v>0</v>
      </c>
      <c r="J10" s="23">
        <f t="shared" ref="J10:J32" si="3">H10*$T10*$X10*44/12</f>
        <v>0</v>
      </c>
      <c r="K10" s="22">
        <f t="shared" ref="K10:K36" si="4">E10-H10</f>
        <v>0</v>
      </c>
      <c r="L10" s="24">
        <f t="shared" ref="L10:L36" si="5">ROUND(K10*$T10,2)</f>
        <v>0</v>
      </c>
      <c r="M10" s="25">
        <f t="shared" ref="M10:M32" si="6">K10*$T10*$X10*44/12</f>
        <v>0</v>
      </c>
      <c r="N10" s="260" t="s">
        <v>205</v>
      </c>
      <c r="Q10" s="329" t="s">
        <v>122</v>
      </c>
      <c r="R10" s="332" t="s">
        <v>53</v>
      </c>
      <c r="S10" s="333"/>
      <c r="T10" s="26">
        <v>38.200000000000003</v>
      </c>
      <c r="U10" s="208" t="s">
        <v>55</v>
      </c>
      <c r="V10" s="209"/>
      <c r="W10" s="16"/>
      <c r="X10" s="27">
        <v>1.8700000000000001E-2</v>
      </c>
      <c r="Y10" s="210" t="s">
        <v>56</v>
      </c>
      <c r="Z10" s="209"/>
    </row>
    <row r="11" spans="1:26" ht="16.5" customHeight="1" x14ac:dyDescent="0.2">
      <c r="A11" s="325"/>
      <c r="B11" s="334" t="s">
        <v>57</v>
      </c>
      <c r="C11" s="335"/>
      <c r="D11" s="28" t="s">
        <v>54</v>
      </c>
      <c r="E11" s="186">
        <f>'（参考様式）電気以外'!E6</f>
        <v>0</v>
      </c>
      <c r="F11" s="29">
        <f t="shared" si="0"/>
        <v>0</v>
      </c>
      <c r="G11" s="30">
        <f t="shared" si="1"/>
        <v>0</v>
      </c>
      <c r="H11" s="247"/>
      <c r="I11" s="29">
        <f t="shared" si="2"/>
        <v>0</v>
      </c>
      <c r="J11" s="30">
        <f t="shared" si="3"/>
        <v>0</v>
      </c>
      <c r="K11" s="29">
        <f t="shared" si="4"/>
        <v>0</v>
      </c>
      <c r="L11" s="31">
        <f t="shared" si="5"/>
        <v>0</v>
      </c>
      <c r="M11" s="32">
        <f t="shared" si="6"/>
        <v>0</v>
      </c>
      <c r="N11" s="260" t="s">
        <v>193</v>
      </c>
      <c r="Q11" s="330"/>
      <c r="R11" s="336" t="s">
        <v>57</v>
      </c>
      <c r="S11" s="337"/>
      <c r="T11" s="33">
        <v>35.299999999999997</v>
      </c>
      <c r="U11" s="211" t="s">
        <v>55</v>
      </c>
      <c r="V11" s="212"/>
      <c r="W11" s="16"/>
      <c r="X11" s="34">
        <v>1.84E-2</v>
      </c>
      <c r="Y11" s="211" t="s">
        <v>56</v>
      </c>
      <c r="Z11" s="212"/>
    </row>
    <row r="12" spans="1:26" ht="16.5" customHeight="1" x14ac:dyDescent="0.2">
      <c r="A12" s="325"/>
      <c r="B12" s="334" t="s">
        <v>58</v>
      </c>
      <c r="C12" s="335"/>
      <c r="D12" s="28" t="s">
        <v>54</v>
      </c>
      <c r="E12" s="186">
        <f>'（参考様式）電気以外'!E7</f>
        <v>0</v>
      </c>
      <c r="F12" s="29">
        <f t="shared" si="0"/>
        <v>0</v>
      </c>
      <c r="G12" s="30">
        <f t="shared" si="1"/>
        <v>0</v>
      </c>
      <c r="H12" s="247"/>
      <c r="I12" s="29">
        <f t="shared" si="2"/>
        <v>0</v>
      </c>
      <c r="J12" s="30">
        <f t="shared" si="3"/>
        <v>0</v>
      </c>
      <c r="K12" s="29">
        <f t="shared" si="4"/>
        <v>0</v>
      </c>
      <c r="L12" s="31">
        <f t="shared" si="5"/>
        <v>0</v>
      </c>
      <c r="M12" s="32">
        <f t="shared" si="6"/>
        <v>0</v>
      </c>
      <c r="N12" s="261" t="s">
        <v>203</v>
      </c>
      <c r="Q12" s="330"/>
      <c r="R12" s="336" t="s">
        <v>59</v>
      </c>
      <c r="S12" s="337"/>
      <c r="T12" s="33">
        <v>34.6</v>
      </c>
      <c r="U12" s="211" t="s">
        <v>55</v>
      </c>
      <c r="V12" s="212"/>
      <c r="W12" s="16"/>
      <c r="X12" s="34">
        <v>1.83E-2</v>
      </c>
      <c r="Y12" s="211" t="s">
        <v>56</v>
      </c>
      <c r="Z12" s="212"/>
    </row>
    <row r="13" spans="1:26" ht="16.5" customHeight="1" x14ac:dyDescent="0.2">
      <c r="A13" s="325"/>
      <c r="B13" s="334" t="s">
        <v>60</v>
      </c>
      <c r="C13" s="335"/>
      <c r="D13" s="28" t="s">
        <v>54</v>
      </c>
      <c r="E13" s="186">
        <f>'（参考様式）電気以外'!E8</f>
        <v>0</v>
      </c>
      <c r="F13" s="29">
        <f t="shared" si="0"/>
        <v>0</v>
      </c>
      <c r="G13" s="30">
        <f t="shared" si="1"/>
        <v>0</v>
      </c>
      <c r="H13" s="247"/>
      <c r="I13" s="29">
        <f t="shared" si="2"/>
        <v>0</v>
      </c>
      <c r="J13" s="30">
        <f t="shared" si="3"/>
        <v>0</v>
      </c>
      <c r="K13" s="29">
        <f t="shared" si="4"/>
        <v>0</v>
      </c>
      <c r="L13" s="31">
        <f t="shared" si="5"/>
        <v>0</v>
      </c>
      <c r="M13" s="32">
        <f t="shared" si="6"/>
        <v>0</v>
      </c>
      <c r="N13" s="261" t="s">
        <v>206</v>
      </c>
      <c r="Q13" s="330"/>
      <c r="R13" s="336" t="s">
        <v>60</v>
      </c>
      <c r="S13" s="337"/>
      <c r="T13" s="33">
        <v>33.6</v>
      </c>
      <c r="U13" s="211" t="s">
        <v>55</v>
      </c>
      <c r="V13" s="212"/>
      <c r="W13" s="16"/>
      <c r="X13" s="34">
        <v>1.8200000000000001E-2</v>
      </c>
      <c r="Y13" s="211" t="s">
        <v>56</v>
      </c>
      <c r="Z13" s="212"/>
    </row>
    <row r="14" spans="1:26" ht="16.5" customHeight="1" x14ac:dyDescent="0.2">
      <c r="A14" s="325"/>
      <c r="B14" s="358" t="s">
        <v>61</v>
      </c>
      <c r="C14" s="359"/>
      <c r="D14" s="28" t="s">
        <v>54</v>
      </c>
      <c r="E14" s="186">
        <f>'（参考様式）電気以外'!E9</f>
        <v>0</v>
      </c>
      <c r="F14" s="29">
        <f t="shared" si="0"/>
        <v>0</v>
      </c>
      <c r="G14" s="30">
        <f t="shared" si="1"/>
        <v>0</v>
      </c>
      <c r="H14" s="247"/>
      <c r="I14" s="29">
        <f t="shared" si="2"/>
        <v>0</v>
      </c>
      <c r="J14" s="30">
        <f t="shared" si="3"/>
        <v>0</v>
      </c>
      <c r="K14" s="29">
        <f t="shared" si="4"/>
        <v>0</v>
      </c>
      <c r="L14" s="31">
        <f t="shared" si="5"/>
        <v>0</v>
      </c>
      <c r="M14" s="32">
        <f t="shared" si="6"/>
        <v>0</v>
      </c>
      <c r="N14" s="260" t="s">
        <v>204</v>
      </c>
      <c r="Q14" s="330"/>
      <c r="R14" s="360" t="s">
        <v>61</v>
      </c>
      <c r="S14" s="361"/>
      <c r="T14" s="33">
        <v>36.700000000000003</v>
      </c>
      <c r="U14" s="211" t="s">
        <v>55</v>
      </c>
      <c r="V14" s="212"/>
      <c r="W14" s="16"/>
      <c r="X14" s="34">
        <v>1.8499999999999999E-2</v>
      </c>
      <c r="Y14" s="211" t="s">
        <v>56</v>
      </c>
      <c r="Z14" s="212"/>
    </row>
    <row r="15" spans="1:26" ht="16.5" customHeight="1" x14ac:dyDescent="0.2">
      <c r="A15" s="325"/>
      <c r="B15" s="358" t="s">
        <v>62</v>
      </c>
      <c r="C15" s="359"/>
      <c r="D15" s="28" t="s">
        <v>54</v>
      </c>
      <c r="E15" s="186">
        <f>'（参考様式）電気以外'!E10</f>
        <v>0</v>
      </c>
      <c r="F15" s="29">
        <f t="shared" si="0"/>
        <v>0</v>
      </c>
      <c r="G15" s="30">
        <f t="shared" si="1"/>
        <v>0</v>
      </c>
      <c r="H15" s="247"/>
      <c r="I15" s="29">
        <f t="shared" si="2"/>
        <v>0</v>
      </c>
      <c r="J15" s="30">
        <f t="shared" si="3"/>
        <v>0</v>
      </c>
      <c r="K15" s="29">
        <f t="shared" si="4"/>
        <v>0</v>
      </c>
      <c r="L15" s="31">
        <f t="shared" si="5"/>
        <v>0</v>
      </c>
      <c r="M15" s="32">
        <f t="shared" si="6"/>
        <v>0</v>
      </c>
      <c r="Q15" s="330"/>
      <c r="R15" s="360" t="s">
        <v>62</v>
      </c>
      <c r="S15" s="361"/>
      <c r="T15" s="33">
        <v>37.700000000000003</v>
      </c>
      <c r="U15" s="211" t="s">
        <v>55</v>
      </c>
      <c r="V15" s="212"/>
      <c r="W15" s="16"/>
      <c r="X15" s="34">
        <v>1.8700000000000001E-2</v>
      </c>
      <c r="Y15" s="211" t="s">
        <v>56</v>
      </c>
      <c r="Z15" s="212"/>
    </row>
    <row r="16" spans="1:26" ht="16.5" customHeight="1" x14ac:dyDescent="0.2">
      <c r="A16" s="325"/>
      <c r="B16" s="358" t="s">
        <v>63</v>
      </c>
      <c r="C16" s="359"/>
      <c r="D16" s="28" t="s">
        <v>54</v>
      </c>
      <c r="E16" s="186">
        <f>'（参考様式）電気以外'!E11</f>
        <v>0</v>
      </c>
      <c r="F16" s="29">
        <f t="shared" si="0"/>
        <v>0</v>
      </c>
      <c r="G16" s="30">
        <f t="shared" si="1"/>
        <v>0</v>
      </c>
      <c r="H16" s="247"/>
      <c r="I16" s="29">
        <f t="shared" si="2"/>
        <v>0</v>
      </c>
      <c r="J16" s="30">
        <f t="shared" si="3"/>
        <v>0</v>
      </c>
      <c r="K16" s="29">
        <f t="shared" si="4"/>
        <v>0</v>
      </c>
      <c r="L16" s="31">
        <f t="shared" si="5"/>
        <v>0</v>
      </c>
      <c r="M16" s="32">
        <f t="shared" si="6"/>
        <v>0</v>
      </c>
      <c r="Q16" s="330"/>
      <c r="R16" s="360" t="s">
        <v>63</v>
      </c>
      <c r="S16" s="361"/>
      <c r="T16" s="33">
        <v>39.1</v>
      </c>
      <c r="U16" s="211" t="s">
        <v>55</v>
      </c>
      <c r="V16" s="212"/>
      <c r="W16" s="16"/>
      <c r="X16" s="34">
        <v>1.89E-2</v>
      </c>
      <c r="Y16" s="211" t="s">
        <v>56</v>
      </c>
      <c r="Z16" s="212"/>
    </row>
    <row r="17" spans="1:26" ht="16.5" customHeight="1" x14ac:dyDescent="0.2">
      <c r="A17" s="325"/>
      <c r="B17" s="358" t="s">
        <v>64</v>
      </c>
      <c r="C17" s="359"/>
      <c r="D17" s="28" t="s">
        <v>54</v>
      </c>
      <c r="E17" s="186">
        <f>'（参考様式）電気以外'!E12</f>
        <v>0</v>
      </c>
      <c r="F17" s="29">
        <f t="shared" si="0"/>
        <v>0</v>
      </c>
      <c r="G17" s="30">
        <f t="shared" si="1"/>
        <v>0</v>
      </c>
      <c r="H17" s="247"/>
      <c r="I17" s="29">
        <f t="shared" si="2"/>
        <v>0</v>
      </c>
      <c r="J17" s="30">
        <f t="shared" si="3"/>
        <v>0</v>
      </c>
      <c r="K17" s="29">
        <f t="shared" si="4"/>
        <v>0</v>
      </c>
      <c r="L17" s="31">
        <f t="shared" si="5"/>
        <v>0</v>
      </c>
      <c r="M17" s="32">
        <f t="shared" si="6"/>
        <v>0</v>
      </c>
      <c r="Q17" s="330"/>
      <c r="R17" s="360" t="s">
        <v>64</v>
      </c>
      <c r="S17" s="361"/>
      <c r="T17" s="33">
        <v>41.9</v>
      </c>
      <c r="U17" s="211" t="s">
        <v>55</v>
      </c>
      <c r="V17" s="212"/>
      <c r="W17" s="16"/>
      <c r="X17" s="34">
        <v>1.95E-2</v>
      </c>
      <c r="Y17" s="211" t="s">
        <v>56</v>
      </c>
      <c r="Z17" s="212"/>
    </row>
    <row r="18" spans="1:26" ht="16.5" customHeight="1" x14ac:dyDescent="0.2">
      <c r="A18" s="325"/>
      <c r="B18" s="358" t="s">
        <v>65</v>
      </c>
      <c r="C18" s="359"/>
      <c r="D18" s="28" t="s">
        <v>66</v>
      </c>
      <c r="E18" s="186">
        <f>'（参考様式）電気以外'!E13</f>
        <v>0</v>
      </c>
      <c r="F18" s="29">
        <f t="shared" si="0"/>
        <v>0</v>
      </c>
      <c r="G18" s="30">
        <f t="shared" si="1"/>
        <v>0</v>
      </c>
      <c r="H18" s="247"/>
      <c r="I18" s="29">
        <f t="shared" si="2"/>
        <v>0</v>
      </c>
      <c r="J18" s="30">
        <f t="shared" si="3"/>
        <v>0</v>
      </c>
      <c r="K18" s="29">
        <f t="shared" si="4"/>
        <v>0</v>
      </c>
      <c r="L18" s="31">
        <f t="shared" si="5"/>
        <v>0</v>
      </c>
      <c r="M18" s="32">
        <f t="shared" si="6"/>
        <v>0</v>
      </c>
      <c r="Q18" s="330"/>
      <c r="R18" s="360" t="s">
        <v>65</v>
      </c>
      <c r="S18" s="361"/>
      <c r="T18" s="33">
        <v>40.9</v>
      </c>
      <c r="U18" s="211" t="s">
        <v>67</v>
      </c>
      <c r="V18" s="212"/>
      <c r="W18" s="16"/>
      <c r="X18" s="34">
        <v>2.0799999999999999E-2</v>
      </c>
      <c r="Y18" s="211" t="s">
        <v>56</v>
      </c>
      <c r="Z18" s="212"/>
    </row>
    <row r="19" spans="1:26" ht="16.5" customHeight="1" x14ac:dyDescent="0.2">
      <c r="A19" s="325"/>
      <c r="B19" s="358" t="s">
        <v>68</v>
      </c>
      <c r="C19" s="359"/>
      <c r="D19" s="28" t="s">
        <v>66</v>
      </c>
      <c r="E19" s="186">
        <f>'（参考様式）電気以外'!E14</f>
        <v>0</v>
      </c>
      <c r="F19" s="29">
        <f t="shared" si="0"/>
        <v>0</v>
      </c>
      <c r="G19" s="30">
        <f t="shared" si="1"/>
        <v>0</v>
      </c>
      <c r="H19" s="247"/>
      <c r="I19" s="29">
        <f t="shared" si="2"/>
        <v>0</v>
      </c>
      <c r="J19" s="30">
        <f t="shared" si="3"/>
        <v>0</v>
      </c>
      <c r="K19" s="29">
        <f t="shared" si="4"/>
        <v>0</v>
      </c>
      <c r="L19" s="31">
        <f t="shared" si="5"/>
        <v>0</v>
      </c>
      <c r="M19" s="32">
        <f t="shared" si="6"/>
        <v>0</v>
      </c>
      <c r="Q19" s="330"/>
      <c r="R19" s="360" t="s">
        <v>68</v>
      </c>
      <c r="S19" s="361"/>
      <c r="T19" s="33">
        <v>29.9</v>
      </c>
      <c r="U19" s="211" t="s">
        <v>67</v>
      </c>
      <c r="V19" s="212"/>
      <c r="W19" s="16"/>
      <c r="X19" s="34">
        <v>2.5399999999999999E-2</v>
      </c>
      <c r="Y19" s="211" t="s">
        <v>56</v>
      </c>
      <c r="Z19" s="212"/>
    </row>
    <row r="20" spans="1:26" ht="16.5" customHeight="1" x14ac:dyDescent="0.2">
      <c r="A20" s="325"/>
      <c r="B20" s="362" t="s">
        <v>69</v>
      </c>
      <c r="C20" s="35" t="s">
        <v>70</v>
      </c>
      <c r="D20" s="36" t="s">
        <v>66</v>
      </c>
      <c r="E20" s="187">
        <f>'（参考様式）電気以外'!E15</f>
        <v>0</v>
      </c>
      <c r="F20" s="37">
        <f t="shared" si="0"/>
        <v>0</v>
      </c>
      <c r="G20" s="38">
        <f t="shared" si="1"/>
        <v>0</v>
      </c>
      <c r="H20" s="248"/>
      <c r="I20" s="37">
        <f t="shared" si="2"/>
        <v>0</v>
      </c>
      <c r="J20" s="38">
        <f t="shared" si="3"/>
        <v>0</v>
      </c>
      <c r="K20" s="37">
        <f t="shared" si="4"/>
        <v>0</v>
      </c>
      <c r="L20" s="39">
        <f t="shared" si="5"/>
        <v>0</v>
      </c>
      <c r="M20" s="40">
        <f t="shared" si="6"/>
        <v>0</v>
      </c>
      <c r="N20" s="14" t="s">
        <v>71</v>
      </c>
      <c r="Q20" s="330"/>
      <c r="R20" s="364" t="s">
        <v>69</v>
      </c>
      <c r="S20" s="213" t="s">
        <v>70</v>
      </c>
      <c r="T20" s="41">
        <v>50.8</v>
      </c>
      <c r="U20" s="214" t="s">
        <v>67</v>
      </c>
      <c r="V20" s="215"/>
      <c r="W20" s="16"/>
      <c r="X20" s="42">
        <v>1.61E-2</v>
      </c>
      <c r="Y20" s="214" t="s">
        <v>56</v>
      </c>
      <c r="Z20" s="215"/>
    </row>
    <row r="21" spans="1:26" ht="16.5" customHeight="1" x14ac:dyDescent="0.2">
      <c r="A21" s="325"/>
      <c r="B21" s="363"/>
      <c r="C21" s="43" t="s">
        <v>72</v>
      </c>
      <c r="D21" s="44" t="s">
        <v>123</v>
      </c>
      <c r="E21" s="188">
        <f>'（参考様式）電気以外'!E16</f>
        <v>0</v>
      </c>
      <c r="F21" s="45">
        <f t="shared" si="0"/>
        <v>0</v>
      </c>
      <c r="G21" s="46">
        <f t="shared" si="1"/>
        <v>0</v>
      </c>
      <c r="H21" s="249"/>
      <c r="I21" s="45">
        <f t="shared" si="2"/>
        <v>0</v>
      </c>
      <c r="J21" s="46">
        <f t="shared" si="3"/>
        <v>0</v>
      </c>
      <c r="K21" s="45">
        <f t="shared" si="4"/>
        <v>0</v>
      </c>
      <c r="L21" s="47">
        <f t="shared" si="5"/>
        <v>0</v>
      </c>
      <c r="M21" s="48">
        <f t="shared" si="6"/>
        <v>0</v>
      </c>
      <c r="Q21" s="330"/>
      <c r="R21" s="365"/>
      <c r="S21" s="216" t="s">
        <v>72</v>
      </c>
      <c r="T21" s="49">
        <v>44.9</v>
      </c>
      <c r="U21" s="217" t="s">
        <v>124</v>
      </c>
      <c r="V21" s="218"/>
      <c r="W21" s="16"/>
      <c r="X21" s="50">
        <v>1.4200000000000001E-2</v>
      </c>
      <c r="Y21" s="217" t="s">
        <v>56</v>
      </c>
      <c r="Z21" s="218"/>
    </row>
    <row r="22" spans="1:26" ht="16.5" customHeight="1" x14ac:dyDescent="0.2">
      <c r="A22" s="325"/>
      <c r="B22" s="384" t="s">
        <v>73</v>
      </c>
      <c r="C22" s="35" t="s">
        <v>74</v>
      </c>
      <c r="D22" s="36" t="s">
        <v>66</v>
      </c>
      <c r="E22" s="187">
        <f>'（参考様式）電気以外'!E17</f>
        <v>0</v>
      </c>
      <c r="F22" s="37">
        <f t="shared" si="0"/>
        <v>0</v>
      </c>
      <c r="G22" s="38">
        <f t="shared" si="1"/>
        <v>0</v>
      </c>
      <c r="H22" s="248"/>
      <c r="I22" s="37">
        <f t="shared" si="2"/>
        <v>0</v>
      </c>
      <c r="J22" s="38">
        <f t="shared" si="3"/>
        <v>0</v>
      </c>
      <c r="K22" s="37">
        <f t="shared" si="4"/>
        <v>0</v>
      </c>
      <c r="L22" s="39">
        <f t="shared" si="5"/>
        <v>0</v>
      </c>
      <c r="M22" s="40">
        <f t="shared" si="6"/>
        <v>0</v>
      </c>
      <c r="Q22" s="330"/>
      <c r="R22" s="366" t="s">
        <v>73</v>
      </c>
      <c r="S22" s="213" t="s">
        <v>74</v>
      </c>
      <c r="T22" s="41">
        <v>54.6</v>
      </c>
      <c r="U22" s="214" t="s">
        <v>67</v>
      </c>
      <c r="V22" s="215"/>
      <c r="W22" s="16"/>
      <c r="X22" s="42">
        <v>1.35E-2</v>
      </c>
      <c r="Y22" s="214" t="s">
        <v>56</v>
      </c>
      <c r="Z22" s="215"/>
    </row>
    <row r="23" spans="1:26" ht="16.5" customHeight="1" x14ac:dyDescent="0.2">
      <c r="A23" s="325"/>
      <c r="B23" s="363"/>
      <c r="C23" s="43" t="s">
        <v>75</v>
      </c>
      <c r="D23" s="44" t="s">
        <v>123</v>
      </c>
      <c r="E23" s="188">
        <f>'（参考様式）電気以外'!E18</f>
        <v>0</v>
      </c>
      <c r="F23" s="45">
        <f t="shared" si="0"/>
        <v>0</v>
      </c>
      <c r="G23" s="46">
        <f t="shared" si="1"/>
        <v>0</v>
      </c>
      <c r="H23" s="249"/>
      <c r="I23" s="45">
        <f t="shared" si="2"/>
        <v>0</v>
      </c>
      <c r="J23" s="46">
        <f t="shared" si="3"/>
        <v>0</v>
      </c>
      <c r="K23" s="45">
        <f t="shared" si="4"/>
        <v>0</v>
      </c>
      <c r="L23" s="47">
        <f t="shared" si="5"/>
        <v>0</v>
      </c>
      <c r="M23" s="48">
        <f t="shared" si="6"/>
        <v>0</v>
      </c>
      <c r="Q23" s="330"/>
      <c r="R23" s="365"/>
      <c r="S23" s="216" t="s">
        <v>75</v>
      </c>
      <c r="T23" s="49">
        <v>43.5</v>
      </c>
      <c r="U23" s="217" t="s">
        <v>124</v>
      </c>
      <c r="V23" s="218"/>
      <c r="W23" s="16"/>
      <c r="X23" s="50">
        <v>1.3899999999999999E-2</v>
      </c>
      <c r="Y23" s="217" t="s">
        <v>56</v>
      </c>
      <c r="Z23" s="218"/>
    </row>
    <row r="24" spans="1:26" ht="16.5" customHeight="1" x14ac:dyDescent="0.2">
      <c r="A24" s="325"/>
      <c r="B24" s="367" t="s">
        <v>76</v>
      </c>
      <c r="C24" s="35" t="s">
        <v>77</v>
      </c>
      <c r="D24" s="36" t="s">
        <v>66</v>
      </c>
      <c r="E24" s="187">
        <f>'（参考様式）電気以外'!E19</f>
        <v>0</v>
      </c>
      <c r="F24" s="37">
        <f t="shared" si="0"/>
        <v>0</v>
      </c>
      <c r="G24" s="38">
        <f t="shared" si="1"/>
        <v>0</v>
      </c>
      <c r="H24" s="248"/>
      <c r="I24" s="37">
        <f t="shared" si="2"/>
        <v>0</v>
      </c>
      <c r="J24" s="38">
        <f t="shared" si="3"/>
        <v>0</v>
      </c>
      <c r="K24" s="37">
        <f t="shared" si="4"/>
        <v>0</v>
      </c>
      <c r="L24" s="39">
        <f t="shared" si="5"/>
        <v>0</v>
      </c>
      <c r="M24" s="40">
        <f t="shared" si="6"/>
        <v>0</v>
      </c>
      <c r="Q24" s="330"/>
      <c r="R24" s="370" t="s">
        <v>76</v>
      </c>
      <c r="S24" s="213" t="s">
        <v>77</v>
      </c>
      <c r="T24" s="41">
        <v>29</v>
      </c>
      <c r="U24" s="214" t="s">
        <v>67</v>
      </c>
      <c r="V24" s="215"/>
      <c r="W24" s="16"/>
      <c r="X24" s="42">
        <v>2.4500000000000001E-2</v>
      </c>
      <c r="Y24" s="214" t="s">
        <v>56</v>
      </c>
      <c r="Z24" s="215"/>
    </row>
    <row r="25" spans="1:26" ht="16.5" customHeight="1" x14ac:dyDescent="0.2">
      <c r="A25" s="325"/>
      <c r="B25" s="368"/>
      <c r="C25" s="51" t="s">
        <v>78</v>
      </c>
      <c r="D25" s="52" t="s">
        <v>66</v>
      </c>
      <c r="E25" s="189">
        <f>'（参考様式）電気以外'!E20</f>
        <v>0</v>
      </c>
      <c r="F25" s="53">
        <f t="shared" si="0"/>
        <v>0</v>
      </c>
      <c r="G25" s="54">
        <f t="shared" si="1"/>
        <v>0</v>
      </c>
      <c r="H25" s="250"/>
      <c r="I25" s="53">
        <f t="shared" si="2"/>
        <v>0</v>
      </c>
      <c r="J25" s="54">
        <f t="shared" si="3"/>
        <v>0</v>
      </c>
      <c r="K25" s="53">
        <f t="shared" si="4"/>
        <v>0</v>
      </c>
      <c r="L25" s="55">
        <f t="shared" si="5"/>
        <v>0</v>
      </c>
      <c r="M25" s="56">
        <f t="shared" si="6"/>
        <v>0</v>
      </c>
      <c r="Q25" s="330"/>
      <c r="R25" s="371"/>
      <c r="S25" s="219" t="s">
        <v>78</v>
      </c>
      <c r="T25" s="57">
        <v>25.7</v>
      </c>
      <c r="U25" s="220" t="s">
        <v>67</v>
      </c>
      <c r="V25" s="221"/>
      <c r="W25" s="16"/>
      <c r="X25" s="58">
        <v>2.47E-2</v>
      </c>
      <c r="Y25" s="220" t="s">
        <v>56</v>
      </c>
      <c r="Z25" s="221"/>
    </row>
    <row r="26" spans="1:26" ht="16.5" customHeight="1" x14ac:dyDescent="0.2">
      <c r="A26" s="325"/>
      <c r="B26" s="369"/>
      <c r="C26" s="43" t="s">
        <v>79</v>
      </c>
      <c r="D26" s="44" t="s">
        <v>66</v>
      </c>
      <c r="E26" s="188">
        <f>'（参考様式）電気以外'!E21</f>
        <v>0</v>
      </c>
      <c r="F26" s="45">
        <f t="shared" si="0"/>
        <v>0</v>
      </c>
      <c r="G26" s="46">
        <f t="shared" si="1"/>
        <v>0</v>
      </c>
      <c r="H26" s="249"/>
      <c r="I26" s="45">
        <f t="shared" si="2"/>
        <v>0</v>
      </c>
      <c r="J26" s="46">
        <f t="shared" si="3"/>
        <v>0</v>
      </c>
      <c r="K26" s="45">
        <f t="shared" si="4"/>
        <v>0</v>
      </c>
      <c r="L26" s="47">
        <f t="shared" si="5"/>
        <v>0</v>
      </c>
      <c r="M26" s="48">
        <f t="shared" si="6"/>
        <v>0</v>
      </c>
      <c r="Q26" s="330"/>
      <c r="R26" s="372"/>
      <c r="S26" s="216" t="s">
        <v>79</v>
      </c>
      <c r="T26" s="49">
        <v>26.9</v>
      </c>
      <c r="U26" s="217" t="s">
        <v>67</v>
      </c>
      <c r="V26" s="218"/>
      <c r="W26" s="16"/>
      <c r="X26" s="50">
        <v>2.5499999999999998E-2</v>
      </c>
      <c r="Y26" s="217" t="s">
        <v>56</v>
      </c>
      <c r="Z26" s="218"/>
    </row>
    <row r="27" spans="1:26" ht="16.5" customHeight="1" x14ac:dyDescent="0.2">
      <c r="A27" s="325"/>
      <c r="B27" s="358" t="s">
        <v>80</v>
      </c>
      <c r="C27" s="359"/>
      <c r="D27" s="28" t="s">
        <v>66</v>
      </c>
      <c r="E27" s="186">
        <f>'（参考様式）電気以外'!E22</f>
        <v>0</v>
      </c>
      <c r="F27" s="29">
        <f t="shared" si="0"/>
        <v>0</v>
      </c>
      <c r="G27" s="30">
        <f t="shared" si="1"/>
        <v>0</v>
      </c>
      <c r="H27" s="247"/>
      <c r="I27" s="29">
        <f t="shared" si="2"/>
        <v>0</v>
      </c>
      <c r="J27" s="30">
        <f t="shared" si="3"/>
        <v>0</v>
      </c>
      <c r="K27" s="29">
        <f t="shared" si="4"/>
        <v>0</v>
      </c>
      <c r="L27" s="31">
        <f t="shared" si="5"/>
        <v>0</v>
      </c>
      <c r="M27" s="32">
        <f t="shared" si="6"/>
        <v>0</v>
      </c>
      <c r="Q27" s="330"/>
      <c r="R27" s="360" t="s">
        <v>80</v>
      </c>
      <c r="S27" s="361"/>
      <c r="T27" s="33">
        <v>29.4</v>
      </c>
      <c r="U27" s="211" t="s">
        <v>67</v>
      </c>
      <c r="V27" s="212"/>
      <c r="W27" s="16"/>
      <c r="X27" s="34">
        <v>2.9399999999999999E-2</v>
      </c>
      <c r="Y27" s="211" t="s">
        <v>56</v>
      </c>
      <c r="Z27" s="212"/>
    </row>
    <row r="28" spans="1:26" ht="16.5" customHeight="1" x14ac:dyDescent="0.2">
      <c r="A28" s="325"/>
      <c r="B28" s="358" t="s">
        <v>81</v>
      </c>
      <c r="C28" s="359"/>
      <c r="D28" s="28" t="s">
        <v>66</v>
      </c>
      <c r="E28" s="186">
        <f>'（参考様式）電気以外'!E23</f>
        <v>0</v>
      </c>
      <c r="F28" s="29">
        <f t="shared" si="0"/>
        <v>0</v>
      </c>
      <c r="G28" s="30">
        <f t="shared" si="1"/>
        <v>0</v>
      </c>
      <c r="H28" s="247"/>
      <c r="I28" s="29">
        <f t="shared" si="2"/>
        <v>0</v>
      </c>
      <c r="J28" s="30">
        <f t="shared" si="3"/>
        <v>0</v>
      </c>
      <c r="K28" s="29">
        <f t="shared" si="4"/>
        <v>0</v>
      </c>
      <c r="L28" s="31">
        <f t="shared" si="5"/>
        <v>0</v>
      </c>
      <c r="M28" s="32">
        <f t="shared" si="6"/>
        <v>0</v>
      </c>
      <c r="Q28" s="330"/>
      <c r="R28" s="360" t="s">
        <v>81</v>
      </c>
      <c r="S28" s="361"/>
      <c r="T28" s="33">
        <v>37.299999999999997</v>
      </c>
      <c r="U28" s="211" t="s">
        <v>67</v>
      </c>
      <c r="V28" s="212"/>
      <c r="W28" s="16"/>
      <c r="X28" s="34">
        <v>2.0899999999999998E-2</v>
      </c>
      <c r="Y28" s="211" t="s">
        <v>56</v>
      </c>
      <c r="Z28" s="212"/>
    </row>
    <row r="29" spans="1:26" ht="16.5" customHeight="1" x14ac:dyDescent="0.2">
      <c r="A29" s="325"/>
      <c r="B29" s="358" t="s">
        <v>82</v>
      </c>
      <c r="C29" s="359"/>
      <c r="D29" s="44" t="s">
        <v>123</v>
      </c>
      <c r="E29" s="186">
        <f>'（参考様式）電気以外'!E24</f>
        <v>0</v>
      </c>
      <c r="F29" s="29">
        <f t="shared" si="0"/>
        <v>0</v>
      </c>
      <c r="G29" s="30">
        <f t="shared" si="1"/>
        <v>0</v>
      </c>
      <c r="H29" s="247"/>
      <c r="I29" s="29">
        <f t="shared" si="2"/>
        <v>0</v>
      </c>
      <c r="J29" s="30">
        <f t="shared" si="3"/>
        <v>0</v>
      </c>
      <c r="K29" s="29">
        <f t="shared" si="4"/>
        <v>0</v>
      </c>
      <c r="L29" s="31">
        <f t="shared" si="5"/>
        <v>0</v>
      </c>
      <c r="M29" s="32">
        <f t="shared" si="6"/>
        <v>0</v>
      </c>
      <c r="Q29" s="330"/>
      <c r="R29" s="360" t="s">
        <v>82</v>
      </c>
      <c r="S29" s="361"/>
      <c r="T29" s="33">
        <v>21.1</v>
      </c>
      <c r="U29" s="211" t="s">
        <v>124</v>
      </c>
      <c r="V29" s="212"/>
      <c r="W29" s="16"/>
      <c r="X29" s="34">
        <v>1.0999999999999999E-2</v>
      </c>
      <c r="Y29" s="211" t="s">
        <v>56</v>
      </c>
      <c r="Z29" s="212"/>
    </row>
    <row r="30" spans="1:26" ht="16.5" customHeight="1" x14ac:dyDescent="0.2">
      <c r="A30" s="325"/>
      <c r="B30" s="358" t="s">
        <v>83</v>
      </c>
      <c r="C30" s="359"/>
      <c r="D30" s="44" t="s">
        <v>123</v>
      </c>
      <c r="E30" s="186">
        <f>'（参考様式）電気以外'!E25</f>
        <v>0</v>
      </c>
      <c r="F30" s="29">
        <f t="shared" si="0"/>
        <v>0</v>
      </c>
      <c r="G30" s="30">
        <f t="shared" si="1"/>
        <v>0</v>
      </c>
      <c r="H30" s="247"/>
      <c r="I30" s="29">
        <f t="shared" si="2"/>
        <v>0</v>
      </c>
      <c r="J30" s="30">
        <f t="shared" si="3"/>
        <v>0</v>
      </c>
      <c r="K30" s="29">
        <f t="shared" si="4"/>
        <v>0</v>
      </c>
      <c r="L30" s="31">
        <f t="shared" si="5"/>
        <v>0</v>
      </c>
      <c r="M30" s="32">
        <f t="shared" si="6"/>
        <v>0</v>
      </c>
      <c r="Q30" s="330"/>
      <c r="R30" s="360" t="s">
        <v>83</v>
      </c>
      <c r="S30" s="361"/>
      <c r="T30" s="59">
        <v>3.41</v>
      </c>
      <c r="U30" s="211" t="s">
        <v>124</v>
      </c>
      <c r="V30" s="212"/>
      <c r="W30" s="16"/>
      <c r="X30" s="34">
        <v>2.63E-2</v>
      </c>
      <c r="Y30" s="211" t="s">
        <v>56</v>
      </c>
      <c r="Z30" s="212"/>
    </row>
    <row r="31" spans="1:26" ht="16.5" customHeight="1" x14ac:dyDescent="0.2">
      <c r="A31" s="325"/>
      <c r="B31" s="410" t="s">
        <v>84</v>
      </c>
      <c r="C31" s="411"/>
      <c r="D31" s="60" t="s">
        <v>123</v>
      </c>
      <c r="E31" s="190">
        <f>'（参考様式）電気以外'!E26</f>
        <v>0</v>
      </c>
      <c r="F31" s="61">
        <f t="shared" si="0"/>
        <v>0</v>
      </c>
      <c r="G31" s="62">
        <f t="shared" si="1"/>
        <v>0</v>
      </c>
      <c r="H31" s="251"/>
      <c r="I31" s="61">
        <f t="shared" si="2"/>
        <v>0</v>
      </c>
      <c r="J31" s="62">
        <f t="shared" si="3"/>
        <v>0</v>
      </c>
      <c r="K31" s="61">
        <f t="shared" si="4"/>
        <v>0</v>
      </c>
      <c r="L31" s="63">
        <f t="shared" si="5"/>
        <v>0</v>
      </c>
      <c r="M31" s="64">
        <f t="shared" si="6"/>
        <v>0</v>
      </c>
      <c r="Q31" s="330"/>
      <c r="R31" s="373" t="s">
        <v>84</v>
      </c>
      <c r="S31" s="374"/>
      <c r="T31" s="59">
        <v>8.41</v>
      </c>
      <c r="U31" s="211" t="s">
        <v>124</v>
      </c>
      <c r="V31" s="212"/>
      <c r="W31" s="16"/>
      <c r="X31" s="34">
        <v>3.8399999999999997E-2</v>
      </c>
      <c r="Y31" s="211" t="s">
        <v>56</v>
      </c>
      <c r="Z31" s="212"/>
    </row>
    <row r="32" spans="1:26" ht="16.5" customHeight="1" x14ac:dyDescent="0.2">
      <c r="A32" s="325"/>
      <c r="B32" s="65" t="s">
        <v>85</v>
      </c>
      <c r="C32" s="65" t="s">
        <v>86</v>
      </c>
      <c r="D32" s="28" t="s">
        <v>123</v>
      </c>
      <c r="E32" s="186">
        <f>'（参考様式）電気以外'!E27</f>
        <v>0</v>
      </c>
      <c r="F32" s="29">
        <f t="shared" si="0"/>
        <v>0</v>
      </c>
      <c r="G32" s="30">
        <f t="shared" si="1"/>
        <v>0</v>
      </c>
      <c r="H32" s="247"/>
      <c r="I32" s="29">
        <f t="shared" si="2"/>
        <v>0</v>
      </c>
      <c r="J32" s="30">
        <f t="shared" si="3"/>
        <v>0</v>
      </c>
      <c r="K32" s="29">
        <f t="shared" si="4"/>
        <v>0</v>
      </c>
      <c r="L32" s="31">
        <f t="shared" si="5"/>
        <v>0</v>
      </c>
      <c r="M32" s="32">
        <f t="shared" si="6"/>
        <v>0</v>
      </c>
      <c r="N32" s="14" t="s">
        <v>71</v>
      </c>
      <c r="Q32" s="330"/>
      <c r="R32" s="222" t="s">
        <v>85</v>
      </c>
      <c r="S32" s="223" t="s">
        <v>86</v>
      </c>
      <c r="T32" s="41">
        <v>44.8</v>
      </c>
      <c r="U32" s="214" t="s">
        <v>124</v>
      </c>
      <c r="V32" s="224" t="s">
        <v>113</v>
      </c>
      <c r="W32" s="16"/>
      <c r="X32" s="42">
        <v>1.3599999999999999E-2</v>
      </c>
      <c r="Y32" s="214" t="s">
        <v>56</v>
      </c>
      <c r="Z32" s="225" t="s">
        <v>87</v>
      </c>
    </row>
    <row r="33" spans="1:27" ht="16.5" customHeight="1" x14ac:dyDescent="0.2">
      <c r="A33" s="325"/>
      <c r="B33" s="375" t="s">
        <v>88</v>
      </c>
      <c r="C33" s="376"/>
      <c r="D33" s="21" t="s">
        <v>89</v>
      </c>
      <c r="E33" s="252"/>
      <c r="F33" s="66">
        <f t="shared" si="0"/>
        <v>0</v>
      </c>
      <c r="G33" s="67">
        <f>E33*$X33</f>
        <v>0</v>
      </c>
      <c r="H33" s="252"/>
      <c r="I33" s="66">
        <f t="shared" si="2"/>
        <v>0</v>
      </c>
      <c r="J33" s="67">
        <f>H33*$X33</f>
        <v>0</v>
      </c>
      <c r="K33" s="66">
        <f t="shared" si="4"/>
        <v>0</v>
      </c>
      <c r="L33" s="68">
        <f t="shared" si="5"/>
        <v>0</v>
      </c>
      <c r="M33" s="69">
        <f>K33*$X33</f>
        <v>0</v>
      </c>
      <c r="Q33" s="330"/>
      <c r="R33" s="377" t="s">
        <v>88</v>
      </c>
      <c r="S33" s="378"/>
      <c r="T33" s="59">
        <v>1.02</v>
      </c>
      <c r="U33" s="211" t="s">
        <v>90</v>
      </c>
      <c r="V33" s="212"/>
      <c r="W33" s="16"/>
      <c r="X33" s="70">
        <v>0.06</v>
      </c>
      <c r="Y33" s="211" t="s">
        <v>125</v>
      </c>
      <c r="Z33" s="212"/>
    </row>
    <row r="34" spans="1:27" ht="16.5" customHeight="1" x14ac:dyDescent="0.2">
      <c r="A34" s="325"/>
      <c r="B34" s="358" t="s">
        <v>91</v>
      </c>
      <c r="C34" s="359"/>
      <c r="D34" s="28" t="s">
        <v>89</v>
      </c>
      <c r="E34" s="253"/>
      <c r="F34" s="71">
        <f t="shared" si="0"/>
        <v>0</v>
      </c>
      <c r="G34" s="67">
        <f>E34*$X34</f>
        <v>0</v>
      </c>
      <c r="H34" s="253"/>
      <c r="I34" s="71">
        <f t="shared" si="2"/>
        <v>0</v>
      </c>
      <c r="J34" s="67">
        <f>H34*$X34</f>
        <v>0</v>
      </c>
      <c r="K34" s="71">
        <f t="shared" si="4"/>
        <v>0</v>
      </c>
      <c r="L34" s="72">
        <f t="shared" si="5"/>
        <v>0</v>
      </c>
      <c r="M34" s="69">
        <f>K34*$X34</f>
        <v>0</v>
      </c>
      <c r="Q34" s="330"/>
      <c r="R34" s="360" t="s">
        <v>91</v>
      </c>
      <c r="S34" s="361"/>
      <c r="T34" s="59">
        <v>1.36</v>
      </c>
      <c r="U34" s="211" t="s">
        <v>90</v>
      </c>
      <c r="V34" s="212"/>
      <c r="W34" s="16"/>
      <c r="X34" s="70">
        <v>5.7000000000000002E-2</v>
      </c>
      <c r="Y34" s="211" t="s">
        <v>125</v>
      </c>
      <c r="Z34" s="212"/>
    </row>
    <row r="35" spans="1:27" ht="16.5" customHeight="1" x14ac:dyDescent="0.2">
      <c r="A35" s="325"/>
      <c r="B35" s="358" t="s">
        <v>92</v>
      </c>
      <c r="C35" s="359"/>
      <c r="D35" s="28" t="s">
        <v>89</v>
      </c>
      <c r="E35" s="253"/>
      <c r="F35" s="71">
        <f t="shared" si="0"/>
        <v>0</v>
      </c>
      <c r="G35" s="67">
        <f>E35*$X35</f>
        <v>0</v>
      </c>
      <c r="H35" s="253"/>
      <c r="I35" s="71">
        <f t="shared" si="2"/>
        <v>0</v>
      </c>
      <c r="J35" s="67">
        <f>H35*$X35</f>
        <v>0</v>
      </c>
      <c r="K35" s="71">
        <f t="shared" si="4"/>
        <v>0</v>
      </c>
      <c r="L35" s="72">
        <f t="shared" si="5"/>
        <v>0</v>
      </c>
      <c r="M35" s="69">
        <f>K35*$X35</f>
        <v>0</v>
      </c>
      <c r="Q35" s="330"/>
      <c r="R35" s="360" t="s">
        <v>92</v>
      </c>
      <c r="S35" s="361"/>
      <c r="T35" s="59">
        <v>1.36</v>
      </c>
      <c r="U35" s="211" t="s">
        <v>90</v>
      </c>
      <c r="V35" s="212"/>
      <c r="W35" s="16"/>
      <c r="X35" s="70">
        <v>5.7000000000000002E-2</v>
      </c>
      <c r="Y35" s="211" t="s">
        <v>125</v>
      </c>
      <c r="Z35" s="212"/>
    </row>
    <row r="36" spans="1:27" ht="16.5" customHeight="1" thickBot="1" x14ac:dyDescent="0.25">
      <c r="A36" s="325"/>
      <c r="B36" s="358" t="s">
        <v>93</v>
      </c>
      <c r="C36" s="359"/>
      <c r="D36" s="28" t="s">
        <v>89</v>
      </c>
      <c r="E36" s="253"/>
      <c r="F36" s="71">
        <f t="shared" si="0"/>
        <v>0</v>
      </c>
      <c r="G36" s="67">
        <f>E36*$X36</f>
        <v>0</v>
      </c>
      <c r="H36" s="253"/>
      <c r="I36" s="71">
        <f t="shared" si="2"/>
        <v>0</v>
      </c>
      <c r="J36" s="67">
        <f>H36*$X36</f>
        <v>0</v>
      </c>
      <c r="K36" s="71">
        <f t="shared" si="4"/>
        <v>0</v>
      </c>
      <c r="L36" s="72">
        <f t="shared" si="5"/>
        <v>0</v>
      </c>
      <c r="M36" s="69">
        <f>K36*$X36</f>
        <v>0</v>
      </c>
      <c r="Q36" s="331"/>
      <c r="R36" s="379" t="s">
        <v>93</v>
      </c>
      <c r="S36" s="380"/>
      <c r="T36" s="73">
        <v>1.36</v>
      </c>
      <c r="U36" s="226" t="s">
        <v>90</v>
      </c>
      <c r="V36" s="227"/>
      <c r="W36" s="16"/>
      <c r="X36" s="74">
        <v>5.7000000000000002E-2</v>
      </c>
      <c r="Y36" s="226" t="s">
        <v>125</v>
      </c>
      <c r="Z36" s="227"/>
    </row>
    <row r="37" spans="1:27" ht="16.5" customHeight="1" thickBot="1" x14ac:dyDescent="0.25">
      <c r="A37" s="326"/>
      <c r="B37" s="381" t="s">
        <v>94</v>
      </c>
      <c r="C37" s="381"/>
      <c r="D37" s="28" t="s">
        <v>89</v>
      </c>
      <c r="E37" s="75"/>
      <c r="F37" s="76">
        <f>SUM(F10:F36)</f>
        <v>0</v>
      </c>
      <c r="G37" s="77">
        <f>SUM(G10:G36)</f>
        <v>0</v>
      </c>
      <c r="H37" s="254"/>
      <c r="I37" s="76">
        <f>SUM(I10:I36)</f>
        <v>0</v>
      </c>
      <c r="J37" s="77">
        <f>SUM(J10:J36)</f>
        <v>0</v>
      </c>
      <c r="K37" s="75"/>
      <c r="L37" s="78">
        <f>SUM(L10:L36)</f>
        <v>0</v>
      </c>
      <c r="M37" s="79">
        <f>SUM(M10:M36)</f>
        <v>0</v>
      </c>
      <c r="Q37" s="228"/>
      <c r="R37" s="229"/>
      <c r="S37" s="229"/>
      <c r="T37" s="16"/>
      <c r="U37" s="16"/>
      <c r="V37" s="16"/>
      <c r="W37" s="16"/>
      <c r="X37" s="16"/>
      <c r="Y37" s="16"/>
      <c r="Z37" s="230"/>
    </row>
    <row r="38" spans="1:27" ht="16.5" customHeight="1" x14ac:dyDescent="0.2">
      <c r="A38" s="382" t="s">
        <v>95</v>
      </c>
      <c r="B38" s="384" t="s">
        <v>96</v>
      </c>
      <c r="C38" s="35" t="s">
        <v>97</v>
      </c>
      <c r="D38" s="36" t="s">
        <v>98</v>
      </c>
      <c r="E38" s="257"/>
      <c r="F38" s="80">
        <f>ROUND(E38*$T38,2)</f>
        <v>0</v>
      </c>
      <c r="G38" s="81">
        <f>E38*$X38</f>
        <v>0</v>
      </c>
      <c r="H38" s="255"/>
      <c r="I38" s="80">
        <f>ROUND(H38*$T38,2)</f>
        <v>0</v>
      </c>
      <c r="J38" s="81">
        <f>H38*$X38</f>
        <v>0</v>
      </c>
      <c r="K38" s="80">
        <f>E38-H38</f>
        <v>0</v>
      </c>
      <c r="L38" s="82">
        <f>ROUND(K38*$T38,2)</f>
        <v>0</v>
      </c>
      <c r="M38" s="83">
        <f>K38*$X38</f>
        <v>0</v>
      </c>
      <c r="N38" s="260" t="s">
        <v>209</v>
      </c>
      <c r="Q38" s="385" t="s">
        <v>95</v>
      </c>
      <c r="R38" s="387" t="s">
        <v>99</v>
      </c>
      <c r="S38" s="231" t="s">
        <v>97</v>
      </c>
      <c r="T38" s="84">
        <v>9.9700000000000006</v>
      </c>
      <c r="U38" s="232" t="s">
        <v>100</v>
      </c>
      <c r="V38" s="233"/>
      <c r="W38" s="16"/>
      <c r="X38" s="85">
        <v>0.53600000000000003</v>
      </c>
      <c r="Y38" s="232" t="s">
        <v>126</v>
      </c>
      <c r="Z38" s="234" t="s">
        <v>115</v>
      </c>
      <c r="AA38" s="14" t="s">
        <v>219</v>
      </c>
    </row>
    <row r="39" spans="1:27" ht="16.5" customHeight="1" thickBot="1" x14ac:dyDescent="0.25">
      <c r="A39" s="383"/>
      <c r="B39" s="363"/>
      <c r="C39" s="43" t="s">
        <v>101</v>
      </c>
      <c r="D39" s="44" t="s">
        <v>98</v>
      </c>
      <c r="E39" s="258"/>
      <c r="F39" s="86">
        <f>ROUND(E39*$T39,2)</f>
        <v>0</v>
      </c>
      <c r="G39" s="87">
        <f>E39*$X39</f>
        <v>0</v>
      </c>
      <c r="H39" s="256"/>
      <c r="I39" s="86">
        <f>ROUND(H39*$T39,2)</f>
        <v>0</v>
      </c>
      <c r="J39" s="87">
        <f>H39*$X39</f>
        <v>0</v>
      </c>
      <c r="K39" s="86">
        <f>E39-H39</f>
        <v>0</v>
      </c>
      <c r="L39" s="88">
        <f>ROUND(K39*$T39,2)</f>
        <v>0</v>
      </c>
      <c r="M39" s="89">
        <f>K39*$X39</f>
        <v>0</v>
      </c>
      <c r="N39" s="260" t="s">
        <v>210</v>
      </c>
      <c r="Q39" s="386"/>
      <c r="R39" s="388"/>
      <c r="S39" s="235" t="s">
        <v>101</v>
      </c>
      <c r="T39" s="90">
        <v>9.2799999999999994</v>
      </c>
      <c r="U39" s="236" t="s">
        <v>100</v>
      </c>
      <c r="V39" s="237"/>
      <c r="W39" s="16"/>
      <c r="X39" s="91">
        <v>0.53600000000000003</v>
      </c>
      <c r="Y39" s="236" t="s">
        <v>126</v>
      </c>
      <c r="Z39" s="238" t="s">
        <v>116</v>
      </c>
      <c r="AA39" s="14" t="s">
        <v>219</v>
      </c>
    </row>
    <row r="40" spans="1:27" ht="16.5" customHeight="1" thickBot="1" x14ac:dyDescent="0.25">
      <c r="A40" s="92"/>
      <c r="B40" s="409" t="s">
        <v>102</v>
      </c>
      <c r="C40" s="409"/>
      <c r="D40" s="93" t="s">
        <v>98</v>
      </c>
      <c r="E40" s="94">
        <f t="shared" ref="E40:J40" si="7">SUM(E38:E39)</f>
        <v>0</v>
      </c>
      <c r="F40" s="94">
        <f t="shared" si="7"/>
        <v>0</v>
      </c>
      <c r="G40" s="94">
        <f t="shared" si="7"/>
        <v>0</v>
      </c>
      <c r="H40" s="94">
        <f t="shared" si="7"/>
        <v>0</v>
      </c>
      <c r="I40" s="94">
        <f t="shared" si="7"/>
        <v>0</v>
      </c>
      <c r="J40" s="94">
        <f t="shared" si="7"/>
        <v>0</v>
      </c>
      <c r="K40" s="94">
        <f>E40-H40</f>
        <v>0</v>
      </c>
      <c r="L40" s="95">
        <f>SUM(L38:L39)</f>
        <v>0</v>
      </c>
      <c r="M40" s="96">
        <f>SUM(M38:M39)</f>
        <v>0</v>
      </c>
      <c r="N40" s="262" t="s">
        <v>208</v>
      </c>
      <c r="Q40" s="228"/>
      <c r="R40" s="389"/>
      <c r="S40" s="389"/>
      <c r="T40" s="16" t="s">
        <v>117</v>
      </c>
      <c r="U40" s="16"/>
      <c r="V40" s="16"/>
      <c r="W40" s="16"/>
      <c r="X40" s="239" t="s">
        <v>114</v>
      </c>
      <c r="Y40" s="16"/>
      <c r="Z40" s="16"/>
    </row>
    <row r="41" spans="1:27" ht="16.5" customHeight="1" thickTop="1" thickBot="1" x14ac:dyDescent="0.25">
      <c r="A41" s="390" t="s">
        <v>103</v>
      </c>
      <c r="B41" s="391"/>
      <c r="C41" s="391"/>
      <c r="D41" s="391"/>
      <c r="E41" s="391"/>
      <c r="F41" s="97">
        <f>F37+F40</f>
        <v>0</v>
      </c>
      <c r="G41" s="98">
        <f>G37+G40</f>
        <v>0</v>
      </c>
      <c r="H41" s="99"/>
      <c r="I41" s="97">
        <f>I37+I40</f>
        <v>0</v>
      </c>
      <c r="J41" s="98">
        <f>J37+J40</f>
        <v>0</v>
      </c>
      <c r="K41" s="99"/>
      <c r="L41" s="100">
        <f>L37+L40</f>
        <v>0</v>
      </c>
      <c r="M41" s="101">
        <f>M37+M40</f>
        <v>0</v>
      </c>
      <c r="N41" s="262" t="s">
        <v>207</v>
      </c>
      <c r="Q41" s="16"/>
      <c r="R41" s="16"/>
      <c r="S41" s="16"/>
      <c r="T41" s="239" t="s">
        <v>118</v>
      </c>
      <c r="U41" s="16"/>
      <c r="V41" s="16"/>
      <c r="W41" s="16"/>
      <c r="X41" s="16"/>
      <c r="Y41" s="16"/>
      <c r="Z41" s="16"/>
    </row>
    <row r="42" spans="1:27" ht="16.5" customHeight="1" thickBot="1" x14ac:dyDescent="0.25">
      <c r="A42" s="102"/>
      <c r="B42" s="102"/>
      <c r="C42" s="102"/>
      <c r="D42" s="102"/>
      <c r="E42" s="102"/>
      <c r="F42" s="103"/>
      <c r="G42" s="103"/>
      <c r="H42" s="103"/>
      <c r="I42" s="103"/>
      <c r="J42" s="103"/>
      <c r="K42" s="103"/>
      <c r="L42" s="103"/>
      <c r="M42" s="104"/>
      <c r="N42" s="262" t="s">
        <v>217</v>
      </c>
      <c r="Q42" s="16"/>
      <c r="R42" s="16"/>
      <c r="S42" s="16"/>
      <c r="T42" s="16"/>
      <c r="U42" s="16"/>
      <c r="V42" s="16"/>
      <c r="W42" s="16"/>
      <c r="X42" s="16"/>
      <c r="Y42" s="16"/>
      <c r="Z42" s="16"/>
    </row>
    <row r="43" spans="1:27" ht="16.5" customHeight="1" x14ac:dyDescent="0.2">
      <c r="A43" s="392" t="s">
        <v>104</v>
      </c>
      <c r="B43" s="393"/>
      <c r="C43" s="393"/>
      <c r="D43" s="393"/>
      <c r="E43" s="393"/>
      <c r="F43" s="105">
        <f>ROUND(F41*0.0258,2)</f>
        <v>0</v>
      </c>
      <c r="G43" s="106"/>
      <c r="H43" s="107"/>
      <c r="I43" s="105">
        <f>ROUND(I41*0.0258,2)</f>
        <v>0</v>
      </c>
      <c r="J43" s="106"/>
      <c r="K43" s="107"/>
      <c r="L43" s="108">
        <f>ROUND(L41*0.0258,2)</f>
        <v>0</v>
      </c>
      <c r="M43" s="104"/>
      <c r="N43" s="14" t="s">
        <v>218</v>
      </c>
    </row>
    <row r="44" spans="1:27" ht="16.5" customHeight="1" thickBot="1" x14ac:dyDescent="0.25">
      <c r="A44" s="394" t="s">
        <v>127</v>
      </c>
      <c r="B44" s="395"/>
      <c r="C44" s="395"/>
      <c r="D44" s="395"/>
      <c r="E44" s="395"/>
      <c r="F44" s="109">
        <f>ROUND(G41,2)</f>
        <v>0</v>
      </c>
      <c r="G44" s="110"/>
      <c r="H44" s="111"/>
      <c r="I44" s="109">
        <f>ROUND(J41,2)</f>
        <v>0</v>
      </c>
      <c r="J44" s="110"/>
      <c r="K44" s="111"/>
      <c r="L44" s="112">
        <f>ROUND(M41,2)</f>
        <v>0</v>
      </c>
      <c r="M44" s="113"/>
    </row>
    <row r="45" spans="1:27" ht="16.5" customHeight="1" thickBot="1" x14ac:dyDescent="0.25">
      <c r="A45" s="102"/>
      <c r="B45" s="114"/>
      <c r="C45" s="114"/>
      <c r="D45" s="114"/>
      <c r="E45" s="114"/>
      <c r="F45" s="115"/>
      <c r="G45" s="115"/>
      <c r="H45" s="115"/>
      <c r="I45" s="115"/>
      <c r="J45" s="115"/>
      <c r="K45" s="115"/>
      <c r="L45" s="115"/>
      <c r="M45" s="115"/>
    </row>
    <row r="46" spans="1:27" ht="16.5" customHeight="1" x14ac:dyDescent="0.2">
      <c r="A46" s="396" t="s">
        <v>105</v>
      </c>
      <c r="B46" s="397" t="s">
        <v>106</v>
      </c>
      <c r="C46" s="116" t="s">
        <v>107</v>
      </c>
      <c r="D46" s="117" t="s">
        <v>98</v>
      </c>
      <c r="E46" s="259"/>
      <c r="F46" s="118"/>
      <c r="G46" s="119"/>
    </row>
    <row r="47" spans="1:27" ht="16.5" customHeight="1" x14ac:dyDescent="0.2">
      <c r="A47" s="383"/>
      <c r="B47" s="369"/>
      <c r="C47" s="43" t="s">
        <v>108</v>
      </c>
      <c r="D47" s="44" t="s">
        <v>98</v>
      </c>
      <c r="E47" s="258"/>
      <c r="F47" s="120"/>
      <c r="G47" s="119"/>
    </row>
    <row r="48" spans="1:27" ht="16.5" customHeight="1" thickBot="1" x14ac:dyDescent="0.25">
      <c r="A48" s="121"/>
      <c r="B48" s="398" t="s">
        <v>109</v>
      </c>
      <c r="C48" s="398"/>
      <c r="D48" s="122" t="s">
        <v>98</v>
      </c>
      <c r="E48" s="123">
        <f>SUM(E46:E47)</f>
        <v>0</v>
      </c>
      <c r="F48" s="124">
        <f>SUM(F46:F47)</f>
        <v>0</v>
      </c>
      <c r="G48" s="125"/>
    </row>
    <row r="49" spans="1:15" x14ac:dyDescent="0.2">
      <c r="A49" s="399" t="s">
        <v>110</v>
      </c>
      <c r="B49" s="399"/>
      <c r="C49" s="399"/>
      <c r="D49" s="399"/>
      <c r="E49" s="399"/>
      <c r="F49" s="399"/>
      <c r="G49" s="399"/>
      <c r="H49" s="399"/>
      <c r="I49" s="399"/>
      <c r="J49" s="399"/>
      <c r="K49" s="399"/>
      <c r="L49" s="399"/>
      <c r="M49" s="126"/>
      <c r="O49" s="14" t="s">
        <v>111</v>
      </c>
    </row>
    <row r="50" spans="1:15" x14ac:dyDescent="0.2">
      <c r="A50" s="399"/>
      <c r="B50" s="399"/>
      <c r="C50" s="399"/>
      <c r="D50" s="399"/>
      <c r="E50" s="399"/>
      <c r="F50" s="399"/>
      <c r="G50" s="399"/>
      <c r="H50" s="399"/>
      <c r="I50" s="399"/>
      <c r="J50" s="399"/>
      <c r="K50" s="399"/>
      <c r="L50" s="399"/>
      <c r="M50" s="126"/>
    </row>
    <row r="51" spans="1:15" x14ac:dyDescent="0.2">
      <c r="A51" s="399"/>
      <c r="B51" s="399"/>
      <c r="C51" s="399"/>
      <c r="D51" s="399"/>
      <c r="E51" s="399"/>
      <c r="F51" s="399"/>
      <c r="G51" s="399"/>
      <c r="H51" s="399"/>
      <c r="I51" s="399"/>
      <c r="J51" s="399"/>
      <c r="K51" s="399"/>
      <c r="L51" s="399"/>
      <c r="M51" s="126"/>
    </row>
    <row r="52" spans="1:15" x14ac:dyDescent="0.2">
      <c r="A52" s="399"/>
      <c r="B52" s="399"/>
      <c r="C52" s="399"/>
      <c r="D52" s="399"/>
      <c r="E52" s="399"/>
      <c r="F52" s="399"/>
      <c r="G52" s="399"/>
      <c r="H52" s="399"/>
      <c r="I52" s="399"/>
      <c r="J52" s="399"/>
      <c r="K52" s="399"/>
      <c r="L52" s="399"/>
      <c r="M52" s="126"/>
    </row>
    <row r="53" spans="1:15" x14ac:dyDescent="0.2">
      <c r="A53" s="12" t="s">
        <v>119</v>
      </c>
      <c r="B53" s="12"/>
      <c r="C53" s="12"/>
      <c r="D53" s="12"/>
      <c r="E53" s="12"/>
      <c r="F53" s="13"/>
      <c r="G53" s="13"/>
      <c r="H53" s="13"/>
      <c r="I53" s="13"/>
      <c r="J53" s="13"/>
      <c r="K53" s="12"/>
      <c r="L53" s="12"/>
      <c r="M53" s="13"/>
      <c r="O53" s="14" t="s">
        <v>112</v>
      </c>
    </row>
  </sheetData>
  <mergeCells count="86">
    <mergeCell ref="B48:C48"/>
    <mergeCell ref="A49:L52"/>
    <mergeCell ref="D3:K3"/>
    <mergeCell ref="D4:K4"/>
    <mergeCell ref="D5:K5"/>
    <mergeCell ref="B40:C40"/>
    <mergeCell ref="B35:C35"/>
    <mergeCell ref="B31:C31"/>
    <mergeCell ref="B28:C28"/>
    <mergeCell ref="B22:B23"/>
    <mergeCell ref="B18:C18"/>
    <mergeCell ref="B15:C15"/>
    <mergeCell ref="B12:C12"/>
    <mergeCell ref="K7:L7"/>
    <mergeCell ref="K8:K9"/>
    <mergeCell ref="A3:C3"/>
    <mergeCell ref="R40:S40"/>
    <mergeCell ref="A41:E41"/>
    <mergeCell ref="A43:E43"/>
    <mergeCell ref="A44:E44"/>
    <mergeCell ref="A46:A47"/>
    <mergeCell ref="B46:B47"/>
    <mergeCell ref="R35:S35"/>
    <mergeCell ref="B36:C36"/>
    <mergeCell ref="R36:S36"/>
    <mergeCell ref="B37:C37"/>
    <mergeCell ref="A38:A39"/>
    <mergeCell ref="B38:B39"/>
    <mergeCell ref="Q38:Q39"/>
    <mergeCell ref="R38:R39"/>
    <mergeCell ref="R31:S31"/>
    <mergeCell ref="B33:C33"/>
    <mergeCell ref="R33:S33"/>
    <mergeCell ref="B34:C34"/>
    <mergeCell ref="R34:S34"/>
    <mergeCell ref="R28:S28"/>
    <mergeCell ref="B29:C29"/>
    <mergeCell ref="R29:S29"/>
    <mergeCell ref="B30:C30"/>
    <mergeCell ref="R30:S30"/>
    <mergeCell ref="R22:R23"/>
    <mergeCell ref="B24:B26"/>
    <mergeCell ref="R24:R26"/>
    <mergeCell ref="B27:C27"/>
    <mergeCell ref="R27:S27"/>
    <mergeCell ref="R18:S18"/>
    <mergeCell ref="B19:C19"/>
    <mergeCell ref="R19:S19"/>
    <mergeCell ref="B20:B21"/>
    <mergeCell ref="R20:R21"/>
    <mergeCell ref="R15:S15"/>
    <mergeCell ref="B16:C16"/>
    <mergeCell ref="R16:S16"/>
    <mergeCell ref="B17:C17"/>
    <mergeCell ref="R17:S17"/>
    <mergeCell ref="R12:S12"/>
    <mergeCell ref="B13:C13"/>
    <mergeCell ref="R13:S13"/>
    <mergeCell ref="B14:C14"/>
    <mergeCell ref="R14:S14"/>
    <mergeCell ref="V8:V9"/>
    <mergeCell ref="X8:X9"/>
    <mergeCell ref="Y8:Y9"/>
    <mergeCell ref="Z8:Z9"/>
    <mergeCell ref="A10:A37"/>
    <mergeCell ref="B10:C10"/>
    <mergeCell ref="Q10:Q36"/>
    <mergeCell ref="R10:S10"/>
    <mergeCell ref="B11:C11"/>
    <mergeCell ref="R11:S11"/>
    <mergeCell ref="M7:M9"/>
    <mergeCell ref="Q7:S9"/>
    <mergeCell ref="T7:V7"/>
    <mergeCell ref="X7:Z7"/>
    <mergeCell ref="E8:E9"/>
    <mergeCell ref="H8:H9"/>
    <mergeCell ref="A4:C4"/>
    <mergeCell ref="A5:C5"/>
    <mergeCell ref="T8:T9"/>
    <mergeCell ref="U8:U9"/>
    <mergeCell ref="A7:C9"/>
    <mergeCell ref="D7:D9"/>
    <mergeCell ref="E7:F7"/>
    <mergeCell ref="G7:G9"/>
    <mergeCell ref="H7:I7"/>
    <mergeCell ref="J7:J9"/>
  </mergeCells>
  <phoneticPr fontId="4"/>
  <hyperlinks>
    <hyperlink ref="X40" r:id="rId1"/>
    <hyperlink ref="T41" r:id="rId2" display="https://j-net21.smrj.go.jp/development/energyeff/Q1258.html"/>
  </hyperlinks>
  <printOptions horizontalCentered="1"/>
  <pageMargins left="0.31496062992125984" right="0.35433070866141736" top="0.51181102362204722" bottom="0.19685039370078741" header="0.51181102362204722" footer="0.23622047244094491"/>
  <pageSetup paperSize="9" scale="95" orientation="portrait" r:id="rId3"/>
  <headerFooter alignWithMargins="0"/>
  <colBreaks count="1" manualBreakCount="1">
    <brk id="12"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39"/>
  <sheetViews>
    <sheetView view="pageBreakPreview" zoomScale="85" zoomScaleNormal="85" zoomScaleSheetLayoutView="85" workbookViewId="0">
      <pane xSplit="6" ySplit="4" topLeftCell="G11" activePane="bottomRight" state="frozen"/>
      <selection pane="topRight" activeCell="D1" sqref="D1"/>
      <selection pane="bottomLeft" activeCell="A5" sqref="A5"/>
      <selection pane="bottomRight" activeCell="A46" sqref="A46"/>
    </sheetView>
  </sheetViews>
  <sheetFormatPr defaultRowHeight="12.5" x14ac:dyDescent="0.2"/>
  <cols>
    <col min="1" max="1" width="24.1796875" customWidth="1"/>
    <col min="2" max="2" width="7.81640625" customWidth="1"/>
    <col min="3" max="4" width="7.81640625" hidden="1" customWidth="1"/>
  </cols>
  <sheetData>
    <row r="1" spans="1:31" x14ac:dyDescent="0.2">
      <c r="A1" t="s">
        <v>248</v>
      </c>
      <c r="AE1" s="9" t="s">
        <v>16</v>
      </c>
    </row>
    <row r="2" spans="1:31" x14ac:dyDescent="0.2">
      <c r="AE2" s="10" t="s">
        <v>213</v>
      </c>
    </row>
    <row r="3" spans="1:31" ht="13" x14ac:dyDescent="0.2">
      <c r="A3" s="420" t="s">
        <v>189</v>
      </c>
      <c r="B3" s="421"/>
      <c r="C3" s="424" t="s">
        <v>186</v>
      </c>
      <c r="D3" s="424" t="s">
        <v>187</v>
      </c>
      <c r="E3" s="416" t="s">
        <v>29</v>
      </c>
      <c r="F3" s="426"/>
      <c r="G3" s="427" t="s">
        <v>183</v>
      </c>
      <c r="H3" s="419"/>
      <c r="I3" s="419" t="s">
        <v>183</v>
      </c>
      <c r="J3" s="419"/>
      <c r="K3" s="419" t="s">
        <v>183</v>
      </c>
      <c r="L3" s="419"/>
      <c r="M3" s="419" t="s">
        <v>183</v>
      </c>
      <c r="N3" s="419"/>
      <c r="O3" s="419" t="s">
        <v>183</v>
      </c>
      <c r="P3" s="419"/>
      <c r="Q3" s="419" t="s">
        <v>183</v>
      </c>
      <c r="R3" s="419"/>
      <c r="S3" s="419" t="s">
        <v>183</v>
      </c>
      <c r="T3" s="419"/>
      <c r="U3" s="419" t="s">
        <v>183</v>
      </c>
      <c r="V3" s="419"/>
      <c r="W3" s="419" t="s">
        <v>183</v>
      </c>
      <c r="X3" s="419"/>
      <c r="Y3" s="419" t="s">
        <v>183</v>
      </c>
      <c r="Z3" s="419"/>
      <c r="AA3" s="419" t="s">
        <v>183</v>
      </c>
      <c r="AB3" s="419"/>
      <c r="AC3" s="419" t="s">
        <v>183</v>
      </c>
      <c r="AD3" s="419"/>
      <c r="AE3" s="260" t="s">
        <v>216</v>
      </c>
    </row>
    <row r="4" spans="1:31" ht="13" thickBot="1" x14ac:dyDescent="0.25">
      <c r="A4" s="422"/>
      <c r="B4" s="423"/>
      <c r="C4" s="425"/>
      <c r="D4" s="425"/>
      <c r="E4" s="191" t="s">
        <v>181</v>
      </c>
      <c r="F4" s="192" t="s">
        <v>182</v>
      </c>
      <c r="G4" s="197" t="s">
        <v>181</v>
      </c>
      <c r="H4" s="198" t="s">
        <v>182</v>
      </c>
      <c r="I4" s="199" t="s">
        <v>181</v>
      </c>
      <c r="J4" s="198" t="s">
        <v>182</v>
      </c>
      <c r="K4" s="199" t="s">
        <v>181</v>
      </c>
      <c r="L4" s="198" t="s">
        <v>182</v>
      </c>
      <c r="M4" s="199" t="s">
        <v>181</v>
      </c>
      <c r="N4" s="198" t="s">
        <v>182</v>
      </c>
      <c r="O4" s="199" t="s">
        <v>181</v>
      </c>
      <c r="P4" s="198" t="s">
        <v>182</v>
      </c>
      <c r="Q4" s="199" t="s">
        <v>181</v>
      </c>
      <c r="R4" s="198" t="s">
        <v>182</v>
      </c>
      <c r="S4" s="199" t="s">
        <v>181</v>
      </c>
      <c r="T4" s="198" t="s">
        <v>182</v>
      </c>
      <c r="U4" s="199" t="s">
        <v>181</v>
      </c>
      <c r="V4" s="198" t="s">
        <v>182</v>
      </c>
      <c r="W4" s="199" t="s">
        <v>181</v>
      </c>
      <c r="X4" s="198" t="s">
        <v>182</v>
      </c>
      <c r="Y4" s="199" t="s">
        <v>181</v>
      </c>
      <c r="Z4" s="198" t="s">
        <v>182</v>
      </c>
      <c r="AA4" s="199" t="s">
        <v>181</v>
      </c>
      <c r="AB4" s="198" t="s">
        <v>182</v>
      </c>
      <c r="AC4" s="199" t="s">
        <v>181</v>
      </c>
      <c r="AD4" s="198" t="s">
        <v>182</v>
      </c>
    </row>
    <row r="5" spans="1:31" ht="28.5" customHeight="1" thickTop="1" x14ac:dyDescent="0.2">
      <c r="A5" s="193" t="s">
        <v>128</v>
      </c>
      <c r="B5" s="194" t="s">
        <v>190</v>
      </c>
      <c r="C5" s="194"/>
      <c r="D5" s="194"/>
      <c r="E5" s="240">
        <f>+G5+I5+K5+M5+O5+Q5+S5+U5+W5+Y5+AA5+AC5</f>
        <v>0</v>
      </c>
      <c r="F5" s="241">
        <f>+H5+J5+L5+N5+P5+R5+T5+V5+X5+Z5+AB5+AD5</f>
        <v>0</v>
      </c>
      <c r="G5" s="263"/>
      <c r="H5" s="264"/>
      <c r="I5" s="265"/>
      <c r="J5" s="264"/>
      <c r="K5" s="265"/>
      <c r="L5" s="264"/>
      <c r="M5" s="265"/>
      <c r="N5" s="264"/>
      <c r="O5" s="265"/>
      <c r="P5" s="264"/>
      <c r="Q5" s="265"/>
      <c r="R5" s="264"/>
      <c r="S5" s="265"/>
      <c r="T5" s="264"/>
      <c r="U5" s="265"/>
      <c r="V5" s="264"/>
      <c r="W5" s="265"/>
      <c r="X5" s="264"/>
      <c r="Y5" s="265"/>
      <c r="Z5" s="264"/>
      <c r="AA5" s="265"/>
      <c r="AB5" s="264"/>
      <c r="AC5" s="265"/>
      <c r="AD5" s="264"/>
    </row>
    <row r="6" spans="1:31" ht="28.5" customHeight="1" x14ac:dyDescent="0.2">
      <c r="A6" s="195" t="s">
        <v>57</v>
      </c>
      <c r="B6" s="128" t="s">
        <v>190</v>
      </c>
      <c r="C6" s="128"/>
      <c r="D6" s="128"/>
      <c r="E6" s="242">
        <f t="shared" ref="E6:E27" si="0">+G6+I6+K6+M6+O6+Q6+S6+U6+W6+Y6+AA6+AC6</f>
        <v>0</v>
      </c>
      <c r="F6" s="243">
        <f t="shared" ref="F6:F27" si="1">+H6+J6+L6+N6+P6+R6+T6+V6+X6+Z6+AB6+AD6</f>
        <v>0</v>
      </c>
      <c r="G6" s="266"/>
      <c r="H6" s="267"/>
      <c r="I6" s="268"/>
      <c r="J6" s="267"/>
      <c r="K6" s="268"/>
      <c r="L6" s="267"/>
      <c r="M6" s="268"/>
      <c r="N6" s="267"/>
      <c r="O6" s="268"/>
      <c r="P6" s="267"/>
      <c r="Q6" s="268"/>
      <c r="R6" s="267"/>
      <c r="S6" s="268"/>
      <c r="T6" s="267"/>
      <c r="U6" s="268"/>
      <c r="V6" s="267"/>
      <c r="W6" s="268"/>
      <c r="X6" s="267"/>
      <c r="Y6" s="268"/>
      <c r="Z6" s="267"/>
      <c r="AA6" s="268"/>
      <c r="AB6" s="267"/>
      <c r="AC6" s="268"/>
      <c r="AD6" s="267"/>
    </row>
    <row r="7" spans="1:31" ht="28.5" customHeight="1" x14ac:dyDescent="0.2">
      <c r="A7" s="196" t="s">
        <v>58</v>
      </c>
      <c r="B7" s="128" t="s">
        <v>190</v>
      </c>
      <c r="C7" s="128"/>
      <c r="D7" s="128"/>
      <c r="E7" s="242">
        <f t="shared" si="0"/>
        <v>0</v>
      </c>
      <c r="F7" s="243">
        <f t="shared" si="1"/>
        <v>0</v>
      </c>
      <c r="G7" s="266"/>
      <c r="H7" s="267"/>
      <c r="I7" s="268"/>
      <c r="J7" s="267"/>
      <c r="K7" s="268"/>
      <c r="L7" s="267"/>
      <c r="M7" s="268"/>
      <c r="N7" s="267"/>
      <c r="O7" s="268"/>
      <c r="P7" s="267"/>
      <c r="Q7" s="268"/>
      <c r="R7" s="267"/>
      <c r="S7" s="268"/>
      <c r="T7" s="267"/>
      <c r="U7" s="268"/>
      <c r="V7" s="267"/>
      <c r="W7" s="268"/>
      <c r="X7" s="267"/>
      <c r="Y7" s="268"/>
      <c r="Z7" s="267"/>
      <c r="AA7" s="268"/>
      <c r="AB7" s="267"/>
      <c r="AC7" s="268"/>
      <c r="AD7" s="267"/>
    </row>
    <row r="8" spans="1:31" ht="28.5" customHeight="1" x14ac:dyDescent="0.2">
      <c r="A8" s="196" t="s">
        <v>185</v>
      </c>
      <c r="B8" s="128" t="s">
        <v>190</v>
      </c>
      <c r="C8" s="128"/>
      <c r="D8" s="128"/>
      <c r="E8" s="242">
        <f t="shared" si="0"/>
        <v>0</v>
      </c>
      <c r="F8" s="243">
        <f t="shared" si="1"/>
        <v>0</v>
      </c>
      <c r="G8" s="266"/>
      <c r="H8" s="267"/>
      <c r="I8" s="268"/>
      <c r="J8" s="267"/>
      <c r="K8" s="268"/>
      <c r="L8" s="267"/>
      <c r="M8" s="268"/>
      <c r="N8" s="267"/>
      <c r="O8" s="268"/>
      <c r="P8" s="267"/>
      <c r="Q8" s="268"/>
      <c r="R8" s="267"/>
      <c r="S8" s="268"/>
      <c r="T8" s="267"/>
      <c r="U8" s="268"/>
      <c r="V8" s="267"/>
      <c r="W8" s="268"/>
      <c r="X8" s="267"/>
      <c r="Y8" s="268"/>
      <c r="Z8" s="267"/>
      <c r="AA8" s="268"/>
      <c r="AB8" s="267"/>
      <c r="AC8" s="268"/>
      <c r="AD8" s="267"/>
      <c r="AE8" s="260" t="s">
        <v>211</v>
      </c>
    </row>
    <row r="9" spans="1:31" ht="28.5" customHeight="1" x14ac:dyDescent="0.2">
      <c r="A9" s="196" t="s">
        <v>61</v>
      </c>
      <c r="B9" s="128" t="s">
        <v>190</v>
      </c>
      <c r="C9" s="128"/>
      <c r="D9" s="128"/>
      <c r="E9" s="242">
        <f t="shared" si="0"/>
        <v>0</v>
      </c>
      <c r="F9" s="243">
        <f t="shared" si="1"/>
        <v>0</v>
      </c>
      <c r="G9" s="266"/>
      <c r="H9" s="267"/>
      <c r="I9" s="268"/>
      <c r="J9" s="267"/>
      <c r="K9" s="268"/>
      <c r="L9" s="267"/>
      <c r="M9" s="268"/>
      <c r="N9" s="267"/>
      <c r="O9" s="268"/>
      <c r="P9" s="267"/>
      <c r="Q9" s="268"/>
      <c r="R9" s="267"/>
      <c r="S9" s="268"/>
      <c r="T9" s="267"/>
      <c r="U9" s="268"/>
      <c r="V9" s="267"/>
      <c r="W9" s="268"/>
      <c r="X9" s="267"/>
      <c r="Y9" s="268"/>
      <c r="Z9" s="267"/>
      <c r="AA9" s="268"/>
      <c r="AB9" s="267"/>
      <c r="AC9" s="268"/>
      <c r="AD9" s="267"/>
    </row>
    <row r="10" spans="1:31" ht="28.5" customHeight="1" x14ac:dyDescent="0.2">
      <c r="A10" s="196" t="s">
        <v>62</v>
      </c>
      <c r="B10" s="128" t="s">
        <v>190</v>
      </c>
      <c r="C10" s="128"/>
      <c r="D10" s="128"/>
      <c r="E10" s="242">
        <f t="shared" si="0"/>
        <v>0</v>
      </c>
      <c r="F10" s="243">
        <f t="shared" si="1"/>
        <v>0</v>
      </c>
      <c r="G10" s="266"/>
      <c r="H10" s="267"/>
      <c r="I10" s="268"/>
      <c r="J10" s="267"/>
      <c r="K10" s="268"/>
      <c r="L10" s="267"/>
      <c r="M10" s="268"/>
      <c r="N10" s="267"/>
      <c r="O10" s="268"/>
      <c r="P10" s="267"/>
      <c r="Q10" s="268"/>
      <c r="R10" s="267"/>
      <c r="S10" s="268"/>
      <c r="T10" s="267"/>
      <c r="U10" s="268"/>
      <c r="V10" s="267"/>
      <c r="W10" s="268"/>
      <c r="X10" s="267"/>
      <c r="Y10" s="268"/>
      <c r="Z10" s="267"/>
      <c r="AA10" s="268"/>
      <c r="AB10" s="267"/>
      <c r="AC10" s="268"/>
      <c r="AD10" s="267"/>
    </row>
    <row r="11" spans="1:31" ht="28.5" customHeight="1" x14ac:dyDescent="0.2">
      <c r="A11" s="196" t="s">
        <v>63</v>
      </c>
      <c r="B11" s="128" t="s">
        <v>190</v>
      </c>
      <c r="C11" s="128"/>
      <c r="D11" s="128"/>
      <c r="E11" s="242">
        <f t="shared" si="0"/>
        <v>0</v>
      </c>
      <c r="F11" s="243">
        <f t="shared" si="1"/>
        <v>0</v>
      </c>
      <c r="G11" s="266"/>
      <c r="H11" s="267"/>
      <c r="I11" s="268"/>
      <c r="J11" s="267"/>
      <c r="K11" s="268"/>
      <c r="L11" s="267"/>
      <c r="M11" s="268"/>
      <c r="N11" s="267"/>
      <c r="O11" s="268"/>
      <c r="P11" s="267"/>
      <c r="Q11" s="268"/>
      <c r="R11" s="267"/>
      <c r="S11" s="268"/>
      <c r="T11" s="267"/>
      <c r="U11" s="268"/>
      <c r="V11" s="267"/>
      <c r="W11" s="268"/>
      <c r="X11" s="267"/>
      <c r="Y11" s="268"/>
      <c r="Z11" s="267"/>
      <c r="AA11" s="268"/>
      <c r="AB11" s="267"/>
      <c r="AC11" s="268"/>
      <c r="AD11" s="267"/>
    </row>
    <row r="12" spans="1:31" ht="28.5" customHeight="1" x14ac:dyDescent="0.2">
      <c r="A12" s="196" t="s">
        <v>64</v>
      </c>
      <c r="B12" s="128" t="s">
        <v>190</v>
      </c>
      <c r="C12" s="128"/>
      <c r="D12" s="128"/>
      <c r="E12" s="242">
        <f t="shared" si="0"/>
        <v>0</v>
      </c>
      <c r="F12" s="243">
        <f t="shared" si="1"/>
        <v>0</v>
      </c>
      <c r="G12" s="266"/>
      <c r="H12" s="267"/>
      <c r="I12" s="268"/>
      <c r="J12" s="267"/>
      <c r="K12" s="268"/>
      <c r="L12" s="267"/>
      <c r="M12" s="268"/>
      <c r="N12" s="267"/>
      <c r="O12" s="268"/>
      <c r="P12" s="267"/>
      <c r="Q12" s="268"/>
      <c r="R12" s="267"/>
      <c r="S12" s="268"/>
      <c r="T12" s="267"/>
      <c r="U12" s="268"/>
      <c r="V12" s="267"/>
      <c r="W12" s="268"/>
      <c r="X12" s="267"/>
      <c r="Y12" s="268"/>
      <c r="Z12" s="267"/>
      <c r="AA12" s="268"/>
      <c r="AB12" s="267"/>
      <c r="AC12" s="268"/>
      <c r="AD12" s="267"/>
    </row>
    <row r="13" spans="1:31" ht="28.5" customHeight="1" x14ac:dyDescent="0.2">
      <c r="A13" s="196" t="s">
        <v>65</v>
      </c>
      <c r="B13" s="128" t="s">
        <v>191</v>
      </c>
      <c r="C13" s="128"/>
      <c r="D13" s="128"/>
      <c r="E13" s="242">
        <f t="shared" si="0"/>
        <v>0</v>
      </c>
      <c r="F13" s="243">
        <f t="shared" si="1"/>
        <v>0</v>
      </c>
      <c r="G13" s="266"/>
      <c r="H13" s="267"/>
      <c r="I13" s="268"/>
      <c r="J13" s="267"/>
      <c r="K13" s="268"/>
      <c r="L13" s="267"/>
      <c r="M13" s="268"/>
      <c r="N13" s="267"/>
      <c r="O13" s="268"/>
      <c r="P13" s="267"/>
      <c r="Q13" s="268"/>
      <c r="R13" s="267"/>
      <c r="S13" s="268"/>
      <c r="T13" s="267"/>
      <c r="U13" s="268"/>
      <c r="V13" s="267"/>
      <c r="W13" s="268"/>
      <c r="X13" s="267"/>
      <c r="Y13" s="268"/>
      <c r="Z13" s="267"/>
      <c r="AA13" s="268"/>
      <c r="AB13" s="267"/>
      <c r="AC13" s="268"/>
      <c r="AD13" s="267"/>
    </row>
    <row r="14" spans="1:31" ht="28.5" customHeight="1" x14ac:dyDescent="0.2">
      <c r="A14" s="196" t="s">
        <v>68</v>
      </c>
      <c r="B14" s="128" t="s">
        <v>191</v>
      </c>
      <c r="C14" s="128"/>
      <c r="D14" s="128"/>
      <c r="E14" s="242">
        <f t="shared" si="0"/>
        <v>0</v>
      </c>
      <c r="F14" s="243">
        <f t="shared" si="1"/>
        <v>0</v>
      </c>
      <c r="G14" s="266"/>
      <c r="H14" s="267"/>
      <c r="I14" s="268"/>
      <c r="J14" s="267"/>
      <c r="K14" s="268"/>
      <c r="L14" s="267"/>
      <c r="M14" s="268"/>
      <c r="N14" s="267"/>
      <c r="O14" s="268"/>
      <c r="P14" s="267"/>
      <c r="Q14" s="268"/>
      <c r="R14" s="267"/>
      <c r="S14" s="268"/>
      <c r="T14" s="267"/>
      <c r="U14" s="268"/>
      <c r="V14" s="267"/>
      <c r="W14" s="268"/>
      <c r="X14" s="267"/>
      <c r="Y14" s="268"/>
      <c r="Z14" s="267"/>
      <c r="AA14" s="268"/>
      <c r="AB14" s="267"/>
      <c r="AC14" s="268"/>
      <c r="AD14" s="267"/>
    </row>
    <row r="15" spans="1:31" ht="28.5" customHeight="1" x14ac:dyDescent="0.2">
      <c r="A15" s="196" t="s">
        <v>70</v>
      </c>
      <c r="B15" s="128" t="s">
        <v>191</v>
      </c>
      <c r="C15" s="128"/>
      <c r="D15" s="128"/>
      <c r="E15" s="242">
        <f t="shared" si="0"/>
        <v>0</v>
      </c>
      <c r="F15" s="243">
        <f t="shared" si="1"/>
        <v>0</v>
      </c>
      <c r="G15" s="266"/>
      <c r="H15" s="267"/>
      <c r="I15" s="268"/>
      <c r="J15" s="267"/>
      <c r="K15" s="268"/>
      <c r="L15" s="267"/>
      <c r="M15" s="268"/>
      <c r="N15" s="267"/>
      <c r="O15" s="268"/>
      <c r="P15" s="267"/>
      <c r="Q15" s="268"/>
      <c r="R15" s="267"/>
      <c r="S15" s="268"/>
      <c r="T15" s="267"/>
      <c r="U15" s="268"/>
      <c r="V15" s="267"/>
      <c r="W15" s="268"/>
      <c r="X15" s="267"/>
      <c r="Y15" s="268"/>
      <c r="Z15" s="267"/>
      <c r="AA15" s="268"/>
      <c r="AB15" s="267"/>
      <c r="AC15" s="268"/>
      <c r="AD15" s="267"/>
    </row>
    <row r="16" spans="1:31" ht="28.5" customHeight="1" x14ac:dyDescent="0.2">
      <c r="A16" s="196" t="s">
        <v>72</v>
      </c>
      <c r="B16" s="128" t="s">
        <v>192</v>
      </c>
      <c r="C16" s="128"/>
      <c r="D16" s="128"/>
      <c r="E16" s="242">
        <f t="shared" si="0"/>
        <v>0</v>
      </c>
      <c r="F16" s="243">
        <f t="shared" si="1"/>
        <v>0</v>
      </c>
      <c r="G16" s="266"/>
      <c r="H16" s="267"/>
      <c r="I16" s="268"/>
      <c r="J16" s="267"/>
      <c r="K16" s="268"/>
      <c r="L16" s="267"/>
      <c r="M16" s="268"/>
      <c r="N16" s="267"/>
      <c r="O16" s="268"/>
      <c r="P16" s="267"/>
      <c r="Q16" s="268"/>
      <c r="R16" s="267"/>
      <c r="S16" s="268"/>
      <c r="T16" s="267"/>
      <c r="U16" s="268"/>
      <c r="V16" s="267"/>
      <c r="W16" s="268"/>
      <c r="X16" s="267"/>
      <c r="Y16" s="268"/>
      <c r="Z16" s="267"/>
      <c r="AA16" s="268"/>
      <c r="AB16" s="267"/>
      <c r="AC16" s="268"/>
      <c r="AD16" s="267"/>
    </row>
    <row r="17" spans="1:30" ht="28.5" customHeight="1" x14ac:dyDescent="0.2">
      <c r="A17" s="196" t="s">
        <v>74</v>
      </c>
      <c r="B17" s="128" t="s">
        <v>191</v>
      </c>
      <c r="C17" s="128"/>
      <c r="D17" s="128"/>
      <c r="E17" s="242">
        <f t="shared" si="0"/>
        <v>0</v>
      </c>
      <c r="F17" s="243">
        <f t="shared" si="1"/>
        <v>0</v>
      </c>
      <c r="G17" s="266"/>
      <c r="H17" s="267"/>
      <c r="I17" s="268"/>
      <c r="J17" s="267"/>
      <c r="K17" s="268"/>
      <c r="L17" s="267"/>
      <c r="M17" s="268"/>
      <c r="N17" s="267"/>
      <c r="O17" s="268"/>
      <c r="P17" s="267"/>
      <c r="Q17" s="268"/>
      <c r="R17" s="267"/>
      <c r="S17" s="268"/>
      <c r="T17" s="267"/>
      <c r="U17" s="268"/>
      <c r="V17" s="267"/>
      <c r="W17" s="268"/>
      <c r="X17" s="267"/>
      <c r="Y17" s="268"/>
      <c r="Z17" s="267"/>
      <c r="AA17" s="268"/>
      <c r="AB17" s="267"/>
      <c r="AC17" s="268"/>
      <c r="AD17" s="267"/>
    </row>
    <row r="18" spans="1:30" ht="28.5" customHeight="1" x14ac:dyDescent="0.2">
      <c r="A18" s="196" t="s">
        <v>75</v>
      </c>
      <c r="B18" s="128" t="s">
        <v>192</v>
      </c>
      <c r="C18" s="128"/>
      <c r="D18" s="128"/>
      <c r="E18" s="242">
        <f t="shared" si="0"/>
        <v>0</v>
      </c>
      <c r="F18" s="243">
        <f t="shared" si="1"/>
        <v>0</v>
      </c>
      <c r="G18" s="266"/>
      <c r="H18" s="267"/>
      <c r="I18" s="268"/>
      <c r="J18" s="267"/>
      <c r="K18" s="268"/>
      <c r="L18" s="267"/>
      <c r="M18" s="268"/>
      <c r="N18" s="267"/>
      <c r="O18" s="268"/>
      <c r="P18" s="267"/>
      <c r="Q18" s="268"/>
      <c r="R18" s="267"/>
      <c r="S18" s="268"/>
      <c r="T18" s="267"/>
      <c r="U18" s="268"/>
      <c r="V18" s="267"/>
      <c r="W18" s="268"/>
      <c r="X18" s="267"/>
      <c r="Y18" s="268"/>
      <c r="Z18" s="267"/>
      <c r="AA18" s="268"/>
      <c r="AB18" s="267"/>
      <c r="AC18" s="268"/>
      <c r="AD18" s="267"/>
    </row>
    <row r="19" spans="1:30" ht="28.5" customHeight="1" x14ac:dyDescent="0.2">
      <c r="A19" s="196" t="s">
        <v>77</v>
      </c>
      <c r="B19" s="128" t="s">
        <v>191</v>
      </c>
      <c r="C19" s="128"/>
      <c r="D19" s="128"/>
      <c r="E19" s="242">
        <f t="shared" si="0"/>
        <v>0</v>
      </c>
      <c r="F19" s="243">
        <f t="shared" si="1"/>
        <v>0</v>
      </c>
      <c r="G19" s="266"/>
      <c r="H19" s="267"/>
      <c r="I19" s="268"/>
      <c r="J19" s="267"/>
      <c r="K19" s="268"/>
      <c r="L19" s="267"/>
      <c r="M19" s="268"/>
      <c r="N19" s="267"/>
      <c r="O19" s="268"/>
      <c r="P19" s="267"/>
      <c r="Q19" s="268"/>
      <c r="R19" s="267"/>
      <c r="S19" s="268"/>
      <c r="T19" s="267"/>
      <c r="U19" s="268"/>
      <c r="V19" s="267"/>
      <c r="W19" s="268"/>
      <c r="X19" s="267"/>
      <c r="Y19" s="268"/>
      <c r="Z19" s="267"/>
      <c r="AA19" s="268"/>
      <c r="AB19" s="267"/>
      <c r="AC19" s="268"/>
      <c r="AD19" s="267"/>
    </row>
    <row r="20" spans="1:30" ht="28.5" customHeight="1" x14ac:dyDescent="0.2">
      <c r="A20" s="196" t="s">
        <v>78</v>
      </c>
      <c r="B20" s="128" t="s">
        <v>191</v>
      </c>
      <c r="C20" s="128"/>
      <c r="D20" s="128"/>
      <c r="E20" s="242">
        <f t="shared" si="0"/>
        <v>0</v>
      </c>
      <c r="F20" s="243">
        <f t="shared" si="1"/>
        <v>0</v>
      </c>
      <c r="G20" s="266"/>
      <c r="H20" s="267"/>
      <c r="I20" s="268"/>
      <c r="J20" s="267"/>
      <c r="K20" s="268"/>
      <c r="L20" s="267"/>
      <c r="M20" s="268"/>
      <c r="N20" s="267"/>
      <c r="O20" s="268"/>
      <c r="P20" s="267"/>
      <c r="Q20" s="268"/>
      <c r="R20" s="267"/>
      <c r="S20" s="268"/>
      <c r="T20" s="267"/>
      <c r="U20" s="268"/>
      <c r="V20" s="267"/>
      <c r="W20" s="268"/>
      <c r="X20" s="267"/>
      <c r="Y20" s="268"/>
      <c r="Z20" s="267"/>
      <c r="AA20" s="268"/>
      <c r="AB20" s="267"/>
      <c r="AC20" s="268"/>
      <c r="AD20" s="267"/>
    </row>
    <row r="21" spans="1:30" ht="28.5" customHeight="1" x14ac:dyDescent="0.2">
      <c r="A21" s="196" t="s">
        <v>79</v>
      </c>
      <c r="B21" s="128" t="s">
        <v>191</v>
      </c>
      <c r="C21" s="128"/>
      <c r="D21" s="128"/>
      <c r="E21" s="242">
        <f t="shared" si="0"/>
        <v>0</v>
      </c>
      <c r="F21" s="243">
        <f t="shared" si="1"/>
        <v>0</v>
      </c>
      <c r="G21" s="266"/>
      <c r="H21" s="267"/>
      <c r="I21" s="268"/>
      <c r="J21" s="267"/>
      <c r="K21" s="268"/>
      <c r="L21" s="267"/>
      <c r="M21" s="268"/>
      <c r="N21" s="267"/>
      <c r="O21" s="268"/>
      <c r="P21" s="267"/>
      <c r="Q21" s="268"/>
      <c r="R21" s="267"/>
      <c r="S21" s="268"/>
      <c r="T21" s="267"/>
      <c r="U21" s="268"/>
      <c r="V21" s="267"/>
      <c r="W21" s="268"/>
      <c r="X21" s="267"/>
      <c r="Y21" s="268"/>
      <c r="Z21" s="267"/>
      <c r="AA21" s="268"/>
      <c r="AB21" s="267"/>
      <c r="AC21" s="268"/>
      <c r="AD21" s="267"/>
    </row>
    <row r="22" spans="1:30" ht="28.5" customHeight="1" x14ac:dyDescent="0.2">
      <c r="A22" s="196" t="s">
        <v>80</v>
      </c>
      <c r="B22" s="128" t="s">
        <v>191</v>
      </c>
      <c r="C22" s="128"/>
      <c r="D22" s="128"/>
      <c r="E22" s="242">
        <f t="shared" si="0"/>
        <v>0</v>
      </c>
      <c r="F22" s="243">
        <f t="shared" si="1"/>
        <v>0</v>
      </c>
      <c r="G22" s="266"/>
      <c r="H22" s="267"/>
      <c r="I22" s="268"/>
      <c r="J22" s="267"/>
      <c r="K22" s="268"/>
      <c r="L22" s="267"/>
      <c r="M22" s="268"/>
      <c r="N22" s="267"/>
      <c r="O22" s="268"/>
      <c r="P22" s="267"/>
      <c r="Q22" s="268"/>
      <c r="R22" s="267"/>
      <c r="S22" s="268"/>
      <c r="T22" s="267"/>
      <c r="U22" s="268"/>
      <c r="V22" s="267"/>
      <c r="W22" s="268"/>
      <c r="X22" s="267"/>
      <c r="Y22" s="268"/>
      <c r="Z22" s="267"/>
      <c r="AA22" s="268"/>
      <c r="AB22" s="267"/>
      <c r="AC22" s="268"/>
      <c r="AD22" s="267"/>
    </row>
    <row r="23" spans="1:30" ht="28.5" customHeight="1" x14ac:dyDescent="0.2">
      <c r="A23" s="196" t="s">
        <v>184</v>
      </c>
      <c r="B23" s="128" t="s">
        <v>191</v>
      </c>
      <c r="C23" s="128"/>
      <c r="D23" s="128"/>
      <c r="E23" s="242">
        <f t="shared" si="0"/>
        <v>0</v>
      </c>
      <c r="F23" s="243">
        <f t="shared" si="1"/>
        <v>0</v>
      </c>
      <c r="G23" s="266"/>
      <c r="H23" s="267"/>
      <c r="I23" s="268"/>
      <c r="J23" s="267"/>
      <c r="K23" s="268"/>
      <c r="L23" s="267"/>
      <c r="M23" s="268"/>
      <c r="N23" s="267"/>
      <c r="O23" s="268"/>
      <c r="P23" s="267"/>
      <c r="Q23" s="268"/>
      <c r="R23" s="267"/>
      <c r="S23" s="268"/>
      <c r="T23" s="267"/>
      <c r="U23" s="268"/>
      <c r="V23" s="267"/>
      <c r="W23" s="268"/>
      <c r="X23" s="267"/>
      <c r="Y23" s="268"/>
      <c r="Z23" s="267"/>
      <c r="AA23" s="268"/>
      <c r="AB23" s="267"/>
      <c r="AC23" s="268"/>
      <c r="AD23" s="267"/>
    </row>
    <row r="24" spans="1:30" ht="28.5" customHeight="1" x14ac:dyDescent="0.2">
      <c r="A24" s="196" t="s">
        <v>82</v>
      </c>
      <c r="B24" s="128" t="s">
        <v>192</v>
      </c>
      <c r="C24" s="128"/>
      <c r="D24" s="128"/>
      <c r="E24" s="242">
        <f t="shared" si="0"/>
        <v>0</v>
      </c>
      <c r="F24" s="243">
        <f t="shared" si="1"/>
        <v>0</v>
      </c>
      <c r="G24" s="266"/>
      <c r="H24" s="267"/>
      <c r="I24" s="268"/>
      <c r="J24" s="267"/>
      <c r="K24" s="268"/>
      <c r="L24" s="267"/>
      <c r="M24" s="268"/>
      <c r="N24" s="267"/>
      <c r="O24" s="268"/>
      <c r="P24" s="267"/>
      <c r="Q24" s="268"/>
      <c r="R24" s="267"/>
      <c r="S24" s="268"/>
      <c r="T24" s="267"/>
      <c r="U24" s="268"/>
      <c r="V24" s="267"/>
      <c r="W24" s="268"/>
      <c r="X24" s="267"/>
      <c r="Y24" s="268"/>
      <c r="Z24" s="267"/>
      <c r="AA24" s="268"/>
      <c r="AB24" s="267"/>
      <c r="AC24" s="268"/>
      <c r="AD24" s="267"/>
    </row>
    <row r="25" spans="1:30" ht="28.5" customHeight="1" x14ac:dyDescent="0.2">
      <c r="A25" s="196" t="s">
        <v>83</v>
      </c>
      <c r="B25" s="128" t="s">
        <v>192</v>
      </c>
      <c r="C25" s="128"/>
      <c r="D25" s="128"/>
      <c r="E25" s="242">
        <f t="shared" si="0"/>
        <v>0</v>
      </c>
      <c r="F25" s="243">
        <f t="shared" si="1"/>
        <v>0</v>
      </c>
      <c r="G25" s="266"/>
      <c r="H25" s="267"/>
      <c r="I25" s="268"/>
      <c r="J25" s="267"/>
      <c r="K25" s="268"/>
      <c r="L25" s="267"/>
      <c r="M25" s="268"/>
      <c r="N25" s="267"/>
      <c r="O25" s="268"/>
      <c r="P25" s="267"/>
      <c r="Q25" s="268"/>
      <c r="R25" s="267"/>
      <c r="S25" s="268"/>
      <c r="T25" s="267"/>
      <c r="U25" s="268"/>
      <c r="V25" s="267"/>
      <c r="W25" s="268"/>
      <c r="X25" s="267"/>
      <c r="Y25" s="268"/>
      <c r="Z25" s="267"/>
      <c r="AA25" s="268"/>
      <c r="AB25" s="267"/>
      <c r="AC25" s="268"/>
      <c r="AD25" s="267"/>
    </row>
    <row r="26" spans="1:30" ht="28.5" customHeight="1" x14ac:dyDescent="0.2">
      <c r="A26" s="196" t="s">
        <v>84</v>
      </c>
      <c r="B26" s="128" t="s">
        <v>192</v>
      </c>
      <c r="C26" s="128"/>
      <c r="D26" s="128"/>
      <c r="E26" s="242">
        <f t="shared" si="0"/>
        <v>0</v>
      </c>
      <c r="F26" s="243">
        <f t="shared" si="1"/>
        <v>0</v>
      </c>
      <c r="G26" s="266"/>
      <c r="H26" s="267"/>
      <c r="I26" s="268"/>
      <c r="J26" s="267"/>
      <c r="K26" s="268"/>
      <c r="L26" s="267"/>
      <c r="M26" s="268"/>
      <c r="N26" s="267"/>
      <c r="O26" s="268"/>
      <c r="P26" s="267"/>
      <c r="Q26" s="268"/>
      <c r="R26" s="267"/>
      <c r="S26" s="268"/>
      <c r="T26" s="267"/>
      <c r="U26" s="268"/>
      <c r="V26" s="267"/>
      <c r="W26" s="268"/>
      <c r="X26" s="267"/>
      <c r="Y26" s="268"/>
      <c r="Z26" s="267"/>
      <c r="AA26" s="268"/>
      <c r="AB26" s="267"/>
      <c r="AC26" s="268"/>
      <c r="AD26" s="267"/>
    </row>
    <row r="27" spans="1:30" ht="28.5" customHeight="1" x14ac:dyDescent="0.2">
      <c r="A27" s="196" t="s">
        <v>188</v>
      </c>
      <c r="B27" s="128" t="s">
        <v>192</v>
      </c>
      <c r="C27" s="128"/>
      <c r="D27" s="128"/>
      <c r="E27" s="242">
        <f t="shared" si="0"/>
        <v>0</v>
      </c>
      <c r="F27" s="243">
        <f t="shared" si="1"/>
        <v>0</v>
      </c>
      <c r="G27" s="266"/>
      <c r="H27" s="267"/>
      <c r="I27" s="268"/>
      <c r="J27" s="267"/>
      <c r="K27" s="268"/>
      <c r="L27" s="267"/>
      <c r="M27" s="268"/>
      <c r="N27" s="267"/>
      <c r="O27" s="268"/>
      <c r="P27" s="267"/>
      <c r="Q27" s="268"/>
      <c r="R27" s="267"/>
      <c r="S27" s="268"/>
      <c r="T27" s="267"/>
      <c r="U27" s="268"/>
      <c r="V27" s="267"/>
      <c r="W27" s="268"/>
      <c r="X27" s="267"/>
      <c r="Y27" s="268"/>
      <c r="Z27" s="267"/>
      <c r="AA27" s="268"/>
      <c r="AB27" s="267"/>
      <c r="AC27" s="268"/>
      <c r="AD27" s="267"/>
    </row>
    <row r="32" spans="1:30" x14ac:dyDescent="0.2">
      <c r="G32" t="s">
        <v>220</v>
      </c>
    </row>
    <row r="33" spans="7:16" x14ac:dyDescent="0.2">
      <c r="G33" s="415" t="s">
        <v>221</v>
      </c>
      <c r="H33" s="415"/>
      <c r="I33" s="415" t="s">
        <v>228</v>
      </c>
      <c r="J33" s="415"/>
      <c r="K33" s="415" t="s">
        <v>229</v>
      </c>
      <c r="L33" s="415"/>
      <c r="M33" s="415" t="s">
        <v>227</v>
      </c>
      <c r="N33" s="415"/>
      <c r="O33" s="415" t="s">
        <v>226</v>
      </c>
      <c r="P33" s="415"/>
    </row>
    <row r="34" spans="7:16" ht="25.5" customHeight="1" x14ac:dyDescent="0.2">
      <c r="G34" s="416" t="s">
        <v>222</v>
      </c>
      <c r="H34" s="416"/>
      <c r="I34" s="416" t="str">
        <f>IF('（参考様式）炭素生産性計算用'!W7="",IF(+'（参考様式）削減率計算用'!F43=0,"",+'（参考様式）削減率計算用'!F43),"")</f>
        <v/>
      </c>
      <c r="J34" s="416"/>
      <c r="K34" s="416" t="str">
        <f>IF('（参考様式）炭素生産性計算用'!W7="",IF(+'（参考様式）削減率計算用'!L43=0,"",+'（参考様式）削減率計算用'!L43),"")</f>
        <v/>
      </c>
      <c r="L34" s="416"/>
      <c r="M34" s="416" t="str">
        <f>IF('（参考様式）炭素生産性計算用'!W7="",IF(+'（参考様式）削減率計算用'!I43=0,"",+'（参考様式）削減率計算用'!I43),"")</f>
        <v/>
      </c>
      <c r="N34" s="416"/>
      <c r="O34" s="417" t="str">
        <f>IFERROR(IF(I34="","",(I34-K34)/I34),"")</f>
        <v/>
      </c>
      <c r="P34" s="417"/>
    </row>
    <row r="37" spans="7:16" x14ac:dyDescent="0.2">
      <c r="G37" s="415" t="s">
        <v>221</v>
      </c>
      <c r="H37" s="415"/>
      <c r="I37" s="415" t="s">
        <v>224</v>
      </c>
      <c r="J37" s="415"/>
      <c r="K37" s="415" t="s">
        <v>225</v>
      </c>
      <c r="L37" s="415"/>
      <c r="M37" s="415" t="s">
        <v>230</v>
      </c>
      <c r="N37" s="415"/>
    </row>
    <row r="38" spans="7:16" ht="28.5" customHeight="1" x14ac:dyDescent="0.2">
      <c r="G38" s="418" t="s">
        <v>231</v>
      </c>
      <c r="H38" s="416"/>
      <c r="I38" s="417" t="str">
        <f>IF('（参考様式）炭素生産性計算用'!W7="","",+'（参考様式）エネルギー消費原単位改善率計算用'!C3)</f>
        <v/>
      </c>
      <c r="J38" s="417"/>
      <c r="K38" s="417" t="str">
        <f>IF('（参考様式）炭素生産性計算用'!W7="","",+'（参考様式）エネルギー消費原単位改善率計算用'!F3)</f>
        <v/>
      </c>
      <c r="L38" s="417"/>
      <c r="M38" s="417" t="str">
        <f>IF('（参考様式）炭素生産性計算用'!W7="","",IFERROR((I38-K38)/I38,""))</f>
        <v/>
      </c>
      <c r="N38" s="417"/>
    </row>
    <row r="39" spans="7:16" ht="25.5" customHeight="1" x14ac:dyDescent="0.2">
      <c r="G39" s="416" t="s">
        <v>223</v>
      </c>
      <c r="H39" s="416"/>
      <c r="I39" s="417" t="str">
        <f>IFERROR('（参考様式）炭素生産性計算用'!Q28,"")</f>
        <v/>
      </c>
      <c r="J39" s="417"/>
      <c r="K39" s="417" t="str">
        <f>+IFERROR('（参考様式）炭素生産性計算用'!AU28,"")</f>
        <v/>
      </c>
      <c r="L39" s="417"/>
      <c r="M39" s="417" t="str">
        <f>+IFERROR('（参考様式）炭素生産性計算用'!AU30,"")</f>
        <v/>
      </c>
      <c r="N39" s="417"/>
    </row>
  </sheetData>
  <mergeCells count="38">
    <mergeCell ref="AA3:AB3"/>
    <mergeCell ref="AC3:AD3"/>
    <mergeCell ref="A3:B4"/>
    <mergeCell ref="C3:C4"/>
    <mergeCell ref="D3:D4"/>
    <mergeCell ref="O3:P3"/>
    <mergeCell ref="Q3:R3"/>
    <mergeCell ref="S3:T3"/>
    <mergeCell ref="U3:V3"/>
    <mergeCell ref="W3:X3"/>
    <mergeCell ref="Y3:Z3"/>
    <mergeCell ref="E3:F3"/>
    <mergeCell ref="G3:H3"/>
    <mergeCell ref="I3:J3"/>
    <mergeCell ref="K3:L3"/>
    <mergeCell ref="M3:N3"/>
    <mergeCell ref="G39:H39"/>
    <mergeCell ref="G38:H38"/>
    <mergeCell ref="G34:H34"/>
    <mergeCell ref="G37:H37"/>
    <mergeCell ref="G33:H33"/>
    <mergeCell ref="I38:J38"/>
    <mergeCell ref="K38:L38"/>
    <mergeCell ref="M38:N38"/>
    <mergeCell ref="I39:J39"/>
    <mergeCell ref="K39:L39"/>
    <mergeCell ref="M39:N39"/>
    <mergeCell ref="I33:J33"/>
    <mergeCell ref="K33:L33"/>
    <mergeCell ref="M33:N33"/>
    <mergeCell ref="O33:P33"/>
    <mergeCell ref="I37:J37"/>
    <mergeCell ref="K37:L37"/>
    <mergeCell ref="M37:N37"/>
    <mergeCell ref="I34:J34"/>
    <mergeCell ref="K34:L34"/>
    <mergeCell ref="M34:N34"/>
    <mergeCell ref="O34:P34"/>
  </mergeCells>
  <phoneticPr fontId="4"/>
  <printOptions horizontalCentered="1"/>
  <pageMargins left="0.18" right="0.16" top="0.61" bottom="0.74803149606299213" header="0.31496062992125984" footer="0.31496062992125984"/>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
  <sheetViews>
    <sheetView view="pageBreakPreview" zoomScale="85" zoomScaleNormal="85" zoomScaleSheetLayoutView="85" workbookViewId="0">
      <pane xSplit="6" ySplit="4" topLeftCell="Q5" activePane="bottomRight" state="frozen"/>
      <selection pane="topRight" activeCell="D1" sqref="D1"/>
      <selection pane="bottomLeft" activeCell="A5" sqref="A5"/>
      <selection pane="bottomRight" activeCell="Q5" sqref="Q5"/>
    </sheetView>
  </sheetViews>
  <sheetFormatPr defaultRowHeight="12.5" x14ac:dyDescent="0.2"/>
  <cols>
    <col min="1" max="1" width="24.1796875" customWidth="1"/>
    <col min="2" max="2" width="7.81640625" customWidth="1"/>
    <col min="3" max="4" width="7.81640625" hidden="1" customWidth="1"/>
  </cols>
  <sheetData>
    <row r="1" spans="1:31" x14ac:dyDescent="0.2">
      <c r="A1" t="s">
        <v>249</v>
      </c>
      <c r="AE1" s="9" t="s">
        <v>16</v>
      </c>
    </row>
    <row r="2" spans="1:31" x14ac:dyDescent="0.2">
      <c r="AE2" s="10" t="s">
        <v>213</v>
      </c>
    </row>
    <row r="3" spans="1:31" ht="13" x14ac:dyDescent="0.2">
      <c r="A3" s="420" t="s">
        <v>189</v>
      </c>
      <c r="B3" s="421"/>
      <c r="C3" s="424" t="s">
        <v>186</v>
      </c>
      <c r="D3" s="424" t="s">
        <v>187</v>
      </c>
      <c r="E3" s="416" t="s">
        <v>29</v>
      </c>
      <c r="F3" s="426"/>
      <c r="G3" s="427" t="s">
        <v>183</v>
      </c>
      <c r="H3" s="419"/>
      <c r="I3" s="419" t="s">
        <v>183</v>
      </c>
      <c r="J3" s="419"/>
      <c r="K3" s="419" t="s">
        <v>183</v>
      </c>
      <c r="L3" s="419"/>
      <c r="M3" s="419" t="s">
        <v>183</v>
      </c>
      <c r="N3" s="419"/>
      <c r="O3" s="419" t="s">
        <v>183</v>
      </c>
      <c r="P3" s="419"/>
      <c r="Q3" s="419" t="s">
        <v>183</v>
      </c>
      <c r="R3" s="419"/>
      <c r="S3" s="419" t="s">
        <v>183</v>
      </c>
      <c r="T3" s="419"/>
      <c r="U3" s="419" t="s">
        <v>183</v>
      </c>
      <c r="V3" s="419"/>
      <c r="W3" s="419" t="s">
        <v>183</v>
      </c>
      <c r="X3" s="419"/>
      <c r="Y3" s="419" t="s">
        <v>183</v>
      </c>
      <c r="Z3" s="419"/>
      <c r="AA3" s="419" t="s">
        <v>183</v>
      </c>
      <c r="AB3" s="419"/>
      <c r="AC3" s="419" t="s">
        <v>183</v>
      </c>
      <c r="AD3" s="419"/>
      <c r="AE3" s="260" t="s">
        <v>216</v>
      </c>
    </row>
    <row r="4" spans="1:31" ht="13" thickBot="1" x14ac:dyDescent="0.25">
      <c r="A4" s="422"/>
      <c r="B4" s="423"/>
      <c r="C4" s="425"/>
      <c r="D4" s="425"/>
      <c r="E4" s="191" t="s">
        <v>181</v>
      </c>
      <c r="F4" s="192" t="s">
        <v>182</v>
      </c>
      <c r="G4" s="197" t="s">
        <v>181</v>
      </c>
      <c r="H4" s="198" t="s">
        <v>182</v>
      </c>
      <c r="I4" s="199" t="s">
        <v>181</v>
      </c>
      <c r="J4" s="198" t="s">
        <v>182</v>
      </c>
      <c r="K4" s="199" t="s">
        <v>181</v>
      </c>
      <c r="L4" s="198" t="s">
        <v>182</v>
      </c>
      <c r="M4" s="199" t="s">
        <v>181</v>
      </c>
      <c r="N4" s="198" t="s">
        <v>182</v>
      </c>
      <c r="O4" s="199" t="s">
        <v>181</v>
      </c>
      <c r="P4" s="198" t="s">
        <v>182</v>
      </c>
      <c r="Q4" s="199" t="s">
        <v>181</v>
      </c>
      <c r="R4" s="198" t="s">
        <v>182</v>
      </c>
      <c r="S4" s="199" t="s">
        <v>181</v>
      </c>
      <c r="T4" s="198" t="s">
        <v>182</v>
      </c>
      <c r="U4" s="199" t="s">
        <v>181</v>
      </c>
      <c r="V4" s="198" t="s">
        <v>182</v>
      </c>
      <c r="W4" s="199" t="s">
        <v>181</v>
      </c>
      <c r="X4" s="198" t="s">
        <v>182</v>
      </c>
      <c r="Y4" s="199" t="s">
        <v>181</v>
      </c>
      <c r="Z4" s="198" t="s">
        <v>182</v>
      </c>
      <c r="AA4" s="199" t="s">
        <v>181</v>
      </c>
      <c r="AB4" s="198" t="s">
        <v>182</v>
      </c>
      <c r="AC4" s="199" t="s">
        <v>181</v>
      </c>
      <c r="AD4" s="198" t="s">
        <v>182</v>
      </c>
    </row>
    <row r="5" spans="1:31" ht="28.5" customHeight="1" thickTop="1" x14ac:dyDescent="0.2">
      <c r="A5" s="193" t="s">
        <v>232</v>
      </c>
      <c r="B5" s="289" t="s">
        <v>233</v>
      </c>
      <c r="C5" s="289"/>
      <c r="D5" s="289"/>
      <c r="E5" s="240">
        <f>+G5+I5+K5+M5+O5+Q5+S5+U5+W5+Y5+AA5+AC5</f>
        <v>0</v>
      </c>
      <c r="F5" s="241">
        <f>+H5+J5+L5+N5+P5+R5+T5+V5+X5+Z5+AB5+AD5</f>
        <v>0</v>
      </c>
      <c r="G5" s="263"/>
      <c r="H5" s="264"/>
      <c r="I5" s="265"/>
      <c r="J5" s="264"/>
      <c r="K5" s="265"/>
      <c r="L5" s="264"/>
      <c r="M5" s="265"/>
      <c r="N5" s="264"/>
      <c r="O5" s="265"/>
      <c r="P5" s="264"/>
      <c r="Q5" s="265"/>
      <c r="R5" s="264"/>
      <c r="S5" s="265"/>
      <c r="T5" s="264"/>
      <c r="U5" s="265"/>
      <c r="V5" s="264"/>
      <c r="W5" s="265"/>
      <c r="X5" s="264"/>
      <c r="Y5" s="265"/>
      <c r="Z5" s="264"/>
      <c r="AA5" s="265"/>
      <c r="AB5" s="264"/>
      <c r="AC5" s="265"/>
      <c r="AD5" s="264"/>
    </row>
    <row r="6" spans="1:31" ht="28.5" customHeight="1" x14ac:dyDescent="0.2">
      <c r="A6" s="195" t="s">
        <v>234</v>
      </c>
      <c r="B6" s="290" t="s">
        <v>233</v>
      </c>
      <c r="C6" s="290"/>
      <c r="D6" s="290"/>
      <c r="E6" s="242">
        <f t="shared" ref="E6:F7" si="0">+G6+I6+K6+M6+O6+Q6+S6+U6+W6+Y6+AA6+AC6</f>
        <v>0</v>
      </c>
      <c r="F6" s="243">
        <f t="shared" si="0"/>
        <v>0</v>
      </c>
      <c r="G6" s="266"/>
      <c r="H6" s="267"/>
      <c r="I6" s="268"/>
      <c r="J6" s="267"/>
      <c r="K6" s="268"/>
      <c r="L6" s="267"/>
      <c r="M6" s="268"/>
      <c r="N6" s="267"/>
      <c r="O6" s="268"/>
      <c r="P6" s="267"/>
      <c r="Q6" s="268"/>
      <c r="R6" s="267"/>
      <c r="S6" s="268"/>
      <c r="T6" s="267"/>
      <c r="U6" s="268"/>
      <c r="V6" s="267"/>
      <c r="W6" s="268"/>
      <c r="X6" s="267"/>
      <c r="Y6" s="268"/>
      <c r="Z6" s="267"/>
      <c r="AA6" s="268"/>
      <c r="AB6" s="267"/>
      <c r="AC6" s="268"/>
      <c r="AD6" s="267"/>
    </row>
    <row r="7" spans="1:31" ht="28.5" customHeight="1" x14ac:dyDescent="0.2">
      <c r="A7" s="196" t="s">
        <v>235</v>
      </c>
      <c r="B7" s="290" t="s">
        <v>233</v>
      </c>
      <c r="C7" s="290"/>
      <c r="D7" s="290"/>
      <c r="E7" s="242">
        <f t="shared" si="0"/>
        <v>0</v>
      </c>
      <c r="F7" s="243">
        <f t="shared" si="0"/>
        <v>0</v>
      </c>
      <c r="G7" s="266"/>
      <c r="H7" s="267"/>
      <c r="I7" s="268"/>
      <c r="J7" s="267"/>
      <c r="K7" s="268"/>
      <c r="L7" s="267"/>
      <c r="M7" s="268"/>
      <c r="N7" s="267"/>
      <c r="O7" s="268"/>
      <c r="P7" s="267"/>
      <c r="Q7" s="268"/>
      <c r="R7" s="267"/>
      <c r="S7" s="268"/>
      <c r="T7" s="267"/>
      <c r="U7" s="268"/>
      <c r="V7" s="267"/>
      <c r="W7" s="268"/>
      <c r="X7" s="267"/>
      <c r="Y7" s="268"/>
      <c r="Z7" s="267"/>
      <c r="AA7" s="268"/>
      <c r="AB7" s="267"/>
      <c r="AC7" s="268"/>
      <c r="AD7" s="267"/>
    </row>
    <row r="8" spans="1:31" ht="30" customHeight="1" x14ac:dyDescent="0.2"/>
    <row r="9" spans="1:31" ht="13" customHeight="1" x14ac:dyDescent="0.2">
      <c r="A9" t="s">
        <v>236</v>
      </c>
      <c r="G9" s="288"/>
      <c r="H9" s="288" t="s">
        <v>237</v>
      </c>
      <c r="I9" s="288"/>
      <c r="J9" s="288" t="s">
        <v>237</v>
      </c>
      <c r="K9" s="288"/>
      <c r="L9" s="288" t="s">
        <v>237</v>
      </c>
      <c r="M9" s="288"/>
      <c r="N9" s="288" t="s">
        <v>237</v>
      </c>
      <c r="O9" s="288"/>
      <c r="P9" s="288" t="s">
        <v>237</v>
      </c>
      <c r="Q9" s="288"/>
      <c r="R9" s="288" t="s">
        <v>237</v>
      </c>
      <c r="S9" s="288"/>
      <c r="T9" s="288" t="s">
        <v>237</v>
      </c>
      <c r="U9" s="288"/>
      <c r="V9" s="288" t="s">
        <v>237</v>
      </c>
      <c r="W9" s="288"/>
      <c r="X9" s="288" t="s">
        <v>237</v>
      </c>
      <c r="Y9" s="288"/>
      <c r="Z9" s="288" t="s">
        <v>237</v>
      </c>
      <c r="AA9" s="288"/>
      <c r="AB9" s="288" t="s">
        <v>237</v>
      </c>
      <c r="AC9" s="288"/>
      <c r="AD9" s="288" t="s">
        <v>237</v>
      </c>
    </row>
    <row r="10" spans="1:31" ht="28.5" customHeight="1" x14ac:dyDescent="0.2">
      <c r="A10" s="195" t="s">
        <v>238</v>
      </c>
      <c r="B10" s="290" t="s">
        <v>239</v>
      </c>
      <c r="C10" s="290"/>
      <c r="D10" s="290"/>
      <c r="E10" s="242">
        <f>+G10+I10+K10+M10+O10+Q10+S10+U10+W10+Y10+AA10+AC10</f>
        <v>0</v>
      </c>
      <c r="F10" s="243">
        <f>+H10+J10+L10+N10+P10+R10+T10+V10+X10+Z10+AB10+AD10</f>
        <v>0</v>
      </c>
      <c r="G10" s="291"/>
      <c r="H10" s="267"/>
      <c r="I10" s="292"/>
      <c r="J10" s="267"/>
      <c r="K10" s="292"/>
      <c r="L10" s="267"/>
      <c r="M10" s="292"/>
      <c r="N10" s="267"/>
      <c r="O10" s="292"/>
      <c r="P10" s="267"/>
      <c r="Q10" s="292"/>
      <c r="R10" s="267"/>
      <c r="S10" s="292"/>
      <c r="T10" s="267"/>
      <c r="U10" s="292"/>
      <c r="V10" s="267"/>
      <c r="W10" s="292"/>
      <c r="X10" s="267"/>
      <c r="Y10" s="292"/>
      <c r="Z10" s="267"/>
      <c r="AA10" s="292"/>
      <c r="AB10" s="267"/>
      <c r="AC10" s="292"/>
      <c r="AD10" s="267"/>
    </row>
    <row r="11" spans="1:31" ht="28.5" customHeight="1" x14ac:dyDescent="0.2">
      <c r="A11" s="195" t="s">
        <v>240</v>
      </c>
      <c r="B11" s="290" t="s">
        <v>239</v>
      </c>
      <c r="C11" s="290"/>
      <c r="D11" s="290"/>
      <c r="E11" s="242">
        <f t="shared" ref="E11:F12" si="1">+G11+I11+K11+M11+O11+Q11+S11+U11+W11+Y11+AA11+AC11</f>
        <v>0</v>
      </c>
      <c r="F11" s="243">
        <f t="shared" si="1"/>
        <v>0</v>
      </c>
      <c r="G11" s="291"/>
      <c r="H11" s="267"/>
      <c r="I11" s="292"/>
      <c r="J11" s="267"/>
      <c r="K11" s="292"/>
      <c r="L11" s="267"/>
      <c r="M11" s="292"/>
      <c r="N11" s="267"/>
      <c r="O11" s="292"/>
      <c r="P11" s="267"/>
      <c r="Q11" s="292"/>
      <c r="R11" s="267"/>
      <c r="S11" s="292"/>
      <c r="T11" s="267"/>
      <c r="U11" s="292"/>
      <c r="V11" s="267"/>
      <c r="W11" s="292"/>
      <c r="X11" s="267"/>
      <c r="Y11" s="292"/>
      <c r="Z11" s="267"/>
      <c r="AA11" s="292"/>
      <c r="AB11" s="267"/>
      <c r="AC11" s="292"/>
      <c r="AD11" s="267"/>
    </row>
    <row r="12" spans="1:31" ht="28.5" customHeight="1" x14ac:dyDescent="0.2">
      <c r="A12" s="196" t="s">
        <v>241</v>
      </c>
      <c r="B12" s="290" t="s">
        <v>239</v>
      </c>
      <c r="C12" s="290"/>
      <c r="D12" s="290"/>
      <c r="E12" s="242">
        <f t="shared" si="1"/>
        <v>0</v>
      </c>
      <c r="F12" s="243">
        <f t="shared" si="1"/>
        <v>0</v>
      </c>
      <c r="G12" s="291"/>
      <c r="H12" s="267"/>
      <c r="I12" s="292"/>
      <c r="J12" s="267"/>
      <c r="K12" s="292"/>
      <c r="L12" s="267"/>
      <c r="M12" s="292"/>
      <c r="N12" s="267"/>
      <c r="O12" s="292"/>
      <c r="P12" s="267"/>
      <c r="Q12" s="292"/>
      <c r="R12" s="267"/>
      <c r="S12" s="292"/>
      <c r="T12" s="267"/>
      <c r="U12" s="292"/>
      <c r="V12" s="267"/>
      <c r="W12" s="292"/>
      <c r="X12" s="267"/>
      <c r="Y12" s="292"/>
      <c r="Z12" s="267"/>
      <c r="AA12" s="292"/>
      <c r="AB12" s="267"/>
      <c r="AC12" s="292"/>
      <c r="AD12" s="267"/>
    </row>
    <row r="14" spans="1:31" ht="13" customHeight="1" x14ac:dyDescent="0.2">
      <c r="A14" t="s">
        <v>242</v>
      </c>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row>
    <row r="15" spans="1:31" ht="28.5" customHeight="1" x14ac:dyDescent="0.2">
      <c r="A15" s="195" t="s">
        <v>243</v>
      </c>
      <c r="B15" s="290" t="s">
        <v>244</v>
      </c>
      <c r="C15" s="290"/>
      <c r="D15" s="290"/>
      <c r="E15" s="242">
        <f>+G15+I15+K15+M15+O15+Q15+S15+U15+W15+Y15+AA15+AC15</f>
        <v>0</v>
      </c>
      <c r="F15" s="243">
        <f>+H15+J15+L15+N15+P15+R15+T15+V15+X15+Z15+AB15+AD15</f>
        <v>0</v>
      </c>
      <c r="G15" s="291"/>
      <c r="H15" s="267"/>
      <c r="I15" s="292"/>
      <c r="J15" s="267"/>
      <c r="K15" s="292"/>
      <c r="L15" s="267"/>
      <c r="M15" s="292"/>
      <c r="N15" s="267"/>
      <c r="O15" s="292"/>
      <c r="P15" s="267"/>
      <c r="Q15" s="292"/>
      <c r="R15" s="267"/>
      <c r="S15" s="292"/>
      <c r="T15" s="267"/>
      <c r="U15" s="292"/>
      <c r="V15" s="267"/>
      <c r="W15" s="292"/>
      <c r="X15" s="267"/>
      <c r="Y15" s="292"/>
      <c r="Z15" s="267"/>
      <c r="AA15" s="292"/>
      <c r="AB15" s="267"/>
      <c r="AC15" s="292"/>
      <c r="AD15" s="267"/>
    </row>
    <row r="16" spans="1:31" ht="28.5" customHeight="1" x14ac:dyDescent="0.2">
      <c r="A16" s="195" t="s">
        <v>245</v>
      </c>
      <c r="B16" s="290" t="s">
        <v>244</v>
      </c>
      <c r="C16" s="290"/>
      <c r="D16" s="290"/>
      <c r="E16" s="242">
        <f t="shared" ref="E16:F17" si="2">+G16+I16+K16+M16+O16+Q16+S16+U16+W16+Y16+AA16+AC16</f>
        <v>0</v>
      </c>
      <c r="F16" s="243">
        <f t="shared" si="2"/>
        <v>0</v>
      </c>
      <c r="G16" s="291"/>
      <c r="H16" s="267"/>
      <c r="I16" s="292"/>
      <c r="J16" s="267"/>
      <c r="K16" s="292"/>
      <c r="L16" s="267"/>
      <c r="M16" s="292"/>
      <c r="N16" s="267"/>
      <c r="O16" s="292"/>
      <c r="P16" s="267"/>
      <c r="Q16" s="292"/>
      <c r="R16" s="267"/>
      <c r="S16" s="292"/>
      <c r="T16" s="267"/>
      <c r="U16" s="292"/>
      <c r="V16" s="267"/>
      <c r="W16" s="292"/>
      <c r="X16" s="267"/>
      <c r="Y16" s="292"/>
      <c r="Z16" s="267"/>
      <c r="AA16" s="292"/>
      <c r="AB16" s="267"/>
      <c r="AC16" s="292"/>
      <c r="AD16" s="267"/>
    </row>
    <row r="17" spans="1:30" ht="28.5" customHeight="1" x14ac:dyDescent="0.2">
      <c r="A17" s="196" t="s">
        <v>246</v>
      </c>
      <c r="B17" s="290" t="s">
        <v>244</v>
      </c>
      <c r="C17" s="290"/>
      <c r="D17" s="290"/>
      <c r="E17" s="242">
        <f t="shared" si="2"/>
        <v>0</v>
      </c>
      <c r="F17" s="243">
        <f t="shared" si="2"/>
        <v>0</v>
      </c>
      <c r="G17" s="291"/>
      <c r="H17" s="267"/>
      <c r="I17" s="292"/>
      <c r="J17" s="267"/>
      <c r="K17" s="292"/>
      <c r="L17" s="267"/>
      <c r="M17" s="292"/>
      <c r="N17" s="267"/>
      <c r="O17" s="292"/>
      <c r="P17" s="267"/>
      <c r="Q17" s="292"/>
      <c r="R17" s="267"/>
      <c r="S17" s="292"/>
      <c r="T17" s="267"/>
      <c r="U17" s="292"/>
      <c r="V17" s="267"/>
      <c r="W17" s="292"/>
      <c r="X17" s="267"/>
      <c r="Y17" s="292"/>
      <c r="Z17" s="267"/>
      <c r="AA17" s="292"/>
      <c r="AB17" s="267"/>
      <c r="AC17" s="292"/>
      <c r="AD17" s="267"/>
    </row>
  </sheetData>
  <mergeCells count="16">
    <mergeCell ref="I3:J3"/>
    <mergeCell ref="A3:B4"/>
    <mergeCell ref="C3:C4"/>
    <mergeCell ref="D3:D4"/>
    <mergeCell ref="E3:F3"/>
    <mergeCell ref="G3:H3"/>
    <mergeCell ref="W3:X3"/>
    <mergeCell ref="Y3:Z3"/>
    <mergeCell ref="AA3:AB3"/>
    <mergeCell ref="AC3:AD3"/>
    <mergeCell ref="K3:L3"/>
    <mergeCell ref="M3:N3"/>
    <mergeCell ref="O3:P3"/>
    <mergeCell ref="Q3:R3"/>
    <mergeCell ref="S3:T3"/>
    <mergeCell ref="U3:V3"/>
  </mergeCells>
  <phoneticPr fontId="4"/>
  <printOptions horizontalCentered="1"/>
  <pageMargins left="0.18" right="0.16" top="0.61" bottom="0.74803149606299213" header="0.31496062992125984" footer="0.31496062992125984"/>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K37"/>
  <sheetViews>
    <sheetView showGridLines="0" view="pageBreakPreview" zoomScaleNormal="100" zoomScaleSheetLayoutView="100" workbookViewId="0">
      <selection activeCell="A17" sqref="A17:J18"/>
    </sheetView>
  </sheetViews>
  <sheetFormatPr defaultColWidth="9.1796875" defaultRowHeight="12.5" x14ac:dyDescent="0.2"/>
  <cols>
    <col min="1" max="10" width="1.7265625" customWidth="1"/>
    <col min="11" max="16" width="2.7265625" hidden="1" customWidth="1"/>
    <col min="17" max="52" width="2.7265625" customWidth="1"/>
    <col min="53" max="82" width="1.7265625" hidden="1" customWidth="1"/>
    <col min="83" max="83" width="9.1796875" style="10"/>
  </cols>
  <sheetData>
    <row r="1" spans="1:83" ht="18.75" customHeight="1" x14ac:dyDescent="0.2">
      <c r="A1" t="s">
        <v>130</v>
      </c>
      <c r="CE1" s="9" t="s">
        <v>16</v>
      </c>
    </row>
    <row r="2" spans="1:83" ht="18.75" customHeight="1" x14ac:dyDescent="0.2">
      <c r="CE2" s="10" t="s">
        <v>201</v>
      </c>
    </row>
    <row r="3" spans="1:83" ht="18.75" customHeight="1" x14ac:dyDescent="0.2">
      <c r="A3" t="s">
        <v>30</v>
      </c>
    </row>
    <row r="4" spans="1:83" ht="18.75" customHeight="1" x14ac:dyDescent="0.2">
      <c r="C4" s="525" t="s">
        <v>37</v>
      </c>
      <c r="D4" s="525"/>
      <c r="E4" s="525"/>
      <c r="F4" s="525"/>
      <c r="G4" s="525"/>
      <c r="H4" s="525"/>
      <c r="I4" s="525"/>
      <c r="J4" s="525"/>
      <c r="K4" s="525"/>
      <c r="L4" s="525"/>
      <c r="M4" s="2"/>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CD4" s="1"/>
      <c r="CE4" s="10" t="s">
        <v>215</v>
      </c>
    </row>
    <row r="5" spans="1:83" ht="18.75" customHeight="1" x14ac:dyDescent="0.2">
      <c r="A5" s="509"/>
      <c r="B5" s="469"/>
      <c r="C5" s="469"/>
      <c r="D5" s="469"/>
      <c r="E5" s="469"/>
      <c r="F5" s="469"/>
      <c r="G5" s="469"/>
      <c r="H5" s="469"/>
      <c r="I5" s="469"/>
      <c r="J5" s="470"/>
      <c r="K5" s="448" t="s">
        <v>5</v>
      </c>
      <c r="L5" s="449"/>
      <c r="M5" s="449"/>
      <c r="N5" s="449"/>
      <c r="O5" s="449"/>
      <c r="P5" s="450"/>
      <c r="Q5" s="448" t="s">
        <v>6</v>
      </c>
      <c r="R5" s="449"/>
      <c r="S5" s="449"/>
      <c r="T5" s="449"/>
      <c r="U5" s="449"/>
      <c r="V5" s="449"/>
      <c r="W5" s="448" t="s">
        <v>36</v>
      </c>
      <c r="X5" s="449"/>
      <c r="Y5" s="449"/>
      <c r="Z5" s="449"/>
      <c r="AA5" s="449"/>
      <c r="AB5" s="449"/>
      <c r="AC5" s="448" t="s">
        <v>7</v>
      </c>
      <c r="AD5" s="449"/>
      <c r="AE5" s="449"/>
      <c r="AF5" s="449"/>
      <c r="AG5" s="449"/>
      <c r="AH5" s="449"/>
      <c r="AI5" s="448" t="s">
        <v>8</v>
      </c>
      <c r="AJ5" s="449"/>
      <c r="AK5" s="449"/>
      <c r="AL5" s="449"/>
      <c r="AM5" s="449"/>
      <c r="AN5" s="449"/>
      <c r="AO5" s="448" t="s">
        <v>11</v>
      </c>
      <c r="AP5" s="449"/>
      <c r="AQ5" s="449"/>
      <c r="AR5" s="449"/>
      <c r="AS5" s="449"/>
      <c r="AT5" s="450"/>
      <c r="AU5" s="448" t="s">
        <v>9</v>
      </c>
      <c r="AV5" s="449"/>
      <c r="AW5" s="449"/>
      <c r="AX5" s="449"/>
      <c r="AY5" s="449"/>
      <c r="AZ5" s="450"/>
      <c r="BA5" s="448" t="s">
        <v>9</v>
      </c>
      <c r="BB5" s="449"/>
      <c r="BC5" s="449"/>
      <c r="BD5" s="449"/>
      <c r="BE5" s="449"/>
      <c r="BF5" s="449"/>
      <c r="BG5" s="448" t="s">
        <v>10</v>
      </c>
      <c r="BH5" s="449"/>
      <c r="BI5" s="449"/>
      <c r="BJ5" s="449"/>
      <c r="BK5" s="449"/>
      <c r="BL5" s="450"/>
      <c r="BM5" s="448" t="s">
        <v>22</v>
      </c>
      <c r="BN5" s="449"/>
      <c r="BO5" s="449"/>
      <c r="BP5" s="449"/>
      <c r="BQ5" s="449"/>
      <c r="BR5" s="449"/>
      <c r="BS5" s="448" t="s">
        <v>23</v>
      </c>
      <c r="BT5" s="449"/>
      <c r="BU5" s="449"/>
      <c r="BV5" s="449"/>
      <c r="BW5" s="449"/>
      <c r="BX5" s="449"/>
      <c r="BY5" s="448" t="s">
        <v>24</v>
      </c>
      <c r="BZ5" s="449"/>
      <c r="CA5" s="449"/>
      <c r="CB5" s="449"/>
      <c r="CC5" s="449"/>
      <c r="CD5" s="450"/>
    </row>
    <row r="6" spans="1:83" ht="18.75" customHeight="1" thickBot="1" x14ac:dyDescent="0.25">
      <c r="A6" s="526"/>
      <c r="B6" s="527"/>
      <c r="C6" s="527"/>
      <c r="D6" s="527"/>
      <c r="E6" s="527"/>
      <c r="F6" s="527"/>
      <c r="G6" s="527"/>
      <c r="H6" s="527"/>
      <c r="I6" s="527"/>
      <c r="J6" s="528"/>
      <c r="K6" s="518" t="s">
        <v>12</v>
      </c>
      <c r="L6" s="519"/>
      <c r="M6" s="519"/>
      <c r="N6" s="519"/>
      <c r="O6" s="519"/>
      <c r="P6" s="520"/>
      <c r="Q6" s="451" t="s">
        <v>12</v>
      </c>
      <c r="R6" s="452"/>
      <c r="S6" s="452"/>
      <c r="T6" s="452"/>
      <c r="U6" s="452"/>
      <c r="V6" s="453"/>
      <c r="W6" s="451" t="s">
        <v>12</v>
      </c>
      <c r="X6" s="452"/>
      <c r="Y6" s="452"/>
      <c r="Z6" s="452"/>
      <c r="AA6" s="452"/>
      <c r="AB6" s="453"/>
      <c r="AC6" s="451" t="s">
        <v>12</v>
      </c>
      <c r="AD6" s="452"/>
      <c r="AE6" s="452"/>
      <c r="AF6" s="452"/>
      <c r="AG6" s="452"/>
      <c r="AH6" s="453"/>
      <c r="AI6" s="451" t="s">
        <v>12</v>
      </c>
      <c r="AJ6" s="452"/>
      <c r="AK6" s="452"/>
      <c r="AL6" s="452"/>
      <c r="AM6" s="452"/>
      <c r="AN6" s="453"/>
      <c r="AO6" s="451" t="s">
        <v>12</v>
      </c>
      <c r="AP6" s="452"/>
      <c r="AQ6" s="452"/>
      <c r="AR6" s="452"/>
      <c r="AS6" s="452"/>
      <c r="AT6" s="453"/>
      <c r="AU6" s="451" t="s">
        <v>12</v>
      </c>
      <c r="AV6" s="452"/>
      <c r="AW6" s="452"/>
      <c r="AX6" s="452"/>
      <c r="AY6" s="452"/>
      <c r="AZ6" s="453"/>
      <c r="BA6" s="518" t="s">
        <v>12</v>
      </c>
      <c r="BB6" s="519"/>
      <c r="BC6" s="519"/>
      <c r="BD6" s="519"/>
      <c r="BE6" s="519"/>
      <c r="BF6" s="520"/>
      <c r="BG6" s="518" t="s">
        <v>12</v>
      </c>
      <c r="BH6" s="519"/>
      <c r="BI6" s="519"/>
      <c r="BJ6" s="519"/>
      <c r="BK6" s="519"/>
      <c r="BL6" s="520"/>
      <c r="BM6" s="518" t="s">
        <v>12</v>
      </c>
      <c r="BN6" s="519"/>
      <c r="BO6" s="519"/>
      <c r="BP6" s="519"/>
      <c r="BQ6" s="519"/>
      <c r="BR6" s="520"/>
      <c r="BS6" s="518" t="s">
        <v>12</v>
      </c>
      <c r="BT6" s="519"/>
      <c r="BU6" s="519"/>
      <c r="BV6" s="519"/>
      <c r="BW6" s="519"/>
      <c r="BX6" s="520"/>
      <c r="BY6" s="518" t="s">
        <v>12</v>
      </c>
      <c r="BZ6" s="519"/>
      <c r="CA6" s="519"/>
      <c r="CB6" s="519"/>
      <c r="CC6" s="519"/>
      <c r="CD6" s="520"/>
      <c r="CE6" s="10" t="s">
        <v>39</v>
      </c>
    </row>
    <row r="7" spans="1:83" ht="18.75" customHeight="1" thickTop="1" x14ac:dyDescent="0.2">
      <c r="A7" s="521" t="s">
        <v>0</v>
      </c>
      <c r="B7" s="521"/>
      <c r="C7" s="521"/>
      <c r="D7" s="521"/>
      <c r="E7" s="521"/>
      <c r="F7" s="521"/>
      <c r="G7" s="521"/>
      <c r="H7" s="521"/>
      <c r="I7" s="521"/>
      <c r="J7" s="521"/>
      <c r="K7" s="522"/>
      <c r="L7" s="522"/>
      <c r="M7" s="522"/>
      <c r="N7" s="522"/>
      <c r="O7" s="522"/>
      <c r="P7" s="522"/>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4"/>
      <c r="BA7" s="522"/>
      <c r="BB7" s="522"/>
      <c r="BC7" s="522"/>
      <c r="BD7" s="522"/>
      <c r="BE7" s="522"/>
      <c r="BF7" s="522"/>
      <c r="BG7" s="522"/>
      <c r="BH7" s="522"/>
      <c r="BI7" s="522"/>
      <c r="BJ7" s="522"/>
      <c r="BK7" s="522"/>
      <c r="BL7" s="522"/>
      <c r="BM7" s="522"/>
      <c r="BN7" s="522"/>
      <c r="BO7" s="522"/>
      <c r="BP7" s="522"/>
      <c r="BQ7" s="522"/>
      <c r="BR7" s="522"/>
      <c r="BS7" s="522"/>
      <c r="BT7" s="522"/>
      <c r="BU7" s="522"/>
      <c r="BV7" s="522"/>
      <c r="BW7" s="522"/>
      <c r="BX7" s="522"/>
      <c r="BY7" s="522"/>
      <c r="BZ7" s="522"/>
      <c r="CA7" s="522"/>
      <c r="CB7" s="522"/>
      <c r="CC7" s="522"/>
      <c r="CD7" s="522"/>
      <c r="CE7" s="10" t="s">
        <v>212</v>
      </c>
    </row>
    <row r="8" spans="1:83" ht="18.75" customHeight="1" x14ac:dyDescent="0.2">
      <c r="A8" s="517"/>
      <c r="B8" s="517"/>
      <c r="C8" s="517"/>
      <c r="D8" s="517"/>
      <c r="E8" s="517"/>
      <c r="F8" s="517"/>
      <c r="G8" s="517"/>
      <c r="H8" s="517"/>
      <c r="I8" s="517"/>
      <c r="J8" s="517"/>
      <c r="K8" s="461"/>
      <c r="L8" s="461"/>
      <c r="M8" s="461"/>
      <c r="N8" s="461"/>
      <c r="O8" s="461"/>
      <c r="P8" s="461"/>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55"/>
      <c r="AS8" s="455"/>
      <c r="AT8" s="455"/>
      <c r="AU8" s="455"/>
      <c r="AV8" s="455"/>
      <c r="AW8" s="455"/>
      <c r="AX8" s="455"/>
      <c r="AY8" s="455"/>
      <c r="AZ8" s="455"/>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10" t="s">
        <v>27</v>
      </c>
    </row>
    <row r="9" spans="1:83" ht="18.75" customHeight="1" x14ac:dyDescent="0.2">
      <c r="A9" s="516" t="s">
        <v>1</v>
      </c>
      <c r="B9" s="516"/>
      <c r="C9" s="516"/>
      <c r="D9" s="516"/>
      <c r="E9" s="516"/>
      <c r="F9" s="516"/>
      <c r="G9" s="516"/>
      <c r="H9" s="516"/>
      <c r="I9" s="516"/>
      <c r="J9" s="516"/>
      <c r="K9" s="460"/>
      <c r="L9" s="460"/>
      <c r="M9" s="460"/>
      <c r="N9" s="460"/>
      <c r="O9" s="460"/>
      <c r="P9" s="460"/>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60"/>
      <c r="BB9" s="460"/>
      <c r="BC9" s="460"/>
      <c r="BD9" s="460"/>
      <c r="BE9" s="460"/>
      <c r="BF9" s="460"/>
      <c r="BG9" s="460"/>
      <c r="BH9" s="460"/>
      <c r="BI9" s="460"/>
      <c r="BJ9" s="460"/>
      <c r="BK9" s="460"/>
      <c r="BL9" s="460"/>
      <c r="BM9" s="460"/>
      <c r="BN9" s="460"/>
      <c r="BO9" s="460"/>
      <c r="BP9" s="460"/>
      <c r="BQ9" s="460"/>
      <c r="BR9" s="460"/>
      <c r="BS9" s="460"/>
      <c r="BT9" s="460"/>
      <c r="BU9" s="460"/>
      <c r="BV9" s="460"/>
      <c r="BW9" s="460"/>
      <c r="BX9" s="460"/>
      <c r="BY9" s="460"/>
      <c r="BZ9" s="460"/>
      <c r="CA9" s="460"/>
      <c r="CB9" s="460"/>
      <c r="CC9" s="460"/>
      <c r="CD9" s="460"/>
      <c r="CE9" s="10" t="s">
        <v>212</v>
      </c>
    </row>
    <row r="10" spans="1:83" ht="18.75" customHeight="1" x14ac:dyDescent="0.2">
      <c r="A10" s="517"/>
      <c r="B10" s="517"/>
      <c r="C10" s="517"/>
      <c r="D10" s="517"/>
      <c r="E10" s="517"/>
      <c r="F10" s="517"/>
      <c r="G10" s="517"/>
      <c r="H10" s="517"/>
      <c r="I10" s="517"/>
      <c r="J10" s="517"/>
      <c r="K10" s="461"/>
      <c r="L10" s="461"/>
      <c r="M10" s="461"/>
      <c r="N10" s="461"/>
      <c r="O10" s="461"/>
      <c r="P10" s="461"/>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55"/>
      <c r="AS10" s="455"/>
      <c r="AT10" s="455"/>
      <c r="AU10" s="455"/>
      <c r="AV10" s="455"/>
      <c r="AW10" s="455"/>
      <c r="AX10" s="455"/>
      <c r="AY10" s="455"/>
      <c r="AZ10" s="455"/>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row>
    <row r="11" spans="1:83" ht="18.75" customHeight="1" x14ac:dyDescent="0.2">
      <c r="A11" s="468" t="s">
        <v>14</v>
      </c>
      <c r="B11" s="511"/>
      <c r="C11" s="511"/>
      <c r="D11" s="511"/>
      <c r="E11" s="511"/>
      <c r="F11" s="511"/>
      <c r="G11" s="511"/>
      <c r="H11" s="511"/>
      <c r="I11" s="511"/>
      <c r="J11" s="512"/>
      <c r="K11" s="457">
        <f>K7-K9</f>
        <v>0</v>
      </c>
      <c r="L11" s="458"/>
      <c r="M11" s="458"/>
      <c r="N11" s="458"/>
      <c r="O11" s="458"/>
      <c r="P11" s="458"/>
      <c r="Q11" s="457">
        <f>Q7-Q9</f>
        <v>0</v>
      </c>
      <c r="R11" s="458"/>
      <c r="S11" s="458"/>
      <c r="T11" s="458"/>
      <c r="U11" s="458"/>
      <c r="V11" s="458"/>
      <c r="W11" s="457">
        <f>W7-W9</f>
        <v>0</v>
      </c>
      <c r="X11" s="458"/>
      <c r="Y11" s="458"/>
      <c r="Z11" s="458"/>
      <c r="AA11" s="458"/>
      <c r="AB11" s="458"/>
      <c r="AC11" s="457">
        <f>AC7-AC9</f>
        <v>0</v>
      </c>
      <c r="AD11" s="458"/>
      <c r="AE11" s="458"/>
      <c r="AF11" s="458"/>
      <c r="AG11" s="458"/>
      <c r="AH11" s="458"/>
      <c r="AI11" s="457">
        <f>AI7-AI9</f>
        <v>0</v>
      </c>
      <c r="AJ11" s="458"/>
      <c r="AK11" s="458"/>
      <c r="AL11" s="458"/>
      <c r="AM11" s="458"/>
      <c r="AN11" s="458"/>
      <c r="AO11" s="457">
        <f>AO7-AO9</f>
        <v>0</v>
      </c>
      <c r="AP11" s="458"/>
      <c r="AQ11" s="458"/>
      <c r="AR11" s="458"/>
      <c r="AS11" s="458"/>
      <c r="AT11" s="458"/>
      <c r="AU11" s="457">
        <f>AU7-AU9</f>
        <v>0</v>
      </c>
      <c r="AV11" s="458"/>
      <c r="AW11" s="458"/>
      <c r="AX11" s="458"/>
      <c r="AY11" s="458"/>
      <c r="AZ11" s="458"/>
      <c r="BA11" s="457">
        <f>BA7-BA9</f>
        <v>0</v>
      </c>
      <c r="BB11" s="458"/>
      <c r="BC11" s="458"/>
      <c r="BD11" s="458"/>
      <c r="BE11" s="458"/>
      <c r="BF11" s="458"/>
      <c r="BG11" s="457">
        <f>BG7-BG9</f>
        <v>0</v>
      </c>
      <c r="BH11" s="458"/>
      <c r="BI11" s="458"/>
      <c r="BJ11" s="458"/>
      <c r="BK11" s="458"/>
      <c r="BL11" s="458"/>
      <c r="BM11" s="457">
        <f>BM7-BM9</f>
        <v>0</v>
      </c>
      <c r="BN11" s="458"/>
      <c r="BO11" s="458"/>
      <c r="BP11" s="458"/>
      <c r="BQ11" s="458"/>
      <c r="BR11" s="458"/>
      <c r="BS11" s="457">
        <f>BS7-BS9</f>
        <v>0</v>
      </c>
      <c r="BT11" s="458"/>
      <c r="BU11" s="458"/>
      <c r="BV11" s="458"/>
      <c r="BW11" s="458"/>
      <c r="BX11" s="458"/>
      <c r="BY11" s="457">
        <f>BY7-BY9</f>
        <v>0</v>
      </c>
      <c r="BZ11" s="458"/>
      <c r="CA11" s="458"/>
      <c r="CB11" s="458"/>
      <c r="CC11" s="458"/>
      <c r="CD11" s="458"/>
      <c r="CE11" s="10" t="s">
        <v>17</v>
      </c>
    </row>
    <row r="12" spans="1:83" ht="18.75" customHeight="1" x14ac:dyDescent="0.2">
      <c r="A12" s="513"/>
      <c r="B12" s="514"/>
      <c r="C12" s="514"/>
      <c r="D12" s="514"/>
      <c r="E12" s="514"/>
      <c r="F12" s="514"/>
      <c r="G12" s="514"/>
      <c r="H12" s="514"/>
      <c r="I12" s="514"/>
      <c r="J12" s="515"/>
      <c r="K12" s="457"/>
      <c r="L12" s="458"/>
      <c r="M12" s="458"/>
      <c r="N12" s="458"/>
      <c r="O12" s="458"/>
      <c r="P12" s="458"/>
      <c r="Q12" s="457"/>
      <c r="R12" s="458"/>
      <c r="S12" s="458"/>
      <c r="T12" s="458"/>
      <c r="U12" s="458"/>
      <c r="V12" s="458"/>
      <c r="W12" s="457"/>
      <c r="X12" s="458"/>
      <c r="Y12" s="458"/>
      <c r="Z12" s="458"/>
      <c r="AA12" s="458"/>
      <c r="AB12" s="458"/>
      <c r="AC12" s="457"/>
      <c r="AD12" s="458"/>
      <c r="AE12" s="458"/>
      <c r="AF12" s="458"/>
      <c r="AG12" s="458"/>
      <c r="AH12" s="458"/>
      <c r="AI12" s="457"/>
      <c r="AJ12" s="458"/>
      <c r="AK12" s="458"/>
      <c r="AL12" s="458"/>
      <c r="AM12" s="458"/>
      <c r="AN12" s="458"/>
      <c r="AO12" s="457"/>
      <c r="AP12" s="458"/>
      <c r="AQ12" s="458"/>
      <c r="AR12" s="458"/>
      <c r="AS12" s="458"/>
      <c r="AT12" s="458"/>
      <c r="AU12" s="457"/>
      <c r="AV12" s="458"/>
      <c r="AW12" s="458"/>
      <c r="AX12" s="458"/>
      <c r="AY12" s="458"/>
      <c r="AZ12" s="458"/>
      <c r="BA12" s="457"/>
      <c r="BB12" s="458"/>
      <c r="BC12" s="458"/>
      <c r="BD12" s="458"/>
      <c r="BE12" s="458"/>
      <c r="BF12" s="458"/>
      <c r="BG12" s="457"/>
      <c r="BH12" s="458"/>
      <c r="BI12" s="458"/>
      <c r="BJ12" s="458"/>
      <c r="BK12" s="458"/>
      <c r="BL12" s="458"/>
      <c r="BM12" s="457"/>
      <c r="BN12" s="458"/>
      <c r="BO12" s="458"/>
      <c r="BP12" s="458"/>
      <c r="BQ12" s="458"/>
      <c r="BR12" s="458"/>
      <c r="BS12" s="457"/>
      <c r="BT12" s="458"/>
      <c r="BU12" s="458"/>
      <c r="BV12" s="458"/>
      <c r="BW12" s="458"/>
      <c r="BX12" s="458"/>
      <c r="BY12" s="457"/>
      <c r="BZ12" s="458"/>
      <c r="CA12" s="458"/>
      <c r="CB12" s="458"/>
      <c r="CC12" s="458"/>
      <c r="CD12" s="458"/>
    </row>
    <row r="13" spans="1:83" ht="18.75" customHeight="1" x14ac:dyDescent="0.2">
      <c r="A13" s="468" t="s">
        <v>13</v>
      </c>
      <c r="B13" s="511"/>
      <c r="C13" s="511"/>
      <c r="D13" s="511"/>
      <c r="E13" s="511"/>
      <c r="F13" s="511"/>
      <c r="G13" s="511"/>
      <c r="H13" s="511"/>
      <c r="I13" s="511"/>
      <c r="J13" s="512"/>
      <c r="K13" s="457"/>
      <c r="L13" s="458"/>
      <c r="M13" s="458"/>
      <c r="N13" s="458"/>
      <c r="O13" s="458"/>
      <c r="P13" s="458"/>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9"/>
      <c r="AO13" s="459"/>
      <c r="AP13" s="459"/>
      <c r="AQ13" s="459"/>
      <c r="AR13" s="459"/>
      <c r="AS13" s="459"/>
      <c r="AT13" s="459"/>
      <c r="AU13" s="459"/>
      <c r="AV13" s="459"/>
      <c r="AW13" s="459"/>
      <c r="AX13" s="459"/>
      <c r="AY13" s="459"/>
      <c r="AZ13" s="459"/>
      <c r="BA13" s="458"/>
      <c r="BB13" s="458"/>
      <c r="BC13" s="458"/>
      <c r="BD13" s="458"/>
      <c r="BE13" s="458"/>
      <c r="BF13" s="458"/>
      <c r="BG13" s="458"/>
      <c r="BH13" s="458"/>
      <c r="BI13" s="458"/>
      <c r="BJ13" s="458"/>
      <c r="BK13" s="458"/>
      <c r="BL13" s="458"/>
      <c r="BM13" s="458"/>
      <c r="BN13" s="458"/>
      <c r="BO13" s="458"/>
      <c r="BP13" s="458"/>
      <c r="BQ13" s="458"/>
      <c r="BR13" s="458"/>
      <c r="BS13" s="458"/>
      <c r="BT13" s="458"/>
      <c r="BU13" s="458"/>
      <c r="BV13" s="458"/>
      <c r="BW13" s="458"/>
      <c r="BX13" s="458"/>
      <c r="BY13" s="458"/>
      <c r="BZ13" s="458"/>
      <c r="CA13" s="458"/>
      <c r="CB13" s="458"/>
      <c r="CC13" s="458"/>
      <c r="CD13" s="458"/>
      <c r="CE13" s="10" t="s">
        <v>212</v>
      </c>
    </row>
    <row r="14" spans="1:83" ht="18.75" customHeight="1" x14ac:dyDescent="0.2">
      <c r="A14" s="513"/>
      <c r="B14" s="514"/>
      <c r="C14" s="514"/>
      <c r="D14" s="514"/>
      <c r="E14" s="514"/>
      <c r="F14" s="514"/>
      <c r="G14" s="514"/>
      <c r="H14" s="514"/>
      <c r="I14" s="514"/>
      <c r="J14" s="515"/>
      <c r="K14" s="457"/>
      <c r="L14" s="458"/>
      <c r="M14" s="458"/>
      <c r="N14" s="458"/>
      <c r="O14" s="458"/>
      <c r="P14" s="458"/>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59"/>
      <c r="AP14" s="459"/>
      <c r="AQ14" s="459"/>
      <c r="AR14" s="459"/>
      <c r="AS14" s="459"/>
      <c r="AT14" s="459"/>
      <c r="AU14" s="459"/>
      <c r="AV14" s="459"/>
      <c r="AW14" s="459"/>
      <c r="AX14" s="459"/>
      <c r="AY14" s="459"/>
      <c r="AZ14" s="459"/>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row>
    <row r="15" spans="1:83" ht="18.75" customHeight="1" x14ac:dyDescent="0.2">
      <c r="A15" s="516" t="s">
        <v>2</v>
      </c>
      <c r="B15" s="516"/>
      <c r="C15" s="516"/>
      <c r="D15" s="516"/>
      <c r="E15" s="516"/>
      <c r="F15" s="516"/>
      <c r="G15" s="516"/>
      <c r="H15" s="516"/>
      <c r="I15" s="516"/>
      <c r="J15" s="516"/>
      <c r="K15" s="460">
        <f>K11-K13</f>
        <v>0</v>
      </c>
      <c r="L15" s="460"/>
      <c r="M15" s="460"/>
      <c r="N15" s="460"/>
      <c r="O15" s="460"/>
      <c r="P15" s="460"/>
      <c r="Q15" s="460">
        <f>Q11-Q13</f>
        <v>0</v>
      </c>
      <c r="R15" s="460"/>
      <c r="S15" s="460"/>
      <c r="T15" s="460"/>
      <c r="U15" s="460"/>
      <c r="V15" s="460"/>
      <c r="W15" s="460">
        <f>W11-W13</f>
        <v>0</v>
      </c>
      <c r="X15" s="460"/>
      <c r="Y15" s="460"/>
      <c r="Z15" s="460"/>
      <c r="AA15" s="460"/>
      <c r="AB15" s="460"/>
      <c r="AC15" s="460">
        <f>AC11-AC13</f>
        <v>0</v>
      </c>
      <c r="AD15" s="460"/>
      <c r="AE15" s="460"/>
      <c r="AF15" s="460"/>
      <c r="AG15" s="460"/>
      <c r="AH15" s="460"/>
      <c r="AI15" s="460">
        <f>AI11-AI13</f>
        <v>0</v>
      </c>
      <c r="AJ15" s="460"/>
      <c r="AK15" s="460"/>
      <c r="AL15" s="460"/>
      <c r="AM15" s="460"/>
      <c r="AN15" s="460"/>
      <c r="AO15" s="460">
        <f>AO11-AO13</f>
        <v>0</v>
      </c>
      <c r="AP15" s="460"/>
      <c r="AQ15" s="460"/>
      <c r="AR15" s="460"/>
      <c r="AS15" s="460"/>
      <c r="AT15" s="460"/>
      <c r="AU15" s="460">
        <f>AU11-AU13</f>
        <v>0</v>
      </c>
      <c r="AV15" s="460"/>
      <c r="AW15" s="460"/>
      <c r="AX15" s="460"/>
      <c r="AY15" s="460"/>
      <c r="AZ15" s="460"/>
      <c r="BA15" s="460">
        <f>BA11-BA13</f>
        <v>0</v>
      </c>
      <c r="BB15" s="460"/>
      <c r="BC15" s="460"/>
      <c r="BD15" s="460"/>
      <c r="BE15" s="460"/>
      <c r="BF15" s="460"/>
      <c r="BG15" s="460">
        <f>BG11-BG13</f>
        <v>0</v>
      </c>
      <c r="BH15" s="460"/>
      <c r="BI15" s="460"/>
      <c r="BJ15" s="460"/>
      <c r="BK15" s="460"/>
      <c r="BL15" s="460"/>
      <c r="BM15" s="460">
        <f>BM11-BM13</f>
        <v>0</v>
      </c>
      <c r="BN15" s="460"/>
      <c r="BO15" s="460"/>
      <c r="BP15" s="460"/>
      <c r="BQ15" s="460"/>
      <c r="BR15" s="460"/>
      <c r="BS15" s="460">
        <f>BS11-BS13</f>
        <v>0</v>
      </c>
      <c r="BT15" s="460"/>
      <c r="BU15" s="460"/>
      <c r="BV15" s="460"/>
      <c r="BW15" s="460"/>
      <c r="BX15" s="460"/>
      <c r="BY15" s="460">
        <f>BY11-BY13</f>
        <v>0</v>
      </c>
      <c r="BZ15" s="460"/>
      <c r="CA15" s="460"/>
      <c r="CB15" s="460"/>
      <c r="CC15" s="460"/>
      <c r="CD15" s="460"/>
      <c r="CE15" s="10" t="s">
        <v>17</v>
      </c>
    </row>
    <row r="16" spans="1:83" ht="18.75" customHeight="1" x14ac:dyDescent="0.2">
      <c r="A16" s="517"/>
      <c r="B16" s="517"/>
      <c r="C16" s="517"/>
      <c r="D16" s="517"/>
      <c r="E16" s="517"/>
      <c r="F16" s="517"/>
      <c r="G16" s="517"/>
      <c r="H16" s="517"/>
      <c r="I16" s="517"/>
      <c r="J16" s="517"/>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1"/>
      <c r="AQ16" s="461"/>
      <c r="AR16" s="461"/>
      <c r="AS16" s="461"/>
      <c r="AT16" s="461"/>
      <c r="AU16" s="461"/>
      <c r="AV16" s="461"/>
      <c r="AW16" s="461"/>
      <c r="AX16" s="461"/>
      <c r="AY16" s="461"/>
      <c r="AZ16" s="461"/>
      <c r="BA16" s="461"/>
      <c r="BB16" s="461"/>
      <c r="BC16" s="461"/>
      <c r="BD16" s="461"/>
      <c r="BE16" s="461"/>
      <c r="BF16" s="461"/>
      <c r="BG16" s="461"/>
      <c r="BH16" s="461"/>
      <c r="BI16" s="461"/>
      <c r="BJ16" s="461"/>
      <c r="BK16" s="461"/>
      <c r="BL16" s="461"/>
      <c r="BM16" s="461"/>
      <c r="BN16" s="461"/>
      <c r="BO16" s="461"/>
      <c r="BP16" s="461"/>
      <c r="BQ16" s="461"/>
      <c r="BR16" s="461"/>
      <c r="BS16" s="461"/>
      <c r="BT16" s="461"/>
      <c r="BU16" s="461"/>
      <c r="BV16" s="461"/>
      <c r="BW16" s="461"/>
      <c r="BX16" s="461"/>
      <c r="BY16" s="461"/>
      <c r="BZ16" s="461"/>
      <c r="CA16" s="461"/>
      <c r="CB16" s="461"/>
      <c r="CC16" s="461"/>
      <c r="CD16" s="461"/>
    </row>
    <row r="17" spans="1:89" ht="18.75" customHeight="1" x14ac:dyDescent="0.2">
      <c r="A17" s="510" t="s">
        <v>31</v>
      </c>
      <c r="B17" s="510"/>
      <c r="C17" s="510"/>
      <c r="D17" s="510"/>
      <c r="E17" s="510"/>
      <c r="F17" s="510"/>
      <c r="G17" s="510"/>
      <c r="H17" s="510"/>
      <c r="I17" s="510"/>
      <c r="J17" s="510"/>
      <c r="K17" s="458"/>
      <c r="L17" s="458"/>
      <c r="M17" s="458"/>
      <c r="N17" s="458"/>
      <c r="O17" s="458"/>
      <c r="P17" s="458"/>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8"/>
      <c r="BB17" s="458"/>
      <c r="BC17" s="458"/>
      <c r="BD17" s="458"/>
      <c r="BE17" s="458"/>
      <c r="BF17" s="458"/>
      <c r="BG17" s="458"/>
      <c r="BH17" s="458"/>
      <c r="BI17" s="458"/>
      <c r="BJ17" s="458"/>
      <c r="BK17" s="458"/>
      <c r="BL17" s="458"/>
      <c r="BM17" s="458"/>
      <c r="BN17" s="458"/>
      <c r="BO17" s="458"/>
      <c r="BP17" s="458"/>
      <c r="BQ17" s="458"/>
      <c r="BR17" s="458"/>
      <c r="BS17" s="458"/>
      <c r="BT17" s="458"/>
      <c r="BU17" s="458"/>
      <c r="BV17" s="458"/>
      <c r="BW17" s="458"/>
      <c r="BX17" s="458"/>
      <c r="BY17" s="458"/>
      <c r="BZ17" s="458"/>
      <c r="CA17" s="458"/>
      <c r="CB17" s="458"/>
      <c r="CC17" s="458"/>
      <c r="CD17" s="458"/>
      <c r="CE17" s="10" t="s">
        <v>212</v>
      </c>
    </row>
    <row r="18" spans="1:89" ht="18.75" customHeight="1" x14ac:dyDescent="0.2">
      <c r="A18" s="510"/>
      <c r="B18" s="510"/>
      <c r="C18" s="510"/>
      <c r="D18" s="510"/>
      <c r="E18" s="510"/>
      <c r="F18" s="510"/>
      <c r="G18" s="510"/>
      <c r="H18" s="510"/>
      <c r="I18" s="510"/>
      <c r="J18" s="510"/>
      <c r="K18" s="458"/>
      <c r="L18" s="458"/>
      <c r="M18" s="458"/>
      <c r="N18" s="458"/>
      <c r="O18" s="458"/>
      <c r="P18" s="458"/>
      <c r="Q18" s="459"/>
      <c r="R18" s="459"/>
      <c r="S18" s="459"/>
      <c r="T18" s="459"/>
      <c r="U18" s="459"/>
      <c r="V18" s="459"/>
      <c r="W18" s="459"/>
      <c r="X18" s="459"/>
      <c r="Y18" s="459"/>
      <c r="Z18" s="459"/>
      <c r="AA18" s="459"/>
      <c r="AB18" s="459"/>
      <c r="AC18" s="459"/>
      <c r="AD18" s="459"/>
      <c r="AE18" s="459"/>
      <c r="AF18" s="459"/>
      <c r="AG18" s="459"/>
      <c r="AH18" s="459"/>
      <c r="AI18" s="459"/>
      <c r="AJ18" s="459"/>
      <c r="AK18" s="459"/>
      <c r="AL18" s="459"/>
      <c r="AM18" s="459"/>
      <c r="AN18" s="459"/>
      <c r="AO18" s="459"/>
      <c r="AP18" s="459"/>
      <c r="AQ18" s="459"/>
      <c r="AR18" s="459"/>
      <c r="AS18" s="459"/>
      <c r="AT18" s="459"/>
      <c r="AU18" s="459"/>
      <c r="AV18" s="459"/>
      <c r="AW18" s="459"/>
      <c r="AX18" s="459"/>
      <c r="AY18" s="459"/>
      <c r="AZ18" s="459"/>
      <c r="BA18" s="458"/>
      <c r="BB18" s="458"/>
      <c r="BC18" s="458"/>
      <c r="BD18" s="458"/>
      <c r="BE18" s="458"/>
      <c r="BF18" s="458"/>
      <c r="BG18" s="458"/>
      <c r="BH18" s="458"/>
      <c r="BI18" s="458"/>
      <c r="BJ18" s="458"/>
      <c r="BK18" s="458"/>
      <c r="BL18" s="458"/>
      <c r="BM18" s="458"/>
      <c r="BN18" s="458"/>
      <c r="BO18" s="458"/>
      <c r="BP18" s="458"/>
      <c r="BQ18" s="458"/>
      <c r="BR18" s="458"/>
      <c r="BS18" s="458"/>
      <c r="BT18" s="458"/>
      <c r="BU18" s="458"/>
      <c r="BV18" s="458"/>
      <c r="BW18" s="458"/>
      <c r="BX18" s="458"/>
      <c r="BY18" s="458"/>
      <c r="BZ18" s="458"/>
      <c r="CA18" s="458"/>
      <c r="CB18" s="458"/>
      <c r="CC18" s="458"/>
      <c r="CD18" s="458"/>
      <c r="CE18" s="10" t="s">
        <v>25</v>
      </c>
    </row>
    <row r="19" spans="1:89" ht="18.75" customHeight="1" x14ac:dyDescent="0.2">
      <c r="A19" s="509" t="s">
        <v>32</v>
      </c>
      <c r="B19" s="469"/>
      <c r="C19" s="469"/>
      <c r="D19" s="469"/>
      <c r="E19" s="469"/>
      <c r="F19" s="469"/>
      <c r="G19" s="469"/>
      <c r="H19" s="469"/>
      <c r="I19" s="469"/>
      <c r="J19" s="470"/>
      <c r="K19" s="462">
        <f>SUM(K21:P23)</f>
        <v>0</v>
      </c>
      <c r="L19" s="463"/>
      <c r="M19" s="463"/>
      <c r="N19" s="463"/>
      <c r="O19" s="463"/>
      <c r="P19" s="464"/>
      <c r="Q19" s="462">
        <f>SUM(Q21:V23)</f>
        <v>0</v>
      </c>
      <c r="R19" s="463"/>
      <c r="S19" s="463"/>
      <c r="T19" s="463"/>
      <c r="U19" s="463"/>
      <c r="V19" s="464"/>
      <c r="W19" s="462">
        <f>SUM(W21:AB23)</f>
        <v>0</v>
      </c>
      <c r="X19" s="463"/>
      <c r="Y19" s="463"/>
      <c r="Z19" s="463"/>
      <c r="AA19" s="463"/>
      <c r="AB19" s="464"/>
      <c r="AC19" s="462">
        <f>SUM(AC21:AH23)</f>
        <v>0</v>
      </c>
      <c r="AD19" s="463"/>
      <c r="AE19" s="463"/>
      <c r="AF19" s="463"/>
      <c r="AG19" s="463"/>
      <c r="AH19" s="464"/>
      <c r="AI19" s="462">
        <f>SUM(AI21:AN23)</f>
        <v>0</v>
      </c>
      <c r="AJ19" s="463"/>
      <c r="AK19" s="463"/>
      <c r="AL19" s="463"/>
      <c r="AM19" s="463"/>
      <c r="AN19" s="464"/>
      <c r="AO19" s="462">
        <f>SUM(AO21:AT23)</f>
        <v>0</v>
      </c>
      <c r="AP19" s="463"/>
      <c r="AQ19" s="463"/>
      <c r="AR19" s="463"/>
      <c r="AS19" s="463"/>
      <c r="AT19" s="464"/>
      <c r="AU19" s="462">
        <f>SUM(AU21:AZ23)</f>
        <v>0</v>
      </c>
      <c r="AV19" s="463"/>
      <c r="AW19" s="463"/>
      <c r="AX19" s="463"/>
      <c r="AY19" s="463"/>
      <c r="AZ19" s="464"/>
      <c r="BA19" s="462">
        <f>SUM(BA21:BF23)</f>
        <v>0</v>
      </c>
      <c r="BB19" s="463"/>
      <c r="BC19" s="463"/>
      <c r="BD19" s="463"/>
      <c r="BE19" s="463"/>
      <c r="BF19" s="464"/>
      <c r="BG19" s="462">
        <f>SUM(BG21:BL23)</f>
        <v>0</v>
      </c>
      <c r="BH19" s="463"/>
      <c r="BI19" s="463"/>
      <c r="BJ19" s="463"/>
      <c r="BK19" s="463"/>
      <c r="BL19" s="464"/>
      <c r="BM19" s="462">
        <f>SUM(BM21:BR23)</f>
        <v>0</v>
      </c>
      <c r="BN19" s="463"/>
      <c r="BO19" s="463"/>
      <c r="BP19" s="463"/>
      <c r="BQ19" s="463"/>
      <c r="BR19" s="464"/>
      <c r="BS19" s="462">
        <f>SUM(BS21:BX23)</f>
        <v>0</v>
      </c>
      <c r="BT19" s="463"/>
      <c r="BU19" s="463"/>
      <c r="BV19" s="463"/>
      <c r="BW19" s="463"/>
      <c r="BX19" s="464"/>
      <c r="BY19" s="462">
        <f>SUM(BY21:CD23)</f>
        <v>0</v>
      </c>
      <c r="BZ19" s="463"/>
      <c r="CA19" s="463"/>
      <c r="CB19" s="463"/>
      <c r="CC19" s="463"/>
      <c r="CD19" s="464"/>
      <c r="CE19" s="10" t="s">
        <v>26</v>
      </c>
    </row>
    <row r="20" spans="1:89" ht="18.75" customHeight="1" x14ac:dyDescent="0.2">
      <c r="A20" s="471"/>
      <c r="B20" s="472"/>
      <c r="C20" s="472"/>
      <c r="D20" s="472"/>
      <c r="E20" s="472"/>
      <c r="F20" s="472"/>
      <c r="G20" s="472"/>
      <c r="H20" s="472"/>
      <c r="I20" s="472"/>
      <c r="J20" s="473"/>
      <c r="K20" s="465"/>
      <c r="L20" s="466"/>
      <c r="M20" s="466"/>
      <c r="N20" s="466"/>
      <c r="O20" s="466"/>
      <c r="P20" s="467"/>
      <c r="Q20" s="465"/>
      <c r="R20" s="466"/>
      <c r="S20" s="466"/>
      <c r="T20" s="466"/>
      <c r="U20" s="466"/>
      <c r="V20" s="467"/>
      <c r="W20" s="465"/>
      <c r="X20" s="466"/>
      <c r="Y20" s="466"/>
      <c r="Z20" s="466"/>
      <c r="AA20" s="466"/>
      <c r="AB20" s="467"/>
      <c r="AC20" s="465"/>
      <c r="AD20" s="466"/>
      <c r="AE20" s="466"/>
      <c r="AF20" s="466"/>
      <c r="AG20" s="466"/>
      <c r="AH20" s="467"/>
      <c r="AI20" s="465"/>
      <c r="AJ20" s="466"/>
      <c r="AK20" s="466"/>
      <c r="AL20" s="466"/>
      <c r="AM20" s="466"/>
      <c r="AN20" s="467"/>
      <c r="AO20" s="465"/>
      <c r="AP20" s="466"/>
      <c r="AQ20" s="466"/>
      <c r="AR20" s="466"/>
      <c r="AS20" s="466"/>
      <c r="AT20" s="467"/>
      <c r="AU20" s="465"/>
      <c r="AV20" s="466"/>
      <c r="AW20" s="466"/>
      <c r="AX20" s="466"/>
      <c r="AY20" s="466"/>
      <c r="AZ20" s="467"/>
      <c r="BA20" s="465"/>
      <c r="BB20" s="466"/>
      <c r="BC20" s="466"/>
      <c r="BD20" s="466"/>
      <c r="BE20" s="466"/>
      <c r="BF20" s="467"/>
      <c r="BG20" s="465"/>
      <c r="BH20" s="466"/>
      <c r="BI20" s="466"/>
      <c r="BJ20" s="466"/>
      <c r="BK20" s="466"/>
      <c r="BL20" s="467"/>
      <c r="BM20" s="465"/>
      <c r="BN20" s="466"/>
      <c r="BO20" s="466"/>
      <c r="BP20" s="466"/>
      <c r="BQ20" s="466"/>
      <c r="BR20" s="467"/>
      <c r="BS20" s="465"/>
      <c r="BT20" s="466"/>
      <c r="BU20" s="466"/>
      <c r="BV20" s="466"/>
      <c r="BW20" s="466"/>
      <c r="BX20" s="467"/>
      <c r="BY20" s="465"/>
      <c r="BZ20" s="466"/>
      <c r="CA20" s="466"/>
      <c r="CB20" s="466"/>
      <c r="CC20" s="466"/>
      <c r="CD20" s="467"/>
    </row>
    <row r="21" spans="1:89" ht="18.75" customHeight="1" x14ac:dyDescent="0.2">
      <c r="A21" s="6"/>
      <c r="B21" s="7"/>
      <c r="C21" s="500" t="s">
        <v>3</v>
      </c>
      <c r="D21" s="501"/>
      <c r="E21" s="501"/>
      <c r="F21" s="501"/>
      <c r="G21" s="501"/>
      <c r="H21" s="501"/>
      <c r="I21" s="501"/>
      <c r="J21" s="502"/>
      <c r="K21" s="503"/>
      <c r="L21" s="504"/>
      <c r="M21" s="504"/>
      <c r="N21" s="504"/>
      <c r="O21" s="504"/>
      <c r="P21" s="505"/>
      <c r="Q21" s="506"/>
      <c r="R21" s="507"/>
      <c r="S21" s="507"/>
      <c r="T21" s="507"/>
      <c r="U21" s="507"/>
      <c r="V21" s="508"/>
      <c r="W21" s="506"/>
      <c r="X21" s="507"/>
      <c r="Y21" s="507"/>
      <c r="Z21" s="507"/>
      <c r="AA21" s="507"/>
      <c r="AB21" s="508"/>
      <c r="AC21" s="506"/>
      <c r="AD21" s="507"/>
      <c r="AE21" s="507"/>
      <c r="AF21" s="507"/>
      <c r="AG21" s="507"/>
      <c r="AH21" s="508"/>
      <c r="AI21" s="506"/>
      <c r="AJ21" s="507"/>
      <c r="AK21" s="507"/>
      <c r="AL21" s="507"/>
      <c r="AM21" s="507"/>
      <c r="AN21" s="508"/>
      <c r="AO21" s="506"/>
      <c r="AP21" s="507"/>
      <c r="AQ21" s="507"/>
      <c r="AR21" s="507"/>
      <c r="AS21" s="507"/>
      <c r="AT21" s="508"/>
      <c r="AU21" s="506"/>
      <c r="AV21" s="507"/>
      <c r="AW21" s="507"/>
      <c r="AX21" s="507"/>
      <c r="AY21" s="507"/>
      <c r="AZ21" s="508"/>
      <c r="BA21" s="503"/>
      <c r="BB21" s="504"/>
      <c r="BC21" s="504"/>
      <c r="BD21" s="504"/>
      <c r="BE21" s="504"/>
      <c r="BF21" s="505"/>
      <c r="BG21" s="503"/>
      <c r="BH21" s="504"/>
      <c r="BI21" s="504"/>
      <c r="BJ21" s="504"/>
      <c r="BK21" s="504"/>
      <c r="BL21" s="505"/>
      <c r="BM21" s="503"/>
      <c r="BN21" s="504"/>
      <c r="BO21" s="504"/>
      <c r="BP21" s="504"/>
      <c r="BQ21" s="504"/>
      <c r="BR21" s="505"/>
      <c r="BS21" s="503"/>
      <c r="BT21" s="504"/>
      <c r="BU21" s="504"/>
      <c r="BV21" s="504"/>
      <c r="BW21" s="504"/>
      <c r="BX21" s="505"/>
      <c r="BY21" s="503"/>
      <c r="BZ21" s="504"/>
      <c r="CA21" s="504"/>
      <c r="CB21" s="504"/>
      <c r="CC21" s="504"/>
      <c r="CD21" s="505"/>
      <c r="CE21" s="10" t="s">
        <v>18</v>
      </c>
    </row>
    <row r="22" spans="1:89" ht="18.75" hidden="1" customHeight="1" x14ac:dyDescent="0.2">
      <c r="A22" s="3"/>
      <c r="B22" s="4"/>
      <c r="C22" s="497" t="s">
        <v>19</v>
      </c>
      <c r="D22" s="498"/>
      <c r="E22" s="498"/>
      <c r="F22" s="498"/>
      <c r="G22" s="498"/>
      <c r="H22" s="498"/>
      <c r="I22" s="498"/>
      <c r="J22" s="499"/>
      <c r="K22" s="482"/>
      <c r="L22" s="483"/>
      <c r="M22" s="483"/>
      <c r="N22" s="483"/>
      <c r="O22" s="483"/>
      <c r="P22" s="484"/>
      <c r="Q22" s="428"/>
      <c r="R22" s="429"/>
      <c r="S22" s="429"/>
      <c r="T22" s="429"/>
      <c r="U22" s="429"/>
      <c r="V22" s="430"/>
      <c r="W22" s="428"/>
      <c r="X22" s="429"/>
      <c r="Y22" s="429"/>
      <c r="Z22" s="429"/>
      <c r="AA22" s="429"/>
      <c r="AB22" s="430"/>
      <c r="AC22" s="428"/>
      <c r="AD22" s="429"/>
      <c r="AE22" s="429"/>
      <c r="AF22" s="429"/>
      <c r="AG22" s="429"/>
      <c r="AH22" s="430"/>
      <c r="AI22" s="428"/>
      <c r="AJ22" s="429"/>
      <c r="AK22" s="429"/>
      <c r="AL22" s="429"/>
      <c r="AM22" s="429"/>
      <c r="AN22" s="430"/>
      <c r="AO22" s="428"/>
      <c r="AP22" s="429"/>
      <c r="AQ22" s="429"/>
      <c r="AR22" s="429"/>
      <c r="AS22" s="429"/>
      <c r="AT22" s="430"/>
      <c r="AU22" s="428"/>
      <c r="AV22" s="429"/>
      <c r="AW22" s="429"/>
      <c r="AX22" s="429"/>
      <c r="AY22" s="429"/>
      <c r="AZ22" s="430"/>
      <c r="BA22" s="482"/>
      <c r="BB22" s="483"/>
      <c r="BC22" s="483"/>
      <c r="BD22" s="483"/>
      <c r="BE22" s="483"/>
      <c r="BF22" s="484"/>
      <c r="BG22" s="482"/>
      <c r="BH22" s="483"/>
      <c r="BI22" s="483"/>
      <c r="BJ22" s="483"/>
      <c r="BK22" s="483"/>
      <c r="BL22" s="484"/>
      <c r="BM22" s="482"/>
      <c r="BN22" s="483"/>
      <c r="BO22" s="483"/>
      <c r="BP22" s="483"/>
      <c r="BQ22" s="483"/>
      <c r="BR22" s="484"/>
      <c r="BS22" s="482"/>
      <c r="BT22" s="483"/>
      <c r="BU22" s="483"/>
      <c r="BV22" s="483"/>
      <c r="BW22" s="483"/>
      <c r="BX22" s="484"/>
      <c r="BY22" s="482"/>
      <c r="BZ22" s="483"/>
      <c r="CA22" s="483"/>
      <c r="CB22" s="483"/>
      <c r="CC22" s="483"/>
      <c r="CD22" s="484"/>
      <c r="CE22" s="10" t="s">
        <v>28</v>
      </c>
    </row>
    <row r="23" spans="1:89" ht="18.75" customHeight="1" thickBot="1" x14ac:dyDescent="0.25">
      <c r="A23" s="3"/>
      <c r="B23" s="4"/>
      <c r="C23" s="485" t="s">
        <v>4</v>
      </c>
      <c r="D23" s="486"/>
      <c r="E23" s="486"/>
      <c r="F23" s="486"/>
      <c r="G23" s="486"/>
      <c r="H23" s="486"/>
      <c r="I23" s="486"/>
      <c r="J23" s="487"/>
      <c r="K23" s="488"/>
      <c r="L23" s="489"/>
      <c r="M23" s="489"/>
      <c r="N23" s="489"/>
      <c r="O23" s="489"/>
      <c r="P23" s="490"/>
      <c r="Q23" s="431"/>
      <c r="R23" s="432"/>
      <c r="S23" s="432"/>
      <c r="T23" s="432"/>
      <c r="U23" s="432"/>
      <c r="V23" s="433"/>
      <c r="W23" s="431"/>
      <c r="X23" s="432"/>
      <c r="Y23" s="432"/>
      <c r="Z23" s="432"/>
      <c r="AA23" s="432"/>
      <c r="AB23" s="433"/>
      <c r="AC23" s="431"/>
      <c r="AD23" s="432"/>
      <c r="AE23" s="432"/>
      <c r="AF23" s="432"/>
      <c r="AG23" s="432"/>
      <c r="AH23" s="433"/>
      <c r="AI23" s="431"/>
      <c r="AJ23" s="432"/>
      <c r="AK23" s="432"/>
      <c r="AL23" s="432"/>
      <c r="AM23" s="432"/>
      <c r="AN23" s="433"/>
      <c r="AO23" s="431"/>
      <c r="AP23" s="432"/>
      <c r="AQ23" s="432"/>
      <c r="AR23" s="432"/>
      <c r="AS23" s="432"/>
      <c r="AT23" s="433"/>
      <c r="AU23" s="431"/>
      <c r="AV23" s="432"/>
      <c r="AW23" s="432"/>
      <c r="AX23" s="432"/>
      <c r="AY23" s="432"/>
      <c r="AZ23" s="433"/>
      <c r="BA23" s="488"/>
      <c r="BB23" s="489"/>
      <c r="BC23" s="489"/>
      <c r="BD23" s="489"/>
      <c r="BE23" s="489"/>
      <c r="BF23" s="490"/>
      <c r="BG23" s="488"/>
      <c r="BH23" s="489"/>
      <c r="BI23" s="489"/>
      <c r="BJ23" s="489"/>
      <c r="BK23" s="489"/>
      <c r="BL23" s="490"/>
      <c r="BM23" s="488"/>
      <c r="BN23" s="489"/>
      <c r="BO23" s="489"/>
      <c r="BP23" s="489"/>
      <c r="BQ23" s="489"/>
      <c r="BR23" s="490"/>
      <c r="BS23" s="488"/>
      <c r="BT23" s="489"/>
      <c r="BU23" s="489"/>
      <c r="BV23" s="489"/>
      <c r="BW23" s="489"/>
      <c r="BX23" s="490"/>
      <c r="BY23" s="488"/>
      <c r="BZ23" s="489"/>
      <c r="CA23" s="489"/>
      <c r="CB23" s="489"/>
      <c r="CC23" s="489"/>
      <c r="CD23" s="490"/>
      <c r="CE23" s="10" t="s">
        <v>20</v>
      </c>
    </row>
    <row r="24" spans="1:89" ht="18.75" customHeight="1" x14ac:dyDescent="0.2">
      <c r="A24" s="491" t="s">
        <v>33</v>
      </c>
      <c r="B24" s="492"/>
      <c r="C24" s="492"/>
      <c r="D24" s="492"/>
      <c r="E24" s="492"/>
      <c r="F24" s="492"/>
      <c r="G24" s="492"/>
      <c r="H24" s="492"/>
      <c r="I24" s="492"/>
      <c r="J24" s="493"/>
      <c r="K24" s="434">
        <f>K15+K17+K19</f>
        <v>0</v>
      </c>
      <c r="L24" s="434"/>
      <c r="M24" s="434"/>
      <c r="N24" s="434"/>
      <c r="O24" s="434"/>
      <c r="P24" s="434"/>
      <c r="Q24" s="434">
        <f>Q15+Q17+Q19</f>
        <v>0</v>
      </c>
      <c r="R24" s="434"/>
      <c r="S24" s="434"/>
      <c r="T24" s="434"/>
      <c r="U24" s="434"/>
      <c r="V24" s="434"/>
      <c r="W24" s="434">
        <f>W15+W17+W19</f>
        <v>0</v>
      </c>
      <c r="X24" s="434"/>
      <c r="Y24" s="434"/>
      <c r="Z24" s="434"/>
      <c r="AA24" s="434"/>
      <c r="AB24" s="434"/>
      <c r="AC24" s="434">
        <f>AC15+AC17+AC19</f>
        <v>0</v>
      </c>
      <c r="AD24" s="434"/>
      <c r="AE24" s="434"/>
      <c r="AF24" s="434"/>
      <c r="AG24" s="434"/>
      <c r="AH24" s="434"/>
      <c r="AI24" s="434">
        <f>AI15+AI17+AI19</f>
        <v>0</v>
      </c>
      <c r="AJ24" s="434"/>
      <c r="AK24" s="434"/>
      <c r="AL24" s="434"/>
      <c r="AM24" s="434"/>
      <c r="AN24" s="434"/>
      <c r="AO24" s="434">
        <f>AO15+AO17+AO19</f>
        <v>0</v>
      </c>
      <c r="AP24" s="434"/>
      <c r="AQ24" s="434"/>
      <c r="AR24" s="434"/>
      <c r="AS24" s="434"/>
      <c r="AT24" s="434"/>
      <c r="AU24" s="434">
        <f>AU15+AU17+AU19</f>
        <v>0</v>
      </c>
      <c r="AV24" s="434"/>
      <c r="AW24" s="434"/>
      <c r="AX24" s="434"/>
      <c r="AY24" s="434"/>
      <c r="AZ24" s="434"/>
      <c r="BA24" s="434">
        <f>BA15+BA17+BA19</f>
        <v>0</v>
      </c>
      <c r="BB24" s="434"/>
      <c r="BC24" s="434"/>
      <c r="BD24" s="434"/>
      <c r="BE24" s="434"/>
      <c r="BF24" s="434"/>
      <c r="BG24" s="434">
        <f>BG15+BG17+BG19</f>
        <v>0</v>
      </c>
      <c r="BH24" s="434"/>
      <c r="BI24" s="434"/>
      <c r="BJ24" s="434"/>
      <c r="BK24" s="434"/>
      <c r="BL24" s="434"/>
      <c r="BM24" s="434">
        <f>BM15+BM17+BM19</f>
        <v>0</v>
      </c>
      <c r="BN24" s="434"/>
      <c r="BO24" s="434"/>
      <c r="BP24" s="434"/>
      <c r="BQ24" s="434"/>
      <c r="BR24" s="434"/>
      <c r="BS24" s="434">
        <f>BS15+BS17+BS19</f>
        <v>0</v>
      </c>
      <c r="BT24" s="434"/>
      <c r="BU24" s="434"/>
      <c r="BV24" s="434"/>
      <c r="BW24" s="434"/>
      <c r="BX24" s="434"/>
      <c r="BY24" s="434">
        <f>BY15+BY17+BY19</f>
        <v>0</v>
      </c>
      <c r="BZ24" s="434"/>
      <c r="CA24" s="434"/>
      <c r="CB24" s="434"/>
      <c r="CC24" s="434"/>
      <c r="CD24" s="480"/>
      <c r="CE24" s="10" t="s">
        <v>17</v>
      </c>
    </row>
    <row r="25" spans="1:89" ht="18.75" customHeight="1" thickBot="1" x14ac:dyDescent="0.25">
      <c r="A25" s="494"/>
      <c r="B25" s="495"/>
      <c r="C25" s="495"/>
      <c r="D25" s="495"/>
      <c r="E25" s="495"/>
      <c r="F25" s="495"/>
      <c r="G25" s="495"/>
      <c r="H25" s="495"/>
      <c r="I25" s="495"/>
      <c r="J25" s="496"/>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35"/>
      <c r="BR25" s="435"/>
      <c r="BS25" s="435"/>
      <c r="BT25" s="435"/>
      <c r="BU25" s="435"/>
      <c r="BV25" s="435"/>
      <c r="BW25" s="435"/>
      <c r="BX25" s="435"/>
      <c r="BY25" s="435"/>
      <c r="BZ25" s="435"/>
      <c r="CA25" s="435"/>
      <c r="CB25" s="435"/>
      <c r="CC25" s="435"/>
      <c r="CD25" s="481"/>
    </row>
    <row r="26" spans="1:89" ht="18.75" customHeight="1" x14ac:dyDescent="0.2">
      <c r="A26" s="468" t="s">
        <v>34</v>
      </c>
      <c r="B26" s="469"/>
      <c r="C26" s="469"/>
      <c r="D26" s="469"/>
      <c r="E26" s="469"/>
      <c r="F26" s="469"/>
      <c r="G26" s="469"/>
      <c r="H26" s="469"/>
      <c r="I26" s="469"/>
      <c r="J26" s="470"/>
      <c r="K26" s="462"/>
      <c r="L26" s="463"/>
      <c r="M26" s="463"/>
      <c r="N26" s="463"/>
      <c r="O26" s="463"/>
      <c r="P26" s="464"/>
      <c r="Q26" s="436">
        <f>'(参考様式)エネルギー起源二酸化炭素排出量計算用'!I25</f>
        <v>0</v>
      </c>
      <c r="R26" s="437"/>
      <c r="S26" s="437"/>
      <c r="T26" s="437"/>
      <c r="U26" s="437"/>
      <c r="V26" s="438"/>
      <c r="W26" s="436">
        <f>'(参考様式)エネルギー起源二酸化炭素排出量計算用'!L25</f>
        <v>0</v>
      </c>
      <c r="X26" s="437"/>
      <c r="Y26" s="437"/>
      <c r="Z26" s="437"/>
      <c r="AA26" s="437"/>
      <c r="AB26" s="438"/>
      <c r="AC26" s="436">
        <f>'(参考様式)エネルギー起源二酸化炭素排出量計算用'!O25</f>
        <v>0</v>
      </c>
      <c r="AD26" s="437"/>
      <c r="AE26" s="437"/>
      <c r="AF26" s="437"/>
      <c r="AG26" s="437"/>
      <c r="AH26" s="438"/>
      <c r="AI26" s="436">
        <f>'(参考様式)エネルギー起源二酸化炭素排出量計算用'!R25</f>
        <v>0</v>
      </c>
      <c r="AJ26" s="437"/>
      <c r="AK26" s="437"/>
      <c r="AL26" s="437"/>
      <c r="AM26" s="437"/>
      <c r="AN26" s="438"/>
      <c r="AO26" s="436">
        <f>'(参考様式)エネルギー起源二酸化炭素排出量計算用'!U25</f>
        <v>0</v>
      </c>
      <c r="AP26" s="437"/>
      <c r="AQ26" s="437"/>
      <c r="AR26" s="437"/>
      <c r="AS26" s="437"/>
      <c r="AT26" s="438"/>
      <c r="AU26" s="436">
        <f>'(参考様式)エネルギー起源二酸化炭素排出量計算用'!X25</f>
        <v>0</v>
      </c>
      <c r="AV26" s="437"/>
      <c r="AW26" s="437"/>
      <c r="AX26" s="437"/>
      <c r="AY26" s="437"/>
      <c r="AZ26" s="438"/>
      <c r="BA26" s="462"/>
      <c r="BB26" s="463"/>
      <c r="BC26" s="463"/>
      <c r="BD26" s="463"/>
      <c r="BE26" s="463"/>
      <c r="BF26" s="464"/>
      <c r="BG26" s="462"/>
      <c r="BH26" s="463"/>
      <c r="BI26" s="463"/>
      <c r="BJ26" s="463"/>
      <c r="BK26" s="463"/>
      <c r="BL26" s="464"/>
      <c r="BM26" s="462"/>
      <c r="BN26" s="463"/>
      <c r="BO26" s="463"/>
      <c r="BP26" s="463"/>
      <c r="BQ26" s="463"/>
      <c r="BR26" s="464"/>
      <c r="BS26" s="462"/>
      <c r="BT26" s="463"/>
      <c r="BU26" s="463"/>
      <c r="BV26" s="463"/>
      <c r="BW26" s="463"/>
      <c r="BX26" s="464"/>
      <c r="BY26" s="462"/>
      <c r="BZ26" s="463"/>
      <c r="CA26" s="463"/>
      <c r="CB26" s="463"/>
      <c r="CC26" s="463"/>
      <c r="CD26" s="464"/>
      <c r="CE26" s="523" t="s">
        <v>194</v>
      </c>
      <c r="CF26" s="524"/>
      <c r="CG26" s="524"/>
      <c r="CH26" s="524"/>
      <c r="CI26" s="524"/>
      <c r="CJ26" s="524"/>
      <c r="CK26" s="524"/>
    </row>
    <row r="27" spans="1:89" ht="18.75" customHeight="1" x14ac:dyDescent="0.2">
      <c r="A27" s="471"/>
      <c r="B27" s="472"/>
      <c r="C27" s="472"/>
      <c r="D27" s="472"/>
      <c r="E27" s="472"/>
      <c r="F27" s="472"/>
      <c r="G27" s="472"/>
      <c r="H27" s="472"/>
      <c r="I27" s="472"/>
      <c r="J27" s="473"/>
      <c r="K27" s="465"/>
      <c r="L27" s="466"/>
      <c r="M27" s="466"/>
      <c r="N27" s="466"/>
      <c r="O27" s="466"/>
      <c r="P27" s="467"/>
      <c r="Q27" s="439"/>
      <c r="R27" s="440"/>
      <c r="S27" s="440"/>
      <c r="T27" s="440"/>
      <c r="U27" s="440"/>
      <c r="V27" s="441"/>
      <c r="W27" s="439"/>
      <c r="X27" s="440"/>
      <c r="Y27" s="440"/>
      <c r="Z27" s="440"/>
      <c r="AA27" s="440"/>
      <c r="AB27" s="441"/>
      <c r="AC27" s="439"/>
      <c r="AD27" s="440"/>
      <c r="AE27" s="440"/>
      <c r="AF27" s="440"/>
      <c r="AG27" s="440"/>
      <c r="AH27" s="441"/>
      <c r="AI27" s="439"/>
      <c r="AJ27" s="440"/>
      <c r="AK27" s="440"/>
      <c r="AL27" s="440"/>
      <c r="AM27" s="440"/>
      <c r="AN27" s="441"/>
      <c r="AO27" s="439"/>
      <c r="AP27" s="440"/>
      <c r="AQ27" s="440"/>
      <c r="AR27" s="440"/>
      <c r="AS27" s="440"/>
      <c r="AT27" s="441"/>
      <c r="AU27" s="439"/>
      <c r="AV27" s="440"/>
      <c r="AW27" s="440"/>
      <c r="AX27" s="440"/>
      <c r="AY27" s="440"/>
      <c r="AZ27" s="441"/>
      <c r="BA27" s="465"/>
      <c r="BB27" s="466"/>
      <c r="BC27" s="466"/>
      <c r="BD27" s="466"/>
      <c r="BE27" s="466"/>
      <c r="BF27" s="467"/>
      <c r="BG27" s="465"/>
      <c r="BH27" s="466"/>
      <c r="BI27" s="466"/>
      <c r="BJ27" s="466"/>
      <c r="BK27" s="466"/>
      <c r="BL27" s="467"/>
      <c r="BM27" s="465"/>
      <c r="BN27" s="466"/>
      <c r="BO27" s="466"/>
      <c r="BP27" s="466"/>
      <c r="BQ27" s="466"/>
      <c r="BR27" s="467"/>
      <c r="BS27" s="465"/>
      <c r="BT27" s="466"/>
      <c r="BU27" s="466"/>
      <c r="BV27" s="466"/>
      <c r="BW27" s="466"/>
      <c r="BX27" s="467"/>
      <c r="BY27" s="465"/>
      <c r="BZ27" s="466"/>
      <c r="CA27" s="466"/>
      <c r="CB27" s="466"/>
      <c r="CC27" s="466"/>
      <c r="CD27" s="467"/>
    </row>
    <row r="28" spans="1:89" ht="18.75" customHeight="1" x14ac:dyDescent="0.2">
      <c r="A28" s="468" t="s">
        <v>35</v>
      </c>
      <c r="B28" s="469"/>
      <c r="C28" s="469"/>
      <c r="D28" s="469"/>
      <c r="E28" s="469"/>
      <c r="F28" s="469"/>
      <c r="G28" s="469"/>
      <c r="H28" s="469"/>
      <c r="I28" s="469"/>
      <c r="J28" s="470"/>
      <c r="K28" s="462" t="e">
        <f>+K24/K26</f>
        <v>#DIV/0!</v>
      </c>
      <c r="L28" s="463"/>
      <c r="M28" s="463"/>
      <c r="N28" s="463"/>
      <c r="O28" s="463"/>
      <c r="P28" s="464"/>
      <c r="Q28" s="442" t="str">
        <f>IFERROR(+Q24/Q26,"")</f>
        <v/>
      </c>
      <c r="R28" s="443"/>
      <c r="S28" s="443"/>
      <c r="T28" s="443"/>
      <c r="U28" s="443"/>
      <c r="V28" s="444"/>
      <c r="W28" s="442" t="str">
        <f>IFERROR(+W24/W26,"")</f>
        <v/>
      </c>
      <c r="X28" s="443"/>
      <c r="Y28" s="443"/>
      <c r="Z28" s="443"/>
      <c r="AA28" s="443"/>
      <c r="AB28" s="444"/>
      <c r="AC28" s="442" t="str">
        <f t="shared" ref="AC28" si="0">IFERROR(+AC24/AC26,"")</f>
        <v/>
      </c>
      <c r="AD28" s="443"/>
      <c r="AE28" s="443"/>
      <c r="AF28" s="443"/>
      <c r="AG28" s="443"/>
      <c r="AH28" s="444"/>
      <c r="AI28" s="442" t="str">
        <f t="shared" ref="AI28" si="1">IFERROR(+AI24/AI26,"")</f>
        <v/>
      </c>
      <c r="AJ28" s="443"/>
      <c r="AK28" s="443"/>
      <c r="AL28" s="443"/>
      <c r="AM28" s="443"/>
      <c r="AN28" s="444"/>
      <c r="AO28" s="442" t="str">
        <f t="shared" ref="AO28" si="2">IFERROR(+AO24/AO26,"")</f>
        <v/>
      </c>
      <c r="AP28" s="443"/>
      <c r="AQ28" s="443"/>
      <c r="AR28" s="443"/>
      <c r="AS28" s="443"/>
      <c r="AT28" s="444"/>
      <c r="AU28" s="442" t="str">
        <f t="shared" ref="AU28" si="3">IFERROR(+AU24/AU26,"")</f>
        <v/>
      </c>
      <c r="AV28" s="443"/>
      <c r="AW28" s="443"/>
      <c r="AX28" s="443"/>
      <c r="AY28" s="443"/>
      <c r="AZ28" s="444"/>
      <c r="BA28" s="462" t="e">
        <f t="shared" ref="BA28" si="4">+BA24/BA26</f>
        <v>#DIV/0!</v>
      </c>
      <c r="BB28" s="463"/>
      <c r="BC28" s="463"/>
      <c r="BD28" s="463"/>
      <c r="BE28" s="463"/>
      <c r="BF28" s="464"/>
      <c r="BG28" s="462" t="e">
        <f t="shared" ref="BG28" si="5">+BG24/BG26</f>
        <v>#DIV/0!</v>
      </c>
      <c r="BH28" s="463"/>
      <c r="BI28" s="463"/>
      <c r="BJ28" s="463"/>
      <c r="BK28" s="463"/>
      <c r="BL28" s="464"/>
      <c r="BM28" s="462" t="e">
        <f t="shared" ref="BM28" si="6">+BM24/BM26</f>
        <v>#DIV/0!</v>
      </c>
      <c r="BN28" s="463"/>
      <c r="BO28" s="463"/>
      <c r="BP28" s="463"/>
      <c r="BQ28" s="463"/>
      <c r="BR28" s="464"/>
      <c r="BS28" s="462" t="e">
        <f t="shared" ref="BS28" si="7">+BS24/BS26</f>
        <v>#DIV/0!</v>
      </c>
      <c r="BT28" s="463"/>
      <c r="BU28" s="463"/>
      <c r="BV28" s="463"/>
      <c r="BW28" s="463"/>
      <c r="BX28" s="464"/>
      <c r="BY28" s="462" t="e">
        <f t="shared" ref="BY28" si="8">+BY24/BY26</f>
        <v>#DIV/0!</v>
      </c>
      <c r="BZ28" s="463"/>
      <c r="CA28" s="463"/>
      <c r="CB28" s="463"/>
      <c r="CC28" s="463"/>
      <c r="CD28" s="464"/>
      <c r="CE28" s="10" t="s">
        <v>17</v>
      </c>
    </row>
    <row r="29" spans="1:89" ht="18.75" customHeight="1" x14ac:dyDescent="0.2">
      <c r="A29" s="471"/>
      <c r="B29" s="472"/>
      <c r="C29" s="472"/>
      <c r="D29" s="472"/>
      <c r="E29" s="472"/>
      <c r="F29" s="472"/>
      <c r="G29" s="472"/>
      <c r="H29" s="472"/>
      <c r="I29" s="472"/>
      <c r="J29" s="473"/>
      <c r="K29" s="465"/>
      <c r="L29" s="466"/>
      <c r="M29" s="466"/>
      <c r="N29" s="466"/>
      <c r="O29" s="466"/>
      <c r="P29" s="467"/>
      <c r="Q29" s="445"/>
      <c r="R29" s="446"/>
      <c r="S29" s="446"/>
      <c r="T29" s="446"/>
      <c r="U29" s="446"/>
      <c r="V29" s="447"/>
      <c r="W29" s="445"/>
      <c r="X29" s="446"/>
      <c r="Y29" s="446"/>
      <c r="Z29" s="446"/>
      <c r="AA29" s="446"/>
      <c r="AB29" s="447"/>
      <c r="AC29" s="445"/>
      <c r="AD29" s="446"/>
      <c r="AE29" s="446"/>
      <c r="AF29" s="446"/>
      <c r="AG29" s="446"/>
      <c r="AH29" s="447"/>
      <c r="AI29" s="445"/>
      <c r="AJ29" s="446"/>
      <c r="AK29" s="446"/>
      <c r="AL29" s="446"/>
      <c r="AM29" s="446"/>
      <c r="AN29" s="447"/>
      <c r="AO29" s="445"/>
      <c r="AP29" s="446"/>
      <c r="AQ29" s="446"/>
      <c r="AR29" s="446"/>
      <c r="AS29" s="446"/>
      <c r="AT29" s="447"/>
      <c r="AU29" s="445"/>
      <c r="AV29" s="446"/>
      <c r="AW29" s="446"/>
      <c r="AX29" s="446"/>
      <c r="AY29" s="446"/>
      <c r="AZ29" s="447"/>
      <c r="BA29" s="465"/>
      <c r="BB29" s="466"/>
      <c r="BC29" s="466"/>
      <c r="BD29" s="466"/>
      <c r="BE29" s="466"/>
      <c r="BF29" s="467"/>
      <c r="BG29" s="465"/>
      <c r="BH29" s="466"/>
      <c r="BI29" s="466"/>
      <c r="BJ29" s="466"/>
      <c r="BK29" s="466"/>
      <c r="BL29" s="467"/>
      <c r="BM29" s="465"/>
      <c r="BN29" s="466"/>
      <c r="BO29" s="466"/>
      <c r="BP29" s="466"/>
      <c r="BQ29" s="466"/>
      <c r="BR29" s="467"/>
      <c r="BS29" s="465"/>
      <c r="BT29" s="466"/>
      <c r="BU29" s="466"/>
      <c r="BV29" s="466"/>
      <c r="BW29" s="466"/>
      <c r="BX29" s="467"/>
      <c r="BY29" s="465"/>
      <c r="BZ29" s="466"/>
      <c r="CA29" s="466"/>
      <c r="CB29" s="466"/>
      <c r="CC29" s="466"/>
      <c r="CD29" s="467"/>
    </row>
    <row r="30" spans="1:89" ht="18.75" customHeight="1" x14ac:dyDescent="0.2">
      <c r="A30" s="468" t="s">
        <v>38</v>
      </c>
      <c r="B30" s="469"/>
      <c r="C30" s="469"/>
      <c r="D30" s="469"/>
      <c r="E30" s="469"/>
      <c r="F30" s="469"/>
      <c r="G30" s="469"/>
      <c r="H30" s="469"/>
      <c r="I30" s="469"/>
      <c r="J30" s="470"/>
      <c r="K30" s="474"/>
      <c r="L30" s="475"/>
      <c r="M30" s="475"/>
      <c r="N30" s="475"/>
      <c r="O30" s="475"/>
      <c r="P30" s="476"/>
      <c r="Q30" s="474"/>
      <c r="R30" s="475"/>
      <c r="S30" s="475"/>
      <c r="T30" s="475"/>
      <c r="U30" s="475"/>
      <c r="V30" s="476"/>
      <c r="W30" s="442" t="str">
        <f>IFERROR(+(W28-$Q$28)/$Q$28,"")</f>
        <v/>
      </c>
      <c r="X30" s="443"/>
      <c r="Y30" s="443"/>
      <c r="Z30" s="443"/>
      <c r="AA30" s="443"/>
      <c r="AB30" s="444"/>
      <c r="AC30" s="442" t="str">
        <f>IFERROR((AC28-$Q$28)/$Q$28,"")</f>
        <v/>
      </c>
      <c r="AD30" s="443"/>
      <c r="AE30" s="443"/>
      <c r="AF30" s="443"/>
      <c r="AG30" s="443"/>
      <c r="AH30" s="444"/>
      <c r="AI30" s="442" t="str">
        <f>IFERROR((AI28-$Q$28)/$Q$28,"")</f>
        <v/>
      </c>
      <c r="AJ30" s="443"/>
      <c r="AK30" s="443"/>
      <c r="AL30" s="443"/>
      <c r="AM30" s="443"/>
      <c r="AN30" s="444"/>
      <c r="AO30" s="442" t="str">
        <f>IFERROR((AO28-$Q$28)/$Q$28,"")</f>
        <v/>
      </c>
      <c r="AP30" s="443"/>
      <c r="AQ30" s="443"/>
      <c r="AR30" s="443"/>
      <c r="AS30" s="443"/>
      <c r="AT30" s="444"/>
      <c r="AU30" s="442" t="str">
        <f>IFERROR((AU28-$Q$28)/$Q$28,"")</f>
        <v/>
      </c>
      <c r="AV30" s="443"/>
      <c r="AW30" s="443"/>
      <c r="AX30" s="443"/>
      <c r="AY30" s="443"/>
      <c r="AZ30" s="444"/>
      <c r="BA30" s="462"/>
      <c r="BB30" s="463"/>
      <c r="BC30" s="463"/>
      <c r="BD30" s="463"/>
      <c r="BE30" s="463"/>
      <c r="BF30" s="464"/>
      <c r="BG30" s="462"/>
      <c r="BH30" s="463"/>
      <c r="BI30" s="463"/>
      <c r="BJ30" s="463"/>
      <c r="BK30" s="463"/>
      <c r="BL30" s="464"/>
      <c r="BM30" s="462"/>
      <c r="BN30" s="463"/>
      <c r="BO30" s="463"/>
      <c r="BP30" s="463"/>
      <c r="BQ30" s="463"/>
      <c r="BR30" s="464"/>
      <c r="BS30" s="462"/>
      <c r="BT30" s="463"/>
      <c r="BU30" s="463"/>
      <c r="BV30" s="463"/>
      <c r="BW30" s="463"/>
      <c r="BX30" s="464"/>
      <c r="BY30" s="462"/>
      <c r="BZ30" s="463"/>
      <c r="CA30" s="463"/>
      <c r="CB30" s="463"/>
      <c r="CC30" s="463"/>
      <c r="CD30" s="464"/>
      <c r="CE30" s="10" t="s">
        <v>17</v>
      </c>
    </row>
    <row r="31" spans="1:89" ht="18.75" customHeight="1" x14ac:dyDescent="0.2">
      <c r="A31" s="471"/>
      <c r="B31" s="472"/>
      <c r="C31" s="472"/>
      <c r="D31" s="472"/>
      <c r="E31" s="472"/>
      <c r="F31" s="472"/>
      <c r="G31" s="472"/>
      <c r="H31" s="472"/>
      <c r="I31" s="472"/>
      <c r="J31" s="473"/>
      <c r="K31" s="477"/>
      <c r="L31" s="478"/>
      <c r="M31" s="478"/>
      <c r="N31" s="478"/>
      <c r="O31" s="478"/>
      <c r="P31" s="479"/>
      <c r="Q31" s="477"/>
      <c r="R31" s="478"/>
      <c r="S31" s="478"/>
      <c r="T31" s="478"/>
      <c r="U31" s="478"/>
      <c r="V31" s="479"/>
      <c r="W31" s="445"/>
      <c r="X31" s="446"/>
      <c r="Y31" s="446"/>
      <c r="Z31" s="446"/>
      <c r="AA31" s="446"/>
      <c r="AB31" s="447"/>
      <c r="AC31" s="445"/>
      <c r="AD31" s="446"/>
      <c r="AE31" s="446"/>
      <c r="AF31" s="446"/>
      <c r="AG31" s="446"/>
      <c r="AH31" s="447"/>
      <c r="AI31" s="445"/>
      <c r="AJ31" s="446"/>
      <c r="AK31" s="446"/>
      <c r="AL31" s="446"/>
      <c r="AM31" s="446"/>
      <c r="AN31" s="447"/>
      <c r="AO31" s="445"/>
      <c r="AP31" s="446"/>
      <c r="AQ31" s="446"/>
      <c r="AR31" s="446"/>
      <c r="AS31" s="446"/>
      <c r="AT31" s="447"/>
      <c r="AU31" s="445"/>
      <c r="AV31" s="446"/>
      <c r="AW31" s="446"/>
      <c r="AX31" s="446"/>
      <c r="AY31" s="446"/>
      <c r="AZ31" s="447"/>
      <c r="BA31" s="465"/>
      <c r="BB31" s="466"/>
      <c r="BC31" s="466"/>
      <c r="BD31" s="466"/>
      <c r="BE31" s="466"/>
      <c r="BF31" s="467"/>
      <c r="BG31" s="465"/>
      <c r="BH31" s="466"/>
      <c r="BI31" s="466"/>
      <c r="BJ31" s="466"/>
      <c r="BK31" s="466"/>
      <c r="BL31" s="467"/>
      <c r="BM31" s="465"/>
      <c r="BN31" s="466"/>
      <c r="BO31" s="466"/>
      <c r="BP31" s="466"/>
      <c r="BQ31" s="466"/>
      <c r="BR31" s="467"/>
      <c r="BS31" s="465"/>
      <c r="BT31" s="466"/>
      <c r="BU31" s="466"/>
      <c r="BV31" s="466"/>
      <c r="BW31" s="466"/>
      <c r="BX31" s="467"/>
      <c r="BY31" s="465"/>
      <c r="BZ31" s="466"/>
      <c r="CA31" s="466"/>
      <c r="CB31" s="466"/>
      <c r="CC31" s="466"/>
      <c r="CD31" s="467"/>
    </row>
    <row r="32" spans="1:89" ht="18.75" customHeight="1" x14ac:dyDescent="0.2"/>
    <row r="33" spans="1:2" ht="18.75" customHeight="1" x14ac:dyDescent="0.2">
      <c r="A33" t="s">
        <v>21</v>
      </c>
    </row>
    <row r="34" spans="1:2" ht="18.75" customHeight="1" x14ac:dyDescent="0.2">
      <c r="B34" t="s">
        <v>15</v>
      </c>
    </row>
    <row r="35" spans="1:2" ht="18.75" customHeight="1" x14ac:dyDescent="0.2">
      <c r="B35" t="s">
        <v>199</v>
      </c>
    </row>
    <row r="36" spans="1:2" ht="18.75" customHeight="1" x14ac:dyDescent="0.2"/>
    <row r="37" spans="1:2" ht="18.75" customHeight="1" x14ac:dyDescent="0.2"/>
  </sheetData>
  <mergeCells count="209">
    <mergeCell ref="CE26:CK26"/>
    <mergeCell ref="C4:L4"/>
    <mergeCell ref="A5:J6"/>
    <mergeCell ref="K5:P5"/>
    <mergeCell ref="Q5:V5"/>
    <mergeCell ref="W5:AB5"/>
    <mergeCell ref="AC5:AH5"/>
    <mergeCell ref="AI5:AN5"/>
    <mergeCell ref="AU5:AZ5"/>
    <mergeCell ref="BA5:BF5"/>
    <mergeCell ref="BG5:BL5"/>
    <mergeCell ref="BM5:BR5"/>
    <mergeCell ref="BS5:BX5"/>
    <mergeCell ref="BY5:CD5"/>
    <mergeCell ref="K6:P6"/>
    <mergeCell ref="Q6:V6"/>
    <mergeCell ref="W6:AB6"/>
    <mergeCell ref="AC6:AH6"/>
    <mergeCell ref="AI6:AN6"/>
    <mergeCell ref="AU6:AZ6"/>
    <mergeCell ref="BA6:BF6"/>
    <mergeCell ref="BG6:BL6"/>
    <mergeCell ref="BM6:BR6"/>
    <mergeCell ref="BS6:BX6"/>
    <mergeCell ref="BY6:CD6"/>
    <mergeCell ref="A7:J8"/>
    <mergeCell ref="K7:P8"/>
    <mergeCell ref="Q7:V8"/>
    <mergeCell ref="W7:AB8"/>
    <mergeCell ref="AC7:AH8"/>
    <mergeCell ref="BY7:CD8"/>
    <mergeCell ref="A9:J10"/>
    <mergeCell ref="K9:P10"/>
    <mergeCell ref="Q9:V10"/>
    <mergeCell ref="W9:AB10"/>
    <mergeCell ref="AC9:AH10"/>
    <mergeCell ref="AI9:AN10"/>
    <mergeCell ref="AU9:AZ10"/>
    <mergeCell ref="BA9:BF10"/>
    <mergeCell ref="BG9:BL10"/>
    <mergeCell ref="AI7:AN8"/>
    <mergeCell ref="AU7:AZ8"/>
    <mergeCell ref="BA7:BF8"/>
    <mergeCell ref="BG7:BL8"/>
    <mergeCell ref="BM7:BR8"/>
    <mergeCell ref="BS7:BX8"/>
    <mergeCell ref="BM9:BR10"/>
    <mergeCell ref="BS9:BX10"/>
    <mergeCell ref="BY9:CD10"/>
    <mergeCell ref="A11:J12"/>
    <mergeCell ref="K11:P12"/>
    <mergeCell ref="Q11:V12"/>
    <mergeCell ref="W11:AB12"/>
    <mergeCell ref="AC11:AH12"/>
    <mergeCell ref="AI11:AN12"/>
    <mergeCell ref="AU11:AZ12"/>
    <mergeCell ref="BA11:BF12"/>
    <mergeCell ref="BG11:BL12"/>
    <mergeCell ref="BM11:BR12"/>
    <mergeCell ref="BS11:BX12"/>
    <mergeCell ref="BY11:CD12"/>
    <mergeCell ref="A13:J14"/>
    <mergeCell ref="K13:P14"/>
    <mergeCell ref="Q13:V14"/>
    <mergeCell ref="W13:AB14"/>
    <mergeCell ref="AC13:AH14"/>
    <mergeCell ref="BM15:BR16"/>
    <mergeCell ref="BS15:BX16"/>
    <mergeCell ref="BY15:CD16"/>
    <mergeCell ref="BY13:CD14"/>
    <mergeCell ref="A15:J16"/>
    <mergeCell ref="K15:P16"/>
    <mergeCell ref="Q15:V16"/>
    <mergeCell ref="W15:AB16"/>
    <mergeCell ref="AC15:AH16"/>
    <mergeCell ref="AI15:AN16"/>
    <mergeCell ref="AU15:AZ16"/>
    <mergeCell ref="BA15:BF16"/>
    <mergeCell ref="BG15:BL16"/>
    <mergeCell ref="AI13:AN14"/>
    <mergeCell ref="AU13:AZ14"/>
    <mergeCell ref="BA13:BF14"/>
    <mergeCell ref="A17:J18"/>
    <mergeCell ref="K17:P18"/>
    <mergeCell ref="Q17:V18"/>
    <mergeCell ref="W17:AB18"/>
    <mergeCell ref="AC17:AH18"/>
    <mergeCell ref="AI17:AN18"/>
    <mergeCell ref="AU17:AZ18"/>
    <mergeCell ref="BA17:BF18"/>
    <mergeCell ref="BG17:BL18"/>
    <mergeCell ref="K19:P20"/>
    <mergeCell ref="Q19:V20"/>
    <mergeCell ref="W19:AB20"/>
    <mergeCell ref="AC19:AH20"/>
    <mergeCell ref="BM21:BR21"/>
    <mergeCell ref="BS21:BX21"/>
    <mergeCell ref="BY21:CD21"/>
    <mergeCell ref="BG13:BL14"/>
    <mergeCell ref="BM13:BR14"/>
    <mergeCell ref="BS13:BX14"/>
    <mergeCell ref="BM17:BR18"/>
    <mergeCell ref="BS17:BX18"/>
    <mergeCell ref="BY17:CD18"/>
    <mergeCell ref="AO21:AT21"/>
    <mergeCell ref="Q22:V22"/>
    <mergeCell ref="W22:AB22"/>
    <mergeCell ref="AC22:AH22"/>
    <mergeCell ref="AI22:AN22"/>
    <mergeCell ref="AU22:AZ22"/>
    <mergeCell ref="BA22:BF22"/>
    <mergeCell ref="BG22:BL22"/>
    <mergeCell ref="BY19:CD20"/>
    <mergeCell ref="C21:J21"/>
    <mergeCell ref="K21:P21"/>
    <mergeCell ref="Q21:V21"/>
    <mergeCell ref="W21:AB21"/>
    <mergeCell ref="AC21:AH21"/>
    <mergeCell ref="AI21:AN21"/>
    <mergeCell ref="AU21:AZ21"/>
    <mergeCell ref="BA21:BF21"/>
    <mergeCell ref="BG21:BL21"/>
    <mergeCell ref="AI19:AN20"/>
    <mergeCell ref="AU19:AZ20"/>
    <mergeCell ref="BA19:BF20"/>
    <mergeCell ref="BG19:BL20"/>
    <mergeCell ref="BM19:BR20"/>
    <mergeCell ref="BS19:BX20"/>
    <mergeCell ref="A19:J20"/>
    <mergeCell ref="BM22:BR22"/>
    <mergeCell ref="BS22:BX22"/>
    <mergeCell ref="BY22:CD22"/>
    <mergeCell ref="C23:J23"/>
    <mergeCell ref="K23:P23"/>
    <mergeCell ref="Q23:V23"/>
    <mergeCell ref="W23:AB23"/>
    <mergeCell ref="AC23:AH23"/>
    <mergeCell ref="A24:J25"/>
    <mergeCell ref="K24:P25"/>
    <mergeCell ref="Q24:V25"/>
    <mergeCell ref="W24:AB25"/>
    <mergeCell ref="AC24:AH25"/>
    <mergeCell ref="AI24:AN25"/>
    <mergeCell ref="AU24:AZ25"/>
    <mergeCell ref="BY23:CD23"/>
    <mergeCell ref="AI23:AN23"/>
    <mergeCell ref="AU23:AZ23"/>
    <mergeCell ref="BA23:BF23"/>
    <mergeCell ref="BG23:BL23"/>
    <mergeCell ref="BM23:BR23"/>
    <mergeCell ref="BS23:BX23"/>
    <mergeCell ref="C22:J22"/>
    <mergeCell ref="K22:P22"/>
    <mergeCell ref="BM30:BR31"/>
    <mergeCell ref="BS30:BX31"/>
    <mergeCell ref="BY30:CD31"/>
    <mergeCell ref="BA24:BF25"/>
    <mergeCell ref="BG24:BL25"/>
    <mergeCell ref="BM24:BR25"/>
    <mergeCell ref="BS24:BX25"/>
    <mergeCell ref="BY24:CD25"/>
    <mergeCell ref="BM26:BR27"/>
    <mergeCell ref="BS26:BX27"/>
    <mergeCell ref="BY26:CD27"/>
    <mergeCell ref="BM28:BR29"/>
    <mergeCell ref="BS28:BX29"/>
    <mergeCell ref="BY28:CD29"/>
    <mergeCell ref="AI26:AN27"/>
    <mergeCell ref="AU26:AZ27"/>
    <mergeCell ref="BA26:BF27"/>
    <mergeCell ref="BG26:BL27"/>
    <mergeCell ref="A28:J29"/>
    <mergeCell ref="K28:P29"/>
    <mergeCell ref="Q28:V29"/>
    <mergeCell ref="W28:AB29"/>
    <mergeCell ref="AC28:AH29"/>
    <mergeCell ref="AI28:AN29"/>
    <mergeCell ref="A26:J27"/>
    <mergeCell ref="K26:P27"/>
    <mergeCell ref="Q26:V27"/>
    <mergeCell ref="W26:AB27"/>
    <mergeCell ref="AC26:AH27"/>
    <mergeCell ref="A30:J31"/>
    <mergeCell ref="K30:P31"/>
    <mergeCell ref="Q30:V31"/>
    <mergeCell ref="W30:AB31"/>
    <mergeCell ref="AC30:AH31"/>
    <mergeCell ref="AI30:AN31"/>
    <mergeCell ref="AU28:AZ29"/>
    <mergeCell ref="BA28:BF29"/>
    <mergeCell ref="BG28:BL29"/>
    <mergeCell ref="AU30:AZ31"/>
    <mergeCell ref="BA30:BF31"/>
    <mergeCell ref="BG30:BL31"/>
    <mergeCell ref="AO22:AT22"/>
    <mergeCell ref="AO23:AT23"/>
    <mergeCell ref="AO24:AT25"/>
    <mergeCell ref="AO26:AT27"/>
    <mergeCell ref="AO28:AT29"/>
    <mergeCell ref="AO30:AT31"/>
    <mergeCell ref="AO5:AT5"/>
    <mergeCell ref="AO6:AT6"/>
    <mergeCell ref="AO7:AT8"/>
    <mergeCell ref="AO9:AT10"/>
    <mergeCell ref="AO11:AT12"/>
    <mergeCell ref="AO13:AT14"/>
    <mergeCell ref="AO15:AT16"/>
    <mergeCell ref="AO17:AT18"/>
    <mergeCell ref="AO19:AT20"/>
  </mergeCells>
  <phoneticPr fontId="4"/>
  <dataValidations count="2">
    <dataValidation imeMode="on" allowBlank="1" showInputMessage="1" showErrorMessage="1" sqref="M4"/>
    <dataValidation imeMode="off" allowBlank="1" showInputMessage="1" showErrorMessage="1" sqref="K6:CD31"/>
  </dataValidations>
  <hyperlinks>
    <hyperlink ref="CE26" location="'(参考様式)エネルギー起源二酸化炭素排出量計算用'!Print_Area" display="←(参考様式)エネルギー起源二酸化炭素排出量計算用から転記"/>
  </hyperlinks>
  <printOptions horizontalCentered="1"/>
  <pageMargins left="0.38" right="0.3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12"/>
  <sheetViews>
    <sheetView view="pageBreakPreview" zoomScale="110" zoomScaleNormal="100" zoomScaleSheetLayoutView="110" workbookViewId="0">
      <selection activeCell="G21" sqref="G21"/>
    </sheetView>
  </sheetViews>
  <sheetFormatPr defaultRowHeight="12.5" x14ac:dyDescent="0.2"/>
  <cols>
    <col min="1" max="7" width="20.7265625" customWidth="1"/>
  </cols>
  <sheetData>
    <row r="1" spans="1:7" x14ac:dyDescent="0.2">
      <c r="A1" s="416" t="s">
        <v>131</v>
      </c>
      <c r="B1" s="416"/>
      <c r="C1" s="416"/>
      <c r="D1" s="416" t="s">
        <v>132</v>
      </c>
      <c r="E1" s="416"/>
      <c r="F1" s="416"/>
      <c r="G1" s="10" t="s">
        <v>214</v>
      </c>
    </row>
    <row r="2" spans="1:7" ht="36" customHeight="1" x14ac:dyDescent="0.2">
      <c r="A2" s="127" t="s">
        <v>134</v>
      </c>
      <c r="B2" s="127" t="s">
        <v>135</v>
      </c>
      <c r="C2" s="130" t="s">
        <v>136</v>
      </c>
      <c r="D2" s="127" t="s">
        <v>134</v>
      </c>
      <c r="E2" s="127" t="s">
        <v>135</v>
      </c>
      <c r="F2" s="130" t="s">
        <v>136</v>
      </c>
    </row>
    <row r="3" spans="1:7" ht="27.75" customHeight="1" x14ac:dyDescent="0.2">
      <c r="A3" s="129">
        <f>+'（参考様式）削減率計算用'!F41</f>
        <v>0</v>
      </c>
      <c r="B3" s="129">
        <f>'（参考様式）炭素生産性計算用'!Q7</f>
        <v>0</v>
      </c>
      <c r="C3" s="244" t="str">
        <f>IFERROR(ROUND(A3/B3,4),"")</f>
        <v/>
      </c>
      <c r="D3" s="129">
        <f>IF(+'（参考様式）削減率計算用'!L41&lt;A3,"",'（参考様式）削減率計算用'!L41)</f>
        <v>0</v>
      </c>
      <c r="E3" s="129">
        <f>IFERROR('（参考様式）炭素生産性計算用'!AU7,"")</f>
        <v>0</v>
      </c>
      <c r="F3" s="244" t="str">
        <f>IFERROR(ROUND(D3/E3,4),"")</f>
        <v/>
      </c>
    </row>
    <row r="4" spans="1:7" x14ac:dyDescent="0.2">
      <c r="A4" t="s">
        <v>200</v>
      </c>
    </row>
    <row r="9" spans="1:7" x14ac:dyDescent="0.2">
      <c r="A9" t="s">
        <v>140</v>
      </c>
    </row>
    <row r="10" spans="1:7" x14ac:dyDescent="0.2">
      <c r="A10" t="s">
        <v>133</v>
      </c>
    </row>
    <row r="11" spans="1:7" hidden="1" x14ac:dyDescent="0.2">
      <c r="A11" t="s">
        <v>137</v>
      </c>
      <c r="B11" s="11" t="s">
        <v>138</v>
      </c>
    </row>
    <row r="12" spans="1:7" x14ac:dyDescent="0.2">
      <c r="A12" t="s">
        <v>139</v>
      </c>
    </row>
  </sheetData>
  <mergeCells count="2">
    <mergeCell ref="A1:C1"/>
    <mergeCell ref="D1:F1"/>
  </mergeCells>
  <phoneticPr fontId="4"/>
  <hyperlinks>
    <hyperlink ref="B11" r:id="rId1" display="https://www.tani-o-henkan-suru.info/index.php"/>
  </hyperlinks>
  <printOptions horizontalCentered="1"/>
  <pageMargins left="0.70866141732283472" right="0.70866141732283472" top="0.74803149606299213" bottom="0.74803149606299213" header="0.31496062992125984" footer="0.31496062992125984"/>
  <pageSetup paperSize="9" scale="75"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J29"/>
  <sheetViews>
    <sheetView view="pageBreakPreview" zoomScale="85" zoomScaleNormal="85" zoomScaleSheetLayoutView="85" workbookViewId="0">
      <selection activeCell="A6" sqref="A6"/>
    </sheetView>
  </sheetViews>
  <sheetFormatPr defaultColWidth="9" defaultRowHeight="12" x14ac:dyDescent="0.2"/>
  <cols>
    <col min="1" max="1" width="5.1796875" style="136" customWidth="1"/>
    <col min="2" max="2" width="2.81640625" style="136" customWidth="1"/>
    <col min="3" max="3" width="3.1796875" style="138" customWidth="1"/>
    <col min="4" max="4" width="3.1796875" style="136" customWidth="1"/>
    <col min="5" max="5" width="2.81640625" style="136" customWidth="1"/>
    <col min="6" max="6" width="14.81640625" style="136" customWidth="1"/>
    <col min="7" max="7" width="5.1796875" style="138" bestFit="1" customWidth="1"/>
    <col min="8" max="8" width="10" style="136" customWidth="1"/>
    <col min="9" max="9" width="10.1796875" style="136" customWidth="1"/>
    <col min="10" max="10" width="8.453125" style="139" customWidth="1"/>
    <col min="11" max="11" width="10" style="136" customWidth="1"/>
    <col min="12" max="12" width="10.1796875" style="136" customWidth="1"/>
    <col min="13" max="13" width="8.453125" style="139" customWidth="1"/>
    <col min="14" max="14" width="10" style="136" customWidth="1"/>
    <col min="15" max="15" width="10.1796875" style="136" customWidth="1"/>
    <col min="16" max="16" width="8.453125" style="139" customWidth="1"/>
    <col min="17" max="17" width="10" style="136" customWidth="1"/>
    <col min="18" max="18" width="10.1796875" style="136" customWidth="1"/>
    <col min="19" max="19" width="8.453125" style="139" customWidth="1"/>
    <col min="20" max="20" width="10" style="136" customWidth="1"/>
    <col min="21" max="21" width="10.1796875" style="136" customWidth="1"/>
    <col min="22" max="22" width="8.453125" style="139" customWidth="1"/>
    <col min="23" max="23" width="10" style="136" customWidth="1"/>
    <col min="24" max="24" width="10.1796875" style="136" customWidth="1"/>
    <col min="25" max="25" width="8.453125" style="139" customWidth="1"/>
    <col min="26" max="26" width="7.453125" style="140" bestFit="1" customWidth="1"/>
    <col min="27" max="27" width="10.54296875" style="141" customWidth="1"/>
    <col min="28" max="28" width="6.1796875" style="136" customWidth="1"/>
    <col min="29" max="271" width="9" style="136"/>
    <col min="272" max="272" width="5.1796875" style="136" customWidth="1"/>
    <col min="273" max="273" width="2.81640625" style="136" customWidth="1"/>
    <col min="274" max="275" width="3.1796875" style="136" customWidth="1"/>
    <col min="276" max="276" width="2.81640625" style="136" customWidth="1"/>
    <col min="277" max="277" width="14.81640625" style="136" customWidth="1"/>
    <col min="278" max="278" width="5.1796875" style="136" bestFit="1" customWidth="1"/>
    <col min="279" max="279" width="10" style="136" customWidth="1"/>
    <col min="280" max="280" width="10.1796875" style="136" customWidth="1"/>
    <col min="281" max="281" width="8.453125" style="136" customWidth="1"/>
    <col min="282" max="282" width="7.453125" style="136" customWidth="1"/>
    <col min="283" max="283" width="10.54296875" style="136" customWidth="1"/>
    <col min="284" max="284" width="6.1796875" style="136" customWidth="1"/>
    <col min="285" max="527" width="9" style="136"/>
    <col min="528" max="528" width="5.1796875" style="136" customWidth="1"/>
    <col min="529" max="529" width="2.81640625" style="136" customWidth="1"/>
    <col min="530" max="531" width="3.1796875" style="136" customWidth="1"/>
    <col min="532" max="532" width="2.81640625" style="136" customWidth="1"/>
    <col min="533" max="533" width="14.81640625" style="136" customWidth="1"/>
    <col min="534" max="534" width="5.1796875" style="136" bestFit="1" customWidth="1"/>
    <col min="535" max="535" width="10" style="136" customWidth="1"/>
    <col min="536" max="536" width="10.1796875" style="136" customWidth="1"/>
    <col min="537" max="537" width="8.453125" style="136" customWidth="1"/>
    <col min="538" max="538" width="7.453125" style="136" customWidth="1"/>
    <col min="539" max="539" width="10.54296875" style="136" customWidth="1"/>
    <col min="540" max="540" width="6.1796875" style="136" customWidth="1"/>
    <col min="541" max="783" width="9" style="136"/>
    <col min="784" max="784" width="5.1796875" style="136" customWidth="1"/>
    <col min="785" max="785" width="2.81640625" style="136" customWidth="1"/>
    <col min="786" max="787" width="3.1796875" style="136" customWidth="1"/>
    <col min="788" max="788" width="2.81640625" style="136" customWidth="1"/>
    <col min="789" max="789" width="14.81640625" style="136" customWidth="1"/>
    <col min="790" max="790" width="5.1796875" style="136" bestFit="1" customWidth="1"/>
    <col min="791" max="791" width="10" style="136" customWidth="1"/>
    <col min="792" max="792" width="10.1796875" style="136" customWidth="1"/>
    <col min="793" max="793" width="8.453125" style="136" customWidth="1"/>
    <col min="794" max="794" width="7.453125" style="136" customWidth="1"/>
    <col min="795" max="795" width="10.54296875" style="136" customWidth="1"/>
    <col min="796" max="796" width="6.1796875" style="136" customWidth="1"/>
    <col min="797" max="1039" width="9" style="136"/>
    <col min="1040" max="1040" width="5.1796875" style="136" customWidth="1"/>
    <col min="1041" max="1041" width="2.81640625" style="136" customWidth="1"/>
    <col min="1042" max="1043" width="3.1796875" style="136" customWidth="1"/>
    <col min="1044" max="1044" width="2.81640625" style="136" customWidth="1"/>
    <col min="1045" max="1045" width="14.81640625" style="136" customWidth="1"/>
    <col min="1046" max="1046" width="5.1796875" style="136" bestFit="1" customWidth="1"/>
    <col min="1047" max="1047" width="10" style="136" customWidth="1"/>
    <col min="1048" max="1048" width="10.1796875" style="136" customWidth="1"/>
    <col min="1049" max="1049" width="8.453125" style="136" customWidth="1"/>
    <col min="1050" max="1050" width="7.453125" style="136" customWidth="1"/>
    <col min="1051" max="1051" width="10.54296875" style="136" customWidth="1"/>
    <col min="1052" max="1052" width="6.1796875" style="136" customWidth="1"/>
    <col min="1053" max="1295" width="9" style="136"/>
    <col min="1296" max="1296" width="5.1796875" style="136" customWidth="1"/>
    <col min="1297" max="1297" width="2.81640625" style="136" customWidth="1"/>
    <col min="1298" max="1299" width="3.1796875" style="136" customWidth="1"/>
    <col min="1300" max="1300" width="2.81640625" style="136" customWidth="1"/>
    <col min="1301" max="1301" width="14.81640625" style="136" customWidth="1"/>
    <col min="1302" max="1302" width="5.1796875" style="136" bestFit="1" customWidth="1"/>
    <col min="1303" max="1303" width="10" style="136" customWidth="1"/>
    <col min="1304" max="1304" width="10.1796875" style="136" customWidth="1"/>
    <col min="1305" max="1305" width="8.453125" style="136" customWidth="1"/>
    <col min="1306" max="1306" width="7.453125" style="136" customWidth="1"/>
    <col min="1307" max="1307" width="10.54296875" style="136" customWidth="1"/>
    <col min="1308" max="1308" width="6.1796875" style="136" customWidth="1"/>
    <col min="1309" max="1551" width="9" style="136"/>
    <col min="1552" max="1552" width="5.1796875" style="136" customWidth="1"/>
    <col min="1553" max="1553" width="2.81640625" style="136" customWidth="1"/>
    <col min="1554" max="1555" width="3.1796875" style="136" customWidth="1"/>
    <col min="1556" max="1556" width="2.81640625" style="136" customWidth="1"/>
    <col min="1557" max="1557" width="14.81640625" style="136" customWidth="1"/>
    <col min="1558" max="1558" width="5.1796875" style="136" bestFit="1" customWidth="1"/>
    <col min="1559" max="1559" width="10" style="136" customWidth="1"/>
    <col min="1560" max="1560" width="10.1796875" style="136" customWidth="1"/>
    <col min="1561" max="1561" width="8.453125" style="136" customWidth="1"/>
    <col min="1562" max="1562" width="7.453125" style="136" customWidth="1"/>
    <col min="1563" max="1563" width="10.54296875" style="136" customWidth="1"/>
    <col min="1564" max="1564" width="6.1796875" style="136" customWidth="1"/>
    <col min="1565" max="1807" width="9" style="136"/>
    <col min="1808" max="1808" width="5.1796875" style="136" customWidth="1"/>
    <col min="1809" max="1809" width="2.81640625" style="136" customWidth="1"/>
    <col min="1810" max="1811" width="3.1796875" style="136" customWidth="1"/>
    <col min="1812" max="1812" width="2.81640625" style="136" customWidth="1"/>
    <col min="1813" max="1813" width="14.81640625" style="136" customWidth="1"/>
    <col min="1814" max="1814" width="5.1796875" style="136" bestFit="1" customWidth="1"/>
    <col min="1815" max="1815" width="10" style="136" customWidth="1"/>
    <col min="1816" max="1816" width="10.1796875" style="136" customWidth="1"/>
    <col min="1817" max="1817" width="8.453125" style="136" customWidth="1"/>
    <col min="1818" max="1818" width="7.453125" style="136" customWidth="1"/>
    <col min="1819" max="1819" width="10.54296875" style="136" customWidth="1"/>
    <col min="1820" max="1820" width="6.1796875" style="136" customWidth="1"/>
    <col min="1821" max="2063" width="9" style="136"/>
    <col min="2064" max="2064" width="5.1796875" style="136" customWidth="1"/>
    <col min="2065" max="2065" width="2.81640625" style="136" customWidth="1"/>
    <col min="2066" max="2067" width="3.1796875" style="136" customWidth="1"/>
    <col min="2068" max="2068" width="2.81640625" style="136" customWidth="1"/>
    <col min="2069" max="2069" width="14.81640625" style="136" customWidth="1"/>
    <col min="2070" max="2070" width="5.1796875" style="136" bestFit="1" customWidth="1"/>
    <col min="2071" max="2071" width="10" style="136" customWidth="1"/>
    <col min="2072" max="2072" width="10.1796875" style="136" customWidth="1"/>
    <col min="2073" max="2073" width="8.453125" style="136" customWidth="1"/>
    <col min="2074" max="2074" width="7.453125" style="136" customWidth="1"/>
    <col min="2075" max="2075" width="10.54296875" style="136" customWidth="1"/>
    <col min="2076" max="2076" width="6.1796875" style="136" customWidth="1"/>
    <col min="2077" max="2319" width="9" style="136"/>
    <col min="2320" max="2320" width="5.1796875" style="136" customWidth="1"/>
    <col min="2321" max="2321" width="2.81640625" style="136" customWidth="1"/>
    <col min="2322" max="2323" width="3.1796875" style="136" customWidth="1"/>
    <col min="2324" max="2324" width="2.81640625" style="136" customWidth="1"/>
    <col min="2325" max="2325" width="14.81640625" style="136" customWidth="1"/>
    <col min="2326" max="2326" width="5.1796875" style="136" bestFit="1" customWidth="1"/>
    <col min="2327" max="2327" width="10" style="136" customWidth="1"/>
    <col min="2328" max="2328" width="10.1796875" style="136" customWidth="1"/>
    <col min="2329" max="2329" width="8.453125" style="136" customWidth="1"/>
    <col min="2330" max="2330" width="7.453125" style="136" customWidth="1"/>
    <col min="2331" max="2331" width="10.54296875" style="136" customWidth="1"/>
    <col min="2332" max="2332" width="6.1796875" style="136" customWidth="1"/>
    <col min="2333" max="2575" width="9" style="136"/>
    <col min="2576" max="2576" width="5.1796875" style="136" customWidth="1"/>
    <col min="2577" max="2577" width="2.81640625" style="136" customWidth="1"/>
    <col min="2578" max="2579" width="3.1796875" style="136" customWidth="1"/>
    <col min="2580" max="2580" width="2.81640625" style="136" customWidth="1"/>
    <col min="2581" max="2581" width="14.81640625" style="136" customWidth="1"/>
    <col min="2582" max="2582" width="5.1796875" style="136" bestFit="1" customWidth="1"/>
    <col min="2583" max="2583" width="10" style="136" customWidth="1"/>
    <col min="2584" max="2584" width="10.1796875" style="136" customWidth="1"/>
    <col min="2585" max="2585" width="8.453125" style="136" customWidth="1"/>
    <col min="2586" max="2586" width="7.453125" style="136" customWidth="1"/>
    <col min="2587" max="2587" width="10.54296875" style="136" customWidth="1"/>
    <col min="2588" max="2588" width="6.1796875" style="136" customWidth="1"/>
    <col min="2589" max="2831" width="9" style="136"/>
    <col min="2832" max="2832" width="5.1796875" style="136" customWidth="1"/>
    <col min="2833" max="2833" width="2.81640625" style="136" customWidth="1"/>
    <col min="2834" max="2835" width="3.1796875" style="136" customWidth="1"/>
    <col min="2836" max="2836" width="2.81640625" style="136" customWidth="1"/>
    <col min="2837" max="2837" width="14.81640625" style="136" customWidth="1"/>
    <col min="2838" max="2838" width="5.1796875" style="136" bestFit="1" customWidth="1"/>
    <col min="2839" max="2839" width="10" style="136" customWidth="1"/>
    <col min="2840" max="2840" width="10.1796875" style="136" customWidth="1"/>
    <col min="2841" max="2841" width="8.453125" style="136" customWidth="1"/>
    <col min="2842" max="2842" width="7.453125" style="136" customWidth="1"/>
    <col min="2843" max="2843" width="10.54296875" style="136" customWidth="1"/>
    <col min="2844" max="2844" width="6.1796875" style="136" customWidth="1"/>
    <col min="2845" max="3087" width="9" style="136"/>
    <col min="3088" max="3088" width="5.1796875" style="136" customWidth="1"/>
    <col min="3089" max="3089" width="2.81640625" style="136" customWidth="1"/>
    <col min="3090" max="3091" width="3.1796875" style="136" customWidth="1"/>
    <col min="3092" max="3092" width="2.81640625" style="136" customWidth="1"/>
    <col min="3093" max="3093" width="14.81640625" style="136" customWidth="1"/>
    <col min="3094" max="3094" width="5.1796875" style="136" bestFit="1" customWidth="1"/>
    <col min="3095" max="3095" width="10" style="136" customWidth="1"/>
    <col min="3096" max="3096" width="10.1796875" style="136" customWidth="1"/>
    <col min="3097" max="3097" width="8.453125" style="136" customWidth="1"/>
    <col min="3098" max="3098" width="7.453125" style="136" customWidth="1"/>
    <col min="3099" max="3099" width="10.54296875" style="136" customWidth="1"/>
    <col min="3100" max="3100" width="6.1796875" style="136" customWidth="1"/>
    <col min="3101" max="3343" width="9" style="136"/>
    <col min="3344" max="3344" width="5.1796875" style="136" customWidth="1"/>
    <col min="3345" max="3345" width="2.81640625" style="136" customWidth="1"/>
    <col min="3346" max="3347" width="3.1796875" style="136" customWidth="1"/>
    <col min="3348" max="3348" width="2.81640625" style="136" customWidth="1"/>
    <col min="3349" max="3349" width="14.81640625" style="136" customWidth="1"/>
    <col min="3350" max="3350" width="5.1796875" style="136" bestFit="1" customWidth="1"/>
    <col min="3351" max="3351" width="10" style="136" customWidth="1"/>
    <col min="3352" max="3352" width="10.1796875" style="136" customWidth="1"/>
    <col min="3353" max="3353" width="8.453125" style="136" customWidth="1"/>
    <col min="3354" max="3354" width="7.453125" style="136" customWidth="1"/>
    <col min="3355" max="3355" width="10.54296875" style="136" customWidth="1"/>
    <col min="3356" max="3356" width="6.1796875" style="136" customWidth="1"/>
    <col min="3357" max="3599" width="9" style="136"/>
    <col min="3600" max="3600" width="5.1796875" style="136" customWidth="1"/>
    <col min="3601" max="3601" width="2.81640625" style="136" customWidth="1"/>
    <col min="3602" max="3603" width="3.1796875" style="136" customWidth="1"/>
    <col min="3604" max="3604" width="2.81640625" style="136" customWidth="1"/>
    <col min="3605" max="3605" width="14.81640625" style="136" customWidth="1"/>
    <col min="3606" max="3606" width="5.1796875" style="136" bestFit="1" customWidth="1"/>
    <col min="3607" max="3607" width="10" style="136" customWidth="1"/>
    <col min="3608" max="3608" width="10.1796875" style="136" customWidth="1"/>
    <col min="3609" max="3609" width="8.453125" style="136" customWidth="1"/>
    <col min="3610" max="3610" width="7.453125" style="136" customWidth="1"/>
    <col min="3611" max="3611" width="10.54296875" style="136" customWidth="1"/>
    <col min="3612" max="3612" width="6.1796875" style="136" customWidth="1"/>
    <col min="3613" max="3855" width="9" style="136"/>
    <col min="3856" max="3856" width="5.1796875" style="136" customWidth="1"/>
    <col min="3857" max="3857" width="2.81640625" style="136" customWidth="1"/>
    <col min="3858" max="3859" width="3.1796875" style="136" customWidth="1"/>
    <col min="3860" max="3860" width="2.81640625" style="136" customWidth="1"/>
    <col min="3861" max="3861" width="14.81640625" style="136" customWidth="1"/>
    <col min="3862" max="3862" width="5.1796875" style="136" bestFit="1" customWidth="1"/>
    <col min="3863" max="3863" width="10" style="136" customWidth="1"/>
    <col min="3864" max="3864" width="10.1796875" style="136" customWidth="1"/>
    <col min="3865" max="3865" width="8.453125" style="136" customWidth="1"/>
    <col min="3866" max="3866" width="7.453125" style="136" customWidth="1"/>
    <col min="3867" max="3867" width="10.54296875" style="136" customWidth="1"/>
    <col min="3868" max="3868" width="6.1796875" style="136" customWidth="1"/>
    <col min="3869" max="4111" width="9" style="136"/>
    <col min="4112" max="4112" width="5.1796875" style="136" customWidth="1"/>
    <col min="4113" max="4113" width="2.81640625" style="136" customWidth="1"/>
    <col min="4114" max="4115" width="3.1796875" style="136" customWidth="1"/>
    <col min="4116" max="4116" width="2.81640625" style="136" customWidth="1"/>
    <col min="4117" max="4117" width="14.81640625" style="136" customWidth="1"/>
    <col min="4118" max="4118" width="5.1796875" style="136" bestFit="1" customWidth="1"/>
    <col min="4119" max="4119" width="10" style="136" customWidth="1"/>
    <col min="4120" max="4120" width="10.1796875" style="136" customWidth="1"/>
    <col min="4121" max="4121" width="8.453125" style="136" customWidth="1"/>
    <col min="4122" max="4122" width="7.453125" style="136" customWidth="1"/>
    <col min="4123" max="4123" width="10.54296875" style="136" customWidth="1"/>
    <col min="4124" max="4124" width="6.1796875" style="136" customWidth="1"/>
    <col min="4125" max="4367" width="9" style="136"/>
    <col min="4368" max="4368" width="5.1796875" style="136" customWidth="1"/>
    <col min="4369" max="4369" width="2.81640625" style="136" customWidth="1"/>
    <col min="4370" max="4371" width="3.1796875" style="136" customWidth="1"/>
    <col min="4372" max="4372" width="2.81640625" style="136" customWidth="1"/>
    <col min="4373" max="4373" width="14.81640625" style="136" customWidth="1"/>
    <col min="4374" max="4374" width="5.1796875" style="136" bestFit="1" customWidth="1"/>
    <col min="4375" max="4375" width="10" style="136" customWidth="1"/>
    <col min="4376" max="4376" width="10.1796875" style="136" customWidth="1"/>
    <col min="4377" max="4377" width="8.453125" style="136" customWidth="1"/>
    <col min="4378" max="4378" width="7.453125" style="136" customWidth="1"/>
    <col min="4379" max="4379" width="10.54296875" style="136" customWidth="1"/>
    <col min="4380" max="4380" width="6.1796875" style="136" customWidth="1"/>
    <col min="4381" max="4623" width="9" style="136"/>
    <col min="4624" max="4624" width="5.1796875" style="136" customWidth="1"/>
    <col min="4625" max="4625" width="2.81640625" style="136" customWidth="1"/>
    <col min="4626" max="4627" width="3.1796875" style="136" customWidth="1"/>
    <col min="4628" max="4628" width="2.81640625" style="136" customWidth="1"/>
    <col min="4629" max="4629" width="14.81640625" style="136" customWidth="1"/>
    <col min="4630" max="4630" width="5.1796875" style="136" bestFit="1" customWidth="1"/>
    <col min="4631" max="4631" width="10" style="136" customWidth="1"/>
    <col min="4632" max="4632" width="10.1796875" style="136" customWidth="1"/>
    <col min="4633" max="4633" width="8.453125" style="136" customWidth="1"/>
    <col min="4634" max="4634" width="7.453125" style="136" customWidth="1"/>
    <col min="4635" max="4635" width="10.54296875" style="136" customWidth="1"/>
    <col min="4636" max="4636" width="6.1796875" style="136" customWidth="1"/>
    <col min="4637" max="4879" width="9" style="136"/>
    <col min="4880" max="4880" width="5.1796875" style="136" customWidth="1"/>
    <col min="4881" max="4881" width="2.81640625" style="136" customWidth="1"/>
    <col min="4882" max="4883" width="3.1796875" style="136" customWidth="1"/>
    <col min="4884" max="4884" width="2.81640625" style="136" customWidth="1"/>
    <col min="4885" max="4885" width="14.81640625" style="136" customWidth="1"/>
    <col min="4886" max="4886" width="5.1796875" style="136" bestFit="1" customWidth="1"/>
    <col min="4887" max="4887" width="10" style="136" customWidth="1"/>
    <col min="4888" max="4888" width="10.1796875" style="136" customWidth="1"/>
    <col min="4889" max="4889" width="8.453125" style="136" customWidth="1"/>
    <col min="4890" max="4890" width="7.453125" style="136" customWidth="1"/>
    <col min="4891" max="4891" width="10.54296875" style="136" customWidth="1"/>
    <col min="4892" max="4892" width="6.1796875" style="136" customWidth="1"/>
    <col min="4893" max="5135" width="9" style="136"/>
    <col min="5136" max="5136" width="5.1796875" style="136" customWidth="1"/>
    <col min="5137" max="5137" width="2.81640625" style="136" customWidth="1"/>
    <col min="5138" max="5139" width="3.1796875" style="136" customWidth="1"/>
    <col min="5140" max="5140" width="2.81640625" style="136" customWidth="1"/>
    <col min="5141" max="5141" width="14.81640625" style="136" customWidth="1"/>
    <col min="5142" max="5142" width="5.1796875" style="136" bestFit="1" customWidth="1"/>
    <col min="5143" max="5143" width="10" style="136" customWidth="1"/>
    <col min="5144" max="5144" width="10.1796875" style="136" customWidth="1"/>
    <col min="5145" max="5145" width="8.453125" style="136" customWidth="1"/>
    <col min="5146" max="5146" width="7.453125" style="136" customWidth="1"/>
    <col min="5147" max="5147" width="10.54296875" style="136" customWidth="1"/>
    <col min="5148" max="5148" width="6.1796875" style="136" customWidth="1"/>
    <col min="5149" max="5391" width="9" style="136"/>
    <col min="5392" max="5392" width="5.1796875" style="136" customWidth="1"/>
    <col min="5393" max="5393" width="2.81640625" style="136" customWidth="1"/>
    <col min="5394" max="5395" width="3.1796875" style="136" customWidth="1"/>
    <col min="5396" max="5396" width="2.81640625" style="136" customWidth="1"/>
    <col min="5397" max="5397" width="14.81640625" style="136" customWidth="1"/>
    <col min="5398" max="5398" width="5.1796875" style="136" bestFit="1" customWidth="1"/>
    <col min="5399" max="5399" width="10" style="136" customWidth="1"/>
    <col min="5400" max="5400" width="10.1796875" style="136" customWidth="1"/>
    <col min="5401" max="5401" width="8.453125" style="136" customWidth="1"/>
    <col min="5402" max="5402" width="7.453125" style="136" customWidth="1"/>
    <col min="5403" max="5403" width="10.54296875" style="136" customWidth="1"/>
    <col min="5404" max="5404" width="6.1796875" style="136" customWidth="1"/>
    <col min="5405" max="5647" width="9" style="136"/>
    <col min="5648" max="5648" width="5.1796875" style="136" customWidth="1"/>
    <col min="5649" max="5649" width="2.81640625" style="136" customWidth="1"/>
    <col min="5650" max="5651" width="3.1796875" style="136" customWidth="1"/>
    <col min="5652" max="5652" width="2.81640625" style="136" customWidth="1"/>
    <col min="5653" max="5653" width="14.81640625" style="136" customWidth="1"/>
    <col min="5654" max="5654" width="5.1796875" style="136" bestFit="1" customWidth="1"/>
    <col min="5655" max="5655" width="10" style="136" customWidth="1"/>
    <col min="5656" max="5656" width="10.1796875" style="136" customWidth="1"/>
    <col min="5657" max="5657" width="8.453125" style="136" customWidth="1"/>
    <col min="5658" max="5658" width="7.453125" style="136" customWidth="1"/>
    <col min="5659" max="5659" width="10.54296875" style="136" customWidth="1"/>
    <col min="5660" max="5660" width="6.1796875" style="136" customWidth="1"/>
    <col min="5661" max="5903" width="9" style="136"/>
    <col min="5904" max="5904" width="5.1796875" style="136" customWidth="1"/>
    <col min="5905" max="5905" width="2.81640625" style="136" customWidth="1"/>
    <col min="5906" max="5907" width="3.1796875" style="136" customWidth="1"/>
    <col min="5908" max="5908" width="2.81640625" style="136" customWidth="1"/>
    <col min="5909" max="5909" width="14.81640625" style="136" customWidth="1"/>
    <col min="5910" max="5910" width="5.1796875" style="136" bestFit="1" customWidth="1"/>
    <col min="5911" max="5911" width="10" style="136" customWidth="1"/>
    <col min="5912" max="5912" width="10.1796875" style="136" customWidth="1"/>
    <col min="5913" max="5913" width="8.453125" style="136" customWidth="1"/>
    <col min="5914" max="5914" width="7.453125" style="136" customWidth="1"/>
    <col min="5915" max="5915" width="10.54296875" style="136" customWidth="1"/>
    <col min="5916" max="5916" width="6.1796875" style="136" customWidth="1"/>
    <col min="5917" max="6159" width="9" style="136"/>
    <col min="6160" max="6160" width="5.1796875" style="136" customWidth="1"/>
    <col min="6161" max="6161" width="2.81640625" style="136" customWidth="1"/>
    <col min="6162" max="6163" width="3.1796875" style="136" customWidth="1"/>
    <col min="6164" max="6164" width="2.81640625" style="136" customWidth="1"/>
    <col min="6165" max="6165" width="14.81640625" style="136" customWidth="1"/>
    <col min="6166" max="6166" width="5.1796875" style="136" bestFit="1" customWidth="1"/>
    <col min="6167" max="6167" width="10" style="136" customWidth="1"/>
    <col min="6168" max="6168" width="10.1796875" style="136" customWidth="1"/>
    <col min="6169" max="6169" width="8.453125" style="136" customWidth="1"/>
    <col min="6170" max="6170" width="7.453125" style="136" customWidth="1"/>
    <col min="6171" max="6171" width="10.54296875" style="136" customWidth="1"/>
    <col min="6172" max="6172" width="6.1796875" style="136" customWidth="1"/>
    <col min="6173" max="6415" width="9" style="136"/>
    <col min="6416" max="6416" width="5.1796875" style="136" customWidth="1"/>
    <col min="6417" max="6417" width="2.81640625" style="136" customWidth="1"/>
    <col min="6418" max="6419" width="3.1796875" style="136" customWidth="1"/>
    <col min="6420" max="6420" width="2.81640625" style="136" customWidth="1"/>
    <col min="6421" max="6421" width="14.81640625" style="136" customWidth="1"/>
    <col min="6422" max="6422" width="5.1796875" style="136" bestFit="1" customWidth="1"/>
    <col min="6423" max="6423" width="10" style="136" customWidth="1"/>
    <col min="6424" max="6424" width="10.1796875" style="136" customWidth="1"/>
    <col min="6425" max="6425" width="8.453125" style="136" customWidth="1"/>
    <col min="6426" max="6426" width="7.453125" style="136" customWidth="1"/>
    <col min="6427" max="6427" width="10.54296875" style="136" customWidth="1"/>
    <col min="6428" max="6428" width="6.1796875" style="136" customWidth="1"/>
    <col min="6429" max="6671" width="9" style="136"/>
    <col min="6672" max="6672" width="5.1796875" style="136" customWidth="1"/>
    <col min="6673" max="6673" width="2.81640625" style="136" customWidth="1"/>
    <col min="6674" max="6675" width="3.1796875" style="136" customWidth="1"/>
    <col min="6676" max="6676" width="2.81640625" style="136" customWidth="1"/>
    <col min="6677" max="6677" width="14.81640625" style="136" customWidth="1"/>
    <col min="6678" max="6678" width="5.1796875" style="136" bestFit="1" customWidth="1"/>
    <col min="6679" max="6679" width="10" style="136" customWidth="1"/>
    <col min="6680" max="6680" width="10.1796875" style="136" customWidth="1"/>
    <col min="6681" max="6681" width="8.453125" style="136" customWidth="1"/>
    <col min="6682" max="6682" width="7.453125" style="136" customWidth="1"/>
    <col min="6683" max="6683" width="10.54296875" style="136" customWidth="1"/>
    <col min="6684" max="6684" width="6.1796875" style="136" customWidth="1"/>
    <col min="6685" max="6927" width="9" style="136"/>
    <col min="6928" max="6928" width="5.1796875" style="136" customWidth="1"/>
    <col min="6929" max="6929" width="2.81640625" style="136" customWidth="1"/>
    <col min="6930" max="6931" width="3.1796875" style="136" customWidth="1"/>
    <col min="6932" max="6932" width="2.81640625" style="136" customWidth="1"/>
    <col min="6933" max="6933" width="14.81640625" style="136" customWidth="1"/>
    <col min="6934" max="6934" width="5.1796875" style="136" bestFit="1" customWidth="1"/>
    <col min="6935" max="6935" width="10" style="136" customWidth="1"/>
    <col min="6936" max="6936" width="10.1796875" style="136" customWidth="1"/>
    <col min="6937" max="6937" width="8.453125" style="136" customWidth="1"/>
    <col min="6938" max="6938" width="7.453125" style="136" customWidth="1"/>
    <col min="6939" max="6939" width="10.54296875" style="136" customWidth="1"/>
    <col min="6940" max="6940" width="6.1796875" style="136" customWidth="1"/>
    <col min="6941" max="7183" width="9" style="136"/>
    <col min="7184" max="7184" width="5.1796875" style="136" customWidth="1"/>
    <col min="7185" max="7185" width="2.81640625" style="136" customWidth="1"/>
    <col min="7186" max="7187" width="3.1796875" style="136" customWidth="1"/>
    <col min="7188" max="7188" width="2.81640625" style="136" customWidth="1"/>
    <col min="7189" max="7189" width="14.81640625" style="136" customWidth="1"/>
    <col min="7190" max="7190" width="5.1796875" style="136" bestFit="1" customWidth="1"/>
    <col min="7191" max="7191" width="10" style="136" customWidth="1"/>
    <col min="7192" max="7192" width="10.1796875" style="136" customWidth="1"/>
    <col min="7193" max="7193" width="8.453125" style="136" customWidth="1"/>
    <col min="7194" max="7194" width="7.453125" style="136" customWidth="1"/>
    <col min="7195" max="7195" width="10.54296875" style="136" customWidth="1"/>
    <col min="7196" max="7196" width="6.1796875" style="136" customWidth="1"/>
    <col min="7197" max="7439" width="9" style="136"/>
    <col min="7440" max="7440" width="5.1796875" style="136" customWidth="1"/>
    <col min="7441" max="7441" width="2.81640625" style="136" customWidth="1"/>
    <col min="7442" max="7443" width="3.1796875" style="136" customWidth="1"/>
    <col min="7444" max="7444" width="2.81640625" style="136" customWidth="1"/>
    <col min="7445" max="7445" width="14.81640625" style="136" customWidth="1"/>
    <col min="7446" max="7446" width="5.1796875" style="136" bestFit="1" customWidth="1"/>
    <col min="7447" max="7447" width="10" style="136" customWidth="1"/>
    <col min="7448" max="7448" width="10.1796875" style="136" customWidth="1"/>
    <col min="7449" max="7449" width="8.453125" style="136" customWidth="1"/>
    <col min="7450" max="7450" width="7.453125" style="136" customWidth="1"/>
    <col min="7451" max="7451" width="10.54296875" style="136" customWidth="1"/>
    <col min="7452" max="7452" width="6.1796875" style="136" customWidth="1"/>
    <col min="7453" max="7695" width="9" style="136"/>
    <col min="7696" max="7696" width="5.1796875" style="136" customWidth="1"/>
    <col min="7697" max="7697" width="2.81640625" style="136" customWidth="1"/>
    <col min="7698" max="7699" width="3.1796875" style="136" customWidth="1"/>
    <col min="7700" max="7700" width="2.81640625" style="136" customWidth="1"/>
    <col min="7701" max="7701" width="14.81640625" style="136" customWidth="1"/>
    <col min="7702" max="7702" width="5.1796875" style="136" bestFit="1" customWidth="1"/>
    <col min="7703" max="7703" width="10" style="136" customWidth="1"/>
    <col min="7704" max="7704" width="10.1796875" style="136" customWidth="1"/>
    <col min="7705" max="7705" width="8.453125" style="136" customWidth="1"/>
    <col min="7706" max="7706" width="7.453125" style="136" customWidth="1"/>
    <col min="7707" max="7707" width="10.54296875" style="136" customWidth="1"/>
    <col min="7708" max="7708" width="6.1796875" style="136" customWidth="1"/>
    <col min="7709" max="7951" width="9" style="136"/>
    <col min="7952" max="7952" width="5.1796875" style="136" customWidth="1"/>
    <col min="7953" max="7953" width="2.81640625" style="136" customWidth="1"/>
    <col min="7954" max="7955" width="3.1796875" style="136" customWidth="1"/>
    <col min="7956" max="7956" width="2.81640625" style="136" customWidth="1"/>
    <col min="7957" max="7957" width="14.81640625" style="136" customWidth="1"/>
    <col min="7958" max="7958" width="5.1796875" style="136" bestFit="1" customWidth="1"/>
    <col min="7959" max="7959" width="10" style="136" customWidth="1"/>
    <col min="7960" max="7960" width="10.1796875" style="136" customWidth="1"/>
    <col min="7961" max="7961" width="8.453125" style="136" customWidth="1"/>
    <col min="7962" max="7962" width="7.453125" style="136" customWidth="1"/>
    <col min="7963" max="7963" width="10.54296875" style="136" customWidth="1"/>
    <col min="7964" max="7964" width="6.1796875" style="136" customWidth="1"/>
    <col min="7965" max="8207" width="9" style="136"/>
    <col min="8208" max="8208" width="5.1796875" style="136" customWidth="1"/>
    <col min="8209" max="8209" width="2.81640625" style="136" customWidth="1"/>
    <col min="8210" max="8211" width="3.1796875" style="136" customWidth="1"/>
    <col min="8212" max="8212" width="2.81640625" style="136" customWidth="1"/>
    <col min="8213" max="8213" width="14.81640625" style="136" customWidth="1"/>
    <col min="8214" max="8214" width="5.1796875" style="136" bestFit="1" customWidth="1"/>
    <col min="8215" max="8215" width="10" style="136" customWidth="1"/>
    <col min="8216" max="8216" width="10.1796875" style="136" customWidth="1"/>
    <col min="8217" max="8217" width="8.453125" style="136" customWidth="1"/>
    <col min="8218" max="8218" width="7.453125" style="136" customWidth="1"/>
    <col min="8219" max="8219" width="10.54296875" style="136" customWidth="1"/>
    <col min="8220" max="8220" width="6.1796875" style="136" customWidth="1"/>
    <col min="8221" max="8463" width="9" style="136"/>
    <col min="8464" max="8464" width="5.1796875" style="136" customWidth="1"/>
    <col min="8465" max="8465" width="2.81640625" style="136" customWidth="1"/>
    <col min="8466" max="8467" width="3.1796875" style="136" customWidth="1"/>
    <col min="8468" max="8468" width="2.81640625" style="136" customWidth="1"/>
    <col min="8469" max="8469" width="14.81640625" style="136" customWidth="1"/>
    <col min="8470" max="8470" width="5.1796875" style="136" bestFit="1" customWidth="1"/>
    <col min="8471" max="8471" width="10" style="136" customWidth="1"/>
    <col min="8472" max="8472" width="10.1796875" style="136" customWidth="1"/>
    <col min="8473" max="8473" width="8.453125" style="136" customWidth="1"/>
    <col min="8474" max="8474" width="7.453125" style="136" customWidth="1"/>
    <col min="8475" max="8475" width="10.54296875" style="136" customWidth="1"/>
    <col min="8476" max="8476" width="6.1796875" style="136" customWidth="1"/>
    <col min="8477" max="8719" width="9" style="136"/>
    <col min="8720" max="8720" width="5.1796875" style="136" customWidth="1"/>
    <col min="8721" max="8721" width="2.81640625" style="136" customWidth="1"/>
    <col min="8722" max="8723" width="3.1796875" style="136" customWidth="1"/>
    <col min="8724" max="8724" width="2.81640625" style="136" customWidth="1"/>
    <col min="8725" max="8725" width="14.81640625" style="136" customWidth="1"/>
    <col min="8726" max="8726" width="5.1796875" style="136" bestFit="1" customWidth="1"/>
    <col min="8727" max="8727" width="10" style="136" customWidth="1"/>
    <col min="8728" max="8728" width="10.1796875" style="136" customWidth="1"/>
    <col min="8729" max="8729" width="8.453125" style="136" customWidth="1"/>
    <col min="8730" max="8730" width="7.453125" style="136" customWidth="1"/>
    <col min="8731" max="8731" width="10.54296875" style="136" customWidth="1"/>
    <col min="8732" max="8732" width="6.1796875" style="136" customWidth="1"/>
    <col min="8733" max="8975" width="9" style="136"/>
    <col min="8976" max="8976" width="5.1796875" style="136" customWidth="1"/>
    <col min="8977" max="8977" width="2.81640625" style="136" customWidth="1"/>
    <col min="8978" max="8979" width="3.1796875" style="136" customWidth="1"/>
    <col min="8980" max="8980" width="2.81640625" style="136" customWidth="1"/>
    <col min="8981" max="8981" width="14.81640625" style="136" customWidth="1"/>
    <col min="8982" max="8982" width="5.1796875" style="136" bestFit="1" customWidth="1"/>
    <col min="8983" max="8983" width="10" style="136" customWidth="1"/>
    <col min="8984" max="8984" width="10.1796875" style="136" customWidth="1"/>
    <col min="8985" max="8985" width="8.453125" style="136" customWidth="1"/>
    <col min="8986" max="8986" width="7.453125" style="136" customWidth="1"/>
    <col min="8987" max="8987" width="10.54296875" style="136" customWidth="1"/>
    <col min="8988" max="8988" width="6.1796875" style="136" customWidth="1"/>
    <col min="8989" max="9231" width="9" style="136"/>
    <col min="9232" max="9232" width="5.1796875" style="136" customWidth="1"/>
    <col min="9233" max="9233" width="2.81640625" style="136" customWidth="1"/>
    <col min="9234" max="9235" width="3.1796875" style="136" customWidth="1"/>
    <col min="9236" max="9236" width="2.81640625" style="136" customWidth="1"/>
    <col min="9237" max="9237" width="14.81640625" style="136" customWidth="1"/>
    <col min="9238" max="9238" width="5.1796875" style="136" bestFit="1" customWidth="1"/>
    <col min="9239" max="9239" width="10" style="136" customWidth="1"/>
    <col min="9240" max="9240" width="10.1796875" style="136" customWidth="1"/>
    <col min="9241" max="9241" width="8.453125" style="136" customWidth="1"/>
    <col min="9242" max="9242" width="7.453125" style="136" customWidth="1"/>
    <col min="9243" max="9243" width="10.54296875" style="136" customWidth="1"/>
    <col min="9244" max="9244" width="6.1796875" style="136" customWidth="1"/>
    <col min="9245" max="9487" width="9" style="136"/>
    <col min="9488" max="9488" width="5.1796875" style="136" customWidth="1"/>
    <col min="9489" max="9489" width="2.81640625" style="136" customWidth="1"/>
    <col min="9490" max="9491" width="3.1796875" style="136" customWidth="1"/>
    <col min="9492" max="9492" width="2.81640625" style="136" customWidth="1"/>
    <col min="9493" max="9493" width="14.81640625" style="136" customWidth="1"/>
    <col min="9494" max="9494" width="5.1796875" style="136" bestFit="1" customWidth="1"/>
    <col min="9495" max="9495" width="10" style="136" customWidth="1"/>
    <col min="9496" max="9496" width="10.1796875" style="136" customWidth="1"/>
    <col min="9497" max="9497" width="8.453125" style="136" customWidth="1"/>
    <col min="9498" max="9498" width="7.453125" style="136" customWidth="1"/>
    <col min="9499" max="9499" width="10.54296875" style="136" customWidth="1"/>
    <col min="9500" max="9500" width="6.1796875" style="136" customWidth="1"/>
    <col min="9501" max="9743" width="9" style="136"/>
    <col min="9744" max="9744" width="5.1796875" style="136" customWidth="1"/>
    <col min="9745" max="9745" width="2.81640625" style="136" customWidth="1"/>
    <col min="9746" max="9747" width="3.1796875" style="136" customWidth="1"/>
    <col min="9748" max="9748" width="2.81640625" style="136" customWidth="1"/>
    <col min="9749" max="9749" width="14.81640625" style="136" customWidth="1"/>
    <col min="9750" max="9750" width="5.1796875" style="136" bestFit="1" customWidth="1"/>
    <col min="9751" max="9751" width="10" style="136" customWidth="1"/>
    <col min="9752" max="9752" width="10.1796875" style="136" customWidth="1"/>
    <col min="9753" max="9753" width="8.453125" style="136" customWidth="1"/>
    <col min="9754" max="9754" width="7.453125" style="136" customWidth="1"/>
    <col min="9755" max="9755" width="10.54296875" style="136" customWidth="1"/>
    <col min="9756" max="9756" width="6.1796875" style="136" customWidth="1"/>
    <col min="9757" max="9999" width="9" style="136"/>
    <col min="10000" max="10000" width="5.1796875" style="136" customWidth="1"/>
    <col min="10001" max="10001" width="2.81640625" style="136" customWidth="1"/>
    <col min="10002" max="10003" width="3.1796875" style="136" customWidth="1"/>
    <col min="10004" max="10004" width="2.81640625" style="136" customWidth="1"/>
    <col min="10005" max="10005" width="14.81640625" style="136" customWidth="1"/>
    <col min="10006" max="10006" width="5.1796875" style="136" bestFit="1" customWidth="1"/>
    <col min="10007" max="10007" width="10" style="136" customWidth="1"/>
    <col min="10008" max="10008" width="10.1796875" style="136" customWidth="1"/>
    <col min="10009" max="10009" width="8.453125" style="136" customWidth="1"/>
    <col min="10010" max="10010" width="7.453125" style="136" customWidth="1"/>
    <col min="10011" max="10011" width="10.54296875" style="136" customWidth="1"/>
    <col min="10012" max="10012" width="6.1796875" style="136" customWidth="1"/>
    <col min="10013" max="10255" width="9" style="136"/>
    <col min="10256" max="10256" width="5.1796875" style="136" customWidth="1"/>
    <col min="10257" max="10257" width="2.81640625" style="136" customWidth="1"/>
    <col min="10258" max="10259" width="3.1796875" style="136" customWidth="1"/>
    <col min="10260" max="10260" width="2.81640625" style="136" customWidth="1"/>
    <col min="10261" max="10261" width="14.81640625" style="136" customWidth="1"/>
    <col min="10262" max="10262" width="5.1796875" style="136" bestFit="1" customWidth="1"/>
    <col min="10263" max="10263" width="10" style="136" customWidth="1"/>
    <col min="10264" max="10264" width="10.1796875" style="136" customWidth="1"/>
    <col min="10265" max="10265" width="8.453125" style="136" customWidth="1"/>
    <col min="10266" max="10266" width="7.453125" style="136" customWidth="1"/>
    <col min="10267" max="10267" width="10.54296875" style="136" customWidth="1"/>
    <col min="10268" max="10268" width="6.1796875" style="136" customWidth="1"/>
    <col min="10269" max="10511" width="9" style="136"/>
    <col min="10512" max="10512" width="5.1796875" style="136" customWidth="1"/>
    <col min="10513" max="10513" width="2.81640625" style="136" customWidth="1"/>
    <col min="10514" max="10515" width="3.1796875" style="136" customWidth="1"/>
    <col min="10516" max="10516" width="2.81640625" style="136" customWidth="1"/>
    <col min="10517" max="10517" width="14.81640625" style="136" customWidth="1"/>
    <col min="10518" max="10518" width="5.1796875" style="136" bestFit="1" customWidth="1"/>
    <col min="10519" max="10519" width="10" style="136" customWidth="1"/>
    <col min="10520" max="10520" width="10.1796875" style="136" customWidth="1"/>
    <col min="10521" max="10521" width="8.453125" style="136" customWidth="1"/>
    <col min="10522" max="10522" width="7.453125" style="136" customWidth="1"/>
    <col min="10523" max="10523" width="10.54296875" style="136" customWidth="1"/>
    <col min="10524" max="10524" width="6.1796875" style="136" customWidth="1"/>
    <col min="10525" max="10767" width="9" style="136"/>
    <col min="10768" max="10768" width="5.1796875" style="136" customWidth="1"/>
    <col min="10769" max="10769" width="2.81640625" style="136" customWidth="1"/>
    <col min="10770" max="10771" width="3.1796875" style="136" customWidth="1"/>
    <col min="10772" max="10772" width="2.81640625" style="136" customWidth="1"/>
    <col min="10773" max="10773" width="14.81640625" style="136" customWidth="1"/>
    <col min="10774" max="10774" width="5.1796875" style="136" bestFit="1" customWidth="1"/>
    <col min="10775" max="10775" width="10" style="136" customWidth="1"/>
    <col min="10776" max="10776" width="10.1796875" style="136" customWidth="1"/>
    <col min="10777" max="10777" width="8.453125" style="136" customWidth="1"/>
    <col min="10778" max="10778" width="7.453125" style="136" customWidth="1"/>
    <col min="10779" max="10779" width="10.54296875" style="136" customWidth="1"/>
    <col min="10780" max="10780" width="6.1796875" style="136" customWidth="1"/>
    <col min="10781" max="11023" width="9" style="136"/>
    <col min="11024" max="11024" width="5.1796875" style="136" customWidth="1"/>
    <col min="11025" max="11025" width="2.81640625" style="136" customWidth="1"/>
    <col min="11026" max="11027" width="3.1796875" style="136" customWidth="1"/>
    <col min="11028" max="11028" width="2.81640625" style="136" customWidth="1"/>
    <col min="11029" max="11029" width="14.81640625" style="136" customWidth="1"/>
    <col min="11030" max="11030" width="5.1796875" style="136" bestFit="1" customWidth="1"/>
    <col min="11031" max="11031" width="10" style="136" customWidth="1"/>
    <col min="11032" max="11032" width="10.1796875" style="136" customWidth="1"/>
    <col min="11033" max="11033" width="8.453125" style="136" customWidth="1"/>
    <col min="11034" max="11034" width="7.453125" style="136" customWidth="1"/>
    <col min="11035" max="11035" width="10.54296875" style="136" customWidth="1"/>
    <col min="11036" max="11036" width="6.1796875" style="136" customWidth="1"/>
    <col min="11037" max="11279" width="9" style="136"/>
    <col min="11280" max="11280" width="5.1796875" style="136" customWidth="1"/>
    <col min="11281" max="11281" width="2.81640625" style="136" customWidth="1"/>
    <col min="11282" max="11283" width="3.1796875" style="136" customWidth="1"/>
    <col min="11284" max="11284" width="2.81640625" style="136" customWidth="1"/>
    <col min="11285" max="11285" width="14.81640625" style="136" customWidth="1"/>
    <col min="11286" max="11286" width="5.1796875" style="136" bestFit="1" customWidth="1"/>
    <col min="11287" max="11287" width="10" style="136" customWidth="1"/>
    <col min="11288" max="11288" width="10.1796875" style="136" customWidth="1"/>
    <col min="11289" max="11289" width="8.453125" style="136" customWidth="1"/>
    <col min="11290" max="11290" width="7.453125" style="136" customWidth="1"/>
    <col min="11291" max="11291" width="10.54296875" style="136" customWidth="1"/>
    <col min="11292" max="11292" width="6.1796875" style="136" customWidth="1"/>
    <col min="11293" max="11535" width="9" style="136"/>
    <col min="11536" max="11536" width="5.1796875" style="136" customWidth="1"/>
    <col min="11537" max="11537" width="2.81640625" style="136" customWidth="1"/>
    <col min="11538" max="11539" width="3.1796875" style="136" customWidth="1"/>
    <col min="11540" max="11540" width="2.81640625" style="136" customWidth="1"/>
    <col min="11541" max="11541" width="14.81640625" style="136" customWidth="1"/>
    <col min="11542" max="11542" width="5.1796875" style="136" bestFit="1" customWidth="1"/>
    <col min="11543" max="11543" width="10" style="136" customWidth="1"/>
    <col min="11544" max="11544" width="10.1796875" style="136" customWidth="1"/>
    <col min="11545" max="11545" width="8.453125" style="136" customWidth="1"/>
    <col min="11546" max="11546" width="7.453125" style="136" customWidth="1"/>
    <col min="11547" max="11547" width="10.54296875" style="136" customWidth="1"/>
    <col min="11548" max="11548" width="6.1796875" style="136" customWidth="1"/>
    <col min="11549" max="11791" width="9" style="136"/>
    <col min="11792" max="11792" width="5.1796875" style="136" customWidth="1"/>
    <col min="11793" max="11793" width="2.81640625" style="136" customWidth="1"/>
    <col min="11794" max="11795" width="3.1796875" style="136" customWidth="1"/>
    <col min="11796" max="11796" width="2.81640625" style="136" customWidth="1"/>
    <col min="11797" max="11797" width="14.81640625" style="136" customWidth="1"/>
    <col min="11798" max="11798" width="5.1796875" style="136" bestFit="1" customWidth="1"/>
    <col min="11799" max="11799" width="10" style="136" customWidth="1"/>
    <col min="11800" max="11800" width="10.1796875" style="136" customWidth="1"/>
    <col min="11801" max="11801" width="8.453125" style="136" customWidth="1"/>
    <col min="11802" max="11802" width="7.453125" style="136" customWidth="1"/>
    <col min="11803" max="11803" width="10.54296875" style="136" customWidth="1"/>
    <col min="11804" max="11804" width="6.1796875" style="136" customWidth="1"/>
    <col min="11805" max="12047" width="9" style="136"/>
    <col min="12048" max="12048" width="5.1796875" style="136" customWidth="1"/>
    <col min="12049" max="12049" width="2.81640625" style="136" customWidth="1"/>
    <col min="12050" max="12051" width="3.1796875" style="136" customWidth="1"/>
    <col min="12052" max="12052" width="2.81640625" style="136" customWidth="1"/>
    <col min="12053" max="12053" width="14.81640625" style="136" customWidth="1"/>
    <col min="12054" max="12054" width="5.1796875" style="136" bestFit="1" customWidth="1"/>
    <col min="12055" max="12055" width="10" style="136" customWidth="1"/>
    <col min="12056" max="12056" width="10.1796875" style="136" customWidth="1"/>
    <col min="12057" max="12057" width="8.453125" style="136" customWidth="1"/>
    <col min="12058" max="12058" width="7.453125" style="136" customWidth="1"/>
    <col min="12059" max="12059" width="10.54296875" style="136" customWidth="1"/>
    <col min="12060" max="12060" width="6.1796875" style="136" customWidth="1"/>
    <col min="12061" max="12303" width="9" style="136"/>
    <col min="12304" max="12304" width="5.1796875" style="136" customWidth="1"/>
    <col min="12305" max="12305" width="2.81640625" style="136" customWidth="1"/>
    <col min="12306" max="12307" width="3.1796875" style="136" customWidth="1"/>
    <col min="12308" max="12308" width="2.81640625" style="136" customWidth="1"/>
    <col min="12309" max="12309" width="14.81640625" style="136" customWidth="1"/>
    <col min="12310" max="12310" width="5.1796875" style="136" bestFit="1" customWidth="1"/>
    <col min="12311" max="12311" width="10" style="136" customWidth="1"/>
    <col min="12312" max="12312" width="10.1796875" style="136" customWidth="1"/>
    <col min="12313" max="12313" width="8.453125" style="136" customWidth="1"/>
    <col min="12314" max="12314" width="7.453125" style="136" customWidth="1"/>
    <col min="12315" max="12315" width="10.54296875" style="136" customWidth="1"/>
    <col min="12316" max="12316" width="6.1796875" style="136" customWidth="1"/>
    <col min="12317" max="12559" width="9" style="136"/>
    <col min="12560" max="12560" width="5.1796875" style="136" customWidth="1"/>
    <col min="12561" max="12561" width="2.81640625" style="136" customWidth="1"/>
    <col min="12562" max="12563" width="3.1796875" style="136" customWidth="1"/>
    <col min="12564" max="12564" width="2.81640625" style="136" customWidth="1"/>
    <col min="12565" max="12565" width="14.81640625" style="136" customWidth="1"/>
    <col min="12566" max="12566" width="5.1796875" style="136" bestFit="1" customWidth="1"/>
    <col min="12567" max="12567" width="10" style="136" customWidth="1"/>
    <col min="12568" max="12568" width="10.1796875" style="136" customWidth="1"/>
    <col min="12569" max="12569" width="8.453125" style="136" customWidth="1"/>
    <col min="12570" max="12570" width="7.453125" style="136" customWidth="1"/>
    <col min="12571" max="12571" width="10.54296875" style="136" customWidth="1"/>
    <col min="12572" max="12572" width="6.1796875" style="136" customWidth="1"/>
    <col min="12573" max="12815" width="9" style="136"/>
    <col min="12816" max="12816" width="5.1796875" style="136" customWidth="1"/>
    <col min="12817" max="12817" width="2.81640625" style="136" customWidth="1"/>
    <col min="12818" max="12819" width="3.1796875" style="136" customWidth="1"/>
    <col min="12820" max="12820" width="2.81640625" style="136" customWidth="1"/>
    <col min="12821" max="12821" width="14.81640625" style="136" customWidth="1"/>
    <col min="12822" max="12822" width="5.1796875" style="136" bestFit="1" customWidth="1"/>
    <col min="12823" max="12823" width="10" style="136" customWidth="1"/>
    <col min="12824" max="12824" width="10.1796875" style="136" customWidth="1"/>
    <col min="12825" max="12825" width="8.453125" style="136" customWidth="1"/>
    <col min="12826" max="12826" width="7.453125" style="136" customWidth="1"/>
    <col min="12827" max="12827" width="10.54296875" style="136" customWidth="1"/>
    <col min="12828" max="12828" width="6.1796875" style="136" customWidth="1"/>
    <col min="12829" max="13071" width="9" style="136"/>
    <col min="13072" max="13072" width="5.1796875" style="136" customWidth="1"/>
    <col min="13073" max="13073" width="2.81640625" style="136" customWidth="1"/>
    <col min="13074" max="13075" width="3.1796875" style="136" customWidth="1"/>
    <col min="13076" max="13076" width="2.81640625" style="136" customWidth="1"/>
    <col min="13077" max="13077" width="14.81640625" style="136" customWidth="1"/>
    <col min="13078" max="13078" width="5.1796875" style="136" bestFit="1" customWidth="1"/>
    <col min="13079" max="13079" width="10" style="136" customWidth="1"/>
    <col min="13080" max="13080" width="10.1796875" style="136" customWidth="1"/>
    <col min="13081" max="13081" width="8.453125" style="136" customWidth="1"/>
    <col min="13082" max="13082" width="7.453125" style="136" customWidth="1"/>
    <col min="13083" max="13083" width="10.54296875" style="136" customWidth="1"/>
    <col min="13084" max="13084" width="6.1796875" style="136" customWidth="1"/>
    <col min="13085" max="13327" width="9" style="136"/>
    <col min="13328" max="13328" width="5.1796875" style="136" customWidth="1"/>
    <col min="13329" max="13329" width="2.81640625" style="136" customWidth="1"/>
    <col min="13330" max="13331" width="3.1796875" style="136" customWidth="1"/>
    <col min="13332" max="13332" width="2.81640625" style="136" customWidth="1"/>
    <col min="13333" max="13333" width="14.81640625" style="136" customWidth="1"/>
    <col min="13334" max="13334" width="5.1796875" style="136" bestFit="1" customWidth="1"/>
    <col min="13335" max="13335" width="10" style="136" customWidth="1"/>
    <col min="13336" max="13336" width="10.1796875" style="136" customWidth="1"/>
    <col min="13337" max="13337" width="8.453125" style="136" customWidth="1"/>
    <col min="13338" max="13338" width="7.453125" style="136" customWidth="1"/>
    <col min="13339" max="13339" width="10.54296875" style="136" customWidth="1"/>
    <col min="13340" max="13340" width="6.1796875" style="136" customWidth="1"/>
    <col min="13341" max="13583" width="9" style="136"/>
    <col min="13584" max="13584" width="5.1796875" style="136" customWidth="1"/>
    <col min="13585" max="13585" width="2.81640625" style="136" customWidth="1"/>
    <col min="13586" max="13587" width="3.1796875" style="136" customWidth="1"/>
    <col min="13588" max="13588" width="2.81640625" style="136" customWidth="1"/>
    <col min="13589" max="13589" width="14.81640625" style="136" customWidth="1"/>
    <col min="13590" max="13590" width="5.1796875" style="136" bestFit="1" customWidth="1"/>
    <col min="13591" max="13591" width="10" style="136" customWidth="1"/>
    <col min="13592" max="13592" width="10.1796875" style="136" customWidth="1"/>
    <col min="13593" max="13593" width="8.453125" style="136" customWidth="1"/>
    <col min="13594" max="13594" width="7.453125" style="136" customWidth="1"/>
    <col min="13595" max="13595" width="10.54296875" style="136" customWidth="1"/>
    <col min="13596" max="13596" width="6.1796875" style="136" customWidth="1"/>
    <col min="13597" max="13839" width="9" style="136"/>
    <col min="13840" max="13840" width="5.1796875" style="136" customWidth="1"/>
    <col min="13841" max="13841" width="2.81640625" style="136" customWidth="1"/>
    <col min="13842" max="13843" width="3.1796875" style="136" customWidth="1"/>
    <col min="13844" max="13844" width="2.81640625" style="136" customWidth="1"/>
    <col min="13845" max="13845" width="14.81640625" style="136" customWidth="1"/>
    <col min="13846" max="13846" width="5.1796875" style="136" bestFit="1" customWidth="1"/>
    <col min="13847" max="13847" width="10" style="136" customWidth="1"/>
    <col min="13848" max="13848" width="10.1796875" style="136" customWidth="1"/>
    <col min="13849" max="13849" width="8.453125" style="136" customWidth="1"/>
    <col min="13850" max="13850" width="7.453125" style="136" customWidth="1"/>
    <col min="13851" max="13851" width="10.54296875" style="136" customWidth="1"/>
    <col min="13852" max="13852" width="6.1796875" style="136" customWidth="1"/>
    <col min="13853" max="14095" width="9" style="136"/>
    <col min="14096" max="14096" width="5.1796875" style="136" customWidth="1"/>
    <col min="14097" max="14097" width="2.81640625" style="136" customWidth="1"/>
    <col min="14098" max="14099" width="3.1796875" style="136" customWidth="1"/>
    <col min="14100" max="14100" width="2.81640625" style="136" customWidth="1"/>
    <col min="14101" max="14101" width="14.81640625" style="136" customWidth="1"/>
    <col min="14102" max="14102" width="5.1796875" style="136" bestFit="1" customWidth="1"/>
    <col min="14103" max="14103" width="10" style="136" customWidth="1"/>
    <col min="14104" max="14104" width="10.1796875" style="136" customWidth="1"/>
    <col min="14105" max="14105" width="8.453125" style="136" customWidth="1"/>
    <col min="14106" max="14106" width="7.453125" style="136" customWidth="1"/>
    <col min="14107" max="14107" width="10.54296875" style="136" customWidth="1"/>
    <col min="14108" max="14108" width="6.1796875" style="136" customWidth="1"/>
    <col min="14109" max="14351" width="9" style="136"/>
    <col min="14352" max="14352" width="5.1796875" style="136" customWidth="1"/>
    <col min="14353" max="14353" width="2.81640625" style="136" customWidth="1"/>
    <col min="14354" max="14355" width="3.1796875" style="136" customWidth="1"/>
    <col min="14356" max="14356" width="2.81640625" style="136" customWidth="1"/>
    <col min="14357" max="14357" width="14.81640625" style="136" customWidth="1"/>
    <col min="14358" max="14358" width="5.1796875" style="136" bestFit="1" customWidth="1"/>
    <col min="14359" max="14359" width="10" style="136" customWidth="1"/>
    <col min="14360" max="14360" width="10.1796875" style="136" customWidth="1"/>
    <col min="14361" max="14361" width="8.453125" style="136" customWidth="1"/>
    <col min="14362" max="14362" width="7.453125" style="136" customWidth="1"/>
    <col min="14363" max="14363" width="10.54296875" style="136" customWidth="1"/>
    <col min="14364" max="14364" width="6.1796875" style="136" customWidth="1"/>
    <col min="14365" max="14607" width="9" style="136"/>
    <col min="14608" max="14608" width="5.1796875" style="136" customWidth="1"/>
    <col min="14609" max="14609" width="2.81640625" style="136" customWidth="1"/>
    <col min="14610" max="14611" width="3.1796875" style="136" customWidth="1"/>
    <col min="14612" max="14612" width="2.81640625" style="136" customWidth="1"/>
    <col min="14613" max="14613" width="14.81640625" style="136" customWidth="1"/>
    <col min="14614" max="14614" width="5.1796875" style="136" bestFit="1" customWidth="1"/>
    <col min="14615" max="14615" width="10" style="136" customWidth="1"/>
    <col min="14616" max="14616" width="10.1796875" style="136" customWidth="1"/>
    <col min="14617" max="14617" width="8.453125" style="136" customWidth="1"/>
    <col min="14618" max="14618" width="7.453125" style="136" customWidth="1"/>
    <col min="14619" max="14619" width="10.54296875" style="136" customWidth="1"/>
    <col min="14620" max="14620" width="6.1796875" style="136" customWidth="1"/>
    <col min="14621" max="14863" width="9" style="136"/>
    <col min="14864" max="14864" width="5.1796875" style="136" customWidth="1"/>
    <col min="14865" max="14865" width="2.81640625" style="136" customWidth="1"/>
    <col min="14866" max="14867" width="3.1796875" style="136" customWidth="1"/>
    <col min="14868" max="14868" width="2.81640625" style="136" customWidth="1"/>
    <col min="14869" max="14869" width="14.81640625" style="136" customWidth="1"/>
    <col min="14870" max="14870" width="5.1796875" style="136" bestFit="1" customWidth="1"/>
    <col min="14871" max="14871" width="10" style="136" customWidth="1"/>
    <col min="14872" max="14872" width="10.1796875" style="136" customWidth="1"/>
    <col min="14873" max="14873" width="8.453125" style="136" customWidth="1"/>
    <col min="14874" max="14874" width="7.453125" style="136" customWidth="1"/>
    <col min="14875" max="14875" width="10.54296875" style="136" customWidth="1"/>
    <col min="14876" max="14876" width="6.1796875" style="136" customWidth="1"/>
    <col min="14877" max="15119" width="9" style="136"/>
    <col min="15120" max="15120" width="5.1796875" style="136" customWidth="1"/>
    <col min="15121" max="15121" width="2.81640625" style="136" customWidth="1"/>
    <col min="15122" max="15123" width="3.1796875" style="136" customWidth="1"/>
    <col min="15124" max="15124" width="2.81640625" style="136" customWidth="1"/>
    <col min="15125" max="15125" width="14.81640625" style="136" customWidth="1"/>
    <col min="15126" max="15126" width="5.1796875" style="136" bestFit="1" customWidth="1"/>
    <col min="15127" max="15127" width="10" style="136" customWidth="1"/>
    <col min="15128" max="15128" width="10.1796875" style="136" customWidth="1"/>
    <col min="15129" max="15129" width="8.453125" style="136" customWidth="1"/>
    <col min="15130" max="15130" width="7.453125" style="136" customWidth="1"/>
    <col min="15131" max="15131" width="10.54296875" style="136" customWidth="1"/>
    <col min="15132" max="15132" width="6.1796875" style="136" customWidth="1"/>
    <col min="15133" max="15375" width="9" style="136"/>
    <col min="15376" max="15376" width="5.1796875" style="136" customWidth="1"/>
    <col min="15377" max="15377" width="2.81640625" style="136" customWidth="1"/>
    <col min="15378" max="15379" width="3.1796875" style="136" customWidth="1"/>
    <col min="15380" max="15380" width="2.81640625" style="136" customWidth="1"/>
    <col min="15381" max="15381" width="14.81640625" style="136" customWidth="1"/>
    <col min="15382" max="15382" width="5.1796875" style="136" bestFit="1" customWidth="1"/>
    <col min="15383" max="15383" width="10" style="136" customWidth="1"/>
    <col min="15384" max="15384" width="10.1796875" style="136" customWidth="1"/>
    <col min="15385" max="15385" width="8.453125" style="136" customWidth="1"/>
    <col min="15386" max="15386" width="7.453125" style="136" customWidth="1"/>
    <col min="15387" max="15387" width="10.54296875" style="136" customWidth="1"/>
    <col min="15388" max="15388" width="6.1796875" style="136" customWidth="1"/>
    <col min="15389" max="15631" width="9" style="136"/>
    <col min="15632" max="15632" width="5.1796875" style="136" customWidth="1"/>
    <col min="15633" max="15633" width="2.81640625" style="136" customWidth="1"/>
    <col min="15634" max="15635" width="3.1796875" style="136" customWidth="1"/>
    <col min="15636" max="15636" width="2.81640625" style="136" customWidth="1"/>
    <col min="15637" max="15637" width="14.81640625" style="136" customWidth="1"/>
    <col min="15638" max="15638" width="5.1796875" style="136" bestFit="1" customWidth="1"/>
    <col min="15639" max="15639" width="10" style="136" customWidth="1"/>
    <col min="15640" max="15640" width="10.1796875" style="136" customWidth="1"/>
    <col min="15641" max="15641" width="8.453125" style="136" customWidth="1"/>
    <col min="15642" max="15642" width="7.453125" style="136" customWidth="1"/>
    <col min="15643" max="15643" width="10.54296875" style="136" customWidth="1"/>
    <col min="15644" max="15644" width="6.1796875" style="136" customWidth="1"/>
    <col min="15645" max="15887" width="9" style="136"/>
    <col min="15888" max="15888" width="5.1796875" style="136" customWidth="1"/>
    <col min="15889" max="15889" width="2.81640625" style="136" customWidth="1"/>
    <col min="15890" max="15891" width="3.1796875" style="136" customWidth="1"/>
    <col min="15892" max="15892" width="2.81640625" style="136" customWidth="1"/>
    <col min="15893" max="15893" width="14.81640625" style="136" customWidth="1"/>
    <col min="15894" max="15894" width="5.1796875" style="136" bestFit="1" customWidth="1"/>
    <col min="15895" max="15895" width="10" style="136" customWidth="1"/>
    <col min="15896" max="15896" width="10.1796875" style="136" customWidth="1"/>
    <col min="15897" max="15897" width="8.453125" style="136" customWidth="1"/>
    <col min="15898" max="15898" width="7.453125" style="136" customWidth="1"/>
    <col min="15899" max="15899" width="10.54296875" style="136" customWidth="1"/>
    <col min="15900" max="15900" width="6.1796875" style="136" customWidth="1"/>
    <col min="15901" max="16143" width="9" style="136"/>
    <col min="16144" max="16144" width="5.1796875" style="136" customWidth="1"/>
    <col min="16145" max="16145" width="2.81640625" style="136" customWidth="1"/>
    <col min="16146" max="16147" width="3.1796875" style="136" customWidth="1"/>
    <col min="16148" max="16148" width="2.81640625" style="136" customWidth="1"/>
    <col min="16149" max="16149" width="14.81640625" style="136" customWidth="1"/>
    <col min="16150" max="16150" width="5.1796875" style="136" bestFit="1" customWidth="1"/>
    <col min="16151" max="16151" width="10" style="136" customWidth="1"/>
    <col min="16152" max="16152" width="10.1796875" style="136" customWidth="1"/>
    <col min="16153" max="16153" width="8.453125" style="136" customWidth="1"/>
    <col min="16154" max="16154" width="7.453125" style="136" customWidth="1"/>
    <col min="16155" max="16155" width="10.54296875" style="136" customWidth="1"/>
    <col min="16156" max="16156" width="6.1796875" style="136" customWidth="1"/>
    <col min="16157" max="16384" width="9" style="136"/>
  </cols>
  <sheetData>
    <row r="1" spans="1:36" s="135" customFormat="1" ht="14" x14ac:dyDescent="0.2">
      <c r="A1" s="131" t="s">
        <v>198</v>
      </c>
      <c r="B1" s="132"/>
      <c r="C1" s="132"/>
      <c r="D1" s="133"/>
      <c r="E1" s="134"/>
      <c r="F1" s="134"/>
      <c r="G1" s="134"/>
      <c r="AD1" s="9" t="s">
        <v>16</v>
      </c>
    </row>
    <row r="2" spans="1:36" s="135" customFormat="1" ht="14.5" thickBot="1" x14ac:dyDescent="0.25">
      <c r="A2" s="131"/>
      <c r="B2" s="132"/>
      <c r="C2" s="132"/>
      <c r="D2" s="133"/>
      <c r="E2" s="134"/>
      <c r="F2" s="134"/>
      <c r="G2" s="134"/>
      <c r="AD2" s="10" t="s">
        <v>213</v>
      </c>
    </row>
    <row r="3" spans="1:36" ht="12.5" thickBot="1" x14ac:dyDescent="0.25">
      <c r="B3" s="137"/>
      <c r="H3" s="609" t="s">
        <v>178</v>
      </c>
      <c r="I3" s="610"/>
      <c r="J3" s="611"/>
      <c r="K3" s="609" t="s">
        <v>179</v>
      </c>
      <c r="L3" s="610"/>
      <c r="M3" s="611"/>
      <c r="N3" s="609" t="s">
        <v>7</v>
      </c>
      <c r="O3" s="610"/>
      <c r="P3" s="611"/>
      <c r="Q3" s="609" t="s">
        <v>8</v>
      </c>
      <c r="R3" s="610"/>
      <c r="S3" s="611"/>
      <c r="T3" s="609" t="s">
        <v>11</v>
      </c>
      <c r="U3" s="610"/>
      <c r="V3" s="611"/>
      <c r="W3" s="609" t="s">
        <v>9</v>
      </c>
      <c r="X3" s="610"/>
      <c r="Y3" s="611"/>
    </row>
    <row r="4" spans="1:36" ht="15" customHeight="1" x14ac:dyDescent="0.2">
      <c r="B4" s="529"/>
      <c r="C4" s="530"/>
      <c r="D4" s="530"/>
      <c r="E4" s="530"/>
      <c r="F4" s="530"/>
      <c r="G4" s="533" t="s">
        <v>44</v>
      </c>
      <c r="H4" s="535" t="s">
        <v>141</v>
      </c>
      <c r="I4" s="537" t="s">
        <v>142</v>
      </c>
      <c r="J4" s="539" t="s">
        <v>143</v>
      </c>
      <c r="K4" s="535" t="s">
        <v>141</v>
      </c>
      <c r="L4" s="537" t="s">
        <v>142</v>
      </c>
      <c r="M4" s="539" t="s">
        <v>143</v>
      </c>
      <c r="N4" s="535" t="s">
        <v>141</v>
      </c>
      <c r="O4" s="537" t="s">
        <v>142</v>
      </c>
      <c r="P4" s="539" t="s">
        <v>143</v>
      </c>
      <c r="Q4" s="535" t="s">
        <v>141</v>
      </c>
      <c r="R4" s="537" t="s">
        <v>142</v>
      </c>
      <c r="S4" s="539" t="s">
        <v>143</v>
      </c>
      <c r="T4" s="535" t="s">
        <v>141</v>
      </c>
      <c r="U4" s="537" t="s">
        <v>142</v>
      </c>
      <c r="V4" s="539" t="s">
        <v>143</v>
      </c>
      <c r="W4" s="535" t="s">
        <v>141</v>
      </c>
      <c r="X4" s="537" t="s">
        <v>142</v>
      </c>
      <c r="Y4" s="539" t="s">
        <v>143</v>
      </c>
      <c r="Z4" s="580" t="s">
        <v>144</v>
      </c>
      <c r="AA4" s="601"/>
      <c r="AB4" s="597" t="s">
        <v>145</v>
      </c>
      <c r="AC4" s="598"/>
    </row>
    <row r="5" spans="1:36" s="142" customFormat="1" ht="51.75" customHeight="1" thickBot="1" x14ac:dyDescent="0.25">
      <c r="B5" s="531"/>
      <c r="C5" s="532"/>
      <c r="D5" s="532"/>
      <c r="E5" s="532"/>
      <c r="F5" s="532"/>
      <c r="G5" s="534"/>
      <c r="H5" s="536"/>
      <c r="I5" s="538"/>
      <c r="J5" s="540"/>
      <c r="K5" s="536"/>
      <c r="L5" s="538"/>
      <c r="M5" s="540"/>
      <c r="N5" s="536"/>
      <c r="O5" s="538"/>
      <c r="P5" s="540"/>
      <c r="Q5" s="536"/>
      <c r="R5" s="538"/>
      <c r="S5" s="540"/>
      <c r="T5" s="536"/>
      <c r="U5" s="538"/>
      <c r="V5" s="540"/>
      <c r="W5" s="536"/>
      <c r="X5" s="538"/>
      <c r="Y5" s="540"/>
      <c r="Z5" s="582"/>
      <c r="AA5" s="602"/>
      <c r="AB5" s="599"/>
      <c r="AC5" s="600"/>
    </row>
    <row r="6" spans="1:36" ht="19.5" customHeight="1" thickBot="1" x14ac:dyDescent="0.25">
      <c r="B6" s="541" t="s">
        <v>146</v>
      </c>
      <c r="C6" s="544" t="s">
        <v>147</v>
      </c>
      <c r="D6" s="547" t="s">
        <v>148</v>
      </c>
      <c r="E6" s="548"/>
      <c r="F6" s="549"/>
      <c r="G6" s="143" t="s">
        <v>149</v>
      </c>
      <c r="H6" s="269"/>
      <c r="I6" s="144">
        <f>H6*$Z6</f>
        <v>0</v>
      </c>
      <c r="J6" s="145" t="e">
        <f t="shared" ref="J6:J24" si="0">I6/$I$25*100</f>
        <v>#DIV/0!</v>
      </c>
      <c r="K6" s="269"/>
      <c r="L6" s="144">
        <f>K6*$Z6</f>
        <v>0</v>
      </c>
      <c r="M6" s="145" t="e">
        <f t="shared" ref="M6:M24" si="1">L6/$I$25*100</f>
        <v>#DIV/0!</v>
      </c>
      <c r="N6" s="269"/>
      <c r="O6" s="144">
        <f>N6*$Z6</f>
        <v>0</v>
      </c>
      <c r="P6" s="145" t="e">
        <f t="shared" ref="P6:P24" si="2">O6/$I$25*100</f>
        <v>#DIV/0!</v>
      </c>
      <c r="Q6" s="269"/>
      <c r="R6" s="144">
        <f>Q6*$Z6</f>
        <v>0</v>
      </c>
      <c r="S6" s="145" t="e">
        <f t="shared" ref="S6:S24" si="3">R6/$I$25*100</f>
        <v>#DIV/0!</v>
      </c>
      <c r="T6" s="269"/>
      <c r="U6" s="144">
        <f>T6*$Z6</f>
        <v>0</v>
      </c>
      <c r="V6" s="145" t="e">
        <f t="shared" ref="V6:V24" si="4">U6/$I$25*100</f>
        <v>#DIV/0!</v>
      </c>
      <c r="W6" s="269"/>
      <c r="X6" s="144">
        <f>W6*$Z6</f>
        <v>0</v>
      </c>
      <c r="Y6" s="145" t="e">
        <f t="shared" ref="Y6:Y24" si="5">X6/$I$25*100</f>
        <v>#DIV/0!</v>
      </c>
      <c r="Z6" s="203">
        <v>0.53600000000000003</v>
      </c>
      <c r="AA6" s="146" t="s">
        <v>150</v>
      </c>
      <c r="AB6" s="550"/>
      <c r="AC6" s="551"/>
      <c r="AD6" s="184" t="s">
        <v>180</v>
      </c>
      <c r="AE6" s="183"/>
      <c r="AF6" s="183"/>
      <c r="AG6" s="183"/>
      <c r="AH6" s="183"/>
      <c r="AI6" s="183"/>
      <c r="AJ6" s="183"/>
    </row>
    <row r="7" spans="1:36" ht="19.5" customHeight="1" x14ac:dyDescent="0.2">
      <c r="B7" s="542"/>
      <c r="C7" s="545"/>
      <c r="D7" s="552" t="s">
        <v>151</v>
      </c>
      <c r="E7" s="554" t="s">
        <v>61</v>
      </c>
      <c r="F7" s="555"/>
      <c r="G7" s="147" t="s">
        <v>152</v>
      </c>
      <c r="H7" s="270"/>
      <c r="I7" s="148">
        <f>H7*$Z7*$AB7</f>
        <v>0</v>
      </c>
      <c r="J7" s="149" t="e">
        <f>I7/$I$25*100</f>
        <v>#DIV/0!</v>
      </c>
      <c r="K7" s="270"/>
      <c r="L7" s="148">
        <f>K7*$Z7*$AB7</f>
        <v>0</v>
      </c>
      <c r="M7" s="149" t="e">
        <f t="shared" si="1"/>
        <v>#DIV/0!</v>
      </c>
      <c r="N7" s="270"/>
      <c r="O7" s="148">
        <f>N7*$Z7*$AB7</f>
        <v>0</v>
      </c>
      <c r="P7" s="149" t="e">
        <f t="shared" si="2"/>
        <v>#DIV/0!</v>
      </c>
      <c r="Q7" s="270"/>
      <c r="R7" s="148">
        <f>Q7*$Z7*$AB7</f>
        <v>0</v>
      </c>
      <c r="S7" s="149" t="e">
        <f t="shared" si="3"/>
        <v>#DIV/0!</v>
      </c>
      <c r="T7" s="270"/>
      <c r="U7" s="148">
        <f>T7*$Z7*$AB7</f>
        <v>0</v>
      </c>
      <c r="V7" s="149" t="e">
        <f t="shared" si="4"/>
        <v>#DIV/0!</v>
      </c>
      <c r="W7" s="270"/>
      <c r="X7" s="148">
        <f>W7*$Z7*$AB7</f>
        <v>0</v>
      </c>
      <c r="Y7" s="149" t="e">
        <f t="shared" si="5"/>
        <v>#DIV/0!</v>
      </c>
      <c r="Z7" s="204">
        <v>6.7900000000000002E-2</v>
      </c>
      <c r="AA7" s="150" t="s">
        <v>153</v>
      </c>
      <c r="AB7" s="151">
        <v>36.700000000000003</v>
      </c>
      <c r="AC7" s="152" t="s">
        <v>154</v>
      </c>
    </row>
    <row r="8" spans="1:36" ht="19.5" customHeight="1" x14ac:dyDescent="0.2">
      <c r="B8" s="542"/>
      <c r="C8" s="545"/>
      <c r="D8" s="552"/>
      <c r="E8" s="554" t="s">
        <v>63</v>
      </c>
      <c r="F8" s="555"/>
      <c r="G8" s="147" t="s">
        <v>152</v>
      </c>
      <c r="H8" s="270"/>
      <c r="I8" s="148">
        <f t="shared" ref="I8:I14" si="6">H8*$Z8*$AB8</f>
        <v>0</v>
      </c>
      <c r="J8" s="149" t="e">
        <f t="shared" si="0"/>
        <v>#DIV/0!</v>
      </c>
      <c r="K8" s="270"/>
      <c r="L8" s="148">
        <f t="shared" ref="L8:L14" si="7">K8*$Z8*$AB8</f>
        <v>0</v>
      </c>
      <c r="M8" s="149" t="e">
        <f t="shared" si="1"/>
        <v>#DIV/0!</v>
      </c>
      <c r="N8" s="270"/>
      <c r="O8" s="148">
        <f t="shared" ref="O8:O14" si="8">N8*$Z8*$AB8</f>
        <v>0</v>
      </c>
      <c r="P8" s="149" t="e">
        <f t="shared" si="2"/>
        <v>#DIV/0!</v>
      </c>
      <c r="Q8" s="270"/>
      <c r="R8" s="148">
        <f t="shared" ref="R8:R14" si="9">Q8*$Z8*$AB8</f>
        <v>0</v>
      </c>
      <c r="S8" s="149" t="e">
        <f t="shared" si="3"/>
        <v>#DIV/0!</v>
      </c>
      <c r="T8" s="270"/>
      <c r="U8" s="148">
        <f t="shared" ref="U8:U14" si="10">T8*$Z8*$AB8</f>
        <v>0</v>
      </c>
      <c r="V8" s="149" t="e">
        <f t="shared" si="4"/>
        <v>#DIV/0!</v>
      </c>
      <c r="W8" s="270"/>
      <c r="X8" s="148">
        <f t="shared" ref="X8:X14" si="11">W8*$Z8*$AB8</f>
        <v>0</v>
      </c>
      <c r="Y8" s="149" t="e">
        <f t="shared" si="5"/>
        <v>#DIV/0!</v>
      </c>
      <c r="Z8" s="204">
        <v>6.93E-2</v>
      </c>
      <c r="AA8" s="150" t="s">
        <v>153</v>
      </c>
      <c r="AB8" s="151">
        <v>39.1</v>
      </c>
      <c r="AC8" s="153" t="s">
        <v>154</v>
      </c>
    </row>
    <row r="9" spans="1:36" ht="19.5" customHeight="1" x14ac:dyDescent="0.2">
      <c r="B9" s="542"/>
      <c r="C9" s="545"/>
      <c r="D9" s="552"/>
      <c r="E9" s="554" t="s">
        <v>86</v>
      </c>
      <c r="F9" s="555"/>
      <c r="G9" s="147" t="s">
        <v>155</v>
      </c>
      <c r="H9" s="270"/>
      <c r="I9" s="148">
        <f t="shared" si="6"/>
        <v>0</v>
      </c>
      <c r="J9" s="149" t="e">
        <f t="shared" si="0"/>
        <v>#DIV/0!</v>
      </c>
      <c r="K9" s="270"/>
      <c r="L9" s="148">
        <f t="shared" si="7"/>
        <v>0</v>
      </c>
      <c r="M9" s="149" t="e">
        <f t="shared" si="1"/>
        <v>#DIV/0!</v>
      </c>
      <c r="N9" s="270"/>
      <c r="O9" s="148">
        <f t="shared" si="8"/>
        <v>0</v>
      </c>
      <c r="P9" s="149" t="e">
        <f t="shared" si="2"/>
        <v>#DIV/0!</v>
      </c>
      <c r="Q9" s="270"/>
      <c r="R9" s="148">
        <f t="shared" si="9"/>
        <v>0</v>
      </c>
      <c r="S9" s="149" t="e">
        <f t="shared" si="3"/>
        <v>#DIV/0!</v>
      </c>
      <c r="T9" s="270"/>
      <c r="U9" s="148">
        <f t="shared" si="10"/>
        <v>0</v>
      </c>
      <c r="V9" s="149" t="e">
        <f t="shared" si="4"/>
        <v>#DIV/0!</v>
      </c>
      <c r="W9" s="270"/>
      <c r="X9" s="148">
        <f t="shared" si="11"/>
        <v>0</v>
      </c>
      <c r="Y9" s="149" t="e">
        <f t="shared" si="5"/>
        <v>#DIV/0!</v>
      </c>
      <c r="Z9" s="204">
        <v>4.9700000000000001E-2</v>
      </c>
      <c r="AA9" s="150" t="s">
        <v>153</v>
      </c>
      <c r="AB9" s="151">
        <v>44.8</v>
      </c>
      <c r="AC9" s="153" t="s">
        <v>156</v>
      </c>
    </row>
    <row r="10" spans="1:36" ht="19.5" customHeight="1" x14ac:dyDescent="0.2">
      <c r="B10" s="542"/>
      <c r="C10" s="545"/>
      <c r="D10" s="552"/>
      <c r="E10" s="554" t="s">
        <v>157</v>
      </c>
      <c r="F10" s="555"/>
      <c r="G10" s="147" t="s">
        <v>158</v>
      </c>
      <c r="H10" s="270"/>
      <c r="I10" s="148">
        <f t="shared" si="6"/>
        <v>0</v>
      </c>
      <c r="J10" s="149" t="e">
        <f t="shared" si="0"/>
        <v>#DIV/0!</v>
      </c>
      <c r="K10" s="270"/>
      <c r="L10" s="148">
        <f t="shared" si="7"/>
        <v>0</v>
      </c>
      <c r="M10" s="149" t="e">
        <f t="shared" si="1"/>
        <v>#DIV/0!</v>
      </c>
      <c r="N10" s="270"/>
      <c r="O10" s="148">
        <f t="shared" si="8"/>
        <v>0</v>
      </c>
      <c r="P10" s="149" t="e">
        <f t="shared" si="2"/>
        <v>#DIV/0!</v>
      </c>
      <c r="Q10" s="270"/>
      <c r="R10" s="148">
        <f t="shared" si="9"/>
        <v>0</v>
      </c>
      <c r="S10" s="149" t="e">
        <f t="shared" si="3"/>
        <v>#DIV/0!</v>
      </c>
      <c r="T10" s="270"/>
      <c r="U10" s="148">
        <f t="shared" si="10"/>
        <v>0</v>
      </c>
      <c r="V10" s="149" t="e">
        <f t="shared" si="4"/>
        <v>#DIV/0!</v>
      </c>
      <c r="W10" s="270"/>
      <c r="X10" s="148">
        <f t="shared" si="11"/>
        <v>0</v>
      </c>
      <c r="Y10" s="149" t="e">
        <f t="shared" si="5"/>
        <v>#DIV/0!</v>
      </c>
      <c r="Z10" s="204">
        <v>4.9399999999999999E-2</v>
      </c>
      <c r="AA10" s="150" t="s">
        <v>153</v>
      </c>
      <c r="AB10" s="154">
        <v>54.6</v>
      </c>
      <c r="AC10" s="153" t="s">
        <v>159</v>
      </c>
    </row>
    <row r="11" spans="1:36" ht="19.5" customHeight="1" x14ac:dyDescent="0.2">
      <c r="B11" s="542"/>
      <c r="C11" s="545"/>
      <c r="D11" s="552"/>
      <c r="E11" s="155" t="s">
        <v>160</v>
      </c>
      <c r="F11" s="156"/>
      <c r="G11" s="147" t="s">
        <v>161</v>
      </c>
      <c r="H11" s="270"/>
      <c r="I11" s="148">
        <f t="shared" si="6"/>
        <v>0</v>
      </c>
      <c r="J11" s="149" t="e">
        <f t="shared" si="0"/>
        <v>#DIV/0!</v>
      </c>
      <c r="K11" s="270"/>
      <c r="L11" s="148">
        <f t="shared" si="7"/>
        <v>0</v>
      </c>
      <c r="M11" s="149" t="e">
        <f t="shared" si="1"/>
        <v>#DIV/0!</v>
      </c>
      <c r="N11" s="270"/>
      <c r="O11" s="148">
        <f t="shared" si="8"/>
        <v>0</v>
      </c>
      <c r="P11" s="149" t="e">
        <f t="shared" si="2"/>
        <v>#DIV/0!</v>
      </c>
      <c r="Q11" s="270"/>
      <c r="R11" s="148">
        <f t="shared" si="9"/>
        <v>0</v>
      </c>
      <c r="S11" s="149" t="e">
        <f t="shared" si="3"/>
        <v>#DIV/0!</v>
      </c>
      <c r="T11" s="270"/>
      <c r="U11" s="148">
        <f t="shared" si="10"/>
        <v>0</v>
      </c>
      <c r="V11" s="149" t="e">
        <f t="shared" si="4"/>
        <v>#DIV/0!</v>
      </c>
      <c r="W11" s="270"/>
      <c r="X11" s="148">
        <f t="shared" si="11"/>
        <v>0</v>
      </c>
      <c r="Y11" s="149" t="e">
        <f t="shared" si="5"/>
        <v>#DIV/0!</v>
      </c>
      <c r="Z11" s="204">
        <v>5.9799999999999999E-2</v>
      </c>
      <c r="AA11" s="150" t="s">
        <v>153</v>
      </c>
      <c r="AB11" s="154">
        <v>50.8</v>
      </c>
      <c r="AC11" s="153" t="s">
        <v>159</v>
      </c>
    </row>
    <row r="12" spans="1:36" ht="19.5" customHeight="1" x14ac:dyDescent="0.2">
      <c r="B12" s="542"/>
      <c r="C12" s="545"/>
      <c r="D12" s="552"/>
      <c r="E12" s="556" t="s">
        <v>162</v>
      </c>
      <c r="F12" s="557"/>
      <c r="G12" s="147" t="s">
        <v>163</v>
      </c>
      <c r="H12" s="270"/>
      <c r="I12" s="148">
        <f t="shared" si="6"/>
        <v>0</v>
      </c>
      <c r="J12" s="149" t="e">
        <f t="shared" si="0"/>
        <v>#DIV/0!</v>
      </c>
      <c r="K12" s="270"/>
      <c r="L12" s="148">
        <f t="shared" si="7"/>
        <v>0</v>
      </c>
      <c r="M12" s="149" t="e">
        <f t="shared" si="1"/>
        <v>#DIV/0!</v>
      </c>
      <c r="N12" s="270"/>
      <c r="O12" s="148">
        <f>N12*$Z12*$AB12</f>
        <v>0</v>
      </c>
      <c r="P12" s="149" t="e">
        <f t="shared" si="2"/>
        <v>#DIV/0!</v>
      </c>
      <c r="Q12" s="270"/>
      <c r="R12" s="148">
        <f t="shared" si="9"/>
        <v>0</v>
      </c>
      <c r="S12" s="149" t="e">
        <f t="shared" si="3"/>
        <v>#DIV/0!</v>
      </c>
      <c r="T12" s="270"/>
      <c r="U12" s="148">
        <f t="shared" si="10"/>
        <v>0</v>
      </c>
      <c r="V12" s="149" t="e">
        <f t="shared" si="4"/>
        <v>#DIV/0!</v>
      </c>
      <c r="W12" s="270"/>
      <c r="X12" s="148">
        <f t="shared" si="11"/>
        <v>0</v>
      </c>
      <c r="Y12" s="149" t="e">
        <f t="shared" si="5"/>
        <v>#DIV/0!</v>
      </c>
      <c r="Z12" s="204">
        <v>6.7100000000000007E-2</v>
      </c>
      <c r="AA12" s="150" t="s">
        <v>153</v>
      </c>
      <c r="AB12" s="154">
        <v>34.6</v>
      </c>
      <c r="AC12" s="153" t="s">
        <v>154</v>
      </c>
    </row>
    <row r="13" spans="1:36" ht="19.5" customHeight="1" x14ac:dyDescent="0.2">
      <c r="B13" s="542"/>
      <c r="C13" s="545"/>
      <c r="D13" s="552"/>
      <c r="E13" s="558" t="s">
        <v>164</v>
      </c>
      <c r="F13" s="559"/>
      <c r="G13" s="147" t="s">
        <v>163</v>
      </c>
      <c r="H13" s="270"/>
      <c r="I13" s="148">
        <f t="shared" si="6"/>
        <v>0</v>
      </c>
      <c r="J13" s="149" t="e">
        <f t="shared" si="0"/>
        <v>#DIV/0!</v>
      </c>
      <c r="K13" s="270"/>
      <c r="L13" s="148">
        <f t="shared" si="7"/>
        <v>0</v>
      </c>
      <c r="M13" s="149" t="e">
        <f t="shared" si="1"/>
        <v>#DIV/0!</v>
      </c>
      <c r="N13" s="270"/>
      <c r="O13" s="148">
        <f t="shared" si="8"/>
        <v>0</v>
      </c>
      <c r="P13" s="149" t="e">
        <f t="shared" si="2"/>
        <v>#DIV/0!</v>
      </c>
      <c r="Q13" s="270"/>
      <c r="R13" s="148">
        <f t="shared" si="9"/>
        <v>0</v>
      </c>
      <c r="S13" s="149" t="e">
        <f t="shared" si="3"/>
        <v>#DIV/0!</v>
      </c>
      <c r="T13" s="270"/>
      <c r="U13" s="148">
        <f t="shared" si="10"/>
        <v>0</v>
      </c>
      <c r="V13" s="149" t="e">
        <f t="shared" si="4"/>
        <v>#DIV/0!</v>
      </c>
      <c r="W13" s="270"/>
      <c r="X13" s="148">
        <f t="shared" si="11"/>
        <v>0</v>
      </c>
      <c r="Y13" s="149" t="e">
        <f t="shared" si="5"/>
        <v>#DIV/0!</v>
      </c>
      <c r="Z13" s="205">
        <v>6.8699999999999997E-2</v>
      </c>
      <c r="AA13" s="150" t="s">
        <v>153</v>
      </c>
      <c r="AB13" s="151">
        <v>37.700000000000003</v>
      </c>
      <c r="AC13" s="153" t="s">
        <v>154</v>
      </c>
    </row>
    <row r="14" spans="1:36" ht="19.5" customHeight="1" x14ac:dyDescent="0.2">
      <c r="B14" s="542"/>
      <c r="C14" s="545"/>
      <c r="D14" s="552"/>
      <c r="E14" s="560"/>
      <c r="F14" s="561"/>
      <c r="G14" s="157"/>
      <c r="H14" s="271"/>
      <c r="I14" s="148">
        <f t="shared" si="6"/>
        <v>0</v>
      </c>
      <c r="J14" s="159" t="e">
        <f t="shared" si="0"/>
        <v>#DIV/0!</v>
      </c>
      <c r="K14" s="271"/>
      <c r="L14" s="158">
        <f t="shared" si="7"/>
        <v>0</v>
      </c>
      <c r="M14" s="159" t="e">
        <f t="shared" si="1"/>
        <v>#DIV/0!</v>
      </c>
      <c r="N14" s="271"/>
      <c r="O14" s="158">
        <f t="shared" si="8"/>
        <v>0</v>
      </c>
      <c r="P14" s="159" t="e">
        <f t="shared" si="2"/>
        <v>#DIV/0!</v>
      </c>
      <c r="Q14" s="271"/>
      <c r="R14" s="158">
        <f t="shared" si="9"/>
        <v>0</v>
      </c>
      <c r="S14" s="159" t="e">
        <f t="shared" si="3"/>
        <v>#DIV/0!</v>
      </c>
      <c r="T14" s="271"/>
      <c r="U14" s="158">
        <f t="shared" si="10"/>
        <v>0</v>
      </c>
      <c r="V14" s="159" t="e">
        <f t="shared" si="4"/>
        <v>#DIV/0!</v>
      </c>
      <c r="W14" s="271"/>
      <c r="X14" s="158">
        <f t="shared" si="11"/>
        <v>0</v>
      </c>
      <c r="Y14" s="159" t="e">
        <f t="shared" si="5"/>
        <v>#DIV/0!</v>
      </c>
      <c r="Z14" s="274"/>
      <c r="AA14" s="275"/>
      <c r="AB14" s="276"/>
      <c r="AC14" s="277"/>
    </row>
    <row r="15" spans="1:36" ht="19.5" customHeight="1" thickBot="1" x14ac:dyDescent="0.25">
      <c r="B15" s="542"/>
      <c r="C15" s="545"/>
      <c r="D15" s="553"/>
      <c r="E15" s="562" t="s">
        <v>165</v>
      </c>
      <c r="F15" s="562"/>
      <c r="G15" s="563"/>
      <c r="H15" s="200"/>
      <c r="I15" s="160">
        <f>SUM(I7:I14)</f>
        <v>0</v>
      </c>
      <c r="J15" s="161" t="e">
        <f t="shared" si="0"/>
        <v>#DIV/0!</v>
      </c>
      <c r="K15" s="200"/>
      <c r="L15" s="160">
        <f>SUM(L7:L14)</f>
        <v>0</v>
      </c>
      <c r="M15" s="161" t="e">
        <f t="shared" si="1"/>
        <v>#DIV/0!</v>
      </c>
      <c r="N15" s="200"/>
      <c r="O15" s="160">
        <f>SUM(O7:O14)</f>
        <v>0</v>
      </c>
      <c r="P15" s="161" t="e">
        <f t="shared" si="2"/>
        <v>#DIV/0!</v>
      </c>
      <c r="Q15" s="200"/>
      <c r="R15" s="160">
        <f>SUM(R7:R14)</f>
        <v>0</v>
      </c>
      <c r="S15" s="161" t="e">
        <f t="shared" si="3"/>
        <v>#DIV/0!</v>
      </c>
      <c r="T15" s="200"/>
      <c r="U15" s="160">
        <f>SUM(U7:U14)</f>
        <v>0</v>
      </c>
      <c r="V15" s="161" t="e">
        <f t="shared" si="4"/>
        <v>#DIV/0!</v>
      </c>
      <c r="W15" s="200"/>
      <c r="X15" s="160">
        <f>SUM(X7:X14)</f>
        <v>0</v>
      </c>
      <c r="Y15" s="161" t="e">
        <f t="shared" si="5"/>
        <v>#DIV/0!</v>
      </c>
      <c r="Z15" s="564"/>
      <c r="AA15" s="565"/>
      <c r="AB15" s="564"/>
      <c r="AC15" s="565"/>
    </row>
    <row r="16" spans="1:36" ht="19.5" customHeight="1" x14ac:dyDescent="0.2">
      <c r="B16" s="542"/>
      <c r="C16" s="545"/>
      <c r="D16" s="566" t="s">
        <v>108</v>
      </c>
      <c r="E16" s="569"/>
      <c r="F16" s="570"/>
      <c r="G16" s="162"/>
      <c r="H16" s="272"/>
      <c r="I16" s="163">
        <f>H16*$Z$16</f>
        <v>0</v>
      </c>
      <c r="J16" s="164" t="e">
        <f t="shared" si="0"/>
        <v>#DIV/0!</v>
      </c>
      <c r="K16" s="272"/>
      <c r="L16" s="163">
        <f>K16*$Z$16</f>
        <v>0</v>
      </c>
      <c r="M16" s="164" t="e">
        <f t="shared" si="1"/>
        <v>#DIV/0!</v>
      </c>
      <c r="N16" s="272"/>
      <c r="O16" s="163">
        <f>N16*$Z$16</f>
        <v>0</v>
      </c>
      <c r="P16" s="164" t="e">
        <f t="shared" si="2"/>
        <v>#DIV/0!</v>
      </c>
      <c r="Q16" s="272"/>
      <c r="R16" s="163">
        <f>Q16*$Z$16</f>
        <v>0</v>
      </c>
      <c r="S16" s="164" t="e">
        <f t="shared" si="3"/>
        <v>#DIV/0!</v>
      </c>
      <c r="T16" s="272"/>
      <c r="U16" s="163">
        <f>T16*$Z$16</f>
        <v>0</v>
      </c>
      <c r="V16" s="164" t="e">
        <f t="shared" si="4"/>
        <v>#DIV/0!</v>
      </c>
      <c r="W16" s="272"/>
      <c r="X16" s="163">
        <f>W16*$Z$16</f>
        <v>0</v>
      </c>
      <c r="Y16" s="164" t="e">
        <f t="shared" si="5"/>
        <v>#DIV/0!</v>
      </c>
      <c r="Z16" s="278"/>
      <c r="AA16" s="279"/>
      <c r="AB16" s="280"/>
      <c r="AC16" s="281"/>
    </row>
    <row r="17" spans="1:29" ht="19.5" customHeight="1" x14ac:dyDescent="0.2">
      <c r="B17" s="542"/>
      <c r="C17" s="545"/>
      <c r="D17" s="567"/>
      <c r="E17" s="571"/>
      <c r="F17" s="572"/>
      <c r="G17" s="157"/>
      <c r="H17" s="271"/>
      <c r="I17" s="158">
        <f>H17*$Z$17</f>
        <v>0</v>
      </c>
      <c r="J17" s="159" t="e">
        <f t="shared" si="0"/>
        <v>#DIV/0!</v>
      </c>
      <c r="K17" s="271"/>
      <c r="L17" s="158">
        <f>K17*$Z$17</f>
        <v>0</v>
      </c>
      <c r="M17" s="159" t="e">
        <f t="shared" si="1"/>
        <v>#DIV/0!</v>
      </c>
      <c r="N17" s="271"/>
      <c r="O17" s="158">
        <f>N17*$Z$17</f>
        <v>0</v>
      </c>
      <c r="P17" s="159" t="e">
        <f t="shared" si="2"/>
        <v>#DIV/0!</v>
      </c>
      <c r="Q17" s="271"/>
      <c r="R17" s="158">
        <f>Q17*$Z$17</f>
        <v>0</v>
      </c>
      <c r="S17" s="159" t="e">
        <f t="shared" si="3"/>
        <v>#DIV/0!</v>
      </c>
      <c r="T17" s="271"/>
      <c r="U17" s="158">
        <f>T17*$Z$17</f>
        <v>0</v>
      </c>
      <c r="V17" s="159" t="e">
        <f t="shared" si="4"/>
        <v>#DIV/0!</v>
      </c>
      <c r="W17" s="271"/>
      <c r="X17" s="158">
        <f>W17*$Z$17</f>
        <v>0</v>
      </c>
      <c r="Y17" s="159" t="e">
        <f t="shared" si="5"/>
        <v>#DIV/0!</v>
      </c>
      <c r="Z17" s="282"/>
      <c r="AA17" s="275"/>
      <c r="AB17" s="283"/>
      <c r="AC17" s="284"/>
    </row>
    <row r="18" spans="1:29" ht="19.5" customHeight="1" thickBot="1" x14ac:dyDescent="0.25">
      <c r="B18" s="542"/>
      <c r="C18" s="545"/>
      <c r="D18" s="568"/>
      <c r="E18" s="573" t="s">
        <v>166</v>
      </c>
      <c r="F18" s="573"/>
      <c r="G18" s="563"/>
      <c r="H18" s="200"/>
      <c r="I18" s="160">
        <f>SUM(I16:I17)</f>
        <v>0</v>
      </c>
      <c r="J18" s="161" t="e">
        <f t="shared" si="0"/>
        <v>#DIV/0!</v>
      </c>
      <c r="K18" s="200"/>
      <c r="L18" s="160">
        <f>SUM(L16:L17)</f>
        <v>0</v>
      </c>
      <c r="M18" s="161" t="e">
        <f t="shared" si="1"/>
        <v>#DIV/0!</v>
      </c>
      <c r="N18" s="200"/>
      <c r="O18" s="160">
        <f>SUM(O16:O17)</f>
        <v>0</v>
      </c>
      <c r="P18" s="161" t="e">
        <f t="shared" si="2"/>
        <v>#DIV/0!</v>
      </c>
      <c r="Q18" s="200"/>
      <c r="R18" s="160">
        <f>SUM(R16:R17)</f>
        <v>0</v>
      </c>
      <c r="S18" s="161" t="e">
        <f t="shared" si="3"/>
        <v>#DIV/0!</v>
      </c>
      <c r="T18" s="200"/>
      <c r="U18" s="160">
        <f>SUM(U16:U17)</f>
        <v>0</v>
      </c>
      <c r="V18" s="161" t="e">
        <f t="shared" si="4"/>
        <v>#DIV/0!</v>
      </c>
      <c r="W18" s="200"/>
      <c r="X18" s="160">
        <f>SUM(X16:X17)</f>
        <v>0</v>
      </c>
      <c r="Y18" s="161" t="e">
        <f t="shared" si="5"/>
        <v>#DIV/0!</v>
      </c>
      <c r="Z18" s="574"/>
      <c r="AA18" s="575"/>
      <c r="AB18" s="595"/>
      <c r="AC18" s="575"/>
    </row>
    <row r="19" spans="1:29" ht="19.5" customHeight="1" thickBot="1" x14ac:dyDescent="0.25">
      <c r="B19" s="542"/>
      <c r="C19" s="546"/>
      <c r="D19" s="578" t="s">
        <v>167</v>
      </c>
      <c r="E19" s="578"/>
      <c r="F19" s="578"/>
      <c r="G19" s="579"/>
      <c r="H19" s="201"/>
      <c r="I19" s="144">
        <f>I18+I15+I6</f>
        <v>0</v>
      </c>
      <c r="J19" s="145" t="e">
        <f t="shared" si="0"/>
        <v>#DIV/0!</v>
      </c>
      <c r="K19" s="201"/>
      <c r="L19" s="144">
        <f>L18+L15+L6</f>
        <v>0</v>
      </c>
      <c r="M19" s="145" t="e">
        <f t="shared" si="1"/>
        <v>#DIV/0!</v>
      </c>
      <c r="N19" s="201"/>
      <c r="O19" s="144">
        <f>O18+O15+O6</f>
        <v>0</v>
      </c>
      <c r="P19" s="145" t="e">
        <f t="shared" si="2"/>
        <v>#DIV/0!</v>
      </c>
      <c r="Q19" s="201"/>
      <c r="R19" s="144">
        <f>R18+R15+R6</f>
        <v>0</v>
      </c>
      <c r="S19" s="145" t="e">
        <f t="shared" si="3"/>
        <v>#DIV/0!</v>
      </c>
      <c r="T19" s="201"/>
      <c r="U19" s="144">
        <f>U18+U15+U6</f>
        <v>0</v>
      </c>
      <c r="V19" s="145" t="e">
        <f t="shared" si="4"/>
        <v>#DIV/0!</v>
      </c>
      <c r="W19" s="201"/>
      <c r="X19" s="144">
        <f>X18+X15+X6</f>
        <v>0</v>
      </c>
      <c r="Y19" s="145" t="e">
        <f t="shared" si="5"/>
        <v>#DIV/0!</v>
      </c>
      <c r="Z19" s="576"/>
      <c r="AA19" s="577"/>
      <c r="AB19" s="596"/>
      <c r="AC19" s="577"/>
    </row>
    <row r="20" spans="1:29" ht="19.5" customHeight="1" x14ac:dyDescent="0.2">
      <c r="A20" s="166"/>
      <c r="B20" s="542"/>
      <c r="C20" s="580" t="s">
        <v>168</v>
      </c>
      <c r="D20" s="583" t="s">
        <v>169</v>
      </c>
      <c r="E20" s="584"/>
      <c r="F20" s="585"/>
      <c r="G20" s="167" t="s">
        <v>66</v>
      </c>
      <c r="H20" s="272"/>
      <c r="I20" s="163">
        <f>H20*$Z$20</f>
        <v>0</v>
      </c>
      <c r="J20" s="164" t="e">
        <f t="shared" si="0"/>
        <v>#DIV/0!</v>
      </c>
      <c r="K20" s="272"/>
      <c r="L20" s="163">
        <f>K20*$Z$20</f>
        <v>0</v>
      </c>
      <c r="M20" s="164" t="e">
        <f t="shared" si="1"/>
        <v>#DIV/0!</v>
      </c>
      <c r="N20" s="272"/>
      <c r="O20" s="163">
        <f>N20*$Z$20</f>
        <v>0</v>
      </c>
      <c r="P20" s="164" t="e">
        <f t="shared" si="2"/>
        <v>#DIV/0!</v>
      </c>
      <c r="Q20" s="272"/>
      <c r="R20" s="163">
        <f>Q20*$Z$20</f>
        <v>0</v>
      </c>
      <c r="S20" s="164" t="e">
        <f t="shared" si="3"/>
        <v>#DIV/0!</v>
      </c>
      <c r="T20" s="272"/>
      <c r="U20" s="163">
        <f>T20*$Z$20</f>
        <v>0</v>
      </c>
      <c r="V20" s="164" t="e">
        <f t="shared" si="4"/>
        <v>#DIV/0!</v>
      </c>
      <c r="W20" s="272"/>
      <c r="X20" s="163">
        <f>W20*$Z$20</f>
        <v>0</v>
      </c>
      <c r="Y20" s="164" t="e">
        <f t="shared" si="5"/>
        <v>#DIV/0!</v>
      </c>
      <c r="Z20" s="206">
        <v>2900</v>
      </c>
      <c r="AA20" s="165" t="s">
        <v>170</v>
      </c>
      <c r="AB20" s="603"/>
      <c r="AC20" s="604"/>
    </row>
    <row r="21" spans="1:29" ht="19.5" customHeight="1" thickBot="1" x14ac:dyDescent="0.25">
      <c r="A21" s="166"/>
      <c r="B21" s="542"/>
      <c r="C21" s="581"/>
      <c r="D21" s="586" t="s">
        <v>171</v>
      </c>
      <c r="E21" s="587"/>
      <c r="F21" s="588"/>
      <c r="G21" s="168" t="s">
        <v>172</v>
      </c>
      <c r="H21" s="273"/>
      <c r="I21" s="169">
        <f>H21*$Z$21</f>
        <v>0</v>
      </c>
      <c r="J21" s="170" t="e">
        <f t="shared" si="0"/>
        <v>#DIV/0!</v>
      </c>
      <c r="K21" s="273"/>
      <c r="L21" s="169">
        <f>K21*$Z$21</f>
        <v>0</v>
      </c>
      <c r="M21" s="170" t="e">
        <f t="shared" si="1"/>
        <v>#DIV/0!</v>
      </c>
      <c r="N21" s="273"/>
      <c r="O21" s="169">
        <f>N21*$Z$21</f>
        <v>0</v>
      </c>
      <c r="P21" s="170" t="e">
        <f t="shared" si="2"/>
        <v>#DIV/0!</v>
      </c>
      <c r="Q21" s="273"/>
      <c r="R21" s="169">
        <f>Q21*$Z$21</f>
        <v>0</v>
      </c>
      <c r="S21" s="170" t="e">
        <f t="shared" si="3"/>
        <v>#DIV/0!</v>
      </c>
      <c r="T21" s="273"/>
      <c r="U21" s="169">
        <f>T21*$Z$21</f>
        <v>0</v>
      </c>
      <c r="V21" s="170" t="e">
        <f t="shared" si="4"/>
        <v>#DIV/0!</v>
      </c>
      <c r="W21" s="273"/>
      <c r="X21" s="169">
        <f>W21*$Z$21</f>
        <v>0</v>
      </c>
      <c r="Y21" s="170" t="e">
        <f t="shared" si="5"/>
        <v>#DIV/0!</v>
      </c>
      <c r="Z21" s="207">
        <v>2600</v>
      </c>
      <c r="AA21" s="171" t="s">
        <v>170</v>
      </c>
      <c r="AB21" s="605"/>
      <c r="AC21" s="606"/>
    </row>
    <row r="22" spans="1:29" ht="19.5" customHeight="1" thickBot="1" x14ac:dyDescent="0.25">
      <c r="B22" s="542"/>
      <c r="C22" s="582"/>
      <c r="D22" s="589" t="s">
        <v>173</v>
      </c>
      <c r="E22" s="562"/>
      <c r="F22" s="562"/>
      <c r="G22" s="590"/>
      <c r="H22" s="202"/>
      <c r="I22" s="172">
        <f>SUM(I20:I21)</f>
        <v>0</v>
      </c>
      <c r="J22" s="173" t="e">
        <f t="shared" si="0"/>
        <v>#DIV/0!</v>
      </c>
      <c r="K22" s="202"/>
      <c r="L22" s="172">
        <f>SUM(L20:L21)</f>
        <v>0</v>
      </c>
      <c r="M22" s="173" t="e">
        <f t="shared" si="1"/>
        <v>#DIV/0!</v>
      </c>
      <c r="N22" s="202"/>
      <c r="O22" s="172">
        <f>SUM(O20:O21)</f>
        <v>0</v>
      </c>
      <c r="P22" s="173" t="e">
        <f t="shared" si="2"/>
        <v>#DIV/0!</v>
      </c>
      <c r="Q22" s="202"/>
      <c r="R22" s="172">
        <f>SUM(R20:R21)</f>
        <v>0</v>
      </c>
      <c r="S22" s="173" t="e">
        <f t="shared" si="3"/>
        <v>#DIV/0!</v>
      </c>
      <c r="T22" s="202"/>
      <c r="U22" s="172">
        <f>SUM(U20:U21)</f>
        <v>0</v>
      </c>
      <c r="V22" s="173" t="e">
        <f t="shared" si="4"/>
        <v>#DIV/0!</v>
      </c>
      <c r="W22" s="202"/>
      <c r="X22" s="172">
        <f>SUM(X20:X21)</f>
        <v>0</v>
      </c>
      <c r="Y22" s="173" t="e">
        <f t="shared" si="5"/>
        <v>#DIV/0!</v>
      </c>
      <c r="Z22" s="576"/>
      <c r="AA22" s="577"/>
      <c r="AB22" s="607"/>
      <c r="AC22" s="608"/>
    </row>
    <row r="23" spans="1:29" ht="19.5" customHeight="1" thickBot="1" x14ac:dyDescent="0.25">
      <c r="B23" s="542"/>
      <c r="C23" s="533" t="s">
        <v>108</v>
      </c>
      <c r="D23" s="591"/>
      <c r="E23" s="592"/>
      <c r="F23" s="593"/>
      <c r="G23" s="143"/>
      <c r="H23" s="269"/>
      <c r="I23" s="144">
        <f>H23*$Z$23*$AB$23</f>
        <v>0</v>
      </c>
      <c r="J23" s="145" t="e">
        <f t="shared" si="0"/>
        <v>#DIV/0!</v>
      </c>
      <c r="K23" s="269"/>
      <c r="L23" s="144">
        <f>K23*$Z$23*$AB$23</f>
        <v>0</v>
      </c>
      <c r="M23" s="145" t="e">
        <f t="shared" si="1"/>
        <v>#DIV/0!</v>
      </c>
      <c r="N23" s="269"/>
      <c r="O23" s="144">
        <f>N23*$Z$23*$AB$23</f>
        <v>0</v>
      </c>
      <c r="P23" s="145" t="e">
        <f t="shared" si="2"/>
        <v>#DIV/0!</v>
      </c>
      <c r="Q23" s="269"/>
      <c r="R23" s="144">
        <f>Q23*$Z$23*$AB$23</f>
        <v>0</v>
      </c>
      <c r="S23" s="145" t="e">
        <f t="shared" si="3"/>
        <v>#DIV/0!</v>
      </c>
      <c r="T23" s="269"/>
      <c r="U23" s="144">
        <f>T23*$Z$23*$AB$23</f>
        <v>0</v>
      </c>
      <c r="V23" s="145" t="e">
        <f t="shared" si="4"/>
        <v>#DIV/0!</v>
      </c>
      <c r="W23" s="269"/>
      <c r="X23" s="144">
        <f>W23*$Z$23*$AB$23</f>
        <v>0</v>
      </c>
      <c r="Y23" s="145" t="e">
        <f t="shared" si="5"/>
        <v>#DIV/0!</v>
      </c>
      <c r="Z23" s="285"/>
      <c r="AA23" s="286"/>
      <c r="AB23" s="287"/>
      <c r="AC23" s="286"/>
    </row>
    <row r="24" spans="1:29" ht="19.5" customHeight="1" thickBot="1" x14ac:dyDescent="0.25">
      <c r="B24" s="542"/>
      <c r="C24" s="534"/>
      <c r="D24" s="589" t="s">
        <v>174</v>
      </c>
      <c r="E24" s="562"/>
      <c r="F24" s="562"/>
      <c r="G24" s="590"/>
      <c r="H24" s="200"/>
      <c r="I24" s="160">
        <f>SUM(I23:I23)</f>
        <v>0</v>
      </c>
      <c r="J24" s="161" t="e">
        <f t="shared" si="0"/>
        <v>#DIV/0!</v>
      </c>
      <c r="K24" s="200"/>
      <c r="L24" s="160">
        <f>SUM(L23:L23)</f>
        <v>0</v>
      </c>
      <c r="M24" s="161" t="e">
        <f t="shared" si="1"/>
        <v>#DIV/0!</v>
      </c>
      <c r="N24" s="200"/>
      <c r="O24" s="160">
        <f>SUM(O23:O23)</f>
        <v>0</v>
      </c>
      <c r="P24" s="161" t="e">
        <f t="shared" si="2"/>
        <v>#DIV/0!</v>
      </c>
      <c r="Q24" s="200"/>
      <c r="R24" s="160">
        <f>SUM(R23:R23)</f>
        <v>0</v>
      </c>
      <c r="S24" s="161" t="e">
        <f t="shared" si="3"/>
        <v>#DIV/0!</v>
      </c>
      <c r="T24" s="200"/>
      <c r="U24" s="160">
        <f>SUM(U23:U23)</f>
        <v>0</v>
      </c>
      <c r="V24" s="161" t="e">
        <f t="shared" si="4"/>
        <v>#DIV/0!</v>
      </c>
      <c r="W24" s="200"/>
      <c r="X24" s="160">
        <f>SUM(X23:X23)</f>
        <v>0</v>
      </c>
      <c r="Y24" s="161" t="e">
        <f t="shared" si="5"/>
        <v>#DIV/0!</v>
      </c>
      <c r="Z24" s="574"/>
      <c r="AA24" s="575"/>
      <c r="AB24" s="595"/>
      <c r="AC24" s="575"/>
    </row>
    <row r="25" spans="1:29" ht="19.5" customHeight="1" thickBot="1" x14ac:dyDescent="0.25">
      <c r="B25" s="543"/>
      <c r="C25" s="174"/>
      <c r="D25" s="578" t="s">
        <v>175</v>
      </c>
      <c r="E25" s="578"/>
      <c r="F25" s="578"/>
      <c r="G25" s="579"/>
      <c r="H25" s="201"/>
      <c r="I25" s="175">
        <f>I24+I22+I19</f>
        <v>0</v>
      </c>
      <c r="J25" s="176">
        <v>100</v>
      </c>
      <c r="K25" s="201"/>
      <c r="L25" s="175">
        <f>L24+L22+L19</f>
        <v>0</v>
      </c>
      <c r="M25" s="176">
        <v>100</v>
      </c>
      <c r="N25" s="201"/>
      <c r="O25" s="175">
        <f>O24+O22+O19</f>
        <v>0</v>
      </c>
      <c r="P25" s="176">
        <v>100</v>
      </c>
      <c r="Q25" s="201"/>
      <c r="R25" s="175">
        <f>R24+R22+R19</f>
        <v>0</v>
      </c>
      <c r="S25" s="176">
        <v>100</v>
      </c>
      <c r="T25" s="201"/>
      <c r="U25" s="175">
        <f>U24+U22+U19</f>
        <v>0</v>
      </c>
      <c r="V25" s="176">
        <v>100</v>
      </c>
      <c r="W25" s="201"/>
      <c r="X25" s="175">
        <f>X24+X22+X19</f>
        <v>0</v>
      </c>
      <c r="Y25" s="176">
        <v>100</v>
      </c>
      <c r="Z25" s="576"/>
      <c r="AA25" s="577"/>
      <c r="AB25" s="596"/>
      <c r="AC25" s="577"/>
    </row>
    <row r="27" spans="1:29" s="177" customFormat="1" ht="11" x14ac:dyDescent="0.2">
      <c r="B27" s="178" t="s">
        <v>176</v>
      </c>
      <c r="C27" s="179"/>
      <c r="G27" s="179"/>
      <c r="J27" s="180"/>
      <c r="M27" s="180"/>
      <c r="P27" s="180"/>
      <c r="S27" s="180"/>
      <c r="V27" s="180"/>
      <c r="Y27" s="180"/>
      <c r="Z27" s="181"/>
      <c r="AA27" s="182"/>
    </row>
    <row r="29" spans="1:29" ht="13.4" customHeight="1" x14ac:dyDescent="0.2">
      <c r="H29" s="594" t="s">
        <v>177</v>
      </c>
      <c r="I29" s="594"/>
      <c r="J29" s="594"/>
      <c r="K29" s="594"/>
      <c r="L29" s="594"/>
      <c r="M29" s="594"/>
      <c r="N29" s="594"/>
      <c r="O29" s="594"/>
      <c r="P29" s="594"/>
      <c r="Q29" s="594"/>
      <c r="R29" s="594"/>
      <c r="S29" s="594"/>
      <c r="T29" s="594"/>
      <c r="U29" s="594"/>
      <c r="V29" s="594"/>
      <c r="W29" s="594"/>
      <c r="X29" s="594"/>
      <c r="Y29" s="594"/>
      <c r="Z29" s="594"/>
      <c r="AA29" s="594"/>
      <c r="AB29" s="594"/>
      <c r="AC29" s="594"/>
    </row>
  </sheetData>
  <mergeCells count="63">
    <mergeCell ref="W3:Y3"/>
    <mergeCell ref="W4:W5"/>
    <mergeCell ref="X4:X5"/>
    <mergeCell ref="Y4:Y5"/>
    <mergeCell ref="H3:J3"/>
    <mergeCell ref="K3:M3"/>
    <mergeCell ref="N3:P3"/>
    <mergeCell ref="Q3:S3"/>
    <mergeCell ref="Q4:Q5"/>
    <mergeCell ref="R4:R5"/>
    <mergeCell ref="S4:S5"/>
    <mergeCell ref="T3:V3"/>
    <mergeCell ref="H29:AC29"/>
    <mergeCell ref="K4:K5"/>
    <mergeCell ref="L4:L5"/>
    <mergeCell ref="M4:M5"/>
    <mergeCell ref="N4:N5"/>
    <mergeCell ref="O4:O5"/>
    <mergeCell ref="P4:P5"/>
    <mergeCell ref="AB18:AC19"/>
    <mergeCell ref="AB15:AC15"/>
    <mergeCell ref="AB4:AC5"/>
    <mergeCell ref="Z4:AA5"/>
    <mergeCell ref="AB20:AC22"/>
    <mergeCell ref="AB24:AC25"/>
    <mergeCell ref="T4:T5"/>
    <mergeCell ref="U4:U5"/>
    <mergeCell ref="V4:V5"/>
    <mergeCell ref="C23:C24"/>
    <mergeCell ref="D23:F23"/>
    <mergeCell ref="D24:G24"/>
    <mergeCell ref="Z24:AA25"/>
    <mergeCell ref="D25:G25"/>
    <mergeCell ref="E17:F17"/>
    <mergeCell ref="E18:G18"/>
    <mergeCell ref="Z18:AA19"/>
    <mergeCell ref="D19:G19"/>
    <mergeCell ref="C20:C22"/>
    <mergeCell ref="D20:F20"/>
    <mergeCell ref="D21:F21"/>
    <mergeCell ref="D22:G22"/>
    <mergeCell ref="Z22:AA22"/>
    <mergeCell ref="B6:B25"/>
    <mergeCell ref="C6:C19"/>
    <mergeCell ref="D6:F6"/>
    <mergeCell ref="AB6:AC6"/>
    <mergeCell ref="D7:D15"/>
    <mergeCell ref="E7:F7"/>
    <mergeCell ref="E8:F8"/>
    <mergeCell ref="E9:F9"/>
    <mergeCell ref="E10:F10"/>
    <mergeCell ref="E12:F12"/>
    <mergeCell ref="E13:F13"/>
    <mergeCell ref="E14:F14"/>
    <mergeCell ref="E15:G15"/>
    <mergeCell ref="Z15:AA15"/>
    <mergeCell ref="D16:D18"/>
    <mergeCell ref="E16:F16"/>
    <mergeCell ref="B4:F5"/>
    <mergeCell ref="G4:G5"/>
    <mergeCell ref="H4:H5"/>
    <mergeCell ref="I4:I5"/>
    <mergeCell ref="J4:J5"/>
  </mergeCells>
  <phoneticPr fontId="4"/>
  <hyperlinks>
    <hyperlink ref="AD6" r:id="rId1" display="←排出係数はご契約の電力会社によって異なります。　環境省HP（）よりご確認いただき、入力してください。"/>
  </hyperlinks>
  <pageMargins left="0.59055118110236227" right="0.59055118110236227" top="0.59055118110236227" bottom="0.59055118110236227" header="0.51181102362204722" footer="0.51181102362204722"/>
  <pageSetup paperSize="9" scale="3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（参考様式）削減率計算用</vt:lpstr>
      <vt:lpstr>（参考様式）電気以外</vt:lpstr>
      <vt:lpstr>（参考様式）電気</vt:lpstr>
      <vt:lpstr>（参考様式）炭素生産性計算用</vt:lpstr>
      <vt:lpstr>（参考様式）エネルギー消費原単位改善率計算用</vt:lpstr>
      <vt:lpstr>(参考様式)エネルギー起源二酸化炭素排出量計算用</vt:lpstr>
      <vt:lpstr>'(参考様式)エネルギー起源二酸化炭素排出量計算用'!Print_Area</vt:lpstr>
      <vt:lpstr>'（参考様式）エネルギー消費原単位改善率計算用'!Print_Area</vt:lpstr>
      <vt:lpstr>'（参考様式）削減率計算用'!Print_Area</vt:lpstr>
      <vt:lpstr>'（参考様式）炭素生産性計算用'!Print_Area</vt:lpstr>
      <vt:lpstr>'（参考様式）電気'!Print_Area</vt:lpstr>
      <vt:lpstr>'（参考様式）電気以外'!Print_Area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経営革新計画承認申請書</dc:title>
  <dc:creator>しまね産業振興財団</dc:creator>
  <cp:lastModifiedBy>樋ヶ　文明</cp:lastModifiedBy>
  <cp:lastPrinted>2024-02-08T23:53:26Z</cp:lastPrinted>
  <dcterms:created xsi:type="dcterms:W3CDTF">2006-04-11T02:23:30Z</dcterms:created>
  <dcterms:modified xsi:type="dcterms:W3CDTF">2024-02-15T00:48:48Z</dcterms:modified>
</cp:coreProperties>
</file>