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林業課\木材振興室\R7\303_木材利用\00_県産木材利用促進事業\200_HP編集\"/>
    </mc:Choice>
  </mc:AlternateContent>
  <bookViews>
    <workbookView xWindow="0" yWindow="0" windowWidth="28800" windowHeight="10930"/>
  </bookViews>
  <sheets>
    <sheet name="標準木材使用量（住宅）" sheetId="2" r:id="rId1"/>
    <sheet name="住宅用" sheetId="1" r:id="rId2"/>
  </sheets>
  <definedNames>
    <definedName name="_xlnm.Print_Area" localSheetId="1">住宅用!$A$1:$F$34</definedName>
    <definedName name="_xlnm.Print_Area" localSheetId="0">'標準木材使用量（住宅）'!$A$1:$I$19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7" i="2"/>
  <c r="C13" i="2"/>
  <c r="C12" i="2"/>
  <c r="M200" i="1" l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D12" i="1"/>
  <c r="E12" i="1" s="1"/>
  <c r="M11" i="1"/>
  <c r="M10" i="1"/>
  <c r="M9" i="1"/>
  <c r="M8" i="1"/>
  <c r="M7" i="1"/>
  <c r="M6" i="1"/>
  <c r="M5" i="1"/>
  <c r="I5" i="1"/>
  <c r="D7" i="1" s="1"/>
  <c r="D8" i="1" s="1"/>
  <c r="E9" i="1" s="1"/>
  <c r="E13" i="1" s="1"/>
  <c r="M4" i="1"/>
  <c r="M3" i="1"/>
  <c r="M2" i="1"/>
  <c r="M1" i="1"/>
</calcChain>
</file>

<file path=xl/sharedStrings.xml><?xml version="1.0" encoding="utf-8"?>
<sst xmlns="http://schemas.openxmlformats.org/spreadsheetml/2006/main" count="72" uniqueCount="67">
  <si>
    <t>補助金額計算シート（住宅用）</t>
    <rPh sb="0" eb="3">
      <t>ホジョキン</t>
    </rPh>
    <rPh sb="3" eb="4">
      <t>ガク</t>
    </rPh>
    <rPh sb="4" eb="6">
      <t>ケイサン</t>
    </rPh>
    <rPh sb="10" eb="13">
      <t>ジュウタクヨウ</t>
    </rPh>
    <phoneticPr fontId="3"/>
  </si>
  <si>
    <t>新築</t>
    <rPh sb="0" eb="2">
      <t>シンチク</t>
    </rPh>
    <phoneticPr fontId="3"/>
  </si>
  <si>
    <t>←エラーチェック用</t>
    <rPh sb="8" eb="9">
      <t>ヨウ</t>
    </rPh>
    <phoneticPr fontId="3"/>
  </si>
  <si>
    <t>増改築</t>
    <rPh sb="0" eb="3">
      <t>ゾウカイチク</t>
    </rPh>
    <phoneticPr fontId="3"/>
  </si>
  <si>
    <t>①</t>
    <phoneticPr fontId="3"/>
  </si>
  <si>
    <t>補助の区分（新築・増改築）</t>
    <rPh sb="0" eb="2">
      <t>ホジョ</t>
    </rPh>
    <rPh sb="3" eb="5">
      <t>クブン</t>
    </rPh>
    <rPh sb="6" eb="8">
      <t>シンチク</t>
    </rPh>
    <rPh sb="9" eb="12">
      <t>ゾウカイチク</t>
    </rPh>
    <phoneticPr fontId="3"/>
  </si>
  <si>
    <t>木材使用量</t>
    <rPh sb="0" eb="2">
      <t>モクザイ</t>
    </rPh>
    <rPh sb="2" eb="5">
      <t>シヨウリョウ</t>
    </rPh>
    <phoneticPr fontId="3"/>
  </si>
  <si>
    <t>補助金額（千円）</t>
    <rPh sb="0" eb="4">
      <t>ホジョキンガク</t>
    </rPh>
    <rPh sb="5" eb="7">
      <t>センエン</t>
    </rPh>
    <phoneticPr fontId="3"/>
  </si>
  <si>
    <t>補助金（通常分）一覧表</t>
    <rPh sb="0" eb="3">
      <t>ホジョキン</t>
    </rPh>
    <rPh sb="4" eb="7">
      <t>ツウジョウブン</t>
    </rPh>
    <rPh sb="8" eb="10">
      <t>イチラン</t>
    </rPh>
    <rPh sb="10" eb="11">
      <t>ヒョウ</t>
    </rPh>
    <phoneticPr fontId="3"/>
  </si>
  <si>
    <t>②</t>
    <phoneticPr fontId="3"/>
  </si>
  <si>
    <t>延床面積（㎡）</t>
    <rPh sb="0" eb="4">
      <t>ノベユカメンセキ</t>
    </rPh>
    <phoneticPr fontId="3"/>
  </si>
  <si>
    <t>県産木材使用量</t>
    <rPh sb="2" eb="3">
      <t>キ</t>
    </rPh>
    <phoneticPr fontId="3"/>
  </si>
  <si>
    <t>補助金額</t>
    <rPh sb="0" eb="4">
      <t>ホジョキンガク</t>
    </rPh>
    <phoneticPr fontId="3"/>
  </si>
  <si>
    <t>標準木材使用量（㎥）</t>
    <rPh sb="0" eb="7">
      <t>ヒョウジュンモクザイシヨウリョウ</t>
    </rPh>
    <phoneticPr fontId="3"/>
  </si>
  <si>
    <t>県産木材使用割合（％）</t>
    <rPh sb="0" eb="8">
      <t>ケンサンモクザイシヨウワリアイ</t>
    </rPh>
    <phoneticPr fontId="3"/>
  </si>
  <si>
    <t>③</t>
    <phoneticPr fontId="3"/>
  </si>
  <si>
    <t>県産木材使用量（㎥）</t>
    <rPh sb="0" eb="7">
      <t>ケンサンモクザイシヨウリョウ</t>
    </rPh>
    <phoneticPr fontId="3"/>
  </si>
  <si>
    <t>④</t>
    <phoneticPr fontId="3"/>
  </si>
  <si>
    <t>うちJAS材使用量（㎥）</t>
    <rPh sb="5" eb="6">
      <t>ザイ</t>
    </rPh>
    <rPh sb="6" eb="9">
      <t>シヨウリョウ</t>
    </rPh>
    <phoneticPr fontId="3"/>
  </si>
  <si>
    <t>⑤</t>
    <phoneticPr fontId="3"/>
  </si>
  <si>
    <t>うち内装材等使用量（㎥）</t>
    <rPh sb="2" eb="4">
      <t>ナイソウ</t>
    </rPh>
    <rPh sb="4" eb="5">
      <t>ザイ</t>
    </rPh>
    <rPh sb="5" eb="6">
      <t>トウ</t>
    </rPh>
    <rPh sb="6" eb="9">
      <t>シヨウリョウ</t>
    </rPh>
    <phoneticPr fontId="3"/>
  </si>
  <si>
    <t>小計</t>
    <rPh sb="0" eb="2">
      <t>ショウケイ</t>
    </rPh>
    <phoneticPr fontId="3"/>
  </si>
  <si>
    <t>補助金額合計</t>
    <rPh sb="0" eb="4">
      <t>ホジョキンガク</t>
    </rPh>
    <rPh sb="4" eb="6">
      <t>ゴウケイ</t>
    </rPh>
    <phoneticPr fontId="3"/>
  </si>
  <si>
    <t>【入力方法】</t>
    <rPh sb="1" eb="5">
      <t>ニュウリョクホウホウ</t>
    </rPh>
    <phoneticPr fontId="3"/>
  </si>
  <si>
    <r>
      <t>　　①　補助の区分について、</t>
    </r>
    <r>
      <rPr>
        <u/>
        <sz val="11"/>
        <color theme="1"/>
        <rFont val="游ゴシック"/>
        <family val="3"/>
        <charset val="128"/>
        <scheme val="minor"/>
      </rPr>
      <t>新築・増改築</t>
    </r>
    <r>
      <rPr>
        <sz val="11"/>
        <color theme="1"/>
        <rFont val="游ゴシック"/>
        <family val="2"/>
        <charset val="128"/>
        <scheme val="minor"/>
      </rPr>
      <t>から選んでください。</t>
    </r>
    <rPh sb="4" eb="6">
      <t>ホジョ</t>
    </rPh>
    <rPh sb="7" eb="9">
      <t>クブン</t>
    </rPh>
    <rPh sb="22" eb="23">
      <t>エラ</t>
    </rPh>
    <phoneticPr fontId="3"/>
  </si>
  <si>
    <r>
      <t>　　②　</t>
    </r>
    <r>
      <rPr>
        <u/>
        <sz val="11"/>
        <color theme="1"/>
        <rFont val="游ゴシック"/>
        <family val="3"/>
        <charset val="128"/>
        <scheme val="minor"/>
      </rPr>
      <t>延べ床面積</t>
    </r>
    <r>
      <rPr>
        <sz val="11"/>
        <color theme="1"/>
        <rFont val="游ゴシック"/>
        <family val="2"/>
        <charset val="128"/>
        <scheme val="minor"/>
      </rPr>
      <t>を入力してください。　　</t>
    </r>
    <rPh sb="4" eb="5">
      <t>ノ</t>
    </rPh>
    <rPh sb="6" eb="9">
      <t>ユカメンセキ</t>
    </rPh>
    <rPh sb="10" eb="12">
      <t>ニュウリョク</t>
    </rPh>
    <phoneticPr fontId="3"/>
  </si>
  <si>
    <r>
      <t>　　③　</t>
    </r>
    <r>
      <rPr>
        <u/>
        <sz val="11"/>
        <color theme="1"/>
        <rFont val="游ゴシック"/>
        <family val="3"/>
        <charset val="128"/>
        <scheme val="minor"/>
      </rPr>
      <t>県産木材使用量</t>
    </r>
    <r>
      <rPr>
        <sz val="11"/>
        <color theme="1"/>
        <rFont val="游ゴシック"/>
        <family val="2"/>
        <charset val="128"/>
        <scheme val="minor"/>
      </rPr>
      <t>を入力してください。</t>
    </r>
    <rPh sb="4" eb="6">
      <t>ケンサン</t>
    </rPh>
    <rPh sb="6" eb="8">
      <t>モクザイ</t>
    </rPh>
    <rPh sb="8" eb="11">
      <t>シヨウリョウ</t>
    </rPh>
    <rPh sb="12" eb="14">
      <t>ニュウリョク</t>
    </rPh>
    <phoneticPr fontId="3"/>
  </si>
  <si>
    <r>
      <t>　　④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県産木材使用量のうち、</t>
    </r>
    <r>
      <rPr>
        <u/>
        <sz val="11"/>
        <color theme="1"/>
        <rFont val="游ゴシック"/>
        <family val="3"/>
        <charset val="128"/>
        <scheme val="minor"/>
      </rPr>
      <t>JAS材使用量があれば</t>
    </r>
    <r>
      <rPr>
        <sz val="11"/>
        <color theme="1"/>
        <rFont val="游ゴシック"/>
        <family val="2"/>
        <charset val="128"/>
        <scheme val="minor"/>
      </rPr>
      <t>入力してください。</t>
    </r>
    <rPh sb="4" eb="6">
      <t>ケンサン</t>
    </rPh>
    <rPh sb="6" eb="8">
      <t>モクザイ</t>
    </rPh>
    <rPh sb="8" eb="11">
      <t>シヨウリョウ</t>
    </rPh>
    <rPh sb="26" eb="28">
      <t>ニュウリョク</t>
    </rPh>
    <phoneticPr fontId="3"/>
  </si>
  <si>
    <r>
      <t>　　⑤　県産木材使用量のうち、</t>
    </r>
    <r>
      <rPr>
        <u/>
        <sz val="11"/>
        <color theme="1"/>
        <rFont val="游ゴシック"/>
        <family val="3"/>
        <charset val="128"/>
        <scheme val="minor"/>
      </rPr>
      <t>内装材等使用量があれば</t>
    </r>
    <r>
      <rPr>
        <sz val="11"/>
        <color theme="1"/>
        <rFont val="游ゴシック"/>
        <family val="2"/>
        <charset val="128"/>
        <scheme val="minor"/>
      </rPr>
      <t>入力してください。</t>
    </r>
    <rPh sb="4" eb="6">
      <t>ケンサン</t>
    </rPh>
    <rPh sb="6" eb="8">
      <t>モクザイ</t>
    </rPh>
    <rPh sb="8" eb="11">
      <t>シヨウリョウ</t>
    </rPh>
    <rPh sb="15" eb="18">
      <t>ナイソウザイ</t>
    </rPh>
    <rPh sb="18" eb="19">
      <t>トウ</t>
    </rPh>
    <rPh sb="26" eb="28">
      <t>ニュウリョク</t>
    </rPh>
    <phoneticPr fontId="3"/>
  </si>
  <si>
    <t>【留意事項】</t>
    <rPh sb="1" eb="5">
      <t>リュウイジコウ</t>
    </rPh>
    <phoneticPr fontId="3"/>
  </si>
  <si>
    <t>　（１）入力箇所は黄色のセルです（白色のセルは自動計算されます）</t>
    <rPh sb="4" eb="6">
      <t>ニュウリョク</t>
    </rPh>
    <rPh sb="6" eb="8">
      <t>カショ</t>
    </rPh>
    <rPh sb="9" eb="11">
      <t>キイロ</t>
    </rPh>
    <rPh sb="17" eb="18">
      <t>シロ</t>
    </rPh>
    <rPh sb="18" eb="19">
      <t>イロ</t>
    </rPh>
    <rPh sb="23" eb="27">
      <t>ジドウケイサン</t>
    </rPh>
    <phoneticPr fontId="3"/>
  </si>
  <si>
    <t>　（２）各数値は小数第２位以下を切り捨てて小数第１位までを入力してください</t>
    <rPh sb="4" eb="5">
      <t>カク</t>
    </rPh>
    <rPh sb="5" eb="7">
      <t>スウチ</t>
    </rPh>
    <rPh sb="29" eb="31">
      <t>ニュウリョク</t>
    </rPh>
    <phoneticPr fontId="3"/>
  </si>
  <si>
    <t>　（３）補助金の算定の際は小数第１位切り捨てで計算されます</t>
    <rPh sb="4" eb="7">
      <t>ホジョキン</t>
    </rPh>
    <rPh sb="8" eb="10">
      <t>サンテイ</t>
    </rPh>
    <rPh sb="11" eb="12">
      <t>サイ</t>
    </rPh>
    <rPh sb="13" eb="16">
      <t>ショウスウダイ</t>
    </rPh>
    <rPh sb="17" eb="18">
      <t>イ</t>
    </rPh>
    <rPh sb="18" eb="19">
      <t>キ</t>
    </rPh>
    <rPh sb="20" eb="21">
      <t>ス</t>
    </rPh>
    <rPh sb="23" eb="25">
      <t>ケイサン</t>
    </rPh>
    <phoneticPr fontId="3"/>
  </si>
  <si>
    <t>　（４）JAS材かつ内装材であるものは、JAS材でカウントしてください</t>
    <rPh sb="7" eb="8">
      <t>ザイ</t>
    </rPh>
    <rPh sb="10" eb="12">
      <t>ナイソウ</t>
    </rPh>
    <rPh sb="12" eb="13">
      <t>ザイ</t>
    </rPh>
    <rPh sb="23" eb="24">
      <t>ザイ</t>
    </rPh>
    <phoneticPr fontId="3"/>
  </si>
  <si>
    <t>　（重複カウントはしないでください）</t>
    <phoneticPr fontId="3"/>
  </si>
  <si>
    <t>【補助対象・補助上限】</t>
    <rPh sb="1" eb="5">
      <t>ホジョタイショウ</t>
    </rPh>
    <rPh sb="6" eb="8">
      <t>ホジョ</t>
    </rPh>
    <rPh sb="8" eb="10">
      <t>ジョウゲン</t>
    </rPh>
    <phoneticPr fontId="3"/>
  </si>
  <si>
    <r>
      <t>　（１）住宅新築　：県産木材10㎥以上の使用が対象、</t>
    </r>
    <r>
      <rPr>
        <b/>
        <sz val="10"/>
        <color theme="1"/>
        <rFont val="游ゴシック"/>
        <family val="3"/>
        <charset val="128"/>
        <scheme val="minor"/>
      </rPr>
      <t>補助上限37.5万円</t>
    </r>
    <rPh sb="4" eb="8">
      <t>ジュウタクシンチク</t>
    </rPh>
    <rPh sb="10" eb="14">
      <t>ケンサンモクザイ</t>
    </rPh>
    <rPh sb="17" eb="18">
      <t>イ</t>
    </rPh>
    <rPh sb="18" eb="19">
      <t>ウエ</t>
    </rPh>
    <rPh sb="20" eb="22">
      <t>シヨウ</t>
    </rPh>
    <rPh sb="23" eb="25">
      <t>タイショウ</t>
    </rPh>
    <rPh sb="26" eb="30">
      <t>ホジョジョウゲン</t>
    </rPh>
    <rPh sb="34" eb="36">
      <t>マンエン</t>
    </rPh>
    <phoneticPr fontId="3"/>
  </si>
  <si>
    <r>
      <t>　（２）住宅増改築：県産木材５㎥以上の使用が対象、</t>
    </r>
    <r>
      <rPr>
        <b/>
        <sz val="10"/>
        <color theme="1"/>
        <rFont val="游ゴシック"/>
        <family val="3"/>
        <charset val="128"/>
        <scheme val="minor"/>
      </rPr>
      <t>補助上限20万円</t>
    </r>
    <rPh sb="4" eb="6">
      <t>ジュウタク</t>
    </rPh>
    <rPh sb="6" eb="9">
      <t>ゾウカイチク</t>
    </rPh>
    <rPh sb="17" eb="18">
      <t>ウエ</t>
    </rPh>
    <phoneticPr fontId="3"/>
  </si>
  <si>
    <r>
      <t>　（３）JAS材・内装材等使用加算：県産木材のうちのJAS材・内装材等の使用量が対象、</t>
    </r>
    <r>
      <rPr>
        <b/>
        <sz val="10"/>
        <color theme="1"/>
        <rFont val="游ゴシック"/>
        <family val="3"/>
        <charset val="128"/>
        <scheme val="minor"/>
      </rPr>
      <t>補助上限12.5万円</t>
    </r>
    <rPh sb="7" eb="8">
      <t>ザイ</t>
    </rPh>
    <rPh sb="9" eb="12">
      <t>ナイソウザイ</t>
    </rPh>
    <rPh sb="12" eb="13">
      <t>トウ</t>
    </rPh>
    <rPh sb="13" eb="15">
      <t>シヨウ</t>
    </rPh>
    <rPh sb="15" eb="17">
      <t>カサン</t>
    </rPh>
    <rPh sb="31" eb="34">
      <t>ナイソウザイ</t>
    </rPh>
    <rPh sb="34" eb="35">
      <t>トウ</t>
    </rPh>
    <rPh sb="36" eb="39">
      <t>シヨウリョウ</t>
    </rPh>
    <rPh sb="40" eb="42">
      <t>タイショウ</t>
    </rPh>
    <phoneticPr fontId="3"/>
  </si>
  <si>
    <t>○標準木材使用量の計算について</t>
    <rPh sb="1" eb="8">
      <t>ヒョウジュンモクザイシヨウリョウ</t>
    </rPh>
    <rPh sb="9" eb="11">
      <t>ケイサン</t>
    </rPh>
    <phoneticPr fontId="3"/>
  </si>
  <si>
    <t>　標準木材使用量＝延床面積に下表の係数をかけたものとする</t>
    <rPh sb="1" eb="3">
      <t>ヒョウジュン</t>
    </rPh>
    <rPh sb="3" eb="5">
      <t>モクザイ</t>
    </rPh>
    <rPh sb="5" eb="8">
      <t>シヨウリョウ</t>
    </rPh>
    <rPh sb="9" eb="10">
      <t>ノベ</t>
    </rPh>
    <rPh sb="10" eb="13">
      <t>ユカメンセキ</t>
    </rPh>
    <rPh sb="14" eb="16">
      <t>カヒョウ</t>
    </rPh>
    <rPh sb="17" eb="19">
      <t>ケイスウ</t>
    </rPh>
    <phoneticPr fontId="3"/>
  </si>
  <si>
    <t>　ただし、算定した標準木材使用量が県産木材総使用量より小さい場合は「標準木材使用量＝県産木材総使用量」として運用する</t>
    <rPh sb="54" eb="56">
      <t>ウンヨウ</t>
    </rPh>
    <phoneticPr fontId="3"/>
  </si>
  <si>
    <t>単位：㎥/㎡</t>
    <rPh sb="0" eb="2">
      <t>タンイ</t>
    </rPh>
    <phoneticPr fontId="18"/>
  </si>
  <si>
    <t>延床面積</t>
    <rPh sb="0" eb="4">
      <t>ノベユカメンセキ</t>
    </rPh>
    <phoneticPr fontId="3"/>
  </si>
  <si>
    <t>50㎡未満</t>
    <rPh sb="3" eb="5">
      <t>ミマン</t>
    </rPh>
    <phoneticPr fontId="18"/>
  </si>
  <si>
    <t>50㎡以上</t>
    <rPh sb="3" eb="5">
      <t>イジョウ</t>
    </rPh>
    <phoneticPr fontId="18"/>
  </si>
  <si>
    <t>70㎡以上</t>
    <rPh sb="3" eb="5">
      <t>イジョウ</t>
    </rPh>
    <phoneticPr fontId="18"/>
  </si>
  <si>
    <t>100㎡以上</t>
    <rPh sb="4" eb="6">
      <t>イジョウ</t>
    </rPh>
    <phoneticPr fontId="18"/>
  </si>
  <si>
    <t>130㎡以上</t>
    <rPh sb="4" eb="6">
      <t>イジョウ</t>
    </rPh>
    <phoneticPr fontId="18"/>
  </si>
  <si>
    <t>180㎡以上</t>
    <rPh sb="4" eb="6">
      <t>イジョウ</t>
    </rPh>
    <phoneticPr fontId="18"/>
  </si>
  <si>
    <t>250㎡以上</t>
    <rPh sb="4" eb="6">
      <t>イジョウ</t>
    </rPh>
    <phoneticPr fontId="18"/>
  </si>
  <si>
    <t>建築物</t>
    <rPh sb="0" eb="3">
      <t>ケンチクブツ</t>
    </rPh>
    <phoneticPr fontId="3"/>
  </si>
  <si>
    <t>70㎡未満</t>
    <rPh sb="3" eb="5">
      <t>ミマン</t>
    </rPh>
    <phoneticPr fontId="18"/>
  </si>
  <si>
    <t>100㎡未満</t>
    <rPh sb="4" eb="6">
      <t>ミマン</t>
    </rPh>
    <phoneticPr fontId="18"/>
  </si>
  <si>
    <t>130㎡未満</t>
    <rPh sb="4" eb="6">
      <t>ミマン</t>
    </rPh>
    <phoneticPr fontId="18"/>
  </si>
  <si>
    <t>180㎡未満</t>
    <rPh sb="4" eb="6">
      <t>ミマン</t>
    </rPh>
    <phoneticPr fontId="18"/>
  </si>
  <si>
    <t>250㎡未満</t>
    <rPh sb="4" eb="6">
      <t>ミマン</t>
    </rPh>
    <phoneticPr fontId="18"/>
  </si>
  <si>
    <t>住　宅</t>
    <rPh sb="0" eb="1">
      <t>ジュウ</t>
    </rPh>
    <rPh sb="2" eb="3">
      <t>タク</t>
    </rPh>
    <phoneticPr fontId="3"/>
  </si>
  <si>
    <t>【計算の例】</t>
    <rPh sb="1" eb="3">
      <t>ケイサン</t>
    </rPh>
    <rPh sb="4" eb="5">
      <t>レイ</t>
    </rPh>
    <phoneticPr fontId="3"/>
  </si>
  <si>
    <t>１）延床面積　124.45㎡の住宅</t>
    <rPh sb="2" eb="6">
      <t>ノベユカメンセキ</t>
    </rPh>
    <rPh sb="15" eb="17">
      <t>ジュウタク</t>
    </rPh>
    <phoneticPr fontId="3"/>
  </si>
  <si>
    <t>（係数は延床面積100㎡以上130㎡未満の0.17を適用）</t>
    <rPh sb="1" eb="3">
      <t>ケイスウ</t>
    </rPh>
    <rPh sb="4" eb="8">
      <t>ノベユカメンセキ</t>
    </rPh>
    <rPh sb="12" eb="14">
      <t>イジョウ</t>
    </rPh>
    <rPh sb="18" eb="20">
      <t>ミマン</t>
    </rPh>
    <rPh sb="26" eb="28">
      <t>テキヨウ</t>
    </rPh>
    <phoneticPr fontId="3"/>
  </si>
  <si>
    <t>標準木材使用量＝</t>
    <rPh sb="0" eb="2">
      <t>ヒョウジュン</t>
    </rPh>
    <rPh sb="2" eb="4">
      <t>モクザイ</t>
    </rPh>
    <rPh sb="4" eb="7">
      <t>シヨウリョウ</t>
    </rPh>
    <phoneticPr fontId="3"/>
  </si>
  <si>
    <t>＝</t>
    <phoneticPr fontId="3"/>
  </si>
  <si>
    <t>㎥</t>
    <phoneticPr fontId="3"/>
  </si>
  <si>
    <t>㎥（小数第２位以下を切り捨てて第１位まで）</t>
    <phoneticPr fontId="3"/>
  </si>
  <si>
    <t>２）延床面積　82.85㎡の住宅</t>
    <rPh sb="2" eb="6">
      <t>ノベユカメンセキ</t>
    </rPh>
    <rPh sb="14" eb="16">
      <t>ジュウタク</t>
    </rPh>
    <phoneticPr fontId="3"/>
  </si>
  <si>
    <t>（係数は延床面積70㎡以上100㎡未満の0.18を適用）</t>
    <rPh sb="1" eb="3">
      <t>ケイスウ</t>
    </rPh>
    <rPh sb="4" eb="8">
      <t>ノベユカメンセキ</t>
    </rPh>
    <rPh sb="11" eb="13">
      <t>イジョウ</t>
    </rPh>
    <rPh sb="17" eb="19">
      <t>ミマン</t>
    </rPh>
    <rPh sb="25" eb="27">
      <t>テキヨウ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</si>
</sst>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);[Red]\(0.0\)"/>
    <numFmt numFmtId="177" formatCode="General&quot;㎥以上&quot;"/>
    <numFmt numFmtId="178" formatCode="#,##0.0&quot;万&quot;&quot;円&quot;;[Red]\-#,##0.0"/>
    <numFmt numFmtId="179" formatCode="General&quot;㎡×&quot;"/>
    <numFmt numFmtId="180" formatCode="General&quot;㎥/㎡&quot;"/>
    <numFmt numFmtId="181" formatCode="0.000_);[Red]\(0.00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2" tint="-0.249977111117893"/>
      <name val="Segoe UI"/>
      <family val="2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 style="hair">
        <color indexed="64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176" fontId="0" fillId="3" borderId="10" xfId="0" applyNumberFormat="1" applyFill="1" applyBorder="1" applyProtection="1">
      <alignment vertical="center"/>
      <protection locked="0"/>
    </xf>
    <xf numFmtId="0" fontId="0" fillId="2" borderId="11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176" fontId="0" fillId="2" borderId="14" xfId="0" applyNumberFormat="1" applyFill="1" applyBorder="1">
      <alignment vertical="center"/>
    </xf>
    <xf numFmtId="0" fontId="2" fillId="2" borderId="15" xfId="0" applyFont="1" applyFill="1" applyBorder="1" applyAlignment="1">
      <alignment vertical="center"/>
    </xf>
    <xf numFmtId="177" fontId="6" fillId="2" borderId="0" xfId="0" applyNumberFormat="1" applyFont="1" applyFill="1" applyBorder="1">
      <alignment vertical="center"/>
    </xf>
    <xf numFmtId="178" fontId="6" fillId="2" borderId="0" xfId="0" applyNumberFormat="1" applyFont="1" applyFill="1" applyBorder="1">
      <alignment vertical="center"/>
    </xf>
    <xf numFmtId="176" fontId="0" fillId="2" borderId="14" xfId="1" applyNumberFormat="1" applyFont="1" applyFill="1" applyBorder="1">
      <alignment vertical="center"/>
    </xf>
    <xf numFmtId="0" fontId="9" fillId="2" borderId="15" xfId="0" applyFont="1" applyFill="1" applyBorder="1" applyAlignment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176" fontId="0" fillId="3" borderId="18" xfId="0" applyNumberFormat="1" applyFill="1" applyBorder="1" applyProtection="1">
      <alignment vertical="center"/>
      <protection locked="0"/>
    </xf>
    <xf numFmtId="1" fontId="0" fillId="2" borderId="19" xfId="0" applyNumberFormat="1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22" xfId="0" applyFill="1" applyBorder="1">
      <alignment vertical="center"/>
    </xf>
    <xf numFmtId="176" fontId="0" fillId="3" borderId="14" xfId="0" applyNumberFormat="1" applyFill="1" applyBorder="1" applyProtection="1">
      <alignment vertical="center"/>
      <protection locked="0"/>
    </xf>
    <xf numFmtId="0" fontId="0" fillId="2" borderId="23" xfId="0" applyFill="1" applyBorder="1" applyAlignment="1">
      <alignment horizontal="right"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176" fontId="0" fillId="2" borderId="26" xfId="0" applyNumberFormat="1" applyFill="1" applyBorder="1">
      <alignment vertical="center"/>
    </xf>
    <xf numFmtId="0" fontId="0" fillId="2" borderId="25" xfId="0" applyFill="1" applyBorder="1" applyAlignment="1">
      <alignment horizontal="right" vertical="center"/>
    </xf>
    <xf numFmtId="0" fontId="8" fillId="4" borderId="29" xfId="0" applyFont="1" applyFill="1" applyBorder="1" applyAlignment="1">
      <alignment horizontal="right"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17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2" fontId="8" fillId="0" borderId="32" xfId="0" applyNumberFormat="1" applyFont="1" applyBorder="1">
      <alignment vertical="center"/>
    </xf>
    <xf numFmtId="0" fontId="11" fillId="0" borderId="0" xfId="0" applyFont="1" applyAlignment="1">
      <alignment horizontal="right" vertical="center"/>
    </xf>
    <xf numFmtId="179" fontId="11" fillId="0" borderId="0" xfId="0" applyNumberFormat="1" applyFont="1">
      <alignment vertical="center"/>
    </xf>
    <xf numFmtId="180" fontId="11" fillId="0" borderId="0" xfId="0" applyNumberFormat="1" applyFont="1" applyAlignment="1">
      <alignment horizontal="left" vertical="center"/>
    </xf>
    <xf numFmtId="181" fontId="11" fillId="0" borderId="0" xfId="0" applyNumberFormat="1" applyFont="1">
      <alignment vertical="center"/>
    </xf>
    <xf numFmtId="176" fontId="8" fillId="0" borderId="33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19050" y="1057275"/>
          <a:ext cx="1092200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18</xdr:row>
      <xdr:rowOff>222250</xdr:rowOff>
    </xdr:from>
    <xdr:to>
      <xdr:col>4</xdr:col>
      <xdr:colOff>260350</xdr:colOff>
      <xdr:row>20</xdr:row>
      <xdr:rowOff>196850</xdr:rowOff>
    </xdr:to>
    <xdr:sp macro="" textlink="">
      <xdr:nvSpPr>
        <xdr:cNvPr id="2" name="大かっこ 1"/>
        <xdr:cNvSpPr/>
      </xdr:nvSpPr>
      <xdr:spPr>
        <a:xfrm>
          <a:off x="469900" y="4394200"/>
          <a:ext cx="4813300" cy="431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  <pageSetUpPr fitToPage="1"/>
  </sheetPr>
  <dimension ref="A1:H20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8" x14ac:dyDescent="0.55000000000000004"/>
  <cols>
    <col min="1" max="1" width="14.58203125" style="52" customWidth="1"/>
    <col min="2" max="8" width="12.58203125" style="52" customWidth="1"/>
    <col min="9" max="9" width="6" style="52" customWidth="1"/>
    <col min="10" max="16384" width="8.6640625" style="52"/>
  </cols>
  <sheetData>
    <row r="1" spans="1:8" ht="22.5" x14ac:dyDescent="0.55000000000000004">
      <c r="A1" s="51" t="s">
        <v>39</v>
      </c>
    </row>
    <row r="2" spans="1:8" ht="20.149999999999999" customHeight="1" x14ac:dyDescent="0.55000000000000004">
      <c r="A2" s="53" t="s">
        <v>40</v>
      </c>
    </row>
    <row r="3" spans="1:8" ht="20.149999999999999" customHeight="1" x14ac:dyDescent="0.55000000000000004">
      <c r="A3" s="53" t="s">
        <v>41</v>
      </c>
    </row>
    <row r="4" spans="1:8" ht="20.149999999999999" customHeight="1" x14ac:dyDescent="0.55000000000000004">
      <c r="H4" s="54" t="s">
        <v>42</v>
      </c>
    </row>
    <row r="5" spans="1:8" ht="18" customHeight="1" x14ac:dyDescent="0.55000000000000004">
      <c r="A5" s="55" t="s">
        <v>43</v>
      </c>
      <c r="B5" s="56" t="s">
        <v>44</v>
      </c>
      <c r="C5" s="56" t="s">
        <v>45</v>
      </c>
      <c r="D5" s="56" t="s">
        <v>46</v>
      </c>
      <c r="E5" s="56" t="s">
        <v>47</v>
      </c>
      <c r="F5" s="56" t="s">
        <v>48</v>
      </c>
      <c r="G5" s="56" t="s">
        <v>49</v>
      </c>
      <c r="H5" s="56" t="s">
        <v>50</v>
      </c>
    </row>
    <row r="6" spans="1:8" ht="18" customHeight="1" x14ac:dyDescent="0.55000000000000004">
      <c r="A6" s="57" t="s">
        <v>51</v>
      </c>
      <c r="B6" s="58"/>
      <c r="C6" s="58" t="s">
        <v>52</v>
      </c>
      <c r="D6" s="58" t="s">
        <v>53</v>
      </c>
      <c r="E6" s="58" t="s">
        <v>54</v>
      </c>
      <c r="F6" s="58" t="s">
        <v>55</v>
      </c>
      <c r="G6" s="58" t="s">
        <v>56</v>
      </c>
      <c r="H6" s="58"/>
    </row>
    <row r="7" spans="1:8" ht="32.15" customHeight="1" x14ac:dyDescent="0.55000000000000004">
      <c r="A7" s="59" t="s">
        <v>57</v>
      </c>
      <c r="B7" s="60">
        <v>0.2</v>
      </c>
      <c r="C7" s="60">
        <v>0.19</v>
      </c>
      <c r="D7" s="60">
        <v>0.18</v>
      </c>
      <c r="E7" s="60">
        <v>0.17</v>
      </c>
      <c r="F7" s="60">
        <v>0.16</v>
      </c>
      <c r="G7" s="60">
        <v>0.14000000000000001</v>
      </c>
      <c r="H7" s="60">
        <v>0.13</v>
      </c>
    </row>
    <row r="8" spans="1:8" ht="16" customHeight="1" x14ac:dyDescent="0.55000000000000004"/>
    <row r="9" spans="1:8" ht="18" customHeight="1" x14ac:dyDescent="0.55000000000000004">
      <c r="A9" s="52" t="s">
        <v>58</v>
      </c>
    </row>
    <row r="10" spans="1:8" ht="18" customHeight="1" x14ac:dyDescent="0.55000000000000004">
      <c r="A10" s="52" t="s">
        <v>59</v>
      </c>
      <c r="C10" s="52" t="s">
        <v>60</v>
      </c>
    </row>
    <row r="11" spans="1:8" ht="18" customHeight="1" x14ac:dyDescent="0.55000000000000004">
      <c r="B11" s="61" t="s">
        <v>61</v>
      </c>
      <c r="C11" s="62">
        <v>124.45</v>
      </c>
      <c r="D11" s="63">
        <v>0.17</v>
      </c>
    </row>
    <row r="12" spans="1:8" ht="18" customHeight="1" x14ac:dyDescent="0.55000000000000004">
      <c r="B12" s="61" t="s">
        <v>62</v>
      </c>
      <c r="C12" s="64">
        <f>C11*D11</f>
        <v>21.156500000000001</v>
      </c>
      <c r="D12" s="52" t="s">
        <v>63</v>
      </c>
    </row>
    <row r="13" spans="1:8" ht="18" customHeight="1" x14ac:dyDescent="0.55000000000000004">
      <c r="B13" s="61"/>
      <c r="C13" s="65">
        <f>ROUNDDOWN(C12,1)</f>
        <v>21.1</v>
      </c>
      <c r="D13" s="52" t="s">
        <v>64</v>
      </c>
    </row>
    <row r="14" spans="1:8" ht="18" customHeight="1" x14ac:dyDescent="0.55000000000000004">
      <c r="B14" s="61"/>
      <c r="C14" s="66"/>
    </row>
    <row r="15" spans="1:8" ht="18" customHeight="1" x14ac:dyDescent="0.55000000000000004">
      <c r="A15" s="52" t="s">
        <v>65</v>
      </c>
      <c r="C15" s="52" t="s">
        <v>66</v>
      </c>
    </row>
    <row r="16" spans="1:8" ht="18" customHeight="1" x14ac:dyDescent="0.55000000000000004">
      <c r="B16" s="61" t="s">
        <v>61</v>
      </c>
      <c r="C16" s="62">
        <v>82.85</v>
      </c>
      <c r="D16" s="63">
        <v>0.18</v>
      </c>
    </row>
    <row r="17" spans="2:4" ht="18" customHeight="1" x14ac:dyDescent="0.55000000000000004">
      <c r="B17" s="61" t="s">
        <v>62</v>
      </c>
      <c r="C17" s="64">
        <f>C16*D16</f>
        <v>14.912999999999998</v>
      </c>
      <c r="D17" s="52" t="s">
        <v>63</v>
      </c>
    </row>
    <row r="18" spans="2:4" ht="18" customHeight="1" x14ac:dyDescent="0.55000000000000004">
      <c r="B18" s="61"/>
      <c r="C18" s="65">
        <f>ROUNDDOWN(C17,1)</f>
        <v>14.9</v>
      </c>
      <c r="D18" s="52" t="s">
        <v>64</v>
      </c>
    </row>
    <row r="19" spans="2:4" ht="18" customHeight="1" x14ac:dyDescent="0.55000000000000004">
      <c r="B19" s="61"/>
      <c r="C19" s="66"/>
    </row>
    <row r="20" spans="2:4" ht="18" customHeight="1" x14ac:dyDescent="0.55000000000000004"/>
  </sheetData>
  <sheetProtection sheet="1" selectLockedCells="1"/>
  <phoneticPr fontId="3"/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0"/>
  <sheetViews>
    <sheetView view="pageBreakPreview" zoomScaleNormal="100" zoomScaleSheetLayoutView="100" workbookViewId="0">
      <selection activeCell="C15" sqref="C15"/>
    </sheetView>
  </sheetViews>
  <sheetFormatPr defaultRowHeight="18" x14ac:dyDescent="0.55000000000000004"/>
  <cols>
    <col min="1" max="2" width="4.08203125" style="1" customWidth="1"/>
    <col min="3" max="3" width="40.08203125" style="1" customWidth="1"/>
    <col min="4" max="5" width="17.6640625" style="1" customWidth="1"/>
    <col min="6" max="6" width="2.9140625" style="1" customWidth="1"/>
    <col min="7" max="9" width="17.6640625" style="3" customWidth="1"/>
    <col min="10" max="11" width="8.6640625" style="4"/>
    <col min="12" max="15" width="8.6640625" style="3"/>
    <col min="16" max="16384" width="8.6640625" style="1"/>
  </cols>
  <sheetData>
    <row r="1" spans="1:14" ht="19" x14ac:dyDescent="0.55000000000000004">
      <c r="B1" s="2" t="s">
        <v>0</v>
      </c>
      <c r="I1" s="3" t="s">
        <v>1</v>
      </c>
      <c r="J1" s="4">
        <v>5</v>
      </c>
      <c r="K1" s="4">
        <v>50</v>
      </c>
      <c r="M1" s="3" t="str">
        <f>TRIM(J1)</f>
        <v>5</v>
      </c>
      <c r="N1" s="3" t="s">
        <v>2</v>
      </c>
    </row>
    <row r="2" spans="1:14" ht="18.5" thickBot="1" x14ac:dyDescent="0.6">
      <c r="B2" s="5"/>
      <c r="I2" s="3" t="s">
        <v>3</v>
      </c>
      <c r="J2" s="4">
        <v>5.0999999999999996</v>
      </c>
      <c r="K2" s="4">
        <v>50</v>
      </c>
      <c r="M2" s="3" t="str">
        <f t="shared" ref="M2:M65" si="0">TRIM(J2)</f>
        <v>5.1</v>
      </c>
    </row>
    <row r="3" spans="1:14" ht="18.5" thickBot="1" x14ac:dyDescent="0.6">
      <c r="A3" s="6" t="s">
        <v>4</v>
      </c>
      <c r="B3" s="43" t="s">
        <v>5</v>
      </c>
      <c r="C3" s="44"/>
      <c r="D3" s="7" t="s">
        <v>1</v>
      </c>
      <c r="J3" s="4">
        <v>5.2</v>
      </c>
      <c r="K3" s="4">
        <v>50</v>
      </c>
      <c r="M3" s="3" t="str">
        <f t="shared" si="0"/>
        <v>5.2</v>
      </c>
    </row>
    <row r="4" spans="1:14" ht="18.5" thickBot="1" x14ac:dyDescent="0.6">
      <c r="A4" s="8"/>
      <c r="J4" s="4">
        <v>5.3</v>
      </c>
      <c r="K4" s="4">
        <v>50</v>
      </c>
      <c r="M4" s="3" t="str">
        <f t="shared" si="0"/>
        <v>5.3</v>
      </c>
    </row>
    <row r="5" spans="1:14" ht="18.5" thickBot="1" x14ac:dyDescent="0.6">
      <c r="A5" s="8"/>
      <c r="B5" s="45"/>
      <c r="C5" s="46"/>
      <c r="D5" s="9" t="s">
        <v>6</v>
      </c>
      <c r="E5" s="10" t="s">
        <v>7</v>
      </c>
      <c r="G5" s="47" t="s">
        <v>8</v>
      </c>
      <c r="H5" s="47"/>
      <c r="I5" s="3">
        <f>ROUNDDOWN(IF(D6&lt;50,D6*0.2,IF(D6&lt;70,D6*0.19,IF(D6&lt;100,D6*0.18,IF(D6&lt;130,D6*0.17,IF(D6&lt;180,D6*0.16,IF(D6&lt;250,D6*0.14,D6*0.13)))))),1)</f>
        <v>0</v>
      </c>
      <c r="J5" s="4">
        <v>5.4</v>
      </c>
      <c r="K5" s="4">
        <v>50</v>
      </c>
      <c r="M5" s="3" t="str">
        <f t="shared" si="0"/>
        <v>5.4</v>
      </c>
    </row>
    <row r="6" spans="1:14" x14ac:dyDescent="0.55000000000000004">
      <c r="A6" s="6" t="s">
        <v>9</v>
      </c>
      <c r="B6" s="11" t="s">
        <v>10</v>
      </c>
      <c r="C6" s="12"/>
      <c r="D6" s="13"/>
      <c r="E6" s="14"/>
      <c r="G6" s="15" t="s">
        <v>11</v>
      </c>
      <c r="H6" s="15" t="s">
        <v>12</v>
      </c>
      <c r="J6" s="4">
        <v>5.5</v>
      </c>
      <c r="K6" s="4">
        <v>50</v>
      </c>
      <c r="M6" s="3" t="str">
        <f t="shared" si="0"/>
        <v>5.5</v>
      </c>
    </row>
    <row r="7" spans="1:14" x14ac:dyDescent="0.55000000000000004">
      <c r="A7" s="8"/>
      <c r="B7" s="16" t="s">
        <v>13</v>
      </c>
      <c r="C7" s="17"/>
      <c r="D7" s="18">
        <f>I5</f>
        <v>0</v>
      </c>
      <c r="E7" s="19"/>
      <c r="G7" s="20">
        <v>5</v>
      </c>
      <c r="H7" s="21">
        <v>5</v>
      </c>
      <c r="J7" s="4">
        <v>5.6</v>
      </c>
      <c r="K7" s="4">
        <v>50</v>
      </c>
      <c r="M7" s="3" t="str">
        <f t="shared" si="0"/>
        <v>5.6</v>
      </c>
    </row>
    <row r="8" spans="1:14" x14ac:dyDescent="0.55000000000000004">
      <c r="A8" s="8"/>
      <c r="B8" s="16" t="s">
        <v>14</v>
      </c>
      <c r="C8" s="17"/>
      <c r="D8" s="22" t="e">
        <f>IF(D9/D7&gt;=1,100,D9/D7*100)</f>
        <v>#DIV/0!</v>
      </c>
      <c r="E8" s="23"/>
      <c r="G8" s="20">
        <v>6</v>
      </c>
      <c r="H8" s="21">
        <v>6</v>
      </c>
      <c r="J8" s="4">
        <v>5.7</v>
      </c>
      <c r="K8" s="4">
        <v>50</v>
      </c>
      <c r="M8" s="3" t="str">
        <f t="shared" si="0"/>
        <v>5.7</v>
      </c>
    </row>
    <row r="9" spans="1:14" ht="18.5" thickBot="1" x14ac:dyDescent="0.6">
      <c r="A9" s="6" t="s">
        <v>15</v>
      </c>
      <c r="B9" s="24" t="s">
        <v>16</v>
      </c>
      <c r="C9" s="25"/>
      <c r="D9" s="26"/>
      <c r="E9" s="27" t="e">
        <f>IF($D$3="新築",IF(OR($D$8&lt;60%,D9&lt;10),0,IF($D$9&gt;=25,375,INDEX($K$1:$K$200,MATCH($D$9,$J$1:$J$200,0)))),IF(OR($D$8&lt;60%,D9&lt;5),0,IF($D$9&gt;=18,200,INDEX($K$1:$K$150,MATCH($D$9,$J$1:$J$150,0)))))</f>
        <v>#DIV/0!</v>
      </c>
      <c r="G9" s="20">
        <v>7</v>
      </c>
      <c r="H9" s="21">
        <v>7</v>
      </c>
      <c r="J9" s="4">
        <v>5.8</v>
      </c>
      <c r="K9" s="4">
        <v>50</v>
      </c>
      <c r="M9" s="3" t="str">
        <f t="shared" si="0"/>
        <v>5.8</v>
      </c>
    </row>
    <row r="10" spans="1:14" x14ac:dyDescent="0.55000000000000004">
      <c r="A10" s="6" t="s">
        <v>17</v>
      </c>
      <c r="B10" s="28"/>
      <c r="C10" s="29" t="s">
        <v>18</v>
      </c>
      <c r="D10" s="13"/>
      <c r="E10" s="30"/>
      <c r="G10" s="20">
        <v>8</v>
      </c>
      <c r="H10" s="21">
        <v>8</v>
      </c>
      <c r="J10" s="4">
        <v>5.9</v>
      </c>
      <c r="K10" s="4">
        <v>50</v>
      </c>
      <c r="M10" s="3" t="str">
        <f t="shared" si="0"/>
        <v>5.9</v>
      </c>
    </row>
    <row r="11" spans="1:14" x14ac:dyDescent="0.55000000000000004">
      <c r="A11" s="6" t="s">
        <v>19</v>
      </c>
      <c r="B11" s="28"/>
      <c r="C11" s="31" t="s">
        <v>20</v>
      </c>
      <c r="D11" s="32"/>
      <c r="E11" s="33"/>
      <c r="G11" s="20">
        <v>9</v>
      </c>
      <c r="H11" s="21">
        <v>9</v>
      </c>
      <c r="J11" s="4">
        <v>6</v>
      </c>
      <c r="K11" s="4">
        <v>60</v>
      </c>
      <c r="M11" s="3" t="str">
        <f t="shared" si="0"/>
        <v>6</v>
      </c>
    </row>
    <row r="12" spans="1:14" ht="18.5" thickBot="1" x14ac:dyDescent="0.6">
      <c r="B12" s="34"/>
      <c r="C12" s="35" t="s">
        <v>21</v>
      </c>
      <c r="D12" s="36">
        <f>SUM(D10:D11)</f>
        <v>0</v>
      </c>
      <c r="E12" s="37">
        <f>IF($D$12&gt;=12.5,125,$D$12*10)</f>
        <v>0</v>
      </c>
      <c r="G12" s="20">
        <v>10</v>
      </c>
      <c r="H12" s="21">
        <v>10</v>
      </c>
      <c r="J12" s="4">
        <v>6.1</v>
      </c>
      <c r="K12" s="4">
        <v>60</v>
      </c>
      <c r="M12" s="3" t="str">
        <f t="shared" si="0"/>
        <v>6.1</v>
      </c>
    </row>
    <row r="13" spans="1:14" ht="18.5" thickBot="1" x14ac:dyDescent="0.6">
      <c r="B13" s="48" t="s">
        <v>22</v>
      </c>
      <c r="C13" s="49"/>
      <c r="D13" s="50"/>
      <c r="E13" s="38" t="e">
        <f>SUM(E9:E12)</f>
        <v>#DIV/0!</v>
      </c>
      <c r="G13" s="20">
        <v>11</v>
      </c>
      <c r="H13" s="21">
        <v>11.1</v>
      </c>
      <c r="J13" s="4">
        <v>6.2</v>
      </c>
      <c r="K13" s="4">
        <v>60</v>
      </c>
      <c r="M13" s="3" t="str">
        <f t="shared" si="0"/>
        <v>6.2</v>
      </c>
    </row>
    <row r="14" spans="1:14" x14ac:dyDescent="0.55000000000000004">
      <c r="G14" s="20">
        <v>12</v>
      </c>
      <c r="H14" s="21">
        <v>12.3</v>
      </c>
      <c r="J14" s="4">
        <v>6.3</v>
      </c>
      <c r="K14" s="4">
        <v>60</v>
      </c>
      <c r="M14" s="3" t="str">
        <f t="shared" si="0"/>
        <v>6.3</v>
      </c>
    </row>
    <row r="15" spans="1:14" x14ac:dyDescent="0.55000000000000004">
      <c r="G15" s="20">
        <v>13</v>
      </c>
      <c r="H15" s="21">
        <v>13.6</v>
      </c>
      <c r="J15" s="4">
        <v>6.4</v>
      </c>
      <c r="K15" s="4">
        <v>60</v>
      </c>
      <c r="M15" s="3" t="str">
        <f t="shared" si="0"/>
        <v>6.4</v>
      </c>
    </row>
    <row r="16" spans="1:14" x14ac:dyDescent="0.55000000000000004">
      <c r="B16" s="1" t="s">
        <v>23</v>
      </c>
      <c r="G16" s="20">
        <v>14</v>
      </c>
      <c r="H16" s="21">
        <v>15</v>
      </c>
      <c r="J16" s="4">
        <v>6.5</v>
      </c>
      <c r="K16" s="4">
        <v>60</v>
      </c>
      <c r="M16" s="3" t="str">
        <f t="shared" si="0"/>
        <v>6.5</v>
      </c>
    </row>
    <row r="17" spans="2:13" x14ac:dyDescent="0.55000000000000004">
      <c r="B17" s="1" t="s">
        <v>24</v>
      </c>
      <c r="G17" s="20">
        <v>15</v>
      </c>
      <c r="H17" s="21">
        <v>16.5</v>
      </c>
      <c r="J17" s="4">
        <v>6.6</v>
      </c>
      <c r="K17" s="4">
        <v>60</v>
      </c>
      <c r="M17" s="3" t="str">
        <f t="shared" si="0"/>
        <v>6.6</v>
      </c>
    </row>
    <row r="18" spans="2:13" x14ac:dyDescent="0.55000000000000004">
      <c r="B18" s="1" t="s">
        <v>25</v>
      </c>
      <c r="G18" s="20">
        <v>16</v>
      </c>
      <c r="H18" s="21">
        <v>18.100000000000001</v>
      </c>
      <c r="J18" s="4">
        <v>6.7</v>
      </c>
      <c r="K18" s="4">
        <v>60</v>
      </c>
      <c r="M18" s="3" t="str">
        <f t="shared" si="0"/>
        <v>6.7</v>
      </c>
    </row>
    <row r="19" spans="2:13" x14ac:dyDescent="0.55000000000000004">
      <c r="B19" s="1" t="s">
        <v>26</v>
      </c>
      <c r="G19" s="20">
        <v>17</v>
      </c>
      <c r="H19" s="21">
        <v>19.799999999999997</v>
      </c>
      <c r="J19" s="4">
        <v>6.8</v>
      </c>
      <c r="K19" s="4">
        <v>60</v>
      </c>
      <c r="M19" s="3" t="str">
        <f t="shared" si="0"/>
        <v>6.8</v>
      </c>
    </row>
    <row r="20" spans="2:13" x14ac:dyDescent="0.55000000000000004">
      <c r="B20" s="1" t="s">
        <v>27</v>
      </c>
      <c r="G20" s="20">
        <v>18</v>
      </c>
      <c r="H20" s="21">
        <v>21.6</v>
      </c>
      <c r="J20" s="4">
        <v>6.9</v>
      </c>
      <c r="K20" s="4">
        <v>60</v>
      </c>
      <c r="M20" s="3" t="str">
        <f t="shared" si="0"/>
        <v>6.9</v>
      </c>
    </row>
    <row r="21" spans="2:13" x14ac:dyDescent="0.55000000000000004">
      <c r="B21" s="1" t="s">
        <v>28</v>
      </c>
      <c r="G21" s="20">
        <v>19</v>
      </c>
      <c r="H21" s="21">
        <v>23.5</v>
      </c>
      <c r="J21" s="4">
        <v>7</v>
      </c>
      <c r="K21" s="4">
        <v>70</v>
      </c>
      <c r="M21" s="3" t="str">
        <f t="shared" si="0"/>
        <v>7</v>
      </c>
    </row>
    <row r="22" spans="2:13" x14ac:dyDescent="0.55000000000000004">
      <c r="G22" s="20">
        <v>20</v>
      </c>
      <c r="H22" s="21">
        <v>25.5</v>
      </c>
      <c r="J22" s="4">
        <v>7.1</v>
      </c>
      <c r="K22" s="4">
        <v>70</v>
      </c>
      <c r="M22" s="3" t="str">
        <f t="shared" si="0"/>
        <v>7.1</v>
      </c>
    </row>
    <row r="23" spans="2:13" x14ac:dyDescent="0.55000000000000004">
      <c r="B23" s="1" t="s">
        <v>29</v>
      </c>
      <c r="G23" s="20">
        <v>21</v>
      </c>
      <c r="H23" s="21">
        <v>27.6</v>
      </c>
      <c r="J23" s="4">
        <v>7.2</v>
      </c>
      <c r="K23" s="4">
        <v>70</v>
      </c>
      <c r="M23" s="3" t="str">
        <f t="shared" si="0"/>
        <v>7.2</v>
      </c>
    </row>
    <row r="24" spans="2:13" x14ac:dyDescent="0.55000000000000004">
      <c r="B24" s="1" t="s">
        <v>30</v>
      </c>
      <c r="G24" s="20">
        <v>22</v>
      </c>
      <c r="H24" s="21">
        <v>29.8</v>
      </c>
      <c r="J24" s="4">
        <v>7.3</v>
      </c>
      <c r="K24" s="4">
        <v>70</v>
      </c>
      <c r="M24" s="3" t="str">
        <f t="shared" si="0"/>
        <v>7.3</v>
      </c>
    </row>
    <row r="25" spans="2:13" x14ac:dyDescent="0.55000000000000004">
      <c r="B25" s="39" t="s">
        <v>31</v>
      </c>
      <c r="G25" s="20">
        <v>23</v>
      </c>
      <c r="H25" s="21">
        <v>32.1</v>
      </c>
      <c r="J25" s="4">
        <v>7.4</v>
      </c>
      <c r="K25" s="4">
        <v>70</v>
      </c>
      <c r="M25" s="3" t="str">
        <f t="shared" si="0"/>
        <v>7.4</v>
      </c>
    </row>
    <row r="26" spans="2:13" x14ac:dyDescent="0.55000000000000004">
      <c r="B26" s="1" t="s">
        <v>32</v>
      </c>
      <c r="G26" s="20">
        <v>24</v>
      </c>
      <c r="H26" s="21">
        <v>34.5</v>
      </c>
      <c r="J26" s="4">
        <v>7.5</v>
      </c>
      <c r="K26" s="4">
        <v>70</v>
      </c>
      <c r="M26" s="3" t="str">
        <f t="shared" si="0"/>
        <v>7.5</v>
      </c>
    </row>
    <row r="27" spans="2:13" x14ac:dyDescent="0.55000000000000004">
      <c r="B27" s="39" t="s">
        <v>33</v>
      </c>
      <c r="C27" s="39"/>
      <c r="G27" s="20">
        <v>25</v>
      </c>
      <c r="H27" s="21">
        <v>37.5</v>
      </c>
      <c r="J27" s="4">
        <v>7.6</v>
      </c>
      <c r="K27" s="4">
        <v>70</v>
      </c>
      <c r="M27" s="3" t="str">
        <f t="shared" si="0"/>
        <v>7.6</v>
      </c>
    </row>
    <row r="28" spans="2:13" x14ac:dyDescent="0.55000000000000004">
      <c r="B28" s="39"/>
      <c r="C28" s="39" t="s">
        <v>34</v>
      </c>
      <c r="J28" s="4">
        <v>7.7</v>
      </c>
      <c r="K28" s="4">
        <v>70</v>
      </c>
      <c r="M28" s="3" t="str">
        <f t="shared" si="0"/>
        <v>7.7</v>
      </c>
    </row>
    <row r="29" spans="2:13" x14ac:dyDescent="0.55000000000000004">
      <c r="J29" s="4">
        <v>7.8</v>
      </c>
      <c r="K29" s="4">
        <v>70</v>
      </c>
      <c r="M29" s="3" t="str">
        <f t="shared" si="0"/>
        <v>7.8</v>
      </c>
    </row>
    <row r="30" spans="2:13" x14ac:dyDescent="0.55000000000000004">
      <c r="B30" s="1" t="s">
        <v>35</v>
      </c>
      <c r="J30" s="4">
        <v>7.9</v>
      </c>
      <c r="K30" s="4">
        <v>70</v>
      </c>
      <c r="M30" s="3" t="str">
        <f t="shared" si="0"/>
        <v>7.9</v>
      </c>
    </row>
    <row r="31" spans="2:13" x14ac:dyDescent="0.55000000000000004">
      <c r="B31" s="40" t="s">
        <v>36</v>
      </c>
      <c r="J31" s="4">
        <v>8</v>
      </c>
      <c r="K31" s="4">
        <v>80</v>
      </c>
      <c r="M31" s="3" t="str">
        <f t="shared" si="0"/>
        <v>8</v>
      </c>
    </row>
    <row r="32" spans="2:13" x14ac:dyDescent="0.55000000000000004">
      <c r="B32" s="41" t="s">
        <v>37</v>
      </c>
      <c r="J32" s="4">
        <v>8.1</v>
      </c>
      <c r="K32" s="4">
        <v>80</v>
      </c>
      <c r="M32" s="3" t="str">
        <f t="shared" si="0"/>
        <v>8.1</v>
      </c>
    </row>
    <row r="33" spans="2:13" x14ac:dyDescent="0.55000000000000004">
      <c r="B33" s="40" t="s">
        <v>38</v>
      </c>
      <c r="J33" s="4">
        <v>8.1999999999999993</v>
      </c>
      <c r="K33" s="4">
        <v>80</v>
      </c>
      <c r="M33" s="3" t="str">
        <f t="shared" si="0"/>
        <v>8.2</v>
      </c>
    </row>
    <row r="34" spans="2:13" x14ac:dyDescent="0.55000000000000004">
      <c r="J34" s="4">
        <v>8.3000000000000007</v>
      </c>
      <c r="K34" s="4">
        <v>80</v>
      </c>
      <c r="M34" s="3" t="str">
        <f t="shared" si="0"/>
        <v>8.3</v>
      </c>
    </row>
    <row r="35" spans="2:13" x14ac:dyDescent="0.55000000000000004">
      <c r="J35" s="4">
        <v>8.4</v>
      </c>
      <c r="K35" s="4">
        <v>80</v>
      </c>
      <c r="M35" s="3" t="str">
        <f t="shared" si="0"/>
        <v>8.4</v>
      </c>
    </row>
    <row r="36" spans="2:13" x14ac:dyDescent="0.55000000000000004">
      <c r="J36" s="4">
        <v>8.5</v>
      </c>
      <c r="K36" s="4">
        <v>80</v>
      </c>
      <c r="M36" s="3" t="str">
        <f t="shared" si="0"/>
        <v>8.5</v>
      </c>
    </row>
    <row r="37" spans="2:13" x14ac:dyDescent="0.55000000000000004">
      <c r="J37" s="4">
        <v>8.6</v>
      </c>
      <c r="K37" s="4">
        <v>80</v>
      </c>
      <c r="M37" s="3" t="str">
        <f t="shared" si="0"/>
        <v>8.6</v>
      </c>
    </row>
    <row r="38" spans="2:13" x14ac:dyDescent="0.55000000000000004">
      <c r="J38" s="4">
        <v>8.6999999999999993</v>
      </c>
      <c r="K38" s="4">
        <v>80</v>
      </c>
      <c r="M38" s="3" t="str">
        <f t="shared" si="0"/>
        <v>8.7</v>
      </c>
    </row>
    <row r="39" spans="2:13" x14ac:dyDescent="0.55000000000000004">
      <c r="J39" s="4">
        <v>8.8000000000000007</v>
      </c>
      <c r="K39" s="4">
        <v>80</v>
      </c>
      <c r="M39" s="3" t="str">
        <f t="shared" si="0"/>
        <v>8.8</v>
      </c>
    </row>
    <row r="40" spans="2:13" x14ac:dyDescent="0.55000000000000004">
      <c r="J40" s="4">
        <v>8.9</v>
      </c>
      <c r="K40" s="4">
        <v>80</v>
      </c>
      <c r="M40" s="3" t="str">
        <f t="shared" si="0"/>
        <v>8.9</v>
      </c>
    </row>
    <row r="41" spans="2:13" x14ac:dyDescent="0.55000000000000004">
      <c r="J41" s="4">
        <v>9</v>
      </c>
      <c r="K41" s="4">
        <v>90</v>
      </c>
      <c r="M41" s="3" t="str">
        <f t="shared" si="0"/>
        <v>9</v>
      </c>
    </row>
    <row r="42" spans="2:13" x14ac:dyDescent="0.55000000000000004">
      <c r="J42" s="4">
        <v>9.1</v>
      </c>
      <c r="K42" s="4">
        <v>90</v>
      </c>
      <c r="M42" s="3" t="str">
        <f t="shared" si="0"/>
        <v>9.1</v>
      </c>
    </row>
    <row r="43" spans="2:13" x14ac:dyDescent="0.55000000000000004">
      <c r="J43" s="4">
        <v>9.1999999999999993</v>
      </c>
      <c r="K43" s="4">
        <v>90</v>
      </c>
      <c r="M43" s="3" t="str">
        <f t="shared" si="0"/>
        <v>9.2</v>
      </c>
    </row>
    <row r="44" spans="2:13" x14ac:dyDescent="0.55000000000000004">
      <c r="J44" s="4">
        <v>9.3000000000000007</v>
      </c>
      <c r="K44" s="4">
        <v>90</v>
      </c>
      <c r="M44" s="3" t="str">
        <f t="shared" si="0"/>
        <v>9.3</v>
      </c>
    </row>
    <row r="45" spans="2:13" x14ac:dyDescent="0.55000000000000004">
      <c r="J45" s="4">
        <v>9.4</v>
      </c>
      <c r="K45" s="4">
        <v>90</v>
      </c>
      <c r="M45" s="3" t="str">
        <f t="shared" si="0"/>
        <v>9.4</v>
      </c>
    </row>
    <row r="46" spans="2:13" x14ac:dyDescent="0.55000000000000004">
      <c r="J46" s="4">
        <v>9.5</v>
      </c>
      <c r="K46" s="4">
        <v>90</v>
      </c>
      <c r="M46" s="3" t="str">
        <f t="shared" si="0"/>
        <v>9.5</v>
      </c>
    </row>
    <row r="47" spans="2:13" x14ac:dyDescent="0.55000000000000004">
      <c r="J47" s="4">
        <v>9.6</v>
      </c>
      <c r="K47" s="4">
        <v>90</v>
      </c>
      <c r="M47" s="3" t="str">
        <f t="shared" si="0"/>
        <v>9.6</v>
      </c>
    </row>
    <row r="48" spans="2:13" x14ac:dyDescent="0.55000000000000004">
      <c r="J48" s="4">
        <v>9.6999999999999993</v>
      </c>
      <c r="K48" s="4">
        <v>90</v>
      </c>
      <c r="M48" s="3" t="str">
        <f t="shared" si="0"/>
        <v>9.7</v>
      </c>
    </row>
    <row r="49" spans="10:13" x14ac:dyDescent="0.55000000000000004">
      <c r="J49" s="4">
        <v>9.8000000000000007</v>
      </c>
      <c r="K49" s="4">
        <v>90</v>
      </c>
      <c r="M49" s="3" t="str">
        <f t="shared" si="0"/>
        <v>9.8</v>
      </c>
    </row>
    <row r="50" spans="10:13" x14ac:dyDescent="0.55000000000000004">
      <c r="J50" s="4">
        <v>9.9</v>
      </c>
      <c r="K50" s="4">
        <v>90</v>
      </c>
      <c r="M50" s="3" t="str">
        <f t="shared" si="0"/>
        <v>9.9</v>
      </c>
    </row>
    <row r="51" spans="10:13" x14ac:dyDescent="0.55000000000000004">
      <c r="J51" s="4">
        <v>10</v>
      </c>
      <c r="K51" s="4">
        <v>100</v>
      </c>
      <c r="M51" s="3" t="str">
        <f t="shared" si="0"/>
        <v>10</v>
      </c>
    </row>
    <row r="52" spans="10:13" x14ac:dyDescent="0.55000000000000004">
      <c r="J52" s="4">
        <v>10.1</v>
      </c>
      <c r="K52" s="4">
        <v>100</v>
      </c>
      <c r="M52" s="3" t="str">
        <f t="shared" si="0"/>
        <v>10.1</v>
      </c>
    </row>
    <row r="53" spans="10:13" x14ac:dyDescent="0.55000000000000004">
      <c r="J53" s="4">
        <v>10.199999999999999</v>
      </c>
      <c r="K53" s="4">
        <v>100</v>
      </c>
      <c r="M53" s="3" t="str">
        <f t="shared" si="0"/>
        <v>10.2</v>
      </c>
    </row>
    <row r="54" spans="10:13" x14ac:dyDescent="0.55000000000000004">
      <c r="J54" s="4">
        <v>10.3</v>
      </c>
      <c r="K54" s="4">
        <v>100</v>
      </c>
      <c r="M54" s="3" t="str">
        <f t="shared" si="0"/>
        <v>10.3</v>
      </c>
    </row>
    <row r="55" spans="10:13" x14ac:dyDescent="0.55000000000000004">
      <c r="J55" s="4">
        <v>10.4</v>
      </c>
      <c r="K55" s="4">
        <v>100</v>
      </c>
      <c r="M55" s="3" t="str">
        <f t="shared" si="0"/>
        <v>10.4</v>
      </c>
    </row>
    <row r="56" spans="10:13" x14ac:dyDescent="0.55000000000000004">
      <c r="J56" s="4">
        <v>10.5</v>
      </c>
      <c r="K56" s="4">
        <v>100</v>
      </c>
      <c r="M56" s="3" t="str">
        <f t="shared" si="0"/>
        <v>10.5</v>
      </c>
    </row>
    <row r="57" spans="10:13" x14ac:dyDescent="0.55000000000000004">
      <c r="J57" s="4">
        <v>10.6</v>
      </c>
      <c r="K57" s="4">
        <v>100</v>
      </c>
      <c r="M57" s="3" t="str">
        <f t="shared" si="0"/>
        <v>10.6</v>
      </c>
    </row>
    <row r="58" spans="10:13" x14ac:dyDescent="0.55000000000000004">
      <c r="J58" s="4">
        <v>10.7</v>
      </c>
      <c r="K58" s="4">
        <v>100</v>
      </c>
      <c r="M58" s="3" t="str">
        <f t="shared" si="0"/>
        <v>10.7</v>
      </c>
    </row>
    <row r="59" spans="10:13" x14ac:dyDescent="0.55000000000000004">
      <c r="J59" s="4">
        <v>10.8</v>
      </c>
      <c r="K59" s="4">
        <v>100</v>
      </c>
      <c r="M59" s="3" t="str">
        <f t="shared" si="0"/>
        <v>10.8</v>
      </c>
    </row>
    <row r="60" spans="10:13" x14ac:dyDescent="0.55000000000000004">
      <c r="J60" s="4">
        <v>10.9</v>
      </c>
      <c r="K60" s="4">
        <v>100</v>
      </c>
      <c r="M60" s="3" t="str">
        <f t="shared" si="0"/>
        <v>10.9</v>
      </c>
    </row>
    <row r="61" spans="10:13" x14ac:dyDescent="0.55000000000000004">
      <c r="J61" s="4">
        <v>11</v>
      </c>
      <c r="K61" s="4">
        <v>111</v>
      </c>
      <c r="M61" s="3" t="str">
        <f t="shared" si="0"/>
        <v>11</v>
      </c>
    </row>
    <row r="62" spans="10:13" x14ac:dyDescent="0.55000000000000004">
      <c r="J62" s="4">
        <v>11.1</v>
      </c>
      <c r="K62" s="4">
        <v>111</v>
      </c>
      <c r="M62" s="3" t="str">
        <f t="shared" si="0"/>
        <v>11.1</v>
      </c>
    </row>
    <row r="63" spans="10:13" x14ac:dyDescent="0.55000000000000004">
      <c r="J63" s="4">
        <v>11.2</v>
      </c>
      <c r="K63" s="4">
        <v>111</v>
      </c>
      <c r="M63" s="3" t="str">
        <f t="shared" si="0"/>
        <v>11.2</v>
      </c>
    </row>
    <row r="64" spans="10:13" x14ac:dyDescent="0.55000000000000004">
      <c r="J64" s="4">
        <v>11.3</v>
      </c>
      <c r="K64" s="4">
        <v>111</v>
      </c>
      <c r="M64" s="3" t="str">
        <f t="shared" si="0"/>
        <v>11.3</v>
      </c>
    </row>
    <row r="65" spans="10:13" x14ac:dyDescent="0.55000000000000004">
      <c r="J65" s="4">
        <v>11.4</v>
      </c>
      <c r="K65" s="4">
        <v>111</v>
      </c>
      <c r="M65" s="3" t="str">
        <f t="shared" si="0"/>
        <v>11.4</v>
      </c>
    </row>
    <row r="66" spans="10:13" x14ac:dyDescent="0.55000000000000004">
      <c r="J66" s="4">
        <v>11.5</v>
      </c>
      <c r="K66" s="4">
        <v>111</v>
      </c>
      <c r="M66" s="3" t="str">
        <f t="shared" ref="M66:M129" si="1">TRIM(J66)</f>
        <v>11.5</v>
      </c>
    </row>
    <row r="67" spans="10:13" x14ac:dyDescent="0.55000000000000004">
      <c r="J67" s="4">
        <v>11.6</v>
      </c>
      <c r="K67" s="4">
        <v>111</v>
      </c>
      <c r="M67" s="3" t="str">
        <f t="shared" si="1"/>
        <v>11.6</v>
      </c>
    </row>
    <row r="68" spans="10:13" x14ac:dyDescent="0.55000000000000004">
      <c r="J68" s="4">
        <v>11.7</v>
      </c>
      <c r="K68" s="4">
        <v>111</v>
      </c>
      <c r="M68" s="3" t="str">
        <f t="shared" si="1"/>
        <v>11.7</v>
      </c>
    </row>
    <row r="69" spans="10:13" x14ac:dyDescent="0.55000000000000004">
      <c r="J69" s="4">
        <v>11.8</v>
      </c>
      <c r="K69" s="4">
        <v>111</v>
      </c>
      <c r="M69" s="3" t="str">
        <f t="shared" si="1"/>
        <v>11.8</v>
      </c>
    </row>
    <row r="70" spans="10:13" x14ac:dyDescent="0.55000000000000004">
      <c r="J70" s="4">
        <v>11.9</v>
      </c>
      <c r="K70" s="4">
        <v>111</v>
      </c>
      <c r="M70" s="3" t="str">
        <f t="shared" si="1"/>
        <v>11.9</v>
      </c>
    </row>
    <row r="71" spans="10:13" x14ac:dyDescent="0.55000000000000004">
      <c r="J71" s="4">
        <v>12</v>
      </c>
      <c r="K71" s="4">
        <v>123</v>
      </c>
      <c r="M71" s="3" t="str">
        <f t="shared" si="1"/>
        <v>12</v>
      </c>
    </row>
    <row r="72" spans="10:13" x14ac:dyDescent="0.55000000000000004">
      <c r="J72" s="4">
        <v>12.1</v>
      </c>
      <c r="K72" s="4">
        <v>123</v>
      </c>
      <c r="M72" s="3" t="str">
        <f t="shared" si="1"/>
        <v>12.1</v>
      </c>
    </row>
    <row r="73" spans="10:13" x14ac:dyDescent="0.55000000000000004">
      <c r="J73" s="4">
        <v>12.2</v>
      </c>
      <c r="K73" s="4">
        <v>123</v>
      </c>
      <c r="M73" s="3" t="str">
        <f t="shared" si="1"/>
        <v>12.2</v>
      </c>
    </row>
    <row r="74" spans="10:13" x14ac:dyDescent="0.55000000000000004">
      <c r="J74" s="4">
        <v>12.3</v>
      </c>
      <c r="K74" s="4">
        <v>123</v>
      </c>
      <c r="M74" s="3" t="str">
        <f t="shared" si="1"/>
        <v>12.3</v>
      </c>
    </row>
    <row r="75" spans="10:13" x14ac:dyDescent="0.55000000000000004">
      <c r="J75" s="4">
        <v>12.4</v>
      </c>
      <c r="K75" s="4">
        <v>123</v>
      </c>
      <c r="M75" s="3" t="str">
        <f t="shared" si="1"/>
        <v>12.4</v>
      </c>
    </row>
    <row r="76" spans="10:13" x14ac:dyDescent="0.55000000000000004">
      <c r="J76" s="4">
        <v>12.5</v>
      </c>
      <c r="K76" s="4">
        <v>123</v>
      </c>
      <c r="M76" s="3" t="str">
        <f t="shared" si="1"/>
        <v>12.5</v>
      </c>
    </row>
    <row r="77" spans="10:13" x14ac:dyDescent="0.55000000000000004">
      <c r="J77" s="4">
        <v>12.6</v>
      </c>
      <c r="K77" s="4">
        <v>123</v>
      </c>
      <c r="M77" s="3" t="str">
        <f t="shared" si="1"/>
        <v>12.6</v>
      </c>
    </row>
    <row r="78" spans="10:13" x14ac:dyDescent="0.55000000000000004">
      <c r="J78" s="4">
        <v>12.7</v>
      </c>
      <c r="K78" s="4">
        <v>123</v>
      </c>
      <c r="M78" s="3" t="str">
        <f t="shared" si="1"/>
        <v>12.7</v>
      </c>
    </row>
    <row r="79" spans="10:13" x14ac:dyDescent="0.55000000000000004">
      <c r="J79" s="4">
        <v>12.8</v>
      </c>
      <c r="K79" s="4">
        <v>123</v>
      </c>
      <c r="M79" s="3" t="str">
        <f t="shared" si="1"/>
        <v>12.8</v>
      </c>
    </row>
    <row r="80" spans="10:13" x14ac:dyDescent="0.55000000000000004">
      <c r="J80" s="4">
        <v>12.9</v>
      </c>
      <c r="K80" s="4">
        <v>123</v>
      </c>
      <c r="M80" s="3" t="str">
        <f t="shared" si="1"/>
        <v>12.9</v>
      </c>
    </row>
    <row r="81" spans="10:13" x14ac:dyDescent="0.55000000000000004">
      <c r="J81" s="4">
        <v>13</v>
      </c>
      <c r="K81" s="4">
        <v>136</v>
      </c>
      <c r="M81" s="3" t="str">
        <f t="shared" si="1"/>
        <v>13</v>
      </c>
    </row>
    <row r="82" spans="10:13" x14ac:dyDescent="0.55000000000000004">
      <c r="J82" s="4">
        <v>13.1</v>
      </c>
      <c r="K82" s="4">
        <v>136</v>
      </c>
      <c r="M82" s="3" t="str">
        <f t="shared" si="1"/>
        <v>13.1</v>
      </c>
    </row>
    <row r="83" spans="10:13" x14ac:dyDescent="0.55000000000000004">
      <c r="J83" s="4">
        <v>13.2</v>
      </c>
      <c r="K83" s="4">
        <v>136</v>
      </c>
      <c r="M83" s="3" t="str">
        <f t="shared" si="1"/>
        <v>13.2</v>
      </c>
    </row>
    <row r="84" spans="10:13" x14ac:dyDescent="0.55000000000000004">
      <c r="J84" s="4">
        <v>13.3</v>
      </c>
      <c r="K84" s="4">
        <v>136</v>
      </c>
      <c r="M84" s="3" t="str">
        <f t="shared" si="1"/>
        <v>13.3</v>
      </c>
    </row>
    <row r="85" spans="10:13" x14ac:dyDescent="0.55000000000000004">
      <c r="J85" s="4">
        <v>13.4</v>
      </c>
      <c r="K85" s="4">
        <v>136</v>
      </c>
      <c r="M85" s="3" t="str">
        <f t="shared" si="1"/>
        <v>13.4</v>
      </c>
    </row>
    <row r="86" spans="10:13" x14ac:dyDescent="0.55000000000000004">
      <c r="J86" s="4">
        <v>13.5</v>
      </c>
      <c r="K86" s="4">
        <v>136</v>
      </c>
      <c r="M86" s="3" t="str">
        <f t="shared" si="1"/>
        <v>13.5</v>
      </c>
    </row>
    <row r="87" spans="10:13" x14ac:dyDescent="0.55000000000000004">
      <c r="J87" s="4">
        <v>13.6</v>
      </c>
      <c r="K87" s="4">
        <v>136</v>
      </c>
      <c r="M87" s="3" t="str">
        <f t="shared" si="1"/>
        <v>13.6</v>
      </c>
    </row>
    <row r="88" spans="10:13" x14ac:dyDescent="0.55000000000000004">
      <c r="J88" s="4">
        <v>13.7</v>
      </c>
      <c r="K88" s="4">
        <v>136</v>
      </c>
      <c r="M88" s="3" t="str">
        <f t="shared" si="1"/>
        <v>13.7</v>
      </c>
    </row>
    <row r="89" spans="10:13" x14ac:dyDescent="0.55000000000000004">
      <c r="J89" s="4">
        <v>13.8</v>
      </c>
      <c r="K89" s="4">
        <v>136</v>
      </c>
      <c r="M89" s="3" t="str">
        <f t="shared" si="1"/>
        <v>13.8</v>
      </c>
    </row>
    <row r="90" spans="10:13" x14ac:dyDescent="0.55000000000000004">
      <c r="J90" s="4">
        <v>13.9</v>
      </c>
      <c r="K90" s="4">
        <v>136</v>
      </c>
      <c r="M90" s="3" t="str">
        <f t="shared" si="1"/>
        <v>13.9</v>
      </c>
    </row>
    <row r="91" spans="10:13" x14ac:dyDescent="0.55000000000000004">
      <c r="J91" s="4">
        <v>14</v>
      </c>
      <c r="K91" s="4">
        <v>150</v>
      </c>
      <c r="M91" s="3" t="str">
        <f t="shared" si="1"/>
        <v>14</v>
      </c>
    </row>
    <row r="92" spans="10:13" x14ac:dyDescent="0.55000000000000004">
      <c r="J92" s="4">
        <v>14.1</v>
      </c>
      <c r="K92" s="4">
        <v>150</v>
      </c>
      <c r="M92" s="3" t="str">
        <f t="shared" si="1"/>
        <v>14.1</v>
      </c>
    </row>
    <row r="93" spans="10:13" x14ac:dyDescent="0.55000000000000004">
      <c r="J93" s="4">
        <v>14.2</v>
      </c>
      <c r="K93" s="4">
        <v>150</v>
      </c>
      <c r="M93" s="3" t="str">
        <f t="shared" si="1"/>
        <v>14.2</v>
      </c>
    </row>
    <row r="94" spans="10:13" x14ac:dyDescent="0.55000000000000004">
      <c r="J94" s="4">
        <v>14.3</v>
      </c>
      <c r="K94" s="4">
        <v>150</v>
      </c>
      <c r="M94" s="3" t="str">
        <f t="shared" si="1"/>
        <v>14.3</v>
      </c>
    </row>
    <row r="95" spans="10:13" x14ac:dyDescent="0.55000000000000004">
      <c r="J95" s="4">
        <v>14.4</v>
      </c>
      <c r="K95" s="4">
        <v>150</v>
      </c>
      <c r="M95" s="3" t="str">
        <f t="shared" si="1"/>
        <v>14.4</v>
      </c>
    </row>
    <row r="96" spans="10:13" x14ac:dyDescent="0.55000000000000004">
      <c r="J96" s="4">
        <v>14.5</v>
      </c>
      <c r="K96" s="4">
        <v>150</v>
      </c>
      <c r="M96" s="3" t="str">
        <f t="shared" si="1"/>
        <v>14.5</v>
      </c>
    </row>
    <row r="97" spans="10:13" x14ac:dyDescent="0.55000000000000004">
      <c r="J97" s="4">
        <v>14.6</v>
      </c>
      <c r="K97" s="4">
        <v>150</v>
      </c>
      <c r="M97" s="3" t="str">
        <f t="shared" si="1"/>
        <v>14.6</v>
      </c>
    </row>
    <row r="98" spans="10:13" x14ac:dyDescent="0.55000000000000004">
      <c r="J98" s="4">
        <v>14.7</v>
      </c>
      <c r="K98" s="4">
        <v>150</v>
      </c>
      <c r="M98" s="3" t="str">
        <f t="shared" si="1"/>
        <v>14.7</v>
      </c>
    </row>
    <row r="99" spans="10:13" x14ac:dyDescent="0.55000000000000004">
      <c r="J99" s="4">
        <v>14.8</v>
      </c>
      <c r="K99" s="4">
        <v>150</v>
      </c>
      <c r="M99" s="3" t="str">
        <f t="shared" si="1"/>
        <v>14.8</v>
      </c>
    </row>
    <row r="100" spans="10:13" x14ac:dyDescent="0.55000000000000004">
      <c r="J100" s="4">
        <v>14.9</v>
      </c>
      <c r="K100" s="4">
        <v>150</v>
      </c>
      <c r="M100" s="3" t="str">
        <f t="shared" si="1"/>
        <v>14.9</v>
      </c>
    </row>
    <row r="101" spans="10:13" x14ac:dyDescent="0.55000000000000004">
      <c r="J101" s="4">
        <v>15</v>
      </c>
      <c r="K101" s="4">
        <v>165</v>
      </c>
      <c r="M101" s="3" t="str">
        <f t="shared" si="1"/>
        <v>15</v>
      </c>
    </row>
    <row r="102" spans="10:13" x14ac:dyDescent="0.55000000000000004">
      <c r="J102" s="4">
        <v>15.1</v>
      </c>
      <c r="K102" s="4">
        <v>165</v>
      </c>
      <c r="M102" s="3" t="str">
        <f t="shared" si="1"/>
        <v>15.1</v>
      </c>
    </row>
    <row r="103" spans="10:13" x14ac:dyDescent="0.55000000000000004">
      <c r="J103" s="4">
        <v>15.2</v>
      </c>
      <c r="K103" s="4">
        <v>165</v>
      </c>
      <c r="M103" s="3" t="str">
        <f t="shared" si="1"/>
        <v>15.2</v>
      </c>
    </row>
    <row r="104" spans="10:13" x14ac:dyDescent="0.55000000000000004">
      <c r="J104" s="4">
        <v>15.3</v>
      </c>
      <c r="K104" s="4">
        <v>165</v>
      </c>
      <c r="M104" s="3" t="str">
        <f t="shared" si="1"/>
        <v>15.3</v>
      </c>
    </row>
    <row r="105" spans="10:13" x14ac:dyDescent="0.55000000000000004">
      <c r="J105" s="4">
        <v>15.4</v>
      </c>
      <c r="K105" s="4">
        <v>165</v>
      </c>
      <c r="M105" s="3" t="str">
        <f t="shared" si="1"/>
        <v>15.4</v>
      </c>
    </row>
    <row r="106" spans="10:13" x14ac:dyDescent="0.55000000000000004">
      <c r="J106" s="4">
        <v>15.5</v>
      </c>
      <c r="K106" s="4">
        <v>165</v>
      </c>
      <c r="M106" s="3" t="str">
        <f t="shared" si="1"/>
        <v>15.5</v>
      </c>
    </row>
    <row r="107" spans="10:13" x14ac:dyDescent="0.55000000000000004">
      <c r="J107" s="4">
        <v>15.6</v>
      </c>
      <c r="K107" s="4">
        <v>165</v>
      </c>
      <c r="M107" s="3" t="str">
        <f t="shared" si="1"/>
        <v>15.6</v>
      </c>
    </row>
    <row r="108" spans="10:13" x14ac:dyDescent="0.55000000000000004">
      <c r="J108" s="4">
        <v>15.7</v>
      </c>
      <c r="K108" s="4">
        <v>165</v>
      </c>
      <c r="M108" s="3" t="str">
        <f t="shared" si="1"/>
        <v>15.7</v>
      </c>
    </row>
    <row r="109" spans="10:13" x14ac:dyDescent="0.55000000000000004">
      <c r="J109" s="4">
        <v>15.8</v>
      </c>
      <c r="K109" s="4">
        <v>165</v>
      </c>
      <c r="M109" s="3" t="str">
        <f t="shared" si="1"/>
        <v>15.8</v>
      </c>
    </row>
    <row r="110" spans="10:13" x14ac:dyDescent="0.55000000000000004">
      <c r="J110" s="4">
        <v>15.9</v>
      </c>
      <c r="K110" s="4">
        <v>165</v>
      </c>
      <c r="M110" s="3" t="str">
        <f t="shared" si="1"/>
        <v>15.9</v>
      </c>
    </row>
    <row r="111" spans="10:13" x14ac:dyDescent="0.55000000000000004">
      <c r="J111" s="4">
        <v>16</v>
      </c>
      <c r="K111" s="4">
        <v>181</v>
      </c>
      <c r="M111" s="3" t="str">
        <f t="shared" si="1"/>
        <v>16</v>
      </c>
    </row>
    <row r="112" spans="10:13" x14ac:dyDescent="0.55000000000000004">
      <c r="J112" s="4">
        <v>16.100000000000001</v>
      </c>
      <c r="K112" s="4">
        <v>181</v>
      </c>
      <c r="M112" s="3" t="str">
        <f t="shared" si="1"/>
        <v>16.1</v>
      </c>
    </row>
    <row r="113" spans="10:13" x14ac:dyDescent="0.55000000000000004">
      <c r="J113" s="4">
        <v>16.2</v>
      </c>
      <c r="K113" s="4">
        <v>181</v>
      </c>
      <c r="M113" s="3" t="str">
        <f t="shared" si="1"/>
        <v>16.2</v>
      </c>
    </row>
    <row r="114" spans="10:13" x14ac:dyDescent="0.55000000000000004">
      <c r="J114" s="4">
        <v>16.3</v>
      </c>
      <c r="K114" s="4">
        <v>181</v>
      </c>
      <c r="M114" s="3" t="str">
        <f t="shared" si="1"/>
        <v>16.3</v>
      </c>
    </row>
    <row r="115" spans="10:13" x14ac:dyDescent="0.55000000000000004">
      <c r="J115" s="4">
        <v>16.399999999999999</v>
      </c>
      <c r="K115" s="4">
        <v>181</v>
      </c>
      <c r="M115" s="3" t="str">
        <f t="shared" si="1"/>
        <v>16.4</v>
      </c>
    </row>
    <row r="116" spans="10:13" x14ac:dyDescent="0.55000000000000004">
      <c r="J116" s="4">
        <v>16.5</v>
      </c>
      <c r="K116" s="4">
        <v>181</v>
      </c>
      <c r="M116" s="3" t="str">
        <f t="shared" si="1"/>
        <v>16.5</v>
      </c>
    </row>
    <row r="117" spans="10:13" x14ac:dyDescent="0.55000000000000004">
      <c r="J117" s="4">
        <v>16.600000000000001</v>
      </c>
      <c r="K117" s="4">
        <v>181</v>
      </c>
      <c r="M117" s="3" t="str">
        <f t="shared" si="1"/>
        <v>16.6</v>
      </c>
    </row>
    <row r="118" spans="10:13" x14ac:dyDescent="0.55000000000000004">
      <c r="J118" s="4">
        <v>16.7</v>
      </c>
      <c r="K118" s="4">
        <v>181</v>
      </c>
      <c r="M118" s="3" t="str">
        <f t="shared" si="1"/>
        <v>16.7</v>
      </c>
    </row>
    <row r="119" spans="10:13" x14ac:dyDescent="0.55000000000000004">
      <c r="J119" s="4">
        <v>16.8</v>
      </c>
      <c r="K119" s="4">
        <v>181</v>
      </c>
      <c r="M119" s="3" t="str">
        <f t="shared" si="1"/>
        <v>16.8</v>
      </c>
    </row>
    <row r="120" spans="10:13" x14ac:dyDescent="0.55000000000000004">
      <c r="J120" s="4">
        <v>16.899999999999999</v>
      </c>
      <c r="K120" s="4">
        <v>181</v>
      </c>
      <c r="M120" s="3" t="str">
        <f t="shared" si="1"/>
        <v>16.9</v>
      </c>
    </row>
    <row r="121" spans="10:13" x14ac:dyDescent="0.55000000000000004">
      <c r="J121" s="4">
        <v>17</v>
      </c>
      <c r="K121" s="4">
        <v>198</v>
      </c>
      <c r="M121" s="3" t="str">
        <f t="shared" si="1"/>
        <v>17</v>
      </c>
    </row>
    <row r="122" spans="10:13" x14ac:dyDescent="0.55000000000000004">
      <c r="J122" s="4">
        <v>17.100000000000001</v>
      </c>
      <c r="K122" s="4">
        <v>198</v>
      </c>
      <c r="M122" s="3" t="str">
        <f t="shared" si="1"/>
        <v>17.1</v>
      </c>
    </row>
    <row r="123" spans="10:13" x14ac:dyDescent="0.55000000000000004">
      <c r="J123" s="4">
        <v>17.2</v>
      </c>
      <c r="K123" s="4">
        <v>198</v>
      </c>
      <c r="M123" s="3" t="str">
        <f t="shared" si="1"/>
        <v>17.2</v>
      </c>
    </row>
    <row r="124" spans="10:13" x14ac:dyDescent="0.55000000000000004">
      <c r="J124" s="4">
        <v>17.3</v>
      </c>
      <c r="K124" s="4">
        <v>198</v>
      </c>
      <c r="M124" s="3" t="str">
        <f t="shared" si="1"/>
        <v>17.3</v>
      </c>
    </row>
    <row r="125" spans="10:13" x14ac:dyDescent="0.55000000000000004">
      <c r="J125" s="4">
        <v>17.399999999999999</v>
      </c>
      <c r="K125" s="4">
        <v>198</v>
      </c>
      <c r="M125" s="3" t="str">
        <f t="shared" si="1"/>
        <v>17.4</v>
      </c>
    </row>
    <row r="126" spans="10:13" x14ac:dyDescent="0.55000000000000004">
      <c r="J126" s="4">
        <v>17.5</v>
      </c>
      <c r="K126" s="4">
        <v>198</v>
      </c>
      <c r="M126" s="3" t="str">
        <f t="shared" si="1"/>
        <v>17.5</v>
      </c>
    </row>
    <row r="127" spans="10:13" x14ac:dyDescent="0.55000000000000004">
      <c r="J127" s="4">
        <v>17.600000000000001</v>
      </c>
      <c r="K127" s="4">
        <v>198</v>
      </c>
      <c r="M127" s="3" t="str">
        <f t="shared" si="1"/>
        <v>17.6</v>
      </c>
    </row>
    <row r="128" spans="10:13" x14ac:dyDescent="0.55000000000000004">
      <c r="J128" s="4">
        <v>17.7</v>
      </c>
      <c r="K128" s="4">
        <v>198</v>
      </c>
      <c r="M128" s="3" t="str">
        <f t="shared" si="1"/>
        <v>17.7</v>
      </c>
    </row>
    <row r="129" spans="10:13" x14ac:dyDescent="0.55000000000000004">
      <c r="J129" s="4">
        <v>17.8</v>
      </c>
      <c r="K129" s="4">
        <v>198</v>
      </c>
      <c r="M129" s="3" t="str">
        <f t="shared" si="1"/>
        <v>17.8</v>
      </c>
    </row>
    <row r="130" spans="10:13" x14ac:dyDescent="0.55000000000000004">
      <c r="J130" s="4">
        <v>17.899999999999999</v>
      </c>
      <c r="K130" s="4">
        <v>198</v>
      </c>
      <c r="M130" s="3" t="str">
        <f t="shared" ref="M130:M193" si="2">TRIM(J130)</f>
        <v>17.9</v>
      </c>
    </row>
    <row r="131" spans="10:13" x14ac:dyDescent="0.55000000000000004">
      <c r="J131" s="4">
        <v>18</v>
      </c>
      <c r="K131" s="4">
        <v>216</v>
      </c>
      <c r="M131" s="3" t="str">
        <f t="shared" si="2"/>
        <v>18</v>
      </c>
    </row>
    <row r="132" spans="10:13" x14ac:dyDescent="0.55000000000000004">
      <c r="J132" s="4">
        <v>18.100000000000001</v>
      </c>
      <c r="K132" s="4">
        <v>216</v>
      </c>
      <c r="M132" s="3" t="str">
        <f t="shared" si="2"/>
        <v>18.1</v>
      </c>
    </row>
    <row r="133" spans="10:13" x14ac:dyDescent="0.55000000000000004">
      <c r="J133" s="4">
        <v>18.2</v>
      </c>
      <c r="K133" s="4">
        <v>216</v>
      </c>
      <c r="M133" s="3" t="str">
        <f t="shared" si="2"/>
        <v>18.2</v>
      </c>
    </row>
    <row r="134" spans="10:13" x14ac:dyDescent="0.55000000000000004">
      <c r="J134" s="4">
        <v>18.3</v>
      </c>
      <c r="K134" s="4">
        <v>216</v>
      </c>
      <c r="M134" s="3" t="str">
        <f t="shared" si="2"/>
        <v>18.3</v>
      </c>
    </row>
    <row r="135" spans="10:13" x14ac:dyDescent="0.55000000000000004">
      <c r="J135" s="4">
        <v>18.399999999999999</v>
      </c>
      <c r="K135" s="4">
        <v>216</v>
      </c>
      <c r="M135" s="3" t="str">
        <f t="shared" si="2"/>
        <v>18.4</v>
      </c>
    </row>
    <row r="136" spans="10:13" x14ac:dyDescent="0.55000000000000004">
      <c r="J136" s="4">
        <v>18.5</v>
      </c>
      <c r="K136" s="4">
        <v>216</v>
      </c>
      <c r="M136" s="3" t="str">
        <f t="shared" si="2"/>
        <v>18.5</v>
      </c>
    </row>
    <row r="137" spans="10:13" x14ac:dyDescent="0.55000000000000004">
      <c r="J137" s="4">
        <v>18.600000000000001</v>
      </c>
      <c r="K137" s="4">
        <v>216</v>
      </c>
      <c r="M137" s="3" t="str">
        <f t="shared" si="2"/>
        <v>18.6</v>
      </c>
    </row>
    <row r="138" spans="10:13" x14ac:dyDescent="0.55000000000000004">
      <c r="J138" s="4">
        <v>18.7</v>
      </c>
      <c r="K138" s="4">
        <v>216</v>
      </c>
      <c r="M138" s="3" t="str">
        <f t="shared" si="2"/>
        <v>18.7</v>
      </c>
    </row>
    <row r="139" spans="10:13" x14ac:dyDescent="0.55000000000000004">
      <c r="J139" s="4">
        <v>18.8</v>
      </c>
      <c r="K139" s="4">
        <v>216</v>
      </c>
      <c r="M139" s="3" t="str">
        <f t="shared" si="2"/>
        <v>18.8</v>
      </c>
    </row>
    <row r="140" spans="10:13" x14ac:dyDescent="0.55000000000000004">
      <c r="J140" s="4">
        <v>18.899999999999999</v>
      </c>
      <c r="K140" s="4">
        <v>216</v>
      </c>
      <c r="M140" s="3" t="str">
        <f t="shared" si="2"/>
        <v>18.9</v>
      </c>
    </row>
    <row r="141" spans="10:13" x14ac:dyDescent="0.55000000000000004">
      <c r="J141" s="4">
        <v>19</v>
      </c>
      <c r="K141" s="4">
        <v>235</v>
      </c>
      <c r="M141" s="3" t="str">
        <f t="shared" si="2"/>
        <v>19</v>
      </c>
    </row>
    <row r="142" spans="10:13" x14ac:dyDescent="0.55000000000000004">
      <c r="J142" s="4">
        <v>19.100000000000001</v>
      </c>
      <c r="K142" s="4">
        <v>235</v>
      </c>
      <c r="M142" s="3" t="str">
        <f t="shared" si="2"/>
        <v>19.1</v>
      </c>
    </row>
    <row r="143" spans="10:13" x14ac:dyDescent="0.55000000000000004">
      <c r="J143" s="4">
        <v>19.2</v>
      </c>
      <c r="K143" s="4">
        <v>235</v>
      </c>
      <c r="M143" s="3" t="str">
        <f t="shared" si="2"/>
        <v>19.2</v>
      </c>
    </row>
    <row r="144" spans="10:13" x14ac:dyDescent="0.55000000000000004">
      <c r="J144" s="4">
        <v>19.3</v>
      </c>
      <c r="K144" s="4">
        <v>235</v>
      </c>
      <c r="M144" s="3" t="str">
        <f t="shared" si="2"/>
        <v>19.3</v>
      </c>
    </row>
    <row r="145" spans="10:13" x14ac:dyDescent="0.55000000000000004">
      <c r="J145" s="4">
        <v>19.399999999999999</v>
      </c>
      <c r="K145" s="4">
        <v>235</v>
      </c>
      <c r="M145" s="3" t="str">
        <f t="shared" si="2"/>
        <v>19.4</v>
      </c>
    </row>
    <row r="146" spans="10:13" x14ac:dyDescent="0.55000000000000004">
      <c r="J146" s="4">
        <v>19.5</v>
      </c>
      <c r="K146" s="4">
        <v>235</v>
      </c>
      <c r="M146" s="3" t="str">
        <f t="shared" si="2"/>
        <v>19.5</v>
      </c>
    </row>
    <row r="147" spans="10:13" x14ac:dyDescent="0.55000000000000004">
      <c r="J147" s="4">
        <v>19.600000000000001</v>
      </c>
      <c r="K147" s="4">
        <v>235</v>
      </c>
      <c r="M147" s="3" t="str">
        <f t="shared" si="2"/>
        <v>19.6</v>
      </c>
    </row>
    <row r="148" spans="10:13" x14ac:dyDescent="0.55000000000000004">
      <c r="J148" s="4">
        <v>19.7</v>
      </c>
      <c r="K148" s="4">
        <v>235</v>
      </c>
      <c r="M148" s="3" t="str">
        <f t="shared" si="2"/>
        <v>19.7</v>
      </c>
    </row>
    <row r="149" spans="10:13" x14ac:dyDescent="0.55000000000000004">
      <c r="J149" s="4">
        <v>19.8</v>
      </c>
      <c r="K149" s="4">
        <v>235</v>
      </c>
      <c r="M149" s="3" t="str">
        <f t="shared" si="2"/>
        <v>19.8</v>
      </c>
    </row>
    <row r="150" spans="10:13" x14ac:dyDescent="0.55000000000000004">
      <c r="J150" s="4">
        <v>19.899999999999999</v>
      </c>
      <c r="K150" s="4">
        <v>235</v>
      </c>
      <c r="M150" s="3" t="str">
        <f t="shared" si="2"/>
        <v>19.9</v>
      </c>
    </row>
    <row r="151" spans="10:13" x14ac:dyDescent="0.55000000000000004">
      <c r="J151" s="4">
        <v>20</v>
      </c>
      <c r="K151" s="4">
        <v>255</v>
      </c>
      <c r="M151" s="3" t="str">
        <f t="shared" si="2"/>
        <v>20</v>
      </c>
    </row>
    <row r="152" spans="10:13" x14ac:dyDescent="0.55000000000000004">
      <c r="J152" s="4">
        <v>20.100000000000001</v>
      </c>
      <c r="K152" s="4">
        <v>255</v>
      </c>
      <c r="M152" s="3" t="str">
        <f t="shared" si="2"/>
        <v>20.1</v>
      </c>
    </row>
    <row r="153" spans="10:13" x14ac:dyDescent="0.55000000000000004">
      <c r="J153" s="4">
        <v>20.2</v>
      </c>
      <c r="K153" s="4">
        <v>255</v>
      </c>
      <c r="M153" s="3" t="str">
        <f t="shared" si="2"/>
        <v>20.2</v>
      </c>
    </row>
    <row r="154" spans="10:13" x14ac:dyDescent="0.55000000000000004">
      <c r="J154" s="4">
        <v>20.3</v>
      </c>
      <c r="K154" s="4">
        <v>255</v>
      </c>
      <c r="M154" s="3" t="str">
        <f t="shared" si="2"/>
        <v>20.3</v>
      </c>
    </row>
    <row r="155" spans="10:13" x14ac:dyDescent="0.55000000000000004">
      <c r="J155" s="4">
        <v>20.399999999999999</v>
      </c>
      <c r="K155" s="4">
        <v>255</v>
      </c>
      <c r="M155" s="3" t="str">
        <f t="shared" si="2"/>
        <v>20.4</v>
      </c>
    </row>
    <row r="156" spans="10:13" x14ac:dyDescent="0.55000000000000004">
      <c r="J156" s="4">
        <v>20.5</v>
      </c>
      <c r="K156" s="4">
        <v>255</v>
      </c>
      <c r="M156" s="3" t="str">
        <f t="shared" si="2"/>
        <v>20.5</v>
      </c>
    </row>
    <row r="157" spans="10:13" x14ac:dyDescent="0.55000000000000004">
      <c r="J157" s="4">
        <v>20.6</v>
      </c>
      <c r="K157" s="4">
        <v>255</v>
      </c>
      <c r="M157" s="3" t="str">
        <f t="shared" si="2"/>
        <v>20.6</v>
      </c>
    </row>
    <row r="158" spans="10:13" x14ac:dyDescent="0.55000000000000004">
      <c r="J158" s="4">
        <v>20.7</v>
      </c>
      <c r="K158" s="4">
        <v>255</v>
      </c>
      <c r="M158" s="3" t="str">
        <f t="shared" si="2"/>
        <v>20.7</v>
      </c>
    </row>
    <row r="159" spans="10:13" x14ac:dyDescent="0.55000000000000004">
      <c r="J159" s="4">
        <v>20.8</v>
      </c>
      <c r="K159" s="4">
        <v>255</v>
      </c>
      <c r="M159" s="3" t="str">
        <f t="shared" si="2"/>
        <v>20.8</v>
      </c>
    </row>
    <row r="160" spans="10:13" x14ac:dyDescent="0.55000000000000004">
      <c r="J160" s="4">
        <v>20.9</v>
      </c>
      <c r="K160" s="4">
        <v>255</v>
      </c>
      <c r="M160" s="3" t="str">
        <f t="shared" si="2"/>
        <v>20.9</v>
      </c>
    </row>
    <row r="161" spans="10:13" x14ac:dyDescent="0.55000000000000004">
      <c r="J161" s="4">
        <v>21</v>
      </c>
      <c r="K161" s="4">
        <v>276</v>
      </c>
      <c r="M161" s="3" t="str">
        <f t="shared" si="2"/>
        <v>21</v>
      </c>
    </row>
    <row r="162" spans="10:13" x14ac:dyDescent="0.55000000000000004">
      <c r="J162" s="4">
        <v>21.1</v>
      </c>
      <c r="K162" s="4">
        <v>276</v>
      </c>
      <c r="M162" s="3" t="str">
        <f t="shared" si="2"/>
        <v>21.1</v>
      </c>
    </row>
    <row r="163" spans="10:13" x14ac:dyDescent="0.55000000000000004">
      <c r="J163" s="4">
        <v>21.2</v>
      </c>
      <c r="K163" s="4">
        <v>276</v>
      </c>
      <c r="M163" s="3" t="str">
        <f t="shared" si="2"/>
        <v>21.2</v>
      </c>
    </row>
    <row r="164" spans="10:13" x14ac:dyDescent="0.55000000000000004">
      <c r="J164" s="4">
        <v>21.3</v>
      </c>
      <c r="K164" s="4">
        <v>276</v>
      </c>
      <c r="M164" s="3" t="str">
        <f t="shared" si="2"/>
        <v>21.3</v>
      </c>
    </row>
    <row r="165" spans="10:13" x14ac:dyDescent="0.55000000000000004">
      <c r="J165" s="4">
        <v>21.4</v>
      </c>
      <c r="K165" s="4">
        <v>276</v>
      </c>
      <c r="M165" s="3" t="str">
        <f t="shared" si="2"/>
        <v>21.4</v>
      </c>
    </row>
    <row r="166" spans="10:13" x14ac:dyDescent="0.55000000000000004">
      <c r="J166" s="4">
        <v>21.5</v>
      </c>
      <c r="K166" s="4">
        <v>276</v>
      </c>
      <c r="M166" s="3" t="str">
        <f t="shared" si="2"/>
        <v>21.5</v>
      </c>
    </row>
    <row r="167" spans="10:13" x14ac:dyDescent="0.55000000000000004">
      <c r="J167" s="4">
        <v>21.6</v>
      </c>
      <c r="K167" s="4">
        <v>276</v>
      </c>
      <c r="M167" s="3" t="str">
        <f t="shared" si="2"/>
        <v>21.6</v>
      </c>
    </row>
    <row r="168" spans="10:13" x14ac:dyDescent="0.55000000000000004">
      <c r="J168" s="4">
        <v>21.7</v>
      </c>
      <c r="K168" s="4">
        <v>276</v>
      </c>
      <c r="M168" s="3" t="str">
        <f t="shared" si="2"/>
        <v>21.7</v>
      </c>
    </row>
    <row r="169" spans="10:13" x14ac:dyDescent="0.55000000000000004">
      <c r="J169" s="4">
        <v>21.8</v>
      </c>
      <c r="K169" s="4">
        <v>276</v>
      </c>
      <c r="M169" s="3" t="str">
        <f t="shared" si="2"/>
        <v>21.8</v>
      </c>
    </row>
    <row r="170" spans="10:13" x14ac:dyDescent="0.55000000000000004">
      <c r="J170" s="4">
        <v>21.9</v>
      </c>
      <c r="K170" s="4">
        <v>276</v>
      </c>
      <c r="M170" s="3" t="str">
        <f t="shared" si="2"/>
        <v>21.9</v>
      </c>
    </row>
    <row r="171" spans="10:13" x14ac:dyDescent="0.55000000000000004">
      <c r="J171" s="4">
        <v>22</v>
      </c>
      <c r="K171" s="4">
        <v>298</v>
      </c>
      <c r="M171" s="3" t="str">
        <f t="shared" si="2"/>
        <v>22</v>
      </c>
    </row>
    <row r="172" spans="10:13" x14ac:dyDescent="0.55000000000000004">
      <c r="J172" s="4">
        <v>22.1</v>
      </c>
      <c r="K172" s="4">
        <v>298</v>
      </c>
      <c r="M172" s="3" t="str">
        <f t="shared" si="2"/>
        <v>22.1</v>
      </c>
    </row>
    <row r="173" spans="10:13" x14ac:dyDescent="0.55000000000000004">
      <c r="J173" s="4">
        <v>22.2</v>
      </c>
      <c r="K173" s="4">
        <v>298</v>
      </c>
      <c r="M173" s="3" t="str">
        <f t="shared" si="2"/>
        <v>22.2</v>
      </c>
    </row>
    <row r="174" spans="10:13" x14ac:dyDescent="0.55000000000000004">
      <c r="J174" s="4">
        <v>22.3</v>
      </c>
      <c r="K174" s="4">
        <v>298</v>
      </c>
      <c r="M174" s="3" t="str">
        <f t="shared" si="2"/>
        <v>22.3</v>
      </c>
    </row>
    <row r="175" spans="10:13" x14ac:dyDescent="0.55000000000000004">
      <c r="J175" s="4">
        <v>22.4</v>
      </c>
      <c r="K175" s="4">
        <v>298</v>
      </c>
      <c r="M175" s="3" t="str">
        <f t="shared" si="2"/>
        <v>22.4</v>
      </c>
    </row>
    <row r="176" spans="10:13" x14ac:dyDescent="0.55000000000000004">
      <c r="J176" s="4">
        <v>22.5</v>
      </c>
      <c r="K176" s="4">
        <v>298</v>
      </c>
      <c r="M176" s="3" t="str">
        <f t="shared" si="2"/>
        <v>22.5</v>
      </c>
    </row>
    <row r="177" spans="10:14" x14ac:dyDescent="0.55000000000000004">
      <c r="J177" s="4">
        <v>22.6</v>
      </c>
      <c r="K177" s="4">
        <v>298</v>
      </c>
      <c r="M177" s="3" t="str">
        <f t="shared" si="2"/>
        <v>22.6</v>
      </c>
    </row>
    <row r="178" spans="10:14" x14ac:dyDescent="0.55000000000000004">
      <c r="J178" s="4">
        <v>22.7</v>
      </c>
      <c r="K178" s="4">
        <v>298</v>
      </c>
      <c r="M178" s="3" t="str">
        <f t="shared" si="2"/>
        <v>22.7</v>
      </c>
    </row>
    <row r="179" spans="10:14" x14ac:dyDescent="0.55000000000000004">
      <c r="J179" s="4">
        <v>22.8</v>
      </c>
      <c r="K179" s="4">
        <v>298</v>
      </c>
      <c r="M179" s="3" t="str">
        <f t="shared" si="2"/>
        <v>22.8</v>
      </c>
    </row>
    <row r="180" spans="10:14" x14ac:dyDescent="0.55000000000000004">
      <c r="J180" s="4">
        <v>22.9</v>
      </c>
      <c r="K180" s="4">
        <v>298</v>
      </c>
      <c r="M180" s="3" t="str">
        <f t="shared" si="2"/>
        <v>22.9</v>
      </c>
    </row>
    <row r="181" spans="10:14" x14ac:dyDescent="0.55000000000000004">
      <c r="J181" s="4">
        <v>23</v>
      </c>
      <c r="K181" s="4">
        <v>321</v>
      </c>
      <c r="M181" s="3" t="str">
        <f t="shared" si="2"/>
        <v>23</v>
      </c>
    </row>
    <row r="182" spans="10:14" x14ac:dyDescent="0.55000000000000004">
      <c r="J182" s="4">
        <v>23.1</v>
      </c>
      <c r="K182" s="4">
        <v>321</v>
      </c>
      <c r="M182" s="3" t="str">
        <f t="shared" si="2"/>
        <v>23.1</v>
      </c>
    </row>
    <row r="183" spans="10:14" x14ac:dyDescent="0.55000000000000004">
      <c r="J183" s="4">
        <v>23.2</v>
      </c>
      <c r="K183" s="4">
        <v>321</v>
      </c>
      <c r="M183" s="3" t="str">
        <f t="shared" si="2"/>
        <v>23.2</v>
      </c>
    </row>
    <row r="184" spans="10:14" x14ac:dyDescent="0.55000000000000004">
      <c r="J184" s="4">
        <v>23.3</v>
      </c>
      <c r="K184" s="4">
        <v>321</v>
      </c>
      <c r="M184" s="3" t="str">
        <f t="shared" si="2"/>
        <v>23.3</v>
      </c>
      <c r="N184" s="42"/>
    </row>
    <row r="185" spans="10:14" x14ac:dyDescent="0.55000000000000004">
      <c r="J185" s="4">
        <v>23.4</v>
      </c>
      <c r="K185" s="4">
        <v>321</v>
      </c>
      <c r="M185" s="3" t="str">
        <f t="shared" si="2"/>
        <v>23.4</v>
      </c>
    </row>
    <row r="186" spans="10:14" x14ac:dyDescent="0.55000000000000004">
      <c r="J186" s="4">
        <v>23.5</v>
      </c>
      <c r="K186" s="4">
        <v>321</v>
      </c>
      <c r="M186" s="3" t="str">
        <f t="shared" si="2"/>
        <v>23.5</v>
      </c>
    </row>
    <row r="187" spans="10:14" x14ac:dyDescent="0.55000000000000004">
      <c r="J187" s="4">
        <v>23.6</v>
      </c>
      <c r="K187" s="4">
        <v>321</v>
      </c>
      <c r="M187" s="3" t="str">
        <f t="shared" si="2"/>
        <v>23.6</v>
      </c>
    </row>
    <row r="188" spans="10:14" x14ac:dyDescent="0.55000000000000004">
      <c r="J188" s="4">
        <v>23.7</v>
      </c>
      <c r="K188" s="4">
        <v>321</v>
      </c>
      <c r="M188" s="3" t="str">
        <f t="shared" si="2"/>
        <v>23.7</v>
      </c>
    </row>
    <row r="189" spans="10:14" x14ac:dyDescent="0.55000000000000004">
      <c r="J189" s="4">
        <v>23.8</v>
      </c>
      <c r="K189" s="4">
        <v>321</v>
      </c>
      <c r="M189" s="3" t="str">
        <f t="shared" si="2"/>
        <v>23.8</v>
      </c>
    </row>
    <row r="190" spans="10:14" x14ac:dyDescent="0.55000000000000004">
      <c r="J190" s="4">
        <v>23.9</v>
      </c>
      <c r="K190" s="4">
        <v>321</v>
      </c>
      <c r="M190" s="3" t="str">
        <f t="shared" si="2"/>
        <v>23.9</v>
      </c>
    </row>
    <row r="191" spans="10:14" x14ac:dyDescent="0.55000000000000004">
      <c r="J191" s="4">
        <v>24</v>
      </c>
      <c r="K191" s="4">
        <v>345</v>
      </c>
      <c r="M191" s="3" t="str">
        <f t="shared" si="2"/>
        <v>24</v>
      </c>
    </row>
    <row r="192" spans="10:14" x14ac:dyDescent="0.55000000000000004">
      <c r="J192" s="4">
        <v>24.1</v>
      </c>
      <c r="K192" s="4">
        <v>345</v>
      </c>
      <c r="M192" s="3" t="str">
        <f t="shared" si="2"/>
        <v>24.1</v>
      </c>
    </row>
    <row r="193" spans="10:13" x14ac:dyDescent="0.55000000000000004">
      <c r="J193" s="4">
        <v>24.2</v>
      </c>
      <c r="K193" s="4">
        <v>345</v>
      </c>
      <c r="M193" s="3" t="str">
        <f t="shared" si="2"/>
        <v>24.2</v>
      </c>
    </row>
    <row r="194" spans="10:13" x14ac:dyDescent="0.55000000000000004">
      <c r="J194" s="4">
        <v>24.3</v>
      </c>
      <c r="K194" s="4">
        <v>345</v>
      </c>
      <c r="M194" s="3" t="str">
        <f t="shared" ref="M194:M200" si="3">TRIM(J194)</f>
        <v>24.3</v>
      </c>
    </row>
    <row r="195" spans="10:13" x14ac:dyDescent="0.55000000000000004">
      <c r="J195" s="4">
        <v>24.4</v>
      </c>
      <c r="K195" s="4">
        <v>345</v>
      </c>
      <c r="M195" s="3" t="str">
        <f t="shared" si="3"/>
        <v>24.4</v>
      </c>
    </row>
    <row r="196" spans="10:13" x14ac:dyDescent="0.55000000000000004">
      <c r="J196" s="4">
        <v>24.5</v>
      </c>
      <c r="K196" s="4">
        <v>345</v>
      </c>
      <c r="M196" s="3" t="str">
        <f t="shared" si="3"/>
        <v>24.5</v>
      </c>
    </row>
    <row r="197" spans="10:13" x14ac:dyDescent="0.55000000000000004">
      <c r="J197" s="4">
        <v>24.6</v>
      </c>
      <c r="K197" s="4">
        <v>345</v>
      </c>
      <c r="M197" s="3" t="str">
        <f t="shared" si="3"/>
        <v>24.6</v>
      </c>
    </row>
    <row r="198" spans="10:13" x14ac:dyDescent="0.55000000000000004">
      <c r="J198" s="4">
        <v>24.7</v>
      </c>
      <c r="K198" s="4">
        <v>345</v>
      </c>
      <c r="M198" s="3" t="str">
        <f t="shared" si="3"/>
        <v>24.7</v>
      </c>
    </row>
    <row r="199" spans="10:13" x14ac:dyDescent="0.55000000000000004">
      <c r="J199" s="4">
        <v>24.8</v>
      </c>
      <c r="K199" s="4">
        <v>345</v>
      </c>
      <c r="M199" s="3" t="str">
        <f t="shared" si="3"/>
        <v>24.8</v>
      </c>
    </row>
    <row r="200" spans="10:13" x14ac:dyDescent="0.55000000000000004">
      <c r="J200" s="4">
        <v>24.9</v>
      </c>
      <c r="K200" s="4">
        <v>345</v>
      </c>
      <c r="M200" s="3" t="str">
        <f t="shared" si="3"/>
        <v>24.9</v>
      </c>
    </row>
  </sheetData>
  <sheetProtection sheet="1" objects="1" scenarios="1"/>
  <mergeCells count="4">
    <mergeCell ref="B3:C3"/>
    <mergeCell ref="B5:C5"/>
    <mergeCell ref="G5:H5"/>
    <mergeCell ref="B13:D13"/>
  </mergeCells>
  <phoneticPr fontId="3"/>
  <dataValidations count="1">
    <dataValidation type="list" allowBlank="1" showInputMessage="1" showErrorMessage="1" sqref="D3">
      <formula1>$I$1:$I$2</formula1>
    </dataValidation>
  </dataValidation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標準木材使用量（住宅）</vt:lpstr>
      <vt:lpstr>住宅用</vt:lpstr>
      <vt:lpstr>住宅用!Print_Area</vt:lpstr>
      <vt:lpstr>'標準木材使用量（住宅）'!Print_Area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音川　陽向</dc:creator>
  <cp:lastModifiedBy>音川　陽向</cp:lastModifiedBy>
  <dcterms:created xsi:type="dcterms:W3CDTF">2025-04-01T06:44:32Z</dcterms:created>
  <dcterms:modified xsi:type="dcterms:W3CDTF">2025-04-01T06:50:10Z</dcterms:modified>
</cp:coreProperties>
</file>