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企業局\総務課\総務係・予算調整係\201 電力調達（参考資料）\R7電力調達\99HP公開用\"/>
    </mc:Choice>
  </mc:AlternateContent>
  <xr:revisionPtr revIDLastSave="0" documentId="13_ncr:1_{5B131C17-630F-48ED-8069-732DD85C9E1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入札書（様式第２－１号）" sheetId="10" r:id="rId1"/>
    <sheet name="今津浄水場" sheetId="2" r:id="rId2"/>
    <sheet name="三代浄水場" sheetId="7" r:id="rId3"/>
    <sheet name="江津浄水場" sheetId="8" r:id="rId4"/>
    <sheet name="江の川取水場" sheetId="9" r:id="rId5"/>
  </sheets>
  <definedNames>
    <definedName name="_Fill" localSheetId="4">#REF!</definedName>
    <definedName name="_Fill" localSheetId="3">#REF!</definedName>
    <definedName name="_Fill" localSheetId="1">#REF!</definedName>
    <definedName name="_Fill" localSheetId="2">#REF!</definedName>
    <definedName name="_Fill">#REF!</definedName>
    <definedName name="_xlnm.Print_Area" localSheetId="4">江の川取水場!$A$1:$U$77</definedName>
    <definedName name="_xlnm.Print_Area" localSheetId="3">江津浄水場!$A$1:$U$80</definedName>
    <definedName name="_xlnm.Print_Area" localSheetId="1">今津浄水場!$A$1:$U$80</definedName>
    <definedName name="_xlnm.Print_Area" localSheetId="2">三代浄水場!$A$1:$U$80</definedName>
    <definedName name="_xlnm.Print_Area" localSheetId="0">'入札書（様式第２－１号）'!$B$1:$S$35</definedName>
    <definedName name="企業局" localSheetId="4" hidden="1">#REF!</definedName>
    <definedName name="企業局" localSheetId="3" hidden="1">#REF!</definedName>
    <definedName name="企業局" localSheetId="2" hidden="1">#REF!</definedName>
    <definedName name="企業局" hidden="1">#REF!</definedName>
    <definedName name="使用計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7" l="1"/>
  <c r="G72" i="7"/>
  <c r="G67" i="9"/>
  <c r="R66" i="9"/>
  <c r="O66" i="9"/>
  <c r="F66" i="9"/>
  <c r="R65" i="9"/>
  <c r="O65" i="9"/>
  <c r="S65" i="9" s="1"/>
  <c r="F65" i="9"/>
  <c r="R64" i="9"/>
  <c r="O64" i="9"/>
  <c r="S64" i="9" s="1"/>
  <c r="F64" i="9"/>
  <c r="R63" i="9"/>
  <c r="O63" i="9"/>
  <c r="S63" i="9" s="1"/>
  <c r="F63" i="9"/>
  <c r="R62" i="9"/>
  <c r="O62" i="9"/>
  <c r="F62" i="9"/>
  <c r="R61" i="9"/>
  <c r="O61" i="9"/>
  <c r="S61" i="9" s="1"/>
  <c r="F61" i="9"/>
  <c r="U61" i="9" s="1"/>
  <c r="R60" i="9"/>
  <c r="L60" i="9"/>
  <c r="I60" i="9"/>
  <c r="S60" i="9" s="1"/>
  <c r="U60" i="9" s="1"/>
  <c r="F60" i="9"/>
  <c r="R59" i="9"/>
  <c r="L59" i="9"/>
  <c r="I59" i="9"/>
  <c r="F59" i="9"/>
  <c r="R58" i="9"/>
  <c r="L58" i="9"/>
  <c r="I58" i="9"/>
  <c r="S58" i="9" s="1"/>
  <c r="F58" i="9"/>
  <c r="R57" i="9"/>
  <c r="O57" i="9"/>
  <c r="S57" i="9" s="1"/>
  <c r="F57" i="9"/>
  <c r="R56" i="9"/>
  <c r="O56" i="9"/>
  <c r="S56" i="9" s="1"/>
  <c r="F56" i="9"/>
  <c r="R55" i="9"/>
  <c r="O55" i="9"/>
  <c r="F55" i="9"/>
  <c r="G46" i="9"/>
  <c r="R45" i="9"/>
  <c r="O45" i="9"/>
  <c r="S45" i="9" s="1"/>
  <c r="U45" i="9" s="1"/>
  <c r="F45" i="9"/>
  <c r="R44" i="9"/>
  <c r="O44" i="9"/>
  <c r="F44" i="9"/>
  <c r="R43" i="9"/>
  <c r="O43" i="9"/>
  <c r="F43" i="9"/>
  <c r="R42" i="9"/>
  <c r="O42" i="9"/>
  <c r="S42" i="9" s="1"/>
  <c r="F42" i="9"/>
  <c r="U42" i="9" s="1"/>
  <c r="R41" i="9"/>
  <c r="O41" i="9"/>
  <c r="S41" i="9" s="1"/>
  <c r="F41" i="9"/>
  <c r="U41" i="9" s="1"/>
  <c r="R40" i="9"/>
  <c r="O40" i="9"/>
  <c r="F40" i="9"/>
  <c r="R39" i="9"/>
  <c r="L39" i="9"/>
  <c r="I39" i="9"/>
  <c r="F39" i="9"/>
  <c r="R38" i="9"/>
  <c r="L38" i="9"/>
  <c r="S38" i="9" s="1"/>
  <c r="U38" i="9" s="1"/>
  <c r="I38" i="9"/>
  <c r="F38" i="9"/>
  <c r="R37" i="9"/>
  <c r="L37" i="9"/>
  <c r="I37" i="9"/>
  <c r="F37" i="9"/>
  <c r="R36" i="9"/>
  <c r="O36" i="9"/>
  <c r="F36" i="9"/>
  <c r="R35" i="9"/>
  <c r="O35" i="9"/>
  <c r="S35" i="9" s="1"/>
  <c r="F35" i="9"/>
  <c r="U35" i="9" s="1"/>
  <c r="R34" i="9"/>
  <c r="O34" i="9"/>
  <c r="S34" i="9" s="1"/>
  <c r="F34" i="9"/>
  <c r="G25" i="9"/>
  <c r="G72" i="9" s="1"/>
  <c r="R24" i="9"/>
  <c r="O24" i="9"/>
  <c r="S24" i="9" s="1"/>
  <c r="F24" i="9"/>
  <c r="U24" i="9" s="1"/>
  <c r="R23" i="9"/>
  <c r="O23" i="9"/>
  <c r="S23" i="9" s="1"/>
  <c r="F23" i="9"/>
  <c r="R22" i="9"/>
  <c r="O22" i="9"/>
  <c r="S22" i="9" s="1"/>
  <c r="F22" i="9"/>
  <c r="R21" i="9"/>
  <c r="O21" i="9"/>
  <c r="F21" i="9"/>
  <c r="R20" i="9"/>
  <c r="O20" i="9"/>
  <c r="S20" i="9" s="1"/>
  <c r="F20" i="9"/>
  <c r="R19" i="9"/>
  <c r="O19" i="9"/>
  <c r="S19" i="9" s="1"/>
  <c r="F19" i="9"/>
  <c r="R18" i="9"/>
  <c r="L18" i="9"/>
  <c r="I18" i="9"/>
  <c r="F18" i="9"/>
  <c r="R17" i="9"/>
  <c r="L17" i="9"/>
  <c r="I17" i="9"/>
  <c r="S17" i="9" s="1"/>
  <c r="F17" i="9"/>
  <c r="U17" i="9" s="1"/>
  <c r="R16" i="9"/>
  <c r="L16" i="9"/>
  <c r="I16" i="9"/>
  <c r="F16" i="9"/>
  <c r="R15" i="9"/>
  <c r="O15" i="9"/>
  <c r="S15" i="9" s="1"/>
  <c r="F15" i="9"/>
  <c r="U15" i="9" s="1"/>
  <c r="R14" i="9"/>
  <c r="O14" i="9"/>
  <c r="F14" i="9"/>
  <c r="R13" i="9"/>
  <c r="O13" i="9"/>
  <c r="S13" i="9" s="1"/>
  <c r="F13" i="9"/>
  <c r="U13" i="9" s="1"/>
  <c r="G67" i="8"/>
  <c r="R66" i="8"/>
  <c r="O66" i="8"/>
  <c r="S66" i="8" s="1"/>
  <c r="F66" i="8"/>
  <c r="U66" i="8" s="1"/>
  <c r="S65" i="8"/>
  <c r="R65" i="8"/>
  <c r="O65" i="8"/>
  <c r="F65" i="8"/>
  <c r="R64" i="8"/>
  <c r="O64" i="8"/>
  <c r="S64" i="8" s="1"/>
  <c r="F64" i="8"/>
  <c r="U64" i="8" s="1"/>
  <c r="R63" i="8"/>
  <c r="O63" i="8"/>
  <c r="S63" i="8" s="1"/>
  <c r="U63" i="8" s="1"/>
  <c r="F63" i="8"/>
  <c r="R62" i="8"/>
  <c r="O62" i="8"/>
  <c r="S62" i="8" s="1"/>
  <c r="F62" i="8"/>
  <c r="U62" i="8" s="1"/>
  <c r="R61" i="8"/>
  <c r="O61" i="8"/>
  <c r="S61" i="8" s="1"/>
  <c r="F61" i="8"/>
  <c r="U61" i="8" s="1"/>
  <c r="R60" i="8"/>
  <c r="L60" i="8"/>
  <c r="I60" i="8"/>
  <c r="S60" i="8" s="1"/>
  <c r="F60" i="8"/>
  <c r="R59" i="8"/>
  <c r="L59" i="8"/>
  <c r="I59" i="8"/>
  <c r="S59" i="8" s="1"/>
  <c r="F59" i="8"/>
  <c r="U59" i="8" s="1"/>
  <c r="R58" i="8"/>
  <c r="L58" i="8"/>
  <c r="I58" i="8"/>
  <c r="F58" i="8"/>
  <c r="R57" i="8"/>
  <c r="O57" i="8"/>
  <c r="S57" i="8" s="1"/>
  <c r="F57" i="8"/>
  <c r="U57" i="8" s="1"/>
  <c r="R56" i="8"/>
  <c r="O56" i="8"/>
  <c r="S56" i="8" s="1"/>
  <c r="U56" i="8" s="1"/>
  <c r="F56" i="8"/>
  <c r="R55" i="8"/>
  <c r="O55" i="8"/>
  <c r="S55" i="8" s="1"/>
  <c r="F55" i="8"/>
  <c r="G46" i="8"/>
  <c r="R45" i="8"/>
  <c r="O45" i="8"/>
  <c r="S45" i="8" s="1"/>
  <c r="F45" i="8"/>
  <c r="R44" i="8"/>
  <c r="O44" i="8"/>
  <c r="S44" i="8" s="1"/>
  <c r="F44" i="8"/>
  <c r="R43" i="8"/>
  <c r="O43" i="8"/>
  <c r="F43" i="8"/>
  <c r="R42" i="8"/>
  <c r="O42" i="8"/>
  <c r="F42" i="8"/>
  <c r="R41" i="8"/>
  <c r="O41" i="8"/>
  <c r="S41" i="8" s="1"/>
  <c r="F41" i="8"/>
  <c r="U41" i="8" s="1"/>
  <c r="R40" i="8"/>
  <c r="O40" i="8"/>
  <c r="S40" i="8" s="1"/>
  <c r="F40" i="8"/>
  <c r="R39" i="8"/>
  <c r="L39" i="8"/>
  <c r="I39" i="8"/>
  <c r="F39" i="8"/>
  <c r="R38" i="8"/>
  <c r="L38" i="8"/>
  <c r="I38" i="8"/>
  <c r="S38" i="8" s="1"/>
  <c r="F38" i="8"/>
  <c r="R37" i="8"/>
  <c r="L37" i="8"/>
  <c r="I37" i="8"/>
  <c r="S37" i="8" s="1"/>
  <c r="F37" i="8"/>
  <c r="R36" i="8"/>
  <c r="O36" i="8"/>
  <c r="F36" i="8"/>
  <c r="R35" i="8"/>
  <c r="O35" i="8"/>
  <c r="F35" i="8"/>
  <c r="R34" i="8"/>
  <c r="O34" i="8"/>
  <c r="S34" i="8" s="1"/>
  <c r="F34" i="8"/>
  <c r="G25" i="8"/>
  <c r="G72" i="8" s="1"/>
  <c r="R24" i="8"/>
  <c r="O24" i="8"/>
  <c r="S24" i="8" s="1"/>
  <c r="F24" i="8"/>
  <c r="U24" i="8" s="1"/>
  <c r="R23" i="8"/>
  <c r="O23" i="8"/>
  <c r="S23" i="8" s="1"/>
  <c r="F23" i="8"/>
  <c r="R22" i="8"/>
  <c r="O22" i="8"/>
  <c r="S22" i="8" s="1"/>
  <c r="F22" i="8"/>
  <c r="U22" i="8" s="1"/>
  <c r="R21" i="8"/>
  <c r="O21" i="8"/>
  <c r="S21" i="8" s="1"/>
  <c r="F21" i="8"/>
  <c r="R20" i="8"/>
  <c r="O20" i="8"/>
  <c r="S20" i="8" s="1"/>
  <c r="F20" i="8"/>
  <c r="R19" i="8"/>
  <c r="O19" i="8"/>
  <c r="S19" i="8" s="1"/>
  <c r="F19" i="8"/>
  <c r="U19" i="8" s="1"/>
  <c r="R18" i="8"/>
  <c r="L18" i="8"/>
  <c r="I18" i="8"/>
  <c r="F18" i="8"/>
  <c r="R17" i="8"/>
  <c r="L17" i="8"/>
  <c r="I17" i="8"/>
  <c r="S17" i="8" s="1"/>
  <c r="F17" i="8"/>
  <c r="U17" i="8" s="1"/>
  <c r="R16" i="8"/>
  <c r="L16" i="8"/>
  <c r="I16" i="8"/>
  <c r="F16" i="8"/>
  <c r="R15" i="8"/>
  <c r="O15" i="8"/>
  <c r="S15" i="8" s="1"/>
  <c r="F15" i="8"/>
  <c r="U15" i="8" s="1"/>
  <c r="R14" i="8"/>
  <c r="O14" i="8"/>
  <c r="S14" i="8" s="1"/>
  <c r="U14" i="8" s="1"/>
  <c r="F14" i="8"/>
  <c r="R13" i="8"/>
  <c r="O13" i="8"/>
  <c r="S13" i="8" s="1"/>
  <c r="F13" i="8"/>
  <c r="U13" i="8" s="1"/>
  <c r="R66" i="7"/>
  <c r="O66" i="7"/>
  <c r="F66" i="7"/>
  <c r="R65" i="7"/>
  <c r="O65" i="7"/>
  <c r="S65" i="7" s="1"/>
  <c r="F65" i="7"/>
  <c r="R64" i="7"/>
  <c r="O64" i="7"/>
  <c r="S64" i="7" s="1"/>
  <c r="F64" i="7"/>
  <c r="R63" i="7"/>
  <c r="O63" i="7"/>
  <c r="S63" i="7" s="1"/>
  <c r="F63" i="7"/>
  <c r="R62" i="7"/>
  <c r="O62" i="7"/>
  <c r="F62" i="7"/>
  <c r="R61" i="7"/>
  <c r="O61" i="7"/>
  <c r="S61" i="7" s="1"/>
  <c r="F61" i="7"/>
  <c r="U61" i="7" s="1"/>
  <c r="R60" i="7"/>
  <c r="L60" i="7"/>
  <c r="I60" i="7"/>
  <c r="S60" i="7" s="1"/>
  <c r="F60" i="7"/>
  <c r="R59" i="7"/>
  <c r="L59" i="7"/>
  <c r="I59" i="7"/>
  <c r="F59" i="7"/>
  <c r="R58" i="7"/>
  <c r="L58" i="7"/>
  <c r="I58" i="7"/>
  <c r="S58" i="7" s="1"/>
  <c r="F58" i="7"/>
  <c r="R57" i="7"/>
  <c r="O57" i="7"/>
  <c r="S57" i="7" s="1"/>
  <c r="F57" i="7"/>
  <c r="R56" i="7"/>
  <c r="O56" i="7"/>
  <c r="S56" i="7" s="1"/>
  <c r="F56" i="7"/>
  <c r="R55" i="7"/>
  <c r="O55" i="7"/>
  <c r="F55" i="7"/>
  <c r="G46" i="7"/>
  <c r="R45" i="7"/>
  <c r="O45" i="7"/>
  <c r="S45" i="7" s="1"/>
  <c r="U45" i="7" s="1"/>
  <c r="F45" i="7"/>
  <c r="R44" i="7"/>
  <c r="O44" i="7"/>
  <c r="S44" i="7" s="1"/>
  <c r="F44" i="7"/>
  <c r="U44" i="7" s="1"/>
  <c r="R43" i="7"/>
  <c r="O43" i="7"/>
  <c r="F43" i="7"/>
  <c r="R42" i="7"/>
  <c r="O42" i="7"/>
  <c r="F42" i="7"/>
  <c r="R41" i="7"/>
  <c r="O41" i="7"/>
  <c r="S41" i="7" s="1"/>
  <c r="F41" i="7"/>
  <c r="U41" i="7" s="1"/>
  <c r="R40" i="7"/>
  <c r="O40" i="7"/>
  <c r="S40" i="7" s="1"/>
  <c r="F40" i="7"/>
  <c r="R39" i="7"/>
  <c r="L39" i="7"/>
  <c r="I39" i="7"/>
  <c r="F39" i="7"/>
  <c r="R38" i="7"/>
  <c r="L38" i="7"/>
  <c r="I38" i="7"/>
  <c r="F38" i="7"/>
  <c r="R37" i="7"/>
  <c r="L37" i="7"/>
  <c r="I37" i="7"/>
  <c r="F37" i="7"/>
  <c r="R36" i="7"/>
  <c r="O36" i="7"/>
  <c r="F36" i="7"/>
  <c r="R35" i="7"/>
  <c r="O35" i="7"/>
  <c r="S35" i="7" s="1"/>
  <c r="F35" i="7"/>
  <c r="U35" i="7" s="1"/>
  <c r="R34" i="7"/>
  <c r="O34" i="7"/>
  <c r="S34" i="7" s="1"/>
  <c r="F34" i="7"/>
  <c r="G25" i="7"/>
  <c r="R24" i="7"/>
  <c r="O24" i="7"/>
  <c r="S24" i="7" s="1"/>
  <c r="F24" i="7"/>
  <c r="U24" i="7" s="1"/>
  <c r="R23" i="7"/>
  <c r="O23" i="7"/>
  <c r="S23" i="7" s="1"/>
  <c r="F23" i="7"/>
  <c r="R22" i="7"/>
  <c r="O22" i="7"/>
  <c r="F22" i="7"/>
  <c r="R21" i="7"/>
  <c r="O21" i="7"/>
  <c r="S21" i="7" s="1"/>
  <c r="F21" i="7"/>
  <c r="R20" i="7"/>
  <c r="O20" i="7"/>
  <c r="S20" i="7" s="1"/>
  <c r="F20" i="7"/>
  <c r="R19" i="7"/>
  <c r="O19" i="7"/>
  <c r="S19" i="7" s="1"/>
  <c r="F19" i="7"/>
  <c r="U19" i="7" s="1"/>
  <c r="R18" i="7"/>
  <c r="L18" i="7"/>
  <c r="I18" i="7"/>
  <c r="F18" i="7"/>
  <c r="R17" i="7"/>
  <c r="L17" i="7"/>
  <c r="I17" i="7"/>
  <c r="F17" i="7"/>
  <c r="R16" i="7"/>
  <c r="L16" i="7"/>
  <c r="I16" i="7"/>
  <c r="F16" i="7"/>
  <c r="R15" i="7"/>
  <c r="O15" i="7"/>
  <c r="S15" i="7" s="1"/>
  <c r="F15" i="7"/>
  <c r="R14" i="7"/>
  <c r="O14" i="7"/>
  <c r="S14" i="7" s="1"/>
  <c r="F14" i="7"/>
  <c r="R13" i="7"/>
  <c r="O13" i="7"/>
  <c r="F13" i="7"/>
  <c r="G67" i="2"/>
  <c r="R66" i="2"/>
  <c r="O66" i="2"/>
  <c r="S66" i="2" s="1"/>
  <c r="F66" i="2"/>
  <c r="U66" i="2" s="1"/>
  <c r="R65" i="2"/>
  <c r="O65" i="2"/>
  <c r="S65" i="2" s="1"/>
  <c r="F65" i="2"/>
  <c r="R64" i="2"/>
  <c r="O64" i="2"/>
  <c r="F64" i="2"/>
  <c r="R63" i="2"/>
  <c r="O63" i="2"/>
  <c r="S63" i="2" s="1"/>
  <c r="F63" i="2"/>
  <c r="R62" i="2"/>
  <c r="O62" i="2"/>
  <c r="S62" i="2" s="1"/>
  <c r="F62" i="2"/>
  <c r="U62" i="2" s="1"/>
  <c r="R61" i="2"/>
  <c r="O61" i="2"/>
  <c r="S61" i="2" s="1"/>
  <c r="F61" i="2"/>
  <c r="U61" i="2" s="1"/>
  <c r="R60" i="2"/>
  <c r="L60" i="2"/>
  <c r="I60" i="2"/>
  <c r="F60" i="2"/>
  <c r="R59" i="2"/>
  <c r="L59" i="2"/>
  <c r="I59" i="2"/>
  <c r="S59" i="2" s="1"/>
  <c r="F59" i="2"/>
  <c r="U59" i="2" s="1"/>
  <c r="R58" i="2"/>
  <c r="L58" i="2"/>
  <c r="I58" i="2"/>
  <c r="S58" i="2" s="1"/>
  <c r="F58" i="2"/>
  <c r="R57" i="2"/>
  <c r="O57" i="2"/>
  <c r="F57" i="2"/>
  <c r="R56" i="2"/>
  <c r="O56" i="2"/>
  <c r="S56" i="2" s="1"/>
  <c r="F56" i="2"/>
  <c r="R55" i="2"/>
  <c r="O55" i="2"/>
  <c r="S55" i="2" s="1"/>
  <c r="F55" i="2"/>
  <c r="U55" i="2" s="1"/>
  <c r="G46" i="2"/>
  <c r="R45" i="2"/>
  <c r="S45" i="2" s="1"/>
  <c r="U45" i="2" s="1"/>
  <c r="O45" i="2"/>
  <c r="F45" i="2"/>
  <c r="R44" i="2"/>
  <c r="O44" i="2"/>
  <c r="S44" i="2" s="1"/>
  <c r="F44" i="2"/>
  <c r="R43" i="2"/>
  <c r="O43" i="2"/>
  <c r="S43" i="2" s="1"/>
  <c r="F43" i="2"/>
  <c r="R42" i="2"/>
  <c r="O42" i="2"/>
  <c r="S42" i="2" s="1"/>
  <c r="F42" i="2"/>
  <c r="U42" i="2" s="1"/>
  <c r="R41" i="2"/>
  <c r="O41" i="2"/>
  <c r="F41" i="2"/>
  <c r="R40" i="2"/>
  <c r="O40" i="2"/>
  <c r="S40" i="2" s="1"/>
  <c r="F40" i="2"/>
  <c r="R39" i="2"/>
  <c r="L39" i="2"/>
  <c r="I39" i="2"/>
  <c r="S39" i="2" s="1"/>
  <c r="F39" i="2"/>
  <c r="R38" i="2"/>
  <c r="L38" i="2"/>
  <c r="I38" i="2"/>
  <c r="S38" i="2" s="1"/>
  <c r="U38" i="2" s="1"/>
  <c r="F38" i="2"/>
  <c r="R37" i="2"/>
  <c r="L37" i="2"/>
  <c r="I37" i="2"/>
  <c r="S37" i="2" s="1"/>
  <c r="F37" i="2"/>
  <c r="U37" i="2" s="1"/>
  <c r="R36" i="2"/>
  <c r="O36" i="2"/>
  <c r="S36" i="2" s="1"/>
  <c r="F36" i="2"/>
  <c r="R35" i="2"/>
  <c r="O35" i="2"/>
  <c r="S35" i="2" s="1"/>
  <c r="F35" i="2"/>
  <c r="U35" i="2" s="1"/>
  <c r="R34" i="2"/>
  <c r="O34" i="2"/>
  <c r="F34" i="2"/>
  <c r="G25" i="2"/>
  <c r="R24" i="2"/>
  <c r="O24" i="2"/>
  <c r="S24" i="2" s="1"/>
  <c r="F24" i="2"/>
  <c r="U24" i="2" s="1"/>
  <c r="R23" i="2"/>
  <c r="O23" i="2"/>
  <c r="S23" i="2" s="1"/>
  <c r="F23" i="2"/>
  <c r="R22" i="2"/>
  <c r="O22" i="2"/>
  <c r="S22" i="2" s="1"/>
  <c r="F22" i="2"/>
  <c r="U22" i="2" s="1"/>
  <c r="R21" i="2"/>
  <c r="O21" i="2"/>
  <c r="S21" i="2" s="1"/>
  <c r="F21" i="2"/>
  <c r="U21" i="2" s="1"/>
  <c r="R20" i="2"/>
  <c r="O20" i="2"/>
  <c r="S20" i="2" s="1"/>
  <c r="F20" i="2"/>
  <c r="R19" i="2"/>
  <c r="O19" i="2"/>
  <c r="S19" i="2" s="1"/>
  <c r="F19" i="2"/>
  <c r="U19" i="2" s="1"/>
  <c r="R18" i="2"/>
  <c r="L18" i="2"/>
  <c r="I18" i="2"/>
  <c r="F18" i="2"/>
  <c r="R17" i="2"/>
  <c r="L17" i="2"/>
  <c r="I17" i="2"/>
  <c r="S17" i="2" s="1"/>
  <c r="F17" i="2"/>
  <c r="U17" i="2" s="1"/>
  <c r="R16" i="2"/>
  <c r="L16" i="2"/>
  <c r="I16" i="2"/>
  <c r="F16" i="2"/>
  <c r="R15" i="2"/>
  <c r="O15" i="2"/>
  <c r="S15" i="2" s="1"/>
  <c r="F15" i="2"/>
  <c r="U15" i="2" s="1"/>
  <c r="R14" i="2"/>
  <c r="O14" i="2"/>
  <c r="S14" i="2" s="1"/>
  <c r="F14" i="2"/>
  <c r="R13" i="2"/>
  <c r="O13" i="2"/>
  <c r="S13" i="2" s="1"/>
  <c r="F13" i="2"/>
  <c r="U13" i="2" s="1"/>
  <c r="G72" i="2" l="1"/>
  <c r="S55" i="9"/>
  <c r="U55" i="9" s="1"/>
  <c r="S62" i="9"/>
  <c r="S66" i="9"/>
  <c r="U66" i="9" s="1"/>
  <c r="U62" i="9"/>
  <c r="U57" i="9"/>
  <c r="U64" i="9"/>
  <c r="S59" i="9"/>
  <c r="U59" i="9" s="1"/>
  <c r="U65" i="9"/>
  <c r="U56" i="9"/>
  <c r="U58" i="9"/>
  <c r="U63" i="9"/>
  <c r="S39" i="9"/>
  <c r="U39" i="9" s="1"/>
  <c r="S36" i="9"/>
  <c r="S43" i="9"/>
  <c r="S40" i="9"/>
  <c r="S44" i="9"/>
  <c r="U44" i="9" s="1"/>
  <c r="U40" i="9"/>
  <c r="S37" i="9"/>
  <c r="U37" i="9" s="1"/>
  <c r="U36" i="9"/>
  <c r="U43" i="9"/>
  <c r="U34" i="9"/>
  <c r="S14" i="9"/>
  <c r="S21" i="9"/>
  <c r="U21" i="9" s="1"/>
  <c r="U20" i="9"/>
  <c r="U19" i="9"/>
  <c r="S18" i="9"/>
  <c r="S16" i="9"/>
  <c r="U16" i="9" s="1"/>
  <c r="U23" i="9"/>
  <c r="U14" i="9"/>
  <c r="U18" i="9"/>
  <c r="S58" i="8"/>
  <c r="U55" i="8"/>
  <c r="U60" i="8"/>
  <c r="U58" i="8"/>
  <c r="U65" i="8"/>
  <c r="S35" i="8"/>
  <c r="U35" i="8" s="1"/>
  <c r="S42" i="8"/>
  <c r="U42" i="8" s="1"/>
  <c r="S39" i="8"/>
  <c r="S36" i="8"/>
  <c r="U36" i="8" s="1"/>
  <c r="S43" i="8"/>
  <c r="U44" i="8"/>
  <c r="U39" i="8"/>
  <c r="U37" i="8"/>
  <c r="U43" i="8"/>
  <c r="U40" i="8"/>
  <c r="U34" i="8"/>
  <c r="U45" i="8"/>
  <c r="U38" i="8"/>
  <c r="U21" i="8"/>
  <c r="S18" i="8"/>
  <c r="S16" i="8"/>
  <c r="U16" i="8" s="1"/>
  <c r="U18" i="8"/>
  <c r="U23" i="8"/>
  <c r="U20" i="8"/>
  <c r="S55" i="7"/>
  <c r="S66" i="7"/>
  <c r="U66" i="7" s="1"/>
  <c r="S62" i="7"/>
  <c r="U62" i="7" s="1"/>
  <c r="U57" i="7"/>
  <c r="U64" i="7"/>
  <c r="S59" i="7"/>
  <c r="U59" i="7" s="1"/>
  <c r="U58" i="7"/>
  <c r="U65" i="7"/>
  <c r="U63" i="7"/>
  <c r="U56" i="7"/>
  <c r="U60" i="7"/>
  <c r="S39" i="7"/>
  <c r="S36" i="7"/>
  <c r="U36" i="7" s="1"/>
  <c r="S43" i="7"/>
  <c r="U43" i="7" s="1"/>
  <c r="S42" i="7"/>
  <c r="U42" i="7" s="1"/>
  <c r="S38" i="7"/>
  <c r="U38" i="7" s="1"/>
  <c r="S37" i="7"/>
  <c r="U37" i="7"/>
  <c r="U40" i="7"/>
  <c r="U34" i="7"/>
  <c r="S17" i="7"/>
  <c r="S22" i="7"/>
  <c r="S13" i="7"/>
  <c r="U13" i="7" s="1"/>
  <c r="U21" i="7"/>
  <c r="U15" i="7"/>
  <c r="U22" i="7"/>
  <c r="S18" i="7"/>
  <c r="U18" i="7" s="1"/>
  <c r="S16" i="7"/>
  <c r="U16" i="7" s="1"/>
  <c r="U17" i="7"/>
  <c r="U14" i="7"/>
  <c r="U23" i="7"/>
  <c r="U20" i="7"/>
  <c r="U57" i="2"/>
  <c r="S60" i="2"/>
  <c r="U60" i="2" s="1"/>
  <c r="U64" i="2"/>
  <c r="S57" i="2"/>
  <c r="S64" i="2"/>
  <c r="U58" i="2"/>
  <c r="U65" i="2"/>
  <c r="U63" i="2"/>
  <c r="U56" i="2"/>
  <c r="S34" i="2"/>
  <c r="S41" i="2"/>
  <c r="U41" i="2" s="1"/>
  <c r="U39" i="2"/>
  <c r="U36" i="2"/>
  <c r="U43" i="2"/>
  <c r="U40" i="2"/>
  <c r="U34" i="2"/>
  <c r="S16" i="2"/>
  <c r="U16" i="2" s="1"/>
  <c r="S18" i="2"/>
  <c r="U18" i="2" s="1"/>
  <c r="U23" i="2"/>
  <c r="U20" i="2"/>
  <c r="U14" i="2"/>
  <c r="U22" i="9"/>
  <c r="U39" i="7"/>
  <c r="U55" i="7"/>
  <c r="U44" i="2"/>
  <c r="U67" i="9" l="1"/>
  <c r="U46" i="9"/>
  <c r="U25" i="9"/>
  <c r="U67" i="8"/>
  <c r="U46" i="8"/>
  <c r="U25" i="8"/>
  <c r="U71" i="8" s="1"/>
  <c r="U72" i="8" s="1"/>
  <c r="U67" i="7"/>
  <c r="U46" i="7"/>
  <c r="U25" i="7"/>
  <c r="U67" i="2"/>
  <c r="U46" i="2"/>
  <c r="U25" i="2"/>
  <c r="U71" i="2" s="1"/>
  <c r="U72" i="2" s="1"/>
  <c r="U71" i="9" l="1"/>
  <c r="U72" i="9" s="1"/>
  <c r="U71" i="7"/>
  <c r="U72" i="7" s="1"/>
</calcChain>
</file>

<file path=xl/sharedStrings.xml><?xml version="1.0" encoding="utf-8"?>
<sst xmlns="http://schemas.openxmlformats.org/spreadsheetml/2006/main" count="694" uniqueCount="96">
  <si>
    <t>年度</t>
    <rPh sb="0" eb="2">
      <t>ネンド</t>
    </rPh>
    <phoneticPr fontId="3"/>
  </si>
  <si>
    <t>使用月</t>
    <rPh sb="0" eb="2">
      <t>シヨウ</t>
    </rPh>
    <rPh sb="2" eb="3">
      <t>ツキ</t>
    </rPh>
    <phoneticPr fontId="3"/>
  </si>
  <si>
    <t>基　本　料　金</t>
    <rPh sb="0" eb="3">
      <t>キホン</t>
    </rPh>
    <rPh sb="4" eb="7">
      <t>リョウキン</t>
    </rPh>
    <phoneticPr fontId="3"/>
  </si>
  <si>
    <t>電　力　量　料　金</t>
    <rPh sb="0" eb="1">
      <t>デン</t>
    </rPh>
    <rPh sb="2" eb="3">
      <t>チカラ</t>
    </rPh>
    <rPh sb="4" eb="5">
      <t>リョウ</t>
    </rPh>
    <rPh sb="6" eb="9">
      <t>リョウキン</t>
    </rPh>
    <phoneticPr fontId="3"/>
  </si>
  <si>
    <t>月額合計</t>
    <rPh sb="0" eb="2">
      <t>ゲツガク</t>
    </rPh>
    <rPh sb="2" eb="4">
      <t>ゴウケイ</t>
    </rPh>
    <phoneticPr fontId="3"/>
  </si>
  <si>
    <t>力率
割引･
割増</t>
    <rPh sb="0" eb="1">
      <t>リキ</t>
    </rPh>
    <rPh sb="1" eb="2">
      <t>リツ</t>
    </rPh>
    <rPh sb="3" eb="5">
      <t>ワリビキ</t>
    </rPh>
    <rPh sb="7" eb="9">
      <t>ワリマシ</t>
    </rPh>
    <phoneticPr fontId="3"/>
  </si>
  <si>
    <t>使用予定
電力量
(kWh)</t>
    <rPh sb="0" eb="2">
      <t>シヨウ</t>
    </rPh>
    <rPh sb="2" eb="4">
      <t>ヨテイ</t>
    </rPh>
    <rPh sb="5" eb="7">
      <t>デンリョク</t>
    </rPh>
    <rPh sb="7" eb="8">
      <t>リョウ</t>
    </rPh>
    <phoneticPr fontId="3"/>
  </si>
  <si>
    <t>7月</t>
  </si>
  <si>
    <t>8月</t>
  </si>
  <si>
    <t>9月</t>
  </si>
  <si>
    <t>10月</t>
  </si>
  <si>
    <t>11月</t>
  </si>
  <si>
    <t>12月</t>
  </si>
  <si>
    <t>1月</t>
  </si>
  <si>
    <t>2月</t>
  </si>
  <si>
    <t>年合計</t>
    <rPh sb="0" eb="1">
      <t>ネン</t>
    </rPh>
    <rPh sb="1" eb="3">
      <t>ゴウケイ</t>
    </rPh>
    <phoneticPr fontId="3"/>
  </si>
  <si>
    <t>4月</t>
    <phoneticPr fontId="2"/>
  </si>
  <si>
    <t>5月</t>
    <phoneticPr fontId="2"/>
  </si>
  <si>
    <t>6月</t>
    <phoneticPr fontId="2"/>
  </si>
  <si>
    <t>3月</t>
    <phoneticPr fontId="3"/>
  </si>
  <si>
    <t>夜間時間</t>
    <rPh sb="0" eb="2">
      <t>ヤカン</t>
    </rPh>
    <rPh sb="2" eb="4">
      <t>ジカン</t>
    </rPh>
    <phoneticPr fontId="2"/>
  </si>
  <si>
    <t>ピーク時間</t>
    <rPh sb="3" eb="5">
      <t>ジカン</t>
    </rPh>
    <phoneticPr fontId="2"/>
  </si>
  <si>
    <t>単価</t>
    <rPh sb="0" eb="2">
      <t>タンカ</t>
    </rPh>
    <phoneticPr fontId="2"/>
  </si>
  <si>
    <t>昼間時間（その他季）</t>
    <rPh sb="0" eb="2">
      <t>ヒルマ</t>
    </rPh>
    <rPh sb="2" eb="4">
      <t>ジカン</t>
    </rPh>
    <rPh sb="7" eb="8">
      <t>タ</t>
    </rPh>
    <rPh sb="8" eb="9">
      <t>キ</t>
    </rPh>
    <phoneticPr fontId="2"/>
  </si>
  <si>
    <t>単価</t>
    <rPh sb="0" eb="2">
      <t>タンカ</t>
    </rPh>
    <phoneticPr fontId="3"/>
  </si>
  <si>
    <t>割引料金</t>
    <rPh sb="0" eb="2">
      <t>ワリビキ</t>
    </rPh>
    <rPh sb="2" eb="4">
      <t>リョウキン</t>
    </rPh>
    <phoneticPr fontId="2"/>
  </si>
  <si>
    <t>計
A</t>
    <rPh sb="0" eb="1">
      <t>ケイ</t>
    </rPh>
    <phoneticPr fontId="3"/>
  </si>
  <si>
    <t>計
C</t>
    <rPh sb="0" eb="1">
      <t>ケイ</t>
    </rPh>
    <phoneticPr fontId="2"/>
  </si>
  <si>
    <t>計
D</t>
    <rPh sb="0" eb="1">
      <t>ケイ</t>
    </rPh>
    <phoneticPr fontId="2"/>
  </si>
  <si>
    <t>計
E</t>
    <rPh sb="0" eb="1">
      <t>ケイ</t>
    </rPh>
    <phoneticPr fontId="2"/>
  </si>
  <si>
    <t>昼間時間（夏季）</t>
    <rPh sb="0" eb="2">
      <t>ヒルマ</t>
    </rPh>
    <rPh sb="2" eb="4">
      <t>ジカン</t>
    </rPh>
    <rPh sb="5" eb="7">
      <t>カキ</t>
    </rPh>
    <phoneticPr fontId="2"/>
  </si>
  <si>
    <t>＜今津浄水場＞</t>
    <rPh sb="1" eb="3">
      <t>イマヅ</t>
    </rPh>
    <rPh sb="3" eb="6">
      <t>ジョウスイジョウ</t>
    </rPh>
    <phoneticPr fontId="2"/>
  </si>
  <si>
    <t>○単価は税込にて記載すること</t>
    <rPh sb="1" eb="3">
      <t>タンカ</t>
    </rPh>
    <rPh sb="4" eb="6">
      <t>ゼイコミ</t>
    </rPh>
    <rPh sb="8" eb="10">
      <t>キサイ</t>
    </rPh>
    <phoneticPr fontId="2"/>
  </si>
  <si>
    <t>＜三代浄水場＞</t>
    <rPh sb="1" eb="3">
      <t>ミシロ</t>
    </rPh>
    <rPh sb="3" eb="6">
      <t>ジョウスイジョウ</t>
    </rPh>
    <phoneticPr fontId="2"/>
  </si>
  <si>
    <t>＜江津浄水場＞</t>
    <rPh sb="1" eb="3">
      <t>ゴウツ</t>
    </rPh>
    <rPh sb="3" eb="6">
      <t>ジョウスイジョウ</t>
    </rPh>
    <phoneticPr fontId="2"/>
  </si>
  <si>
    <t>＜江の川取水場＞</t>
    <rPh sb="1" eb="2">
      <t>ゴウ</t>
    </rPh>
    <rPh sb="3" eb="6">
      <t>カワシュスイ</t>
    </rPh>
    <rPh sb="6" eb="7">
      <t>ジョウ</t>
    </rPh>
    <phoneticPr fontId="2"/>
  </si>
  <si>
    <t>計
B</t>
    <rPh sb="0" eb="1">
      <t>ケイ</t>
    </rPh>
    <phoneticPr fontId="2"/>
  </si>
  <si>
    <t>G</t>
    <phoneticPr fontId="2"/>
  </si>
  <si>
    <t>仕様書元データ別添資料から</t>
    <rPh sb="0" eb="3">
      <t>シヨウショ</t>
    </rPh>
    <rPh sb="3" eb="4">
      <t>モト</t>
    </rPh>
    <rPh sb="7" eb="11">
      <t>ベッテンシリョウ</t>
    </rPh>
    <phoneticPr fontId="2"/>
  </si>
  <si>
    <t>様式第２－２号</t>
    <rPh sb="0" eb="2">
      <t>ヨウシキ</t>
    </rPh>
    <rPh sb="2" eb="3">
      <t>ダイ</t>
    </rPh>
    <rPh sb="6" eb="7">
      <t>ゴウ</t>
    </rPh>
    <phoneticPr fontId="3"/>
  </si>
  <si>
    <t>入札付属書（積算内訳書）（第　　　回）</t>
    <rPh sb="0" eb="2">
      <t>ニュウサツ</t>
    </rPh>
    <rPh sb="2" eb="5">
      <t>フゾクショ</t>
    </rPh>
    <rPh sb="6" eb="8">
      <t>セキサン</t>
    </rPh>
    <rPh sb="8" eb="11">
      <t>ウチワケショ</t>
    </rPh>
    <rPh sb="13" eb="14">
      <t>ダイ</t>
    </rPh>
    <rPh sb="17" eb="18">
      <t>カイ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</si>
  <si>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</si>
  <si>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島根県知事　　様</t>
    <rPh sb="0" eb="3">
      <t>シマネケン</t>
    </rPh>
    <rPh sb="3" eb="5">
      <t>チジ</t>
    </rPh>
    <phoneticPr fontId="3"/>
  </si>
  <si>
    <t>入札参加者</t>
    <rPh sb="0" eb="2">
      <t>ニュウサツ</t>
    </rPh>
    <rPh sb="2" eb="5">
      <t>サンカシャ</t>
    </rPh>
    <phoneticPr fontId="3"/>
  </si>
  <si>
    <t>（住所）</t>
    <rPh sb="1" eb="3">
      <t>ジュウショ</t>
    </rPh>
    <phoneticPr fontId="3"/>
  </si>
  <si>
    <t>（名称）</t>
    <rPh sb="1" eb="3">
      <t>メイショウ</t>
    </rPh>
    <phoneticPr fontId="3"/>
  </si>
  <si>
    <t>○予定料金（年合計）は、基本料金と電力量料金等の合計（１円未満切り捨て）を記載すること</t>
    <rPh sb="1" eb="3">
      <t>ヨテイ</t>
    </rPh>
    <rPh sb="3" eb="5">
      <t>リョウキン</t>
    </rPh>
    <rPh sb="6" eb="7">
      <t>ネン</t>
    </rPh>
    <rPh sb="7" eb="9">
      <t>ゴウケイ</t>
    </rPh>
    <rPh sb="12" eb="14">
      <t>キホン</t>
    </rPh>
    <rPh sb="14" eb="16">
      <t>リョウキン</t>
    </rPh>
    <rPh sb="17" eb="19">
      <t>デンリョク</t>
    </rPh>
    <rPh sb="19" eb="20">
      <t>リョウ</t>
    </rPh>
    <rPh sb="20" eb="22">
      <t>リョウキン</t>
    </rPh>
    <rPh sb="22" eb="23">
      <t>トウ</t>
    </rPh>
    <rPh sb="24" eb="26">
      <t>ゴウケイ</t>
    </rPh>
    <rPh sb="28" eb="29">
      <t>エン</t>
    </rPh>
    <rPh sb="29" eb="31">
      <t>ミマン</t>
    </rPh>
    <rPh sb="31" eb="32">
      <t>キ</t>
    </rPh>
    <rPh sb="33" eb="34">
      <t>ス</t>
    </rPh>
    <rPh sb="37" eb="39">
      <t>キサイ</t>
    </rPh>
    <phoneticPr fontId="2"/>
  </si>
  <si>
    <t>合計</t>
    <rPh sb="0" eb="2">
      <t>ゴウケイ</t>
    </rPh>
    <phoneticPr fontId="2"/>
  </si>
  <si>
    <t>小計 F
（B+C+D+E)</t>
    <rPh sb="0" eb="2">
      <t>ショウケイ</t>
    </rPh>
    <phoneticPr fontId="3"/>
  </si>
  <si>
    <t>（A+F-G）</t>
    <phoneticPr fontId="2"/>
  </si>
  <si>
    <t>様式第２－１号</t>
  </si>
  <si>
    <t>入　　札　　書</t>
    <phoneticPr fontId="3"/>
  </si>
  <si>
    <t>（第　　　回）</t>
    <rPh sb="1" eb="2">
      <t>ダイ</t>
    </rPh>
    <rPh sb="5" eb="6">
      <t>カイ</t>
    </rPh>
    <phoneticPr fontId="3"/>
  </si>
  <si>
    <t>［件　　　名］　　　　　　　　</t>
    <phoneticPr fontId="3"/>
  </si>
  <si>
    <t>島根県企業局施設で使用する電力の調達</t>
    <rPh sb="0" eb="3">
      <t>シマネケン</t>
    </rPh>
    <rPh sb="3" eb="6">
      <t>キギョウキョク</t>
    </rPh>
    <rPh sb="6" eb="8">
      <t>シセツ</t>
    </rPh>
    <rPh sb="9" eb="11">
      <t>シヨウ</t>
    </rPh>
    <rPh sb="13" eb="15">
      <t>デンリョク</t>
    </rPh>
    <rPh sb="16" eb="18">
      <t>チョウタツ</t>
    </rPh>
    <phoneticPr fontId="3"/>
  </si>
  <si>
    <t>［入 札 額］</t>
    <phoneticPr fontId="3"/>
  </si>
  <si>
    <t>予定総額</t>
    <rPh sb="0" eb="2">
      <t>ヨテイ</t>
    </rPh>
    <phoneticPr fontId="3"/>
  </si>
  <si>
    <t>金</t>
    <rPh sb="0" eb="1">
      <t>キン</t>
    </rPh>
    <phoneticPr fontId="3"/>
  </si>
  <si>
    <t>億</t>
  </si>
  <si>
    <t>千</t>
  </si>
  <si>
    <t>百</t>
  </si>
  <si>
    <t>拾</t>
  </si>
  <si>
    <t>万</t>
  </si>
  <si>
    <t>円</t>
  </si>
  <si>
    <t>円</t>
    <rPh sb="0" eb="1">
      <t>エン</t>
    </rPh>
    <phoneticPr fontId="3"/>
  </si>
  <si>
    <t>　上記のとおり、島根県会計規則（昭和３９年島根県規則第２２号）その他仕様書等を承知のうえ、入札いたします。</t>
    <phoneticPr fontId="3"/>
  </si>
  <si>
    <t>　令和　　年　　月　　日</t>
    <rPh sb="1" eb="3">
      <t>レイワ</t>
    </rPh>
    <phoneticPr fontId="3"/>
  </si>
  <si>
    <t>　　島根県知事　丸山　達也　　様</t>
    <rPh sb="2" eb="4">
      <t>シマネ</t>
    </rPh>
    <rPh sb="8" eb="10">
      <t>マルヤマ</t>
    </rPh>
    <rPh sb="11" eb="13">
      <t>タツヤ</t>
    </rPh>
    <rPh sb="15" eb="16">
      <t>サマ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</si>
  <si>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</si>
  <si>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phoneticPr fontId="3"/>
  </si>
  <si>
    <t>代表者職氏名</t>
    <rPh sb="3" eb="4">
      <t>ショク</t>
    </rPh>
    <phoneticPr fontId="3"/>
  </si>
  <si>
    <t>代理人</t>
    <rPh sb="0" eb="3">
      <t>ダイリニン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</si>
  <si>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</si>
  <si>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</si>
  <si>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※所在地、商号又は名称、代表者職氏名には、契約を締結する権限を有している者について、</t>
    <rPh sb="1" eb="4">
      <t>ショザイチ</t>
    </rPh>
    <rPh sb="5" eb="7">
      <t>ショウゴウ</t>
    </rPh>
    <rPh sb="7" eb="8">
      <t>マタ</t>
    </rPh>
    <rPh sb="9" eb="11">
      <t>メイショウ</t>
    </rPh>
    <rPh sb="12" eb="15">
      <t>ダイヒョウシャ</t>
    </rPh>
    <rPh sb="15" eb="16">
      <t>ショク</t>
    </rPh>
    <rPh sb="16" eb="18">
      <t>シメイ</t>
    </rPh>
    <rPh sb="21" eb="23">
      <t>ケイヤク</t>
    </rPh>
    <rPh sb="24" eb="26">
      <t>テイケツ</t>
    </rPh>
    <rPh sb="28" eb="30">
      <t>ケンゲン</t>
    </rPh>
    <rPh sb="31" eb="32">
      <t>ユウ</t>
    </rPh>
    <rPh sb="36" eb="37">
      <t>モノ</t>
    </rPh>
    <phoneticPr fontId="3"/>
  </si>
  <si>
    <t xml:space="preserve"> 　記入してください。</t>
    <phoneticPr fontId="3"/>
  </si>
  <si>
    <t xml:space="preserve">※入札額は、入札付属書に記載した３年間合計金額の４施設分を合計し、この合計金額の
　　１１０分の１００に相当する金額を記載すること。    </t>
    <rPh sb="1" eb="4">
      <t>ニュウサツガク</t>
    </rPh>
    <rPh sb="12" eb="14">
      <t>キサイ</t>
    </rPh>
    <rPh sb="18" eb="19">
      <t>カン</t>
    </rPh>
    <rPh sb="25" eb="27">
      <t>シセツ</t>
    </rPh>
    <rPh sb="27" eb="28">
      <t>ブン</t>
    </rPh>
    <rPh sb="29" eb="31">
      <t>ゴウケイ</t>
    </rPh>
    <rPh sb="35" eb="37">
      <t>ゴウケイ</t>
    </rPh>
    <rPh sb="37" eb="39">
      <t>キンガク</t>
    </rPh>
    <rPh sb="46" eb="47">
      <t>ブン</t>
    </rPh>
    <rPh sb="52" eb="54">
      <t>ソウトウ</t>
    </rPh>
    <rPh sb="56" eb="58">
      <t>キンガク</t>
    </rPh>
    <rPh sb="59" eb="61">
      <t>キサイ</t>
    </rPh>
    <phoneticPr fontId="3"/>
  </si>
  <si>
    <t>令和9
年度</t>
    <rPh sb="0" eb="2">
      <t>レイワ</t>
    </rPh>
    <rPh sb="4" eb="6">
      <t>ネンド</t>
    </rPh>
    <phoneticPr fontId="3"/>
  </si>
  <si>
    <t>令和9年度　年間使用予定電力量</t>
    <rPh sb="5" eb="7">
      <t>ネンカン</t>
    </rPh>
    <rPh sb="7" eb="9">
      <t>シヨウ</t>
    </rPh>
    <rPh sb="9" eb="11">
      <t>ヨテイ</t>
    </rPh>
    <rPh sb="11" eb="13">
      <t>デンリョク</t>
    </rPh>
    <rPh sb="13" eb="14">
      <t>リョウ</t>
    </rPh>
    <phoneticPr fontId="3"/>
  </si>
  <si>
    <t>令和9年度
予定料金(年合計)</t>
    <rPh sb="6" eb="8">
      <t>ヨテイ</t>
    </rPh>
    <rPh sb="8" eb="10">
      <t>リョウキン</t>
    </rPh>
    <rPh sb="11" eb="12">
      <t>ネン</t>
    </rPh>
    <rPh sb="12" eb="14">
      <t>ゴウケイ</t>
    </rPh>
    <phoneticPr fontId="3"/>
  </si>
  <si>
    <t>令和10
年度</t>
    <rPh sb="0" eb="2">
      <t>レイワ</t>
    </rPh>
    <rPh sb="5" eb="7">
      <t>ネンド</t>
    </rPh>
    <phoneticPr fontId="3"/>
  </si>
  <si>
    <t>令和10年度　年間使用予定電力量</t>
    <rPh sb="6" eb="8">
      <t>ネンカン</t>
    </rPh>
    <rPh sb="8" eb="10">
      <t>シヨウ</t>
    </rPh>
    <rPh sb="10" eb="12">
      <t>ヨテイ</t>
    </rPh>
    <rPh sb="12" eb="14">
      <t>デンリョク</t>
    </rPh>
    <rPh sb="14" eb="15">
      <t>リョウ</t>
    </rPh>
    <phoneticPr fontId="3"/>
  </si>
  <si>
    <t>令和10年度
予定料金(年合計)</t>
    <rPh sb="7" eb="9">
      <t>ヨテイ</t>
    </rPh>
    <rPh sb="9" eb="11">
      <t>リョウキン</t>
    </rPh>
    <rPh sb="12" eb="13">
      <t>ネン</t>
    </rPh>
    <rPh sb="13" eb="15">
      <t>ゴウケイ</t>
    </rPh>
    <phoneticPr fontId="3"/>
  </si>
  <si>
    <t>３年間の合計金額（税込）</t>
    <rPh sb="1" eb="2">
      <t>ネン</t>
    </rPh>
    <rPh sb="2" eb="3">
      <t>カン</t>
    </rPh>
    <rPh sb="4" eb="6">
      <t>ゴウケイ</t>
    </rPh>
    <rPh sb="6" eb="8">
      <t>キンガク</t>
    </rPh>
    <rPh sb="9" eb="11">
      <t>ゼイコミ</t>
    </rPh>
    <phoneticPr fontId="3"/>
  </si>
  <si>
    <t>３年使用予定電力量</t>
    <rPh sb="1" eb="2">
      <t>ネン</t>
    </rPh>
    <rPh sb="2" eb="4">
      <t>シヨウ</t>
    </rPh>
    <rPh sb="4" eb="6">
      <t>ヨテイ</t>
    </rPh>
    <rPh sb="6" eb="8">
      <t>デンリョク</t>
    </rPh>
    <rPh sb="8" eb="9">
      <t>リョウ</t>
    </rPh>
    <phoneticPr fontId="3"/>
  </si>
  <si>
    <t>３年間の合計金額（税抜）</t>
    <rPh sb="1" eb="2">
      <t>ネン</t>
    </rPh>
    <rPh sb="2" eb="3">
      <t>カン</t>
    </rPh>
    <rPh sb="4" eb="6">
      <t>ゴウケイ</t>
    </rPh>
    <rPh sb="6" eb="8">
      <t>キンガク</t>
    </rPh>
    <rPh sb="9" eb="11">
      <t>ゼイヌキ</t>
    </rPh>
    <phoneticPr fontId="3"/>
  </si>
  <si>
    <t>令和9年度　年間使用予定電力量</t>
    <rPh sb="6" eb="8">
      <t>ネンカン</t>
    </rPh>
    <rPh sb="8" eb="10">
      <t>シヨウ</t>
    </rPh>
    <rPh sb="10" eb="12">
      <t>ヨテイ</t>
    </rPh>
    <rPh sb="12" eb="14">
      <t>デンリョク</t>
    </rPh>
    <rPh sb="14" eb="15">
      <t>リョウ</t>
    </rPh>
    <phoneticPr fontId="3"/>
  </si>
  <si>
    <t>令和10年度　年間使用予定電力量</t>
    <rPh sb="7" eb="9">
      <t>ネンカン</t>
    </rPh>
    <rPh sb="9" eb="11">
      <t>シヨウ</t>
    </rPh>
    <rPh sb="11" eb="13">
      <t>ヨテイ</t>
    </rPh>
    <rPh sb="13" eb="15">
      <t>デンリョク</t>
    </rPh>
    <rPh sb="15" eb="16">
      <t>リョウ</t>
    </rPh>
    <phoneticPr fontId="3"/>
  </si>
  <si>
    <t>３年間の合計金額（税込）</t>
    <rPh sb="1" eb="2">
      <t>ネン</t>
    </rPh>
    <rPh sb="4" eb="6">
      <t>ゴウケイ</t>
    </rPh>
    <rPh sb="6" eb="8">
      <t>キンガク</t>
    </rPh>
    <rPh sb="9" eb="11">
      <t>ゼイコミ</t>
    </rPh>
    <phoneticPr fontId="3"/>
  </si>
  <si>
    <t>３年間使用予定電力量</t>
    <rPh sb="1" eb="2">
      <t>ネン</t>
    </rPh>
    <rPh sb="3" eb="5">
      <t>シヨウ</t>
    </rPh>
    <rPh sb="5" eb="7">
      <t>ヨテイ</t>
    </rPh>
    <rPh sb="7" eb="9">
      <t>デンリョク</t>
    </rPh>
    <rPh sb="9" eb="10">
      <t>リョウ</t>
    </rPh>
    <phoneticPr fontId="3"/>
  </si>
  <si>
    <t>３年間の合計金額（税抜）</t>
    <rPh sb="1" eb="2">
      <t>ネン</t>
    </rPh>
    <rPh sb="4" eb="6">
      <t>ゴウケイ</t>
    </rPh>
    <rPh sb="6" eb="8">
      <t>キンガク</t>
    </rPh>
    <rPh sb="9" eb="11">
      <t>ゼイヌキ</t>
    </rPh>
    <phoneticPr fontId="3"/>
  </si>
  <si>
    <t>予定契約電力
(kW)</t>
    <rPh sb="0" eb="2">
      <t>ヨテイ</t>
    </rPh>
    <rPh sb="2" eb="4">
      <t>ケイヤク</t>
    </rPh>
    <rPh sb="4" eb="6">
      <t>デンリョク</t>
    </rPh>
    <phoneticPr fontId="3"/>
  </si>
  <si>
    <t>令和8
年度</t>
    <rPh sb="0" eb="2">
      <t>レイワ</t>
    </rPh>
    <rPh sb="4" eb="6">
      <t>ネンド</t>
    </rPh>
    <phoneticPr fontId="3"/>
  </si>
  <si>
    <t>令和8年度　年間使用予定電力量</t>
    <rPh sb="5" eb="7">
      <t>ネンカン</t>
    </rPh>
    <rPh sb="7" eb="9">
      <t>シヨウ</t>
    </rPh>
    <rPh sb="9" eb="11">
      <t>ヨテイ</t>
    </rPh>
    <rPh sb="11" eb="13">
      <t>デンリョク</t>
    </rPh>
    <rPh sb="13" eb="14">
      <t>リョウ</t>
    </rPh>
    <phoneticPr fontId="3"/>
  </si>
  <si>
    <t>令和8年度
予定料金(年合計)</t>
    <rPh sb="6" eb="8">
      <t>ヨテイ</t>
    </rPh>
    <rPh sb="8" eb="10">
      <t>リョウキン</t>
    </rPh>
    <rPh sb="11" eb="12">
      <t>ネン</t>
    </rPh>
    <rPh sb="12" eb="14">
      <t>ゴウケイ</t>
    </rPh>
    <phoneticPr fontId="3"/>
  </si>
  <si>
    <t>令和8年度　年間使用予定電力量</t>
    <rPh sb="6" eb="8">
      <t>ネンカン</t>
    </rPh>
    <rPh sb="8" eb="10">
      <t>シヨウ</t>
    </rPh>
    <rPh sb="10" eb="12">
      <t>ヨテイ</t>
    </rPh>
    <rPh sb="12" eb="14">
      <t>デンリョク</t>
    </rPh>
    <rPh sb="14" eb="15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</si>
</sst>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\-#,##0;&quot;-&quot;"/>
    <numFmt numFmtId="177" formatCode="#,##0;\-#,##0;&quot;&quot;"/>
    <numFmt numFmtId="178" formatCode="#,##0.00_ "/>
  </numFmts>
  <fonts count="25" x14ac:knownFonts="1"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2"/>
      <name val="ＭＳ 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7" fillId="0" borderId="0" applyFill="0" applyBorder="0" applyAlignment="0"/>
    <xf numFmtId="0" fontId="8" fillId="0" borderId="24" applyNumberFormat="0" applyAlignment="0" applyProtection="0">
      <alignment horizontal="left" vertical="center"/>
    </xf>
    <xf numFmtId="0" fontId="8" fillId="0" borderId="23">
      <alignment horizontal="left" vertical="center"/>
    </xf>
    <xf numFmtId="0" fontId="9" fillId="0" borderId="0"/>
    <xf numFmtId="0" fontId="10" fillId="0" borderId="0" applyNumberFormat="0" applyFont="0" applyFill="0" applyBorder="0" applyAlignment="0" applyProtection="0">
      <alignment horizontal="left"/>
    </xf>
    <xf numFmtId="0" fontId="11" fillId="0" borderId="25">
      <alignment horizontal="center"/>
    </xf>
    <xf numFmtId="9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26">
      <alignment vertical="top"/>
    </xf>
    <xf numFmtId="0" fontId="1" fillId="0" borderId="0">
      <alignment vertical="center"/>
    </xf>
    <xf numFmtId="0" fontId="13" fillId="0" borderId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14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14" fillId="0" borderId="0" xfId="1" applyFont="1" applyAlignment="1">
      <alignment horizontal="center" vertical="center"/>
    </xf>
    <xf numFmtId="38" fontId="16" fillId="0" borderId="0" xfId="1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9" fontId="6" fillId="0" borderId="3" xfId="1" applyNumberFormat="1" applyFont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40" fontId="6" fillId="0" borderId="36" xfId="1" applyNumberFormat="1" applyFont="1" applyBorder="1" applyAlignment="1">
      <alignment vertical="center"/>
    </xf>
    <xf numFmtId="40" fontId="6" fillId="0" borderId="37" xfId="1" applyNumberFormat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40" fontId="6" fillId="0" borderId="15" xfId="1" applyNumberFormat="1" applyFont="1" applyBorder="1" applyAlignment="1">
      <alignment vertical="center"/>
    </xf>
    <xf numFmtId="9" fontId="6" fillId="0" borderId="15" xfId="1" applyNumberFormat="1" applyFont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40" fontId="6" fillId="0" borderId="39" xfId="1" applyNumberFormat="1" applyFont="1" applyBorder="1" applyAlignment="1">
      <alignment vertical="center"/>
    </xf>
    <xf numFmtId="40" fontId="6" fillId="0" borderId="40" xfId="1" applyNumberFormat="1" applyFont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 wrapText="1"/>
    </xf>
    <xf numFmtId="40" fontId="6" fillId="0" borderId="27" xfId="1" applyNumberFormat="1" applyFont="1" applyBorder="1" applyAlignment="1">
      <alignment vertical="center"/>
    </xf>
    <xf numFmtId="38" fontId="18" fillId="0" borderId="4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18" fillId="0" borderId="14" xfId="1" applyFont="1" applyBorder="1" applyAlignment="1">
      <alignment horizontal="center" vertical="center"/>
    </xf>
    <xf numFmtId="40" fontId="6" fillId="0" borderId="3" xfId="1" applyNumberFormat="1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0" xfId="1" applyFont="1" applyBorder="1" applyAlignment="1">
      <alignment vertical="center"/>
    </xf>
    <xf numFmtId="40" fontId="6" fillId="0" borderId="49" xfId="1" applyNumberFormat="1" applyFont="1" applyBorder="1" applyAlignment="1">
      <alignment vertical="center"/>
    </xf>
    <xf numFmtId="9" fontId="6" fillId="0" borderId="49" xfId="1" applyNumberFormat="1" applyFont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40" fontId="6" fillId="0" borderId="51" xfId="1" applyNumberFormat="1" applyFont="1" applyBorder="1" applyAlignment="1">
      <alignment vertical="center"/>
    </xf>
    <xf numFmtId="40" fontId="6" fillId="0" borderId="52" xfId="1" applyNumberFormat="1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20" fillId="0" borderId="0" xfId="15" applyFont="1" applyBorder="1" applyAlignment="1">
      <alignment vertical="center"/>
    </xf>
    <xf numFmtId="0" fontId="20" fillId="0" borderId="0" xfId="15" applyFont="1" applyAlignment="1">
      <alignment vertical="center"/>
    </xf>
    <xf numFmtId="0" fontId="20" fillId="0" borderId="0" xfId="15" applyFont="1" applyAlignment="1"/>
    <xf numFmtId="0" fontId="20" fillId="0" borderId="60" xfId="15" applyFont="1" applyBorder="1" applyAlignment="1">
      <alignment vertical="center"/>
    </xf>
    <xf numFmtId="0" fontId="20" fillId="0" borderId="60" xfId="15" applyFont="1" applyBorder="1" applyAlignment="1">
      <alignment horizontal="center" vertical="center"/>
    </xf>
    <xf numFmtId="0" fontId="20" fillId="0" borderId="65" xfId="15" applyFont="1" applyBorder="1" applyAlignment="1">
      <alignment vertical="center"/>
    </xf>
    <xf numFmtId="177" fontId="6" fillId="0" borderId="12" xfId="1" applyNumberFormat="1" applyFont="1" applyBorder="1" applyAlignment="1">
      <alignment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45" xfId="1" applyNumberFormat="1" applyFont="1" applyBorder="1" applyAlignment="1">
      <alignment vertical="center" shrinkToFit="1"/>
    </xf>
    <xf numFmtId="4" fontId="6" fillId="0" borderId="12" xfId="1" applyNumberFormat="1" applyFont="1" applyBorder="1" applyAlignment="1">
      <alignment vertical="center" shrinkToFit="1"/>
    </xf>
    <xf numFmtId="4" fontId="6" fillId="0" borderId="16" xfId="1" applyNumberFormat="1" applyFont="1" applyBorder="1" applyAlignment="1">
      <alignment vertical="center" shrinkToFit="1"/>
    </xf>
    <xf numFmtId="4" fontId="6" fillId="0" borderId="45" xfId="1" applyNumberFormat="1" applyFont="1" applyBorder="1" applyAlignment="1">
      <alignment vertical="center" shrinkToFit="1"/>
    </xf>
    <xf numFmtId="178" fontId="6" fillId="0" borderId="2" xfId="1" applyNumberFormat="1" applyFont="1" applyBorder="1" applyAlignment="1">
      <alignment vertical="center" shrinkToFit="1"/>
    </xf>
    <xf numFmtId="178" fontId="6" fillId="0" borderId="14" xfId="1" applyNumberFormat="1" applyFont="1" applyBorder="1" applyAlignment="1">
      <alignment vertical="center" shrinkToFit="1"/>
    </xf>
    <xf numFmtId="178" fontId="6" fillId="0" borderId="11" xfId="1" applyNumberFormat="1" applyFont="1" applyBorder="1" applyAlignment="1">
      <alignment vertical="center" shrinkToFit="1"/>
    </xf>
    <xf numFmtId="178" fontId="6" fillId="0" borderId="15" xfId="1" applyNumberFormat="1" applyFont="1" applyBorder="1" applyAlignment="1">
      <alignment vertical="center"/>
    </xf>
    <xf numFmtId="4" fontId="6" fillId="0" borderId="28" xfId="1" applyNumberFormat="1" applyFont="1" applyBorder="1" applyAlignment="1">
      <alignment vertical="center"/>
    </xf>
    <xf numFmtId="4" fontId="6" fillId="0" borderId="2" xfId="1" applyNumberFormat="1" applyFont="1" applyBorder="1" applyAlignment="1">
      <alignment vertical="center"/>
    </xf>
    <xf numFmtId="177" fontId="6" fillId="0" borderId="2" xfId="1" applyNumberFormat="1" applyFont="1" applyBorder="1" applyAlignment="1">
      <alignment vertical="center"/>
    </xf>
    <xf numFmtId="4" fontId="6" fillId="0" borderId="29" xfId="1" applyNumberFormat="1" applyFont="1" applyBorder="1" applyAlignment="1">
      <alignment vertical="center"/>
    </xf>
    <xf numFmtId="4" fontId="6" fillId="0" borderId="14" xfId="1" applyNumberFormat="1" applyFont="1" applyBorder="1" applyAlignment="1">
      <alignment vertical="center"/>
    </xf>
    <xf numFmtId="177" fontId="6" fillId="0" borderId="14" xfId="1" applyNumberFormat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4" fontId="6" fillId="0" borderId="40" xfId="1" applyNumberFormat="1" applyFont="1" applyBorder="1" applyAlignment="1">
      <alignment vertical="center"/>
    </xf>
    <xf numFmtId="4" fontId="6" fillId="0" borderId="53" xfId="1" applyNumberFormat="1" applyFont="1" applyBorder="1" applyAlignment="1">
      <alignment vertical="center"/>
    </xf>
    <xf numFmtId="4" fontId="6" fillId="0" borderId="11" xfId="1" applyNumberFormat="1" applyFont="1" applyBorder="1" applyAlignment="1">
      <alignment vertical="center"/>
    </xf>
    <xf numFmtId="177" fontId="6" fillId="0" borderId="44" xfId="1" applyNumberFormat="1" applyFont="1" applyBorder="1" applyAlignment="1">
      <alignment vertical="center"/>
    </xf>
    <xf numFmtId="38" fontId="18" fillId="0" borderId="69" xfId="1" applyFont="1" applyBorder="1" applyAlignment="1">
      <alignment vertical="center"/>
    </xf>
    <xf numFmtId="4" fontId="6" fillId="0" borderId="15" xfId="1" applyNumberFormat="1" applyFont="1" applyBorder="1" applyAlignment="1">
      <alignment vertical="center" shrinkToFit="1"/>
    </xf>
    <xf numFmtId="38" fontId="18" fillId="0" borderId="11" xfId="1" applyFont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38" fontId="15" fillId="0" borderId="0" xfId="1" applyFont="1" applyAlignment="1">
      <alignment horizontal="center" vertical="center"/>
    </xf>
    <xf numFmtId="0" fontId="23" fillId="0" borderId="0" xfId="15" applyFont="1" applyBorder="1" applyAlignment="1">
      <alignment vertical="center" wrapText="1"/>
    </xf>
    <xf numFmtId="0" fontId="23" fillId="0" borderId="0" xfId="15" applyFont="1" applyBorder="1" applyAlignment="1">
      <alignment vertical="center"/>
    </xf>
    <xf numFmtId="0" fontId="20" fillId="0" borderId="0" xfId="15" applyFont="1" applyBorder="1" applyAlignment="1">
      <alignment horizontal="left" vertical="center" wrapText="1"/>
    </xf>
    <xf numFmtId="0" fontId="20" fillId="0" borderId="0" xfId="15" applyFont="1" applyBorder="1" applyAlignment="1">
      <alignment horizontal="center" vertical="center"/>
    </xf>
    <xf numFmtId="0" fontId="21" fillId="0" borderId="0" xfId="15" applyFont="1" applyBorder="1" applyAlignment="1">
      <alignment horizontal="center" vertical="center"/>
    </xf>
    <xf numFmtId="0" fontId="22" fillId="0" borderId="0" xfId="15" applyFont="1" applyBorder="1" applyAlignment="1">
      <alignment horizontal="center" vertical="center"/>
    </xf>
    <xf numFmtId="41" fontId="20" fillId="0" borderId="0" xfId="15" applyNumberFormat="1" applyFont="1" applyBorder="1" applyAlignment="1">
      <alignment horizontal="center" vertical="center"/>
    </xf>
    <xf numFmtId="0" fontId="20" fillId="0" borderId="57" xfId="15" applyFont="1" applyBorder="1" applyAlignment="1">
      <alignment horizontal="center" vertical="center" wrapText="1"/>
    </xf>
    <xf numFmtId="0" fontId="20" fillId="0" borderId="58" xfId="15" applyFont="1" applyBorder="1" applyAlignment="1">
      <alignment horizontal="center" vertical="center"/>
    </xf>
    <xf numFmtId="0" fontId="20" fillId="0" borderId="4" xfId="15" applyFont="1" applyBorder="1" applyAlignment="1">
      <alignment horizontal="center" vertical="center"/>
    </xf>
    <xf numFmtId="0" fontId="20" fillId="0" borderId="61" xfId="15" applyFont="1" applyBorder="1" applyAlignment="1">
      <alignment horizontal="center" vertical="center"/>
    </xf>
    <xf numFmtId="0" fontId="20" fillId="0" borderId="62" xfId="15" applyFont="1" applyBorder="1" applyAlignment="1">
      <alignment horizontal="center" vertical="center"/>
    </xf>
    <xf numFmtId="0" fontId="20" fillId="0" borderId="63" xfId="15" applyFont="1" applyBorder="1" applyAlignment="1">
      <alignment horizontal="center" vertical="center"/>
    </xf>
    <xf numFmtId="0" fontId="20" fillId="0" borderId="57" xfId="15" applyFont="1" applyBorder="1" applyAlignment="1">
      <alignment horizontal="center" vertical="center"/>
    </xf>
    <xf numFmtId="0" fontId="20" fillId="0" borderId="59" xfId="15" applyFont="1" applyBorder="1" applyAlignment="1">
      <alignment horizontal="center" vertical="center"/>
    </xf>
    <xf numFmtId="0" fontId="20" fillId="0" borderId="64" xfId="15" applyFont="1" applyBorder="1" applyAlignment="1">
      <alignment horizontal="center" vertical="center"/>
    </xf>
    <xf numFmtId="38" fontId="18" fillId="0" borderId="21" xfId="1" applyFont="1" applyBorder="1" applyAlignment="1">
      <alignment horizontal="center" vertical="center"/>
    </xf>
    <xf numFmtId="38" fontId="18" fillId="0" borderId="30" xfId="1" applyFont="1" applyBorder="1" applyAlignment="1">
      <alignment horizontal="center" vertical="center"/>
    </xf>
    <xf numFmtId="38" fontId="18" fillId="0" borderId="22" xfId="1" applyFont="1" applyBorder="1" applyAlignment="1">
      <alignment horizontal="center" vertical="center"/>
    </xf>
    <xf numFmtId="38" fontId="18" fillId="0" borderId="25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 wrapText="1"/>
    </xf>
    <xf numFmtId="38" fontId="18" fillId="0" borderId="13" xfId="1" applyFont="1" applyBorder="1" applyAlignment="1">
      <alignment horizontal="center" vertical="center"/>
    </xf>
    <xf numFmtId="38" fontId="18" fillId="0" borderId="1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8" fillId="0" borderId="19" xfId="1" applyFont="1" applyBorder="1" applyAlignment="1">
      <alignment horizontal="center" vertical="center"/>
    </xf>
    <xf numFmtId="38" fontId="18" fillId="0" borderId="42" xfId="1" applyFont="1" applyBorder="1" applyAlignment="1">
      <alignment horizontal="right" vertical="center"/>
    </xf>
    <xf numFmtId="38" fontId="18" fillId="0" borderId="43" xfId="1" applyFont="1" applyBorder="1" applyAlignment="1">
      <alignment horizontal="right" vertical="center"/>
    </xf>
    <xf numFmtId="38" fontId="15" fillId="0" borderId="0" xfId="1" applyFont="1" applyAlignment="1">
      <alignment horizontal="center" vertical="center"/>
    </xf>
    <xf numFmtId="38" fontId="18" fillId="0" borderId="54" xfId="1" applyFont="1" applyBorder="1" applyAlignment="1">
      <alignment horizontal="center" vertical="center"/>
    </xf>
    <xf numFmtId="38" fontId="18" fillId="0" borderId="23" xfId="1" applyFont="1" applyBorder="1" applyAlignment="1">
      <alignment horizontal="center" vertical="center"/>
    </xf>
    <xf numFmtId="38" fontId="18" fillId="0" borderId="56" xfId="1" applyFont="1" applyBorder="1" applyAlignment="1">
      <alignment horizontal="center" vertical="center"/>
    </xf>
    <xf numFmtId="38" fontId="18" fillId="0" borderId="11" xfId="1" applyFont="1" applyBorder="1" applyAlignment="1">
      <alignment horizontal="center" vertical="center"/>
    </xf>
    <xf numFmtId="38" fontId="18" fillId="0" borderId="55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 wrapText="1"/>
    </xf>
    <xf numFmtId="38" fontId="18" fillId="0" borderId="1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38" fontId="18" fillId="0" borderId="6" xfId="1" applyFont="1" applyBorder="1" applyAlignment="1">
      <alignment horizontal="center" vertical="center"/>
    </xf>
    <xf numFmtId="38" fontId="18" fillId="0" borderId="3" xfId="1" applyFont="1" applyBorder="1" applyAlignment="1">
      <alignment horizontal="center" vertical="center"/>
    </xf>
    <xf numFmtId="38" fontId="18" fillId="0" borderId="28" xfId="1" applyFont="1" applyBorder="1" applyAlignment="1">
      <alignment horizontal="center" vertical="center"/>
    </xf>
    <xf numFmtId="38" fontId="18" fillId="0" borderId="7" xfId="1" applyFont="1" applyBorder="1" applyAlignment="1">
      <alignment horizontal="center" vertical="center" wrapText="1"/>
    </xf>
    <xf numFmtId="38" fontId="18" fillId="0" borderId="5" xfId="1" applyFont="1" applyBorder="1" applyAlignment="1">
      <alignment horizontal="center" vertical="center" wrapText="1"/>
    </xf>
    <xf numFmtId="38" fontId="18" fillId="0" borderId="8" xfId="1" applyFont="1" applyBorder="1" applyAlignment="1">
      <alignment horizontal="center" vertical="center" wrapText="1"/>
    </xf>
    <xf numFmtId="38" fontId="18" fillId="0" borderId="32" xfId="1" applyFont="1" applyBorder="1" applyAlignment="1">
      <alignment horizontal="center" vertical="center" wrapText="1"/>
    </xf>
    <xf numFmtId="38" fontId="18" fillId="0" borderId="9" xfId="1" applyFont="1" applyBorder="1" applyAlignment="1">
      <alignment horizontal="center" vertical="center" wrapText="1"/>
    </xf>
    <xf numFmtId="38" fontId="18" fillId="0" borderId="34" xfId="1" applyFont="1" applyBorder="1" applyAlignment="1">
      <alignment horizontal="center" vertical="center" wrapText="1"/>
    </xf>
    <xf numFmtId="38" fontId="18" fillId="0" borderId="33" xfId="1" applyFont="1" applyBorder="1" applyAlignment="1">
      <alignment horizontal="center" vertical="center" wrapText="1"/>
    </xf>
    <xf numFmtId="38" fontId="18" fillId="0" borderId="17" xfId="1" applyFont="1" applyBorder="1" applyAlignment="1">
      <alignment horizontal="center" vertical="center" wrapText="1"/>
    </xf>
    <xf numFmtId="38" fontId="17" fillId="0" borderId="7" xfId="1" applyFont="1" applyBorder="1" applyAlignment="1">
      <alignment horizontal="center" vertical="center" wrapText="1"/>
    </xf>
    <xf numFmtId="38" fontId="17" fillId="0" borderId="5" xfId="1" applyFont="1" applyBorder="1" applyAlignment="1">
      <alignment horizontal="center" vertical="center" wrapText="1"/>
    </xf>
    <xf numFmtId="38" fontId="18" fillId="0" borderId="31" xfId="1" applyFont="1" applyBorder="1" applyAlignment="1">
      <alignment horizontal="center" vertical="center" wrapText="1"/>
    </xf>
    <xf numFmtId="38" fontId="18" fillId="0" borderId="21" xfId="1" applyFont="1" applyBorder="1" applyAlignment="1">
      <alignment horizontal="center" vertical="center" wrapText="1"/>
    </xf>
    <xf numFmtId="38" fontId="18" fillId="0" borderId="30" xfId="1" applyFont="1" applyBorder="1" applyAlignment="1">
      <alignment horizontal="center" vertical="center" wrapText="1"/>
    </xf>
    <xf numFmtId="38" fontId="18" fillId="0" borderId="22" xfId="1" applyFont="1" applyBorder="1" applyAlignment="1">
      <alignment horizontal="center" vertical="center" wrapText="1"/>
    </xf>
    <xf numFmtId="38" fontId="18" fillId="0" borderId="25" xfId="1" applyFont="1" applyBorder="1" applyAlignment="1">
      <alignment horizontal="center" vertical="center" wrapText="1"/>
    </xf>
    <xf numFmtId="177" fontId="18" fillId="0" borderId="42" xfId="1" applyNumberFormat="1" applyFont="1" applyBorder="1" applyAlignment="1">
      <alignment vertical="center"/>
    </xf>
    <xf numFmtId="177" fontId="18" fillId="0" borderId="43" xfId="1" applyNumberFormat="1" applyFont="1" applyBorder="1" applyAlignment="1">
      <alignment vertical="center"/>
    </xf>
    <xf numFmtId="38" fontId="18" fillId="0" borderId="6" xfId="1" applyFont="1" applyBorder="1" applyAlignment="1">
      <alignment horizontal="center" vertical="center" wrapText="1"/>
    </xf>
    <xf numFmtId="38" fontId="18" fillId="0" borderId="46" xfId="1" applyFont="1" applyBorder="1" applyAlignment="1">
      <alignment horizontal="center" wrapText="1"/>
    </xf>
    <xf numFmtId="38" fontId="18" fillId="0" borderId="41" xfId="1" applyFont="1" applyBorder="1" applyAlignment="1">
      <alignment horizontal="center"/>
    </xf>
    <xf numFmtId="38" fontId="18" fillId="0" borderId="20" xfId="1" applyFont="1" applyBorder="1" applyAlignment="1">
      <alignment horizontal="center"/>
    </xf>
    <xf numFmtId="38" fontId="18" fillId="0" borderId="41" xfId="1" applyFont="1" applyBorder="1" applyAlignment="1">
      <alignment horizontal="center" vertical="center"/>
    </xf>
    <xf numFmtId="38" fontId="18" fillId="0" borderId="20" xfId="1" applyFont="1" applyBorder="1" applyAlignment="1">
      <alignment horizontal="center" vertical="center"/>
    </xf>
    <xf numFmtId="38" fontId="18" fillId="0" borderId="66" xfId="1" applyFont="1" applyBorder="1" applyAlignment="1">
      <alignment horizontal="center" vertical="center" wrapText="1"/>
    </xf>
    <xf numFmtId="38" fontId="18" fillId="0" borderId="67" xfId="1" applyFont="1" applyBorder="1" applyAlignment="1">
      <alignment horizontal="center" vertical="center" wrapText="1"/>
    </xf>
    <xf numFmtId="38" fontId="18" fillId="0" borderId="68" xfId="1" applyFont="1" applyBorder="1" applyAlignment="1">
      <alignment horizontal="center" vertical="center" wrapText="1"/>
    </xf>
    <xf numFmtId="38" fontId="18" fillId="0" borderId="70" xfId="1" applyFont="1" applyBorder="1" applyAlignment="1">
      <alignment horizontal="center" vertical="center"/>
    </xf>
    <xf numFmtId="38" fontId="18" fillId="0" borderId="72" xfId="1" applyFont="1" applyBorder="1" applyAlignment="1">
      <alignment horizontal="center" vertical="center"/>
    </xf>
    <xf numFmtId="40" fontId="18" fillId="0" borderId="21" xfId="1" applyNumberFormat="1" applyFont="1" applyBorder="1" applyAlignment="1">
      <alignment horizontal="center" vertical="center" wrapText="1"/>
    </xf>
    <xf numFmtId="40" fontId="18" fillId="0" borderId="30" xfId="1" applyNumberFormat="1" applyFont="1" applyBorder="1" applyAlignment="1">
      <alignment horizontal="center" vertical="center" wrapText="1"/>
    </xf>
    <xf numFmtId="40" fontId="18" fillId="0" borderId="71" xfId="1" applyNumberFormat="1" applyFont="1" applyBorder="1" applyAlignment="1">
      <alignment horizontal="center" vertical="center" wrapText="1"/>
    </xf>
    <xf numFmtId="40" fontId="18" fillId="0" borderId="22" xfId="1" applyNumberFormat="1" applyFont="1" applyBorder="1" applyAlignment="1">
      <alignment horizontal="center" vertical="center" wrapText="1"/>
    </xf>
    <xf numFmtId="40" fontId="18" fillId="0" borderId="25" xfId="1" applyNumberFormat="1" applyFont="1" applyBorder="1" applyAlignment="1">
      <alignment horizontal="center" vertical="center" wrapText="1"/>
    </xf>
    <xf numFmtId="40" fontId="18" fillId="0" borderId="73" xfId="1" applyNumberFormat="1" applyFont="1" applyBorder="1" applyAlignment="1">
      <alignment horizontal="center" vertical="center" wrapText="1"/>
    </xf>
    <xf numFmtId="38" fontId="18" fillId="0" borderId="71" xfId="1" applyFont="1" applyBorder="1" applyAlignment="1">
      <alignment vertical="center"/>
    </xf>
    <xf numFmtId="38" fontId="18" fillId="0" borderId="73" xfId="1" applyFont="1" applyBorder="1" applyAlignment="1">
      <alignment vertical="center"/>
    </xf>
    <xf numFmtId="0" fontId="24" fillId="0" borderId="47" xfId="0" applyFont="1" applyBorder="1" applyAlignment="1">
      <alignment horizontal="center" vertical="center"/>
    </xf>
    <xf numFmtId="38" fontId="24" fillId="0" borderId="48" xfId="1" applyFont="1" applyBorder="1">
      <alignment vertical="center"/>
    </xf>
    <xf numFmtId="38" fontId="24" fillId="0" borderId="47" xfId="1" applyFont="1" applyBorder="1">
      <alignment vertical="center"/>
    </xf>
  </cellXfs>
  <cellStyles count="16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PSChar" xfId="6" xr:uid="{00000000-0005-0000-0000-000004000000}"/>
    <cellStyle name="PSHeading" xfId="7" xr:uid="{00000000-0005-0000-0000-000005000000}"/>
    <cellStyle name="パーセント 2" xfId="8" xr:uid="{00000000-0005-0000-0000-000006000000}"/>
    <cellStyle name="桁区切り" xfId="1" builtinId="6"/>
    <cellStyle name="桁区切り 2" xfId="9" xr:uid="{00000000-0005-0000-0000-000008000000}"/>
    <cellStyle name="桁区切り 3" xfId="14" xr:uid="{00000000-0005-0000-0000-000009000000}"/>
    <cellStyle name="内訳書" xfId="10" xr:uid="{00000000-0005-0000-0000-00000A000000}"/>
    <cellStyle name="標準" xfId="0" builtinId="0"/>
    <cellStyle name="標準 2" xfId="11" xr:uid="{00000000-0005-0000-0000-00000C000000}"/>
    <cellStyle name="標準 3" xfId="13" xr:uid="{00000000-0005-0000-0000-00000D000000}"/>
    <cellStyle name="標準 4" xfId="15" xr:uid="{00000000-0005-0000-0000-00000E000000}"/>
    <cellStyle name="未定義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27</xdr:row>
      <xdr:rowOff>171450</xdr:rowOff>
    </xdr:from>
    <xdr:to>
      <xdr:col>9</xdr:col>
      <xdr:colOff>257175</xdr:colOff>
      <xdr:row>30</xdr:row>
      <xdr:rowOff>161925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0" y="7924800"/>
          <a:ext cx="47625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view="pageBreakPreview" topLeftCell="A10" zoomScale="136" zoomScaleNormal="100" zoomScaleSheetLayoutView="136" workbookViewId="0">
      <selection activeCell="A10" sqref="A1:XFD1048576"/>
    </sheetView>
  </sheetViews>
  <sheetFormatPr defaultColWidth="9" defaultRowHeight="13.5" x14ac:dyDescent="0.15"/>
  <cols>
    <col min="1" max="1" width="2.75" style="34" customWidth="1"/>
    <col min="2" max="19" width="4.625" style="34" customWidth="1"/>
    <col min="20" max="20" width="2.625" style="34" customWidth="1"/>
    <col min="21" max="16384" width="9" style="35"/>
  </cols>
  <sheetData>
    <row r="1" spans="2:24" ht="18" customHeight="1" x14ac:dyDescent="0.15"/>
    <row r="2" spans="2:24" ht="18" customHeight="1" x14ac:dyDescent="0.15">
      <c r="B2" s="34" t="s">
        <v>50</v>
      </c>
    </row>
    <row r="3" spans="2:24" ht="18" customHeight="1" x14ac:dyDescent="0.15"/>
    <row r="4" spans="2:24" ht="30.75" customHeight="1" x14ac:dyDescent="0.15">
      <c r="B4" s="70" t="s">
        <v>51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2:24" ht="20.100000000000001" customHeight="1" x14ac:dyDescent="0.15">
      <c r="I5" s="71" t="s">
        <v>52</v>
      </c>
      <c r="J5" s="71"/>
      <c r="K5" s="71"/>
      <c r="L5" s="71"/>
    </row>
    <row r="6" spans="2:24" ht="20.100000000000001" customHeight="1" x14ac:dyDescent="0.15"/>
    <row r="7" spans="2:24" ht="20.100000000000001" customHeight="1" x14ac:dyDescent="0.15"/>
    <row r="8" spans="2:24" ht="20.100000000000001" customHeight="1" x14ac:dyDescent="0.15">
      <c r="B8" s="34" t="s">
        <v>53</v>
      </c>
      <c r="F8" s="34" t="s">
        <v>54</v>
      </c>
    </row>
    <row r="9" spans="2:24" ht="20.100000000000001" customHeight="1" x14ac:dyDescent="0.15">
      <c r="F9" s="72"/>
      <c r="G9" s="72"/>
      <c r="H9" s="72"/>
      <c r="I9" s="69"/>
      <c r="J9" s="69"/>
    </row>
    <row r="10" spans="2:24" ht="20.100000000000001" customHeight="1" x14ac:dyDescent="0.15">
      <c r="B10" s="34" t="s">
        <v>55</v>
      </c>
      <c r="X10" s="36"/>
    </row>
    <row r="11" spans="2:24" ht="18" customHeight="1" x14ac:dyDescent="0.15">
      <c r="B11" s="73" t="s">
        <v>56</v>
      </c>
      <c r="C11" s="74"/>
      <c r="D11" s="74"/>
      <c r="E11" s="75"/>
      <c r="F11" s="79" t="s">
        <v>57</v>
      </c>
      <c r="G11" s="80"/>
      <c r="H11" s="37"/>
      <c r="I11" s="38" t="s">
        <v>58</v>
      </c>
      <c r="J11" s="38" t="s">
        <v>59</v>
      </c>
      <c r="K11" s="38" t="s">
        <v>60</v>
      </c>
      <c r="L11" s="38" t="s">
        <v>61</v>
      </c>
      <c r="M11" s="38" t="s">
        <v>62</v>
      </c>
      <c r="N11" s="38" t="s">
        <v>59</v>
      </c>
      <c r="O11" s="38" t="s">
        <v>60</v>
      </c>
      <c r="P11" s="38" t="s">
        <v>61</v>
      </c>
      <c r="Q11" s="38" t="s">
        <v>63</v>
      </c>
      <c r="R11" s="74" t="s">
        <v>64</v>
      </c>
      <c r="S11" s="75"/>
    </row>
    <row r="12" spans="2:24" ht="56.25" customHeight="1" x14ac:dyDescent="0.15">
      <c r="B12" s="76"/>
      <c r="C12" s="77"/>
      <c r="D12" s="77"/>
      <c r="E12" s="78"/>
      <c r="F12" s="76"/>
      <c r="G12" s="81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77"/>
      <c r="S12" s="78"/>
    </row>
    <row r="13" spans="2:24" ht="35.25" customHeight="1" x14ac:dyDescent="0.15">
      <c r="C13" s="66" t="s">
        <v>76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2:24" ht="27" customHeight="1" x14ac:dyDescent="0.15"/>
    <row r="15" spans="2:24" ht="38.25" customHeight="1" x14ac:dyDescent="0.15">
      <c r="B15" s="68" t="s">
        <v>65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2:24" ht="20.100000000000001" customHeight="1" x14ac:dyDescent="0.15"/>
    <row r="17" spans="2:11" ht="20.100000000000001" customHeight="1" x14ac:dyDescent="0.15"/>
    <row r="18" spans="2:11" ht="20.100000000000001" customHeight="1" x14ac:dyDescent="0.15"/>
    <row r="19" spans="2:11" ht="20.100000000000001" customHeight="1" x14ac:dyDescent="0.15">
      <c r="B19" s="34" t="s">
        <v>66</v>
      </c>
    </row>
    <row r="20" spans="2:11" ht="20.100000000000001" customHeight="1" x14ac:dyDescent="0.15"/>
    <row r="21" spans="2:11" ht="20.100000000000001" customHeight="1" x14ac:dyDescent="0.15">
      <c r="B21" s="34" t="s">
        <v>67</v>
      </c>
    </row>
    <row r="22" spans="2:11" ht="20.100000000000001" customHeight="1" x14ac:dyDescent="0.15"/>
    <row r="23" spans="2:11" ht="20.100000000000001" customHeight="1" x14ac:dyDescent="0.15">
      <c r="K23" s="34" t="s">
        <v>68</v>
      </c>
    </row>
    <row r="24" spans="2:11" ht="20.100000000000001" customHeight="1" x14ac:dyDescent="0.15">
      <c r="K24" s="34" t="s">
        <v>69</v>
      </c>
    </row>
    <row r="25" spans="2:11" ht="20.100000000000001" customHeight="1" x14ac:dyDescent="0.15">
      <c r="K25" s="34" t="s">
        <v>70</v>
      </c>
    </row>
    <row r="26" spans="2:11" ht="19.5" customHeight="1" x14ac:dyDescent="0.15"/>
    <row r="27" spans="2:11" ht="20.100000000000001" customHeight="1" x14ac:dyDescent="0.15"/>
    <row r="28" spans="2:11" ht="20.100000000000001" customHeight="1" x14ac:dyDescent="0.15"/>
    <row r="29" spans="2:11" ht="20.100000000000001" customHeight="1" x14ac:dyDescent="0.15">
      <c r="H29" s="69" t="s">
        <v>71</v>
      </c>
      <c r="I29" s="69"/>
      <c r="K29" s="34" t="s">
        <v>72</v>
      </c>
    </row>
    <row r="30" spans="2:11" ht="20.100000000000001" customHeight="1" x14ac:dyDescent="0.15">
      <c r="H30" s="69"/>
      <c r="I30" s="69"/>
      <c r="K30" s="34" t="s">
        <v>73</v>
      </c>
    </row>
    <row r="31" spans="2:11" ht="20.100000000000001" customHeight="1" x14ac:dyDescent="0.15"/>
    <row r="32" spans="2:11" ht="18" customHeight="1" x14ac:dyDescent="0.15"/>
    <row r="33" spans="2:8" ht="18" customHeight="1" x14ac:dyDescent="0.15"/>
    <row r="34" spans="2:8" ht="16.5" customHeight="1" x14ac:dyDescent="0.15">
      <c r="B34" s="35" t="s">
        <v>74</v>
      </c>
      <c r="C34" s="35"/>
      <c r="D34" s="35"/>
      <c r="E34" s="35"/>
      <c r="F34" s="35"/>
      <c r="G34" s="35"/>
      <c r="H34" s="35"/>
    </row>
    <row r="35" spans="2:8" ht="16.5" customHeight="1" x14ac:dyDescent="0.15">
      <c r="B35" s="35" t="s">
        <v>75</v>
      </c>
      <c r="C35" s="35"/>
      <c r="D35" s="35"/>
      <c r="E35" s="35"/>
      <c r="F35" s="35"/>
      <c r="G35" s="35"/>
      <c r="H35" s="35"/>
    </row>
    <row r="36" spans="2:8" ht="16.5" customHeight="1" x14ac:dyDescent="0.15"/>
    <row r="37" spans="2:8" ht="16.5" customHeight="1" x14ac:dyDescent="0.15"/>
    <row r="38" spans="2:8" ht="14.1" customHeight="1" x14ac:dyDescent="0.15"/>
    <row r="39" spans="2:8" ht="14.1" customHeight="1" x14ac:dyDescent="0.15"/>
    <row r="40" spans="2:8" ht="14.1" customHeight="1" x14ac:dyDescent="0.15"/>
    <row r="41" spans="2:8" ht="14.1" customHeight="1" x14ac:dyDescent="0.15"/>
    <row r="42" spans="2:8" ht="14.1" customHeight="1" x14ac:dyDescent="0.15"/>
  </sheetData>
  <mergeCells count="10">
    <mergeCell ref="C13:S13"/>
    <mergeCell ref="B15:S15"/>
    <mergeCell ref="H29:I30"/>
    <mergeCell ref="B4:S4"/>
    <mergeCell ref="I5:L5"/>
    <mergeCell ref="F9:H9"/>
    <mergeCell ref="I9:J9"/>
    <mergeCell ref="B11:E12"/>
    <mergeCell ref="F11:G12"/>
    <mergeCell ref="R11:S12"/>
  </mergeCells>
  <phoneticPr fontId="2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75"/>
  <sheetViews>
    <sheetView view="pageBreakPreview" topLeftCell="A48" zoomScale="124" zoomScaleNormal="100" zoomScaleSheetLayoutView="124" workbookViewId="0">
      <selection activeCell="A48" sqref="A1:XFD1048576"/>
    </sheetView>
  </sheetViews>
  <sheetFormatPr defaultColWidth="9" defaultRowHeight="16.5" customHeight="1" x14ac:dyDescent="0.15"/>
  <cols>
    <col min="1" max="1" width="9" style="3"/>
    <col min="2" max="2" width="5.375" style="3" customWidth="1"/>
    <col min="3" max="3" width="7.75" style="3" customWidth="1"/>
    <col min="4" max="4" width="8.375" style="3" customWidth="1"/>
    <col min="5" max="5" width="6.375" style="3" customWidth="1"/>
    <col min="6" max="6" width="9.625" style="3" customWidth="1"/>
    <col min="7" max="7" width="8.625" style="3" customWidth="1"/>
    <col min="8" max="8" width="6.625" style="3" customWidth="1"/>
    <col min="9" max="9" width="9.625" style="3" customWidth="1"/>
    <col min="10" max="10" width="8.625" style="3" customWidth="1"/>
    <col min="11" max="11" width="6.625" style="3" customWidth="1"/>
    <col min="12" max="12" width="9.625" style="3" customWidth="1"/>
    <col min="13" max="13" width="9" style="3"/>
    <col min="14" max="14" width="6.625" style="3" customWidth="1"/>
    <col min="15" max="15" width="9.625" style="3" customWidth="1"/>
    <col min="16" max="16" width="9" style="3"/>
    <col min="17" max="17" width="6.625" style="3" customWidth="1"/>
    <col min="18" max="21" width="9.625" style="3" customWidth="1"/>
    <col min="22" max="22" width="12.625" style="3" customWidth="1"/>
    <col min="23" max="24" width="12.625" style="3" hidden="1" customWidth="1"/>
    <col min="25" max="25" width="9.75" style="3" hidden="1" customWidth="1"/>
    <col min="26" max="26" width="9" style="3" hidden="1" customWidth="1"/>
    <col min="27" max="27" width="9" style="3" customWidth="1"/>
    <col min="28" max="16384" width="9" style="3"/>
  </cols>
  <sheetData>
    <row r="1" spans="1:26" ht="17.100000000000001" customHeight="1" x14ac:dyDescent="0.15">
      <c r="A1" s="99" t="s">
        <v>39</v>
      </c>
      <c r="B1" s="99"/>
      <c r="C1" s="99"/>
      <c r="D1" s="99"/>
      <c r="E1" s="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7.100000000000001" customHeight="1" x14ac:dyDescent="0.15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5"/>
      <c r="W2" s="65"/>
      <c r="X2" s="65"/>
    </row>
    <row r="3" spans="1:26" ht="17.10000000000000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S3" s="5"/>
      <c r="T3" s="5"/>
      <c r="U3" s="5" t="s">
        <v>41</v>
      </c>
    </row>
    <row r="4" spans="1:26" s="1" customFormat="1" ht="17.100000000000001" customHeight="1" x14ac:dyDescent="0.15">
      <c r="A4" s="1" t="s">
        <v>42</v>
      </c>
      <c r="B4" s="6"/>
      <c r="C4" s="6"/>
      <c r="D4" s="6"/>
      <c r="E4" s="6"/>
      <c r="F4" s="6"/>
      <c r="H4" s="6"/>
      <c r="I4" s="6"/>
      <c r="K4" s="6"/>
      <c r="L4" s="6"/>
      <c r="N4" s="6"/>
      <c r="O4" s="6"/>
      <c r="T4" s="6"/>
      <c r="U4" s="6"/>
      <c r="V4" s="6"/>
      <c r="W4" s="6"/>
      <c r="X4" s="6"/>
    </row>
    <row r="5" spans="1:26" s="1" customFormat="1" ht="17.100000000000001" customHeight="1" x14ac:dyDescent="0.15">
      <c r="B5" s="6"/>
      <c r="C5" s="6"/>
      <c r="D5" s="6"/>
      <c r="E5" s="6"/>
      <c r="F5" s="6"/>
      <c r="G5" s="3"/>
      <c r="H5" s="6"/>
      <c r="I5" s="6"/>
      <c r="J5" s="3"/>
      <c r="K5" s="6"/>
      <c r="L5" s="6"/>
      <c r="M5" s="3"/>
      <c r="N5" s="6"/>
      <c r="O5" s="6"/>
      <c r="S5" s="3" t="s">
        <v>43</v>
      </c>
      <c r="T5" s="6"/>
      <c r="U5" s="6"/>
      <c r="V5" s="6"/>
      <c r="W5" s="6"/>
      <c r="X5" s="6"/>
    </row>
    <row r="6" spans="1:26" s="1" customFormat="1" ht="17.100000000000001" customHeight="1" x14ac:dyDescent="0.15">
      <c r="A6" s="6"/>
      <c r="B6" s="6"/>
      <c r="C6" s="6"/>
      <c r="D6" s="6"/>
      <c r="F6" s="6"/>
      <c r="G6" s="3"/>
      <c r="H6" s="6"/>
      <c r="I6" s="6"/>
      <c r="J6" s="3"/>
      <c r="K6" s="6"/>
      <c r="L6" s="6"/>
      <c r="M6" s="3"/>
      <c r="N6" s="6"/>
      <c r="O6" s="6"/>
      <c r="S6" s="3" t="s">
        <v>44</v>
      </c>
      <c r="T6" s="6"/>
      <c r="U6" s="6"/>
      <c r="V6" s="6"/>
      <c r="W6" s="6"/>
      <c r="X6" s="6"/>
    </row>
    <row r="7" spans="1:26" s="1" customFormat="1" ht="27" customHeight="1" x14ac:dyDescent="0.15">
      <c r="A7" s="6"/>
      <c r="B7" s="6"/>
      <c r="C7" s="6"/>
      <c r="D7" s="6"/>
      <c r="E7" s="6"/>
      <c r="F7" s="6"/>
      <c r="G7" s="3"/>
      <c r="H7" s="6"/>
      <c r="I7" s="6"/>
      <c r="J7" s="3"/>
      <c r="K7" s="6"/>
      <c r="L7" s="6"/>
      <c r="M7" s="3"/>
      <c r="N7" s="6"/>
      <c r="O7" s="6"/>
      <c r="S7" s="3" t="s">
        <v>45</v>
      </c>
      <c r="T7" s="6"/>
      <c r="U7" s="6"/>
      <c r="V7" s="6"/>
      <c r="W7" s="6"/>
      <c r="X7" s="6"/>
    </row>
    <row r="8" spans="1:26" ht="15" customHeight="1" x14ac:dyDescent="0.15">
      <c r="A8" s="23" t="s">
        <v>31</v>
      </c>
    </row>
    <row r="9" spans="1:26" ht="15" customHeight="1" x14ac:dyDescent="0.15">
      <c r="A9" s="100" t="s">
        <v>0</v>
      </c>
      <c r="B9" s="102" t="s">
        <v>1</v>
      </c>
      <c r="C9" s="100" t="s">
        <v>2</v>
      </c>
      <c r="D9" s="104"/>
      <c r="E9" s="104"/>
      <c r="F9" s="102"/>
      <c r="G9" s="100" t="s">
        <v>3</v>
      </c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2"/>
      <c r="S9" s="94" t="s">
        <v>47</v>
      </c>
      <c r="T9" s="95"/>
      <c r="U9" s="96"/>
    </row>
    <row r="10" spans="1:26" ht="15" customHeight="1" x14ac:dyDescent="0.15">
      <c r="A10" s="101"/>
      <c r="B10" s="103"/>
      <c r="C10" s="106" t="s">
        <v>91</v>
      </c>
      <c r="D10" s="108" t="s">
        <v>24</v>
      </c>
      <c r="E10" s="108" t="s">
        <v>5</v>
      </c>
      <c r="F10" s="110" t="s">
        <v>26</v>
      </c>
      <c r="G10" s="111" t="s">
        <v>21</v>
      </c>
      <c r="H10" s="112"/>
      <c r="I10" s="116"/>
      <c r="J10" s="111" t="s">
        <v>30</v>
      </c>
      <c r="K10" s="112"/>
      <c r="L10" s="116"/>
      <c r="M10" s="111" t="s">
        <v>23</v>
      </c>
      <c r="N10" s="112"/>
      <c r="O10" s="116"/>
      <c r="P10" s="111" t="s">
        <v>20</v>
      </c>
      <c r="Q10" s="112"/>
      <c r="R10" s="113"/>
      <c r="S10" s="124" t="s">
        <v>48</v>
      </c>
      <c r="T10" s="22" t="s">
        <v>25</v>
      </c>
      <c r="U10" s="22" t="s">
        <v>4</v>
      </c>
    </row>
    <row r="11" spans="1:26" ht="15" customHeight="1" x14ac:dyDescent="0.15">
      <c r="A11" s="101"/>
      <c r="B11" s="103"/>
      <c r="C11" s="107"/>
      <c r="D11" s="109"/>
      <c r="E11" s="109"/>
      <c r="F11" s="103"/>
      <c r="G11" s="114" t="s">
        <v>6</v>
      </c>
      <c r="H11" s="108" t="s">
        <v>22</v>
      </c>
      <c r="I11" s="123" t="s">
        <v>36</v>
      </c>
      <c r="J11" s="114" t="s">
        <v>6</v>
      </c>
      <c r="K11" s="108" t="s">
        <v>22</v>
      </c>
      <c r="L11" s="123" t="s">
        <v>27</v>
      </c>
      <c r="M11" s="114" t="s">
        <v>6</v>
      </c>
      <c r="N11" s="108" t="s">
        <v>22</v>
      </c>
      <c r="O11" s="123" t="s">
        <v>28</v>
      </c>
      <c r="P11" s="114" t="s">
        <v>6</v>
      </c>
      <c r="Q11" s="108" t="s">
        <v>22</v>
      </c>
      <c r="R11" s="123" t="s">
        <v>29</v>
      </c>
      <c r="S11" s="125"/>
      <c r="T11" s="127" t="s">
        <v>37</v>
      </c>
      <c r="U11" s="127" t="s">
        <v>49</v>
      </c>
      <c r="W11" s="3" t="s">
        <v>38</v>
      </c>
    </row>
    <row r="12" spans="1:26" ht="15" customHeight="1" x14ac:dyDescent="0.15">
      <c r="A12" s="88"/>
      <c r="B12" s="97"/>
      <c r="C12" s="107"/>
      <c r="D12" s="109"/>
      <c r="E12" s="109"/>
      <c r="F12" s="103"/>
      <c r="G12" s="115"/>
      <c r="H12" s="109"/>
      <c r="I12" s="123"/>
      <c r="J12" s="115"/>
      <c r="K12" s="109"/>
      <c r="L12" s="123"/>
      <c r="M12" s="115"/>
      <c r="N12" s="109"/>
      <c r="O12" s="123"/>
      <c r="P12" s="115"/>
      <c r="Q12" s="109"/>
      <c r="R12" s="123"/>
      <c r="S12" s="126"/>
      <c r="T12" s="128"/>
      <c r="U12" s="128"/>
      <c r="W12" s="142" t="s">
        <v>21</v>
      </c>
      <c r="X12" s="142" t="s">
        <v>30</v>
      </c>
      <c r="Y12" s="142" t="s">
        <v>23</v>
      </c>
      <c r="Z12" s="142" t="s">
        <v>20</v>
      </c>
    </row>
    <row r="13" spans="1:26" ht="15" customHeight="1" x14ac:dyDescent="0.15">
      <c r="A13" s="86" t="s">
        <v>92</v>
      </c>
      <c r="B13" s="64" t="s">
        <v>16</v>
      </c>
      <c r="C13" s="7">
        <v>498</v>
      </c>
      <c r="D13" s="25"/>
      <c r="E13" s="8">
        <v>0.85</v>
      </c>
      <c r="F13" s="46">
        <f>ROUND(C13*D13*E13,2)</f>
        <v>0</v>
      </c>
      <c r="G13" s="9"/>
      <c r="H13" s="10"/>
      <c r="I13" s="11"/>
      <c r="J13" s="9"/>
      <c r="K13" s="10"/>
      <c r="L13" s="11"/>
      <c r="M13" s="26">
        <v>110363</v>
      </c>
      <c r="N13" s="25"/>
      <c r="O13" s="50">
        <f>ROUND(M13*N13,2)</f>
        <v>0</v>
      </c>
      <c r="P13" s="26">
        <v>126637</v>
      </c>
      <c r="Q13" s="25"/>
      <c r="R13" s="51">
        <f t="shared" ref="R13:R24" si="0">ROUND(P13*Q13,2)</f>
        <v>0</v>
      </c>
      <c r="S13" s="43">
        <f>SUM(I13,L13,O13,R13)</f>
        <v>0</v>
      </c>
      <c r="T13" s="40"/>
      <c r="U13" s="52">
        <f>ROUNDDOWN(F13+S13-T13,0)</f>
        <v>0</v>
      </c>
      <c r="W13" s="143"/>
      <c r="X13" s="143"/>
      <c r="Y13" s="144">
        <v>102586</v>
      </c>
      <c r="Z13" s="144">
        <v>110414</v>
      </c>
    </row>
    <row r="14" spans="1:26" ht="15" customHeight="1" x14ac:dyDescent="0.15">
      <c r="A14" s="87"/>
      <c r="B14" s="24" t="s">
        <v>17</v>
      </c>
      <c r="C14" s="12">
        <v>498</v>
      </c>
      <c r="D14" s="13"/>
      <c r="E14" s="14">
        <v>0.85</v>
      </c>
      <c r="F14" s="47">
        <f t="shared" ref="F14:F16" si="1">ROUND(C14*D14*E14,2)</f>
        <v>0</v>
      </c>
      <c r="G14" s="15"/>
      <c r="H14" s="16"/>
      <c r="I14" s="17"/>
      <c r="J14" s="15"/>
      <c r="K14" s="16"/>
      <c r="L14" s="17"/>
      <c r="M14" s="18">
        <v>102805</v>
      </c>
      <c r="N14" s="13"/>
      <c r="O14" s="53">
        <f>ROUND(M14*N14,2)</f>
        <v>0</v>
      </c>
      <c r="P14" s="18">
        <v>144195</v>
      </c>
      <c r="Q14" s="13"/>
      <c r="R14" s="54">
        <f t="shared" si="0"/>
        <v>0</v>
      </c>
      <c r="S14" s="44">
        <f t="shared" ref="S14:S24" si="2">SUM(I14,L14,O14,R14)</f>
        <v>0</v>
      </c>
      <c r="T14" s="41"/>
      <c r="U14" s="55">
        <f t="shared" ref="U14:U24" si="3">ROUNDDOWN(F14+S14-T14,0)</f>
        <v>0</v>
      </c>
      <c r="W14" s="143"/>
      <c r="X14" s="143"/>
      <c r="Y14" s="144">
        <v>92760</v>
      </c>
      <c r="Z14" s="144">
        <v>132240</v>
      </c>
    </row>
    <row r="15" spans="1:26" ht="15" customHeight="1" x14ac:dyDescent="0.15">
      <c r="A15" s="87"/>
      <c r="B15" s="24" t="s">
        <v>18</v>
      </c>
      <c r="C15" s="12">
        <v>498</v>
      </c>
      <c r="D15" s="13"/>
      <c r="E15" s="14">
        <v>0.85</v>
      </c>
      <c r="F15" s="47">
        <f t="shared" si="1"/>
        <v>0</v>
      </c>
      <c r="G15" s="15"/>
      <c r="H15" s="16"/>
      <c r="I15" s="17"/>
      <c r="J15" s="15"/>
      <c r="K15" s="16"/>
      <c r="L15" s="17"/>
      <c r="M15" s="18">
        <v>125158</v>
      </c>
      <c r="N15" s="13"/>
      <c r="O15" s="53">
        <f>ROUND(M15*N15,2)</f>
        <v>0</v>
      </c>
      <c r="P15" s="18">
        <v>123842</v>
      </c>
      <c r="Q15" s="13"/>
      <c r="R15" s="54">
        <f t="shared" si="0"/>
        <v>0</v>
      </c>
      <c r="S15" s="44">
        <f t="shared" si="2"/>
        <v>0</v>
      </c>
      <c r="T15" s="41"/>
      <c r="U15" s="55">
        <f t="shared" si="3"/>
        <v>0</v>
      </c>
      <c r="W15" s="143"/>
      <c r="X15" s="143"/>
      <c r="Y15" s="144">
        <v>112031</v>
      </c>
      <c r="Z15" s="144">
        <v>110969</v>
      </c>
    </row>
    <row r="16" spans="1:26" ht="15" customHeight="1" x14ac:dyDescent="0.15">
      <c r="A16" s="87"/>
      <c r="B16" s="24" t="s">
        <v>7</v>
      </c>
      <c r="C16" s="12">
        <v>498</v>
      </c>
      <c r="D16" s="13"/>
      <c r="E16" s="14">
        <v>0.85</v>
      </c>
      <c r="F16" s="47">
        <f t="shared" si="1"/>
        <v>0</v>
      </c>
      <c r="G16" s="18">
        <v>26618</v>
      </c>
      <c r="H16" s="13"/>
      <c r="I16" s="56">
        <f>ROUND(G16*H16,2)</f>
        <v>0</v>
      </c>
      <c r="J16" s="18">
        <v>93818</v>
      </c>
      <c r="K16" s="13"/>
      <c r="L16" s="49">
        <f>ROUND(J16*K16,2)</f>
        <v>0</v>
      </c>
      <c r="M16" s="15"/>
      <c r="N16" s="16"/>
      <c r="O16" s="57"/>
      <c r="P16" s="18">
        <v>140564</v>
      </c>
      <c r="Q16" s="13"/>
      <c r="R16" s="54">
        <f t="shared" si="0"/>
        <v>0</v>
      </c>
      <c r="S16" s="44">
        <f t="shared" si="2"/>
        <v>0</v>
      </c>
      <c r="T16" s="41"/>
      <c r="U16" s="55">
        <f t="shared" si="3"/>
        <v>0</v>
      </c>
      <c r="W16" s="144">
        <v>23749</v>
      </c>
      <c r="X16" s="144">
        <v>85986</v>
      </c>
      <c r="Y16" s="143"/>
      <c r="Z16" s="144">
        <v>127265</v>
      </c>
    </row>
    <row r="17" spans="1:26" ht="15" customHeight="1" x14ac:dyDescent="0.15">
      <c r="A17" s="87"/>
      <c r="B17" s="24" t="s">
        <v>8</v>
      </c>
      <c r="C17" s="12">
        <v>498</v>
      </c>
      <c r="D17" s="13"/>
      <c r="E17" s="14">
        <v>0.85</v>
      </c>
      <c r="F17" s="47">
        <f>ROUND(C17*D17*E17,2)</f>
        <v>0</v>
      </c>
      <c r="G17" s="18">
        <v>27420</v>
      </c>
      <c r="H17" s="13"/>
      <c r="I17" s="56">
        <f>ROUND(G17*H17,2)</f>
        <v>0</v>
      </c>
      <c r="J17" s="18">
        <v>94947</v>
      </c>
      <c r="K17" s="13"/>
      <c r="L17" s="49">
        <f>ROUND(J17*K17,2)</f>
        <v>0</v>
      </c>
      <c r="M17" s="15"/>
      <c r="N17" s="16"/>
      <c r="O17" s="57"/>
      <c r="P17" s="18">
        <v>131633</v>
      </c>
      <c r="Q17" s="13"/>
      <c r="R17" s="54">
        <f t="shared" si="0"/>
        <v>0</v>
      </c>
      <c r="S17" s="44">
        <f t="shared" si="2"/>
        <v>0</v>
      </c>
      <c r="T17" s="41"/>
      <c r="U17" s="55">
        <f t="shared" si="3"/>
        <v>0</v>
      </c>
      <c r="W17" s="144">
        <v>25035</v>
      </c>
      <c r="X17" s="144">
        <v>89407</v>
      </c>
      <c r="Y17" s="143"/>
      <c r="Z17" s="144">
        <v>121558</v>
      </c>
    </row>
    <row r="18" spans="1:26" ht="15" customHeight="1" x14ac:dyDescent="0.15">
      <c r="A18" s="87"/>
      <c r="B18" s="24" t="s">
        <v>9</v>
      </c>
      <c r="C18" s="12">
        <v>498</v>
      </c>
      <c r="D18" s="13"/>
      <c r="E18" s="14">
        <v>0.85</v>
      </c>
      <c r="F18" s="47">
        <f t="shared" ref="F18:F24" si="4">ROUND(C18*D18*E18,2)</f>
        <v>0</v>
      </c>
      <c r="G18" s="18">
        <v>25794</v>
      </c>
      <c r="H18" s="13"/>
      <c r="I18" s="56">
        <f>ROUND(G18*H18,2)</f>
        <v>0</v>
      </c>
      <c r="J18" s="18">
        <v>84585</v>
      </c>
      <c r="K18" s="13"/>
      <c r="L18" s="49">
        <f>ROUND(J18*K18,2)</f>
        <v>0</v>
      </c>
      <c r="M18" s="15"/>
      <c r="N18" s="16"/>
      <c r="O18" s="57"/>
      <c r="P18" s="18">
        <v>129621</v>
      </c>
      <c r="Q18" s="13"/>
      <c r="R18" s="54">
        <f t="shared" si="0"/>
        <v>0</v>
      </c>
      <c r="S18" s="44">
        <f t="shared" si="2"/>
        <v>0</v>
      </c>
      <c r="T18" s="41"/>
      <c r="U18" s="55">
        <f t="shared" si="3"/>
        <v>0</v>
      </c>
      <c r="W18" s="144">
        <v>22784</v>
      </c>
      <c r="X18" s="144">
        <v>79729</v>
      </c>
      <c r="Y18" s="143"/>
      <c r="Z18" s="144">
        <v>119487</v>
      </c>
    </row>
    <row r="19" spans="1:26" ht="15" customHeight="1" x14ac:dyDescent="0.15">
      <c r="A19" s="87"/>
      <c r="B19" s="24" t="s">
        <v>10</v>
      </c>
      <c r="C19" s="12">
        <v>498</v>
      </c>
      <c r="D19" s="13"/>
      <c r="E19" s="14">
        <v>0.85</v>
      </c>
      <c r="F19" s="47">
        <f t="shared" si="4"/>
        <v>0</v>
      </c>
      <c r="G19" s="15"/>
      <c r="H19" s="16"/>
      <c r="I19" s="17"/>
      <c r="J19" s="15"/>
      <c r="K19" s="16"/>
      <c r="L19" s="17"/>
      <c r="M19" s="18">
        <v>111685</v>
      </c>
      <c r="N19" s="13"/>
      <c r="O19" s="53">
        <f t="shared" ref="O19:O24" si="5">ROUND(M19*N19,2)</f>
        <v>0</v>
      </c>
      <c r="P19" s="18">
        <v>127315</v>
      </c>
      <c r="Q19" s="13"/>
      <c r="R19" s="54">
        <f t="shared" si="0"/>
        <v>0</v>
      </c>
      <c r="S19" s="44">
        <f t="shared" si="2"/>
        <v>0</v>
      </c>
      <c r="T19" s="41"/>
      <c r="U19" s="55">
        <f t="shared" si="3"/>
        <v>0</v>
      </c>
      <c r="W19" s="143"/>
      <c r="X19" s="143"/>
      <c r="Y19" s="144">
        <v>108857</v>
      </c>
      <c r="Z19" s="144">
        <v>122143</v>
      </c>
    </row>
    <row r="20" spans="1:26" ht="15" customHeight="1" x14ac:dyDescent="0.15">
      <c r="A20" s="87"/>
      <c r="B20" s="24" t="s">
        <v>11</v>
      </c>
      <c r="C20" s="12">
        <v>498</v>
      </c>
      <c r="D20" s="13"/>
      <c r="E20" s="14">
        <v>0.85</v>
      </c>
      <c r="F20" s="47">
        <f t="shared" si="4"/>
        <v>0</v>
      </c>
      <c r="G20" s="15"/>
      <c r="H20" s="16"/>
      <c r="I20" s="17"/>
      <c r="J20" s="15"/>
      <c r="K20" s="16"/>
      <c r="L20" s="17"/>
      <c r="M20" s="18">
        <v>106616</v>
      </c>
      <c r="N20" s="13"/>
      <c r="O20" s="53">
        <f t="shared" si="5"/>
        <v>0</v>
      </c>
      <c r="P20" s="18">
        <v>123384</v>
      </c>
      <c r="Q20" s="13"/>
      <c r="R20" s="54">
        <f t="shared" si="0"/>
        <v>0</v>
      </c>
      <c r="S20" s="44">
        <f t="shared" si="2"/>
        <v>0</v>
      </c>
      <c r="T20" s="41"/>
      <c r="U20" s="55">
        <f t="shared" si="3"/>
        <v>0</v>
      </c>
      <c r="W20" s="143"/>
      <c r="X20" s="143"/>
      <c r="Y20" s="144">
        <v>100348</v>
      </c>
      <c r="Z20" s="144">
        <v>115652</v>
      </c>
    </row>
    <row r="21" spans="1:26" ht="15" customHeight="1" x14ac:dyDescent="0.15">
      <c r="A21" s="87"/>
      <c r="B21" s="24" t="s">
        <v>12</v>
      </c>
      <c r="C21" s="12">
        <v>498</v>
      </c>
      <c r="D21" s="13"/>
      <c r="E21" s="14">
        <v>0.85</v>
      </c>
      <c r="F21" s="47">
        <f t="shared" si="4"/>
        <v>0</v>
      </c>
      <c r="G21" s="15"/>
      <c r="H21" s="16"/>
      <c r="I21" s="17"/>
      <c r="J21" s="15"/>
      <c r="K21" s="16"/>
      <c r="L21" s="17"/>
      <c r="M21" s="18">
        <v>111678</v>
      </c>
      <c r="N21" s="13"/>
      <c r="O21" s="53">
        <f t="shared" si="5"/>
        <v>0</v>
      </c>
      <c r="P21" s="18">
        <v>125322</v>
      </c>
      <c r="Q21" s="13"/>
      <c r="R21" s="54">
        <f t="shared" si="0"/>
        <v>0</v>
      </c>
      <c r="S21" s="44">
        <f t="shared" si="2"/>
        <v>0</v>
      </c>
      <c r="T21" s="41"/>
      <c r="U21" s="55">
        <f t="shared" si="3"/>
        <v>0</v>
      </c>
      <c r="W21" s="143"/>
      <c r="X21" s="143"/>
      <c r="Y21" s="144">
        <v>105840</v>
      </c>
      <c r="Z21" s="144">
        <v>116160</v>
      </c>
    </row>
    <row r="22" spans="1:26" ht="15" customHeight="1" x14ac:dyDescent="0.15">
      <c r="A22" s="87"/>
      <c r="B22" s="24" t="s">
        <v>13</v>
      </c>
      <c r="C22" s="12">
        <v>498</v>
      </c>
      <c r="D22" s="13"/>
      <c r="E22" s="14">
        <v>0.85</v>
      </c>
      <c r="F22" s="47">
        <f t="shared" si="4"/>
        <v>0</v>
      </c>
      <c r="G22" s="15"/>
      <c r="H22" s="16"/>
      <c r="I22" s="17"/>
      <c r="J22" s="15"/>
      <c r="K22" s="16"/>
      <c r="L22" s="17"/>
      <c r="M22" s="18">
        <v>98442</v>
      </c>
      <c r="N22" s="13"/>
      <c r="O22" s="53">
        <f t="shared" si="5"/>
        <v>0</v>
      </c>
      <c r="P22" s="18">
        <v>136558</v>
      </c>
      <c r="Q22" s="13"/>
      <c r="R22" s="54">
        <f t="shared" si="0"/>
        <v>0</v>
      </c>
      <c r="S22" s="44">
        <f t="shared" si="2"/>
        <v>0</v>
      </c>
      <c r="T22" s="41"/>
      <c r="U22" s="55">
        <f t="shared" si="3"/>
        <v>0</v>
      </c>
      <c r="W22" s="143"/>
      <c r="X22" s="143"/>
      <c r="Y22" s="144">
        <v>95013</v>
      </c>
      <c r="Z22" s="144">
        <v>124987</v>
      </c>
    </row>
    <row r="23" spans="1:26" ht="15" customHeight="1" x14ac:dyDescent="0.15">
      <c r="A23" s="87"/>
      <c r="B23" s="24" t="s">
        <v>14</v>
      </c>
      <c r="C23" s="12">
        <v>498</v>
      </c>
      <c r="D23" s="21"/>
      <c r="E23" s="14">
        <v>0.85</v>
      </c>
      <c r="F23" s="47">
        <f t="shared" si="4"/>
        <v>0</v>
      </c>
      <c r="G23" s="15"/>
      <c r="H23" s="16"/>
      <c r="I23" s="17"/>
      <c r="J23" s="15"/>
      <c r="K23" s="16"/>
      <c r="L23" s="17"/>
      <c r="M23" s="18">
        <v>103686</v>
      </c>
      <c r="N23" s="13"/>
      <c r="O23" s="53">
        <f t="shared" si="5"/>
        <v>0</v>
      </c>
      <c r="P23" s="18">
        <v>120314</v>
      </c>
      <c r="Q23" s="13"/>
      <c r="R23" s="54">
        <f t="shared" si="0"/>
        <v>0</v>
      </c>
      <c r="S23" s="44">
        <f t="shared" si="2"/>
        <v>0</v>
      </c>
      <c r="T23" s="41"/>
      <c r="U23" s="55">
        <f t="shared" si="3"/>
        <v>0</v>
      </c>
      <c r="W23" s="143"/>
      <c r="X23" s="143"/>
      <c r="Y23" s="144">
        <v>93182</v>
      </c>
      <c r="Z23" s="144">
        <v>109818</v>
      </c>
    </row>
    <row r="24" spans="1:26" ht="15" customHeight="1" thickBot="1" x14ac:dyDescent="0.2">
      <c r="A24" s="88"/>
      <c r="B24" s="63" t="s">
        <v>19</v>
      </c>
      <c r="C24" s="27">
        <v>498</v>
      </c>
      <c r="D24" s="28"/>
      <c r="E24" s="29">
        <v>0.85</v>
      </c>
      <c r="F24" s="48">
        <f t="shared" si="4"/>
        <v>0</v>
      </c>
      <c r="G24" s="30"/>
      <c r="H24" s="31"/>
      <c r="I24" s="32"/>
      <c r="J24" s="30"/>
      <c r="K24" s="31"/>
      <c r="L24" s="32"/>
      <c r="M24" s="33">
        <v>115242</v>
      </c>
      <c r="N24" s="28"/>
      <c r="O24" s="58">
        <f t="shared" si="5"/>
        <v>0</v>
      </c>
      <c r="P24" s="33">
        <v>128758</v>
      </c>
      <c r="Q24" s="28"/>
      <c r="R24" s="59">
        <f t="shared" si="0"/>
        <v>0</v>
      </c>
      <c r="S24" s="45">
        <f t="shared" si="2"/>
        <v>0</v>
      </c>
      <c r="T24" s="42"/>
      <c r="U24" s="60">
        <f t="shared" si="3"/>
        <v>0</v>
      </c>
      <c r="W24" s="143"/>
      <c r="X24" s="143"/>
      <c r="Y24" s="144">
        <v>104730</v>
      </c>
      <c r="Z24" s="144">
        <v>113270</v>
      </c>
    </row>
    <row r="25" spans="1:26" ht="12" customHeight="1" x14ac:dyDescent="0.15">
      <c r="A25" s="89"/>
      <c r="B25" s="97" t="s">
        <v>15</v>
      </c>
      <c r="C25" s="90"/>
      <c r="D25" s="82" t="s">
        <v>93</v>
      </c>
      <c r="E25" s="83"/>
      <c r="F25" s="83"/>
      <c r="G25" s="91">
        <f>SUM(G13:G24,J13:J24,M13:M24,P13:P24)</f>
        <v>2897000</v>
      </c>
      <c r="P25" s="20"/>
      <c r="Q25" s="20"/>
      <c r="S25" s="117" t="s">
        <v>94</v>
      </c>
      <c r="T25" s="118"/>
      <c r="U25" s="121">
        <f>SUM(U13:U24)</f>
        <v>0</v>
      </c>
    </row>
    <row r="26" spans="1:26" ht="12" customHeight="1" thickBot="1" x14ac:dyDescent="0.2">
      <c r="A26" s="90"/>
      <c r="B26" s="98"/>
      <c r="C26" s="94"/>
      <c r="D26" s="84"/>
      <c r="E26" s="85"/>
      <c r="F26" s="85"/>
      <c r="G26" s="92"/>
      <c r="P26" s="20"/>
      <c r="Q26" s="20"/>
      <c r="S26" s="119"/>
      <c r="T26" s="120"/>
      <c r="U26" s="122"/>
    </row>
    <row r="30" spans="1:26" ht="15" customHeight="1" x14ac:dyDescent="0.15">
      <c r="A30" s="100" t="s">
        <v>0</v>
      </c>
      <c r="B30" s="102" t="s">
        <v>1</v>
      </c>
      <c r="C30" s="100" t="s">
        <v>2</v>
      </c>
      <c r="D30" s="104"/>
      <c r="E30" s="104"/>
      <c r="F30" s="102"/>
      <c r="G30" s="100" t="s">
        <v>3</v>
      </c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2"/>
      <c r="S30" s="94" t="s">
        <v>47</v>
      </c>
      <c r="T30" s="95"/>
      <c r="U30" s="96"/>
    </row>
    <row r="31" spans="1:26" ht="15" customHeight="1" x14ac:dyDescent="0.15">
      <c r="A31" s="101"/>
      <c r="B31" s="103"/>
      <c r="C31" s="106" t="s">
        <v>91</v>
      </c>
      <c r="D31" s="108" t="s">
        <v>24</v>
      </c>
      <c r="E31" s="108" t="s">
        <v>5</v>
      </c>
      <c r="F31" s="110" t="s">
        <v>26</v>
      </c>
      <c r="G31" s="111" t="s">
        <v>21</v>
      </c>
      <c r="H31" s="112"/>
      <c r="I31" s="116"/>
      <c r="J31" s="111" t="s">
        <v>30</v>
      </c>
      <c r="K31" s="112"/>
      <c r="L31" s="116"/>
      <c r="M31" s="111" t="s">
        <v>23</v>
      </c>
      <c r="N31" s="112"/>
      <c r="O31" s="116"/>
      <c r="P31" s="111" t="s">
        <v>20</v>
      </c>
      <c r="Q31" s="112"/>
      <c r="R31" s="113"/>
      <c r="S31" s="124" t="s">
        <v>48</v>
      </c>
      <c r="T31" s="22" t="s">
        <v>25</v>
      </c>
      <c r="U31" s="22" t="s">
        <v>4</v>
      </c>
    </row>
    <row r="32" spans="1:26" ht="15" customHeight="1" x14ac:dyDescent="0.15">
      <c r="A32" s="101"/>
      <c r="B32" s="103"/>
      <c r="C32" s="107"/>
      <c r="D32" s="109"/>
      <c r="E32" s="109"/>
      <c r="F32" s="103"/>
      <c r="G32" s="114" t="s">
        <v>6</v>
      </c>
      <c r="H32" s="108" t="s">
        <v>22</v>
      </c>
      <c r="I32" s="123" t="s">
        <v>36</v>
      </c>
      <c r="J32" s="114" t="s">
        <v>6</v>
      </c>
      <c r="K32" s="108" t="s">
        <v>22</v>
      </c>
      <c r="L32" s="123" t="s">
        <v>27</v>
      </c>
      <c r="M32" s="114" t="s">
        <v>6</v>
      </c>
      <c r="N32" s="108" t="s">
        <v>22</v>
      </c>
      <c r="O32" s="123" t="s">
        <v>28</v>
      </c>
      <c r="P32" s="114" t="s">
        <v>6</v>
      </c>
      <c r="Q32" s="108" t="s">
        <v>22</v>
      </c>
      <c r="R32" s="123" t="s">
        <v>29</v>
      </c>
      <c r="S32" s="125"/>
      <c r="T32" s="127" t="s">
        <v>37</v>
      </c>
      <c r="U32" s="127" t="s">
        <v>49</v>
      </c>
      <c r="W32" s="3" t="s">
        <v>38</v>
      </c>
    </row>
    <row r="33" spans="1:26" ht="15" customHeight="1" x14ac:dyDescent="0.15">
      <c r="A33" s="88"/>
      <c r="B33" s="97"/>
      <c r="C33" s="107"/>
      <c r="D33" s="109"/>
      <c r="E33" s="109"/>
      <c r="F33" s="103"/>
      <c r="G33" s="115"/>
      <c r="H33" s="109"/>
      <c r="I33" s="123"/>
      <c r="J33" s="115"/>
      <c r="K33" s="109"/>
      <c r="L33" s="123"/>
      <c r="M33" s="115"/>
      <c r="N33" s="109"/>
      <c r="O33" s="123"/>
      <c r="P33" s="115"/>
      <c r="Q33" s="109"/>
      <c r="R33" s="123"/>
      <c r="S33" s="126"/>
      <c r="T33" s="128"/>
      <c r="U33" s="128"/>
      <c r="W33" s="142" t="s">
        <v>21</v>
      </c>
      <c r="X33" s="142" t="s">
        <v>30</v>
      </c>
      <c r="Y33" s="142" t="s">
        <v>23</v>
      </c>
      <c r="Z33" s="142" t="s">
        <v>20</v>
      </c>
    </row>
    <row r="34" spans="1:26" ht="15" customHeight="1" x14ac:dyDescent="0.15">
      <c r="A34" s="86" t="s">
        <v>77</v>
      </c>
      <c r="B34" s="64" t="s">
        <v>16</v>
      </c>
      <c r="C34" s="7">
        <v>498</v>
      </c>
      <c r="D34" s="25"/>
      <c r="E34" s="8">
        <v>0.85</v>
      </c>
      <c r="F34" s="46">
        <f>ROUND(C34*D34*E34,2)</f>
        <v>0</v>
      </c>
      <c r="G34" s="9"/>
      <c r="H34" s="10"/>
      <c r="I34" s="11"/>
      <c r="J34" s="9"/>
      <c r="K34" s="10"/>
      <c r="L34" s="11"/>
      <c r="M34" s="26">
        <v>110363</v>
      </c>
      <c r="N34" s="25"/>
      <c r="O34" s="50">
        <f>ROUND(M34*N34,2)</f>
        <v>0</v>
      </c>
      <c r="P34" s="26">
        <v>126637</v>
      </c>
      <c r="Q34" s="25"/>
      <c r="R34" s="51">
        <f t="shared" ref="R34:R45" si="6">ROUND(P34*Q34,2)</f>
        <v>0</v>
      </c>
      <c r="S34" s="43">
        <f>SUM(I34,L34,O34,R34)</f>
        <v>0</v>
      </c>
      <c r="T34" s="40"/>
      <c r="U34" s="52">
        <f>ROUNDDOWN(F34+S34-T34,0)</f>
        <v>0</v>
      </c>
      <c r="W34" s="143"/>
      <c r="X34" s="143"/>
      <c r="Y34" s="144">
        <v>102586</v>
      </c>
      <c r="Z34" s="144">
        <v>110414</v>
      </c>
    </row>
    <row r="35" spans="1:26" ht="15" customHeight="1" x14ac:dyDescent="0.15">
      <c r="A35" s="87"/>
      <c r="B35" s="24" t="s">
        <v>17</v>
      </c>
      <c r="C35" s="12">
        <v>498</v>
      </c>
      <c r="D35" s="13"/>
      <c r="E35" s="14">
        <v>0.85</v>
      </c>
      <c r="F35" s="47">
        <f t="shared" ref="F35:F37" si="7">ROUND(C35*D35*E35,2)</f>
        <v>0</v>
      </c>
      <c r="G35" s="15"/>
      <c r="H35" s="16"/>
      <c r="I35" s="17"/>
      <c r="J35" s="15"/>
      <c r="K35" s="16"/>
      <c r="L35" s="17"/>
      <c r="M35" s="18">
        <v>102805</v>
      </c>
      <c r="N35" s="13"/>
      <c r="O35" s="53">
        <f>ROUND(M35*N35,2)</f>
        <v>0</v>
      </c>
      <c r="P35" s="18">
        <v>144195</v>
      </c>
      <c r="Q35" s="13"/>
      <c r="R35" s="54">
        <f t="shared" si="6"/>
        <v>0</v>
      </c>
      <c r="S35" s="44">
        <f t="shared" ref="S35:S45" si="8">SUM(I35,L35,O35,R35)</f>
        <v>0</v>
      </c>
      <c r="T35" s="41"/>
      <c r="U35" s="55">
        <f t="shared" ref="U35:U45" si="9">ROUNDDOWN(F35+S35-T35,0)</f>
        <v>0</v>
      </c>
      <c r="W35" s="143"/>
      <c r="X35" s="143"/>
      <c r="Y35" s="144">
        <v>92760</v>
      </c>
      <c r="Z35" s="144">
        <v>132240</v>
      </c>
    </row>
    <row r="36" spans="1:26" ht="15" customHeight="1" x14ac:dyDescent="0.15">
      <c r="A36" s="87"/>
      <c r="B36" s="24" t="s">
        <v>18</v>
      </c>
      <c r="C36" s="12">
        <v>498</v>
      </c>
      <c r="D36" s="13"/>
      <c r="E36" s="14">
        <v>0.85</v>
      </c>
      <c r="F36" s="47">
        <f t="shared" si="7"/>
        <v>0</v>
      </c>
      <c r="G36" s="15"/>
      <c r="H36" s="16"/>
      <c r="I36" s="17"/>
      <c r="J36" s="15"/>
      <c r="K36" s="16"/>
      <c r="L36" s="17"/>
      <c r="M36" s="18">
        <v>125158</v>
      </c>
      <c r="N36" s="13"/>
      <c r="O36" s="53">
        <f>ROUND(M36*N36,2)</f>
        <v>0</v>
      </c>
      <c r="P36" s="18">
        <v>123842</v>
      </c>
      <c r="Q36" s="13"/>
      <c r="R36" s="54">
        <f t="shared" si="6"/>
        <v>0</v>
      </c>
      <c r="S36" s="44">
        <f t="shared" si="8"/>
        <v>0</v>
      </c>
      <c r="T36" s="41"/>
      <c r="U36" s="55">
        <f t="shared" si="9"/>
        <v>0</v>
      </c>
      <c r="W36" s="143"/>
      <c r="X36" s="143"/>
      <c r="Y36" s="144">
        <v>112031</v>
      </c>
      <c r="Z36" s="144">
        <v>110969</v>
      </c>
    </row>
    <row r="37" spans="1:26" ht="15" customHeight="1" x14ac:dyDescent="0.15">
      <c r="A37" s="87"/>
      <c r="B37" s="24" t="s">
        <v>7</v>
      </c>
      <c r="C37" s="12">
        <v>498</v>
      </c>
      <c r="D37" s="13"/>
      <c r="E37" s="14">
        <v>0.85</v>
      </c>
      <c r="F37" s="47">
        <f t="shared" si="7"/>
        <v>0</v>
      </c>
      <c r="G37" s="18">
        <v>26618</v>
      </c>
      <c r="H37" s="13"/>
      <c r="I37" s="56">
        <f>ROUND(G37*H37,2)</f>
        <v>0</v>
      </c>
      <c r="J37" s="18">
        <v>93818</v>
      </c>
      <c r="K37" s="13"/>
      <c r="L37" s="49">
        <f>ROUND(J37*K37,2)</f>
        <v>0</v>
      </c>
      <c r="M37" s="15"/>
      <c r="N37" s="16"/>
      <c r="O37" s="57"/>
      <c r="P37" s="18">
        <v>140564</v>
      </c>
      <c r="Q37" s="13"/>
      <c r="R37" s="54">
        <f t="shared" si="6"/>
        <v>0</v>
      </c>
      <c r="S37" s="44">
        <f t="shared" si="8"/>
        <v>0</v>
      </c>
      <c r="T37" s="41"/>
      <c r="U37" s="55">
        <f t="shared" si="9"/>
        <v>0</v>
      </c>
      <c r="W37" s="144">
        <v>23749</v>
      </c>
      <c r="X37" s="144">
        <v>85986</v>
      </c>
      <c r="Y37" s="143"/>
      <c r="Z37" s="144">
        <v>127265</v>
      </c>
    </row>
    <row r="38" spans="1:26" ht="15" customHeight="1" x14ac:dyDescent="0.15">
      <c r="A38" s="87"/>
      <c r="B38" s="24" t="s">
        <v>8</v>
      </c>
      <c r="C38" s="12">
        <v>498</v>
      </c>
      <c r="D38" s="13"/>
      <c r="E38" s="14">
        <v>0.85</v>
      </c>
      <c r="F38" s="47">
        <f>ROUND(C38*D38*E38,2)</f>
        <v>0</v>
      </c>
      <c r="G38" s="18">
        <v>27420</v>
      </c>
      <c r="H38" s="13"/>
      <c r="I38" s="56">
        <f>ROUND(G38*H38,2)</f>
        <v>0</v>
      </c>
      <c r="J38" s="18">
        <v>94947</v>
      </c>
      <c r="K38" s="13"/>
      <c r="L38" s="49">
        <f>ROUND(J38*K38,2)</f>
        <v>0</v>
      </c>
      <c r="M38" s="15"/>
      <c r="N38" s="16"/>
      <c r="O38" s="57"/>
      <c r="P38" s="18">
        <v>131633</v>
      </c>
      <c r="Q38" s="13"/>
      <c r="R38" s="54">
        <f t="shared" si="6"/>
        <v>0</v>
      </c>
      <c r="S38" s="44">
        <f t="shared" si="8"/>
        <v>0</v>
      </c>
      <c r="T38" s="41"/>
      <c r="U38" s="55">
        <f t="shared" si="9"/>
        <v>0</v>
      </c>
      <c r="W38" s="144">
        <v>25035</v>
      </c>
      <c r="X38" s="144">
        <v>89407</v>
      </c>
      <c r="Y38" s="143"/>
      <c r="Z38" s="144">
        <v>121558</v>
      </c>
    </row>
    <row r="39" spans="1:26" ht="15" customHeight="1" x14ac:dyDescent="0.15">
      <c r="A39" s="87"/>
      <c r="B39" s="24" t="s">
        <v>9</v>
      </c>
      <c r="C39" s="12">
        <v>498</v>
      </c>
      <c r="D39" s="13"/>
      <c r="E39" s="14">
        <v>0.85</v>
      </c>
      <c r="F39" s="47">
        <f t="shared" ref="F39:F45" si="10">ROUND(C39*D39*E39,2)</f>
        <v>0</v>
      </c>
      <c r="G39" s="18">
        <v>25794</v>
      </c>
      <c r="H39" s="13"/>
      <c r="I39" s="56">
        <f>ROUND(G39*H39,2)</f>
        <v>0</v>
      </c>
      <c r="J39" s="18">
        <v>84585</v>
      </c>
      <c r="K39" s="13"/>
      <c r="L39" s="49">
        <f>ROUND(J39*K39,2)</f>
        <v>0</v>
      </c>
      <c r="M39" s="15"/>
      <c r="N39" s="16"/>
      <c r="O39" s="57"/>
      <c r="P39" s="18">
        <v>129621</v>
      </c>
      <c r="Q39" s="13"/>
      <c r="R39" s="54">
        <f t="shared" si="6"/>
        <v>0</v>
      </c>
      <c r="S39" s="44">
        <f t="shared" si="8"/>
        <v>0</v>
      </c>
      <c r="T39" s="41"/>
      <c r="U39" s="55">
        <f t="shared" si="9"/>
        <v>0</v>
      </c>
      <c r="W39" s="144">
        <v>22784</v>
      </c>
      <c r="X39" s="144">
        <v>79729</v>
      </c>
      <c r="Y39" s="143"/>
      <c r="Z39" s="144">
        <v>119487</v>
      </c>
    </row>
    <row r="40" spans="1:26" ht="15" customHeight="1" x14ac:dyDescent="0.15">
      <c r="A40" s="87"/>
      <c r="B40" s="24" t="s">
        <v>10</v>
      </c>
      <c r="C40" s="12">
        <v>498</v>
      </c>
      <c r="D40" s="13"/>
      <c r="E40" s="14">
        <v>0.85</v>
      </c>
      <c r="F40" s="47">
        <f t="shared" si="10"/>
        <v>0</v>
      </c>
      <c r="G40" s="15"/>
      <c r="H40" s="16"/>
      <c r="I40" s="17"/>
      <c r="J40" s="15"/>
      <c r="K40" s="16"/>
      <c r="L40" s="17"/>
      <c r="M40" s="18">
        <v>111685</v>
      </c>
      <c r="N40" s="13"/>
      <c r="O40" s="53">
        <f t="shared" ref="O40:O45" si="11">ROUND(M40*N40,2)</f>
        <v>0</v>
      </c>
      <c r="P40" s="18">
        <v>127315</v>
      </c>
      <c r="Q40" s="13"/>
      <c r="R40" s="54">
        <f t="shared" si="6"/>
        <v>0</v>
      </c>
      <c r="S40" s="44">
        <f t="shared" si="8"/>
        <v>0</v>
      </c>
      <c r="T40" s="41"/>
      <c r="U40" s="55">
        <f t="shared" si="9"/>
        <v>0</v>
      </c>
      <c r="W40" s="143"/>
      <c r="X40" s="143"/>
      <c r="Y40" s="144">
        <v>108857</v>
      </c>
      <c r="Z40" s="144">
        <v>122143</v>
      </c>
    </row>
    <row r="41" spans="1:26" ht="15" customHeight="1" x14ac:dyDescent="0.15">
      <c r="A41" s="87"/>
      <c r="B41" s="24" t="s">
        <v>11</v>
      </c>
      <c r="C41" s="12">
        <v>498</v>
      </c>
      <c r="D41" s="13"/>
      <c r="E41" s="14">
        <v>0.85</v>
      </c>
      <c r="F41" s="47">
        <f t="shared" si="10"/>
        <v>0</v>
      </c>
      <c r="G41" s="15"/>
      <c r="H41" s="16"/>
      <c r="I41" s="17"/>
      <c r="J41" s="15"/>
      <c r="K41" s="16"/>
      <c r="L41" s="17"/>
      <c r="M41" s="18">
        <v>106616</v>
      </c>
      <c r="N41" s="13"/>
      <c r="O41" s="53">
        <f t="shared" si="11"/>
        <v>0</v>
      </c>
      <c r="P41" s="18">
        <v>123384</v>
      </c>
      <c r="Q41" s="13"/>
      <c r="R41" s="54">
        <f t="shared" si="6"/>
        <v>0</v>
      </c>
      <c r="S41" s="44">
        <f t="shared" si="8"/>
        <v>0</v>
      </c>
      <c r="T41" s="41"/>
      <c r="U41" s="55">
        <f t="shared" si="9"/>
        <v>0</v>
      </c>
      <c r="W41" s="143"/>
      <c r="X41" s="143"/>
      <c r="Y41" s="144">
        <v>100348</v>
      </c>
      <c r="Z41" s="144">
        <v>115652</v>
      </c>
    </row>
    <row r="42" spans="1:26" ht="15" customHeight="1" x14ac:dyDescent="0.15">
      <c r="A42" s="87"/>
      <c r="B42" s="24" t="s">
        <v>12</v>
      </c>
      <c r="C42" s="12">
        <v>498</v>
      </c>
      <c r="D42" s="13"/>
      <c r="E42" s="14">
        <v>0.85</v>
      </c>
      <c r="F42" s="47">
        <f t="shared" si="10"/>
        <v>0</v>
      </c>
      <c r="G42" s="15"/>
      <c r="H42" s="16"/>
      <c r="I42" s="17"/>
      <c r="J42" s="15"/>
      <c r="K42" s="16"/>
      <c r="L42" s="17"/>
      <c r="M42" s="18">
        <v>111678</v>
      </c>
      <c r="N42" s="13"/>
      <c r="O42" s="53">
        <f t="shared" si="11"/>
        <v>0</v>
      </c>
      <c r="P42" s="18">
        <v>125322</v>
      </c>
      <c r="Q42" s="13"/>
      <c r="R42" s="54">
        <f t="shared" si="6"/>
        <v>0</v>
      </c>
      <c r="S42" s="44">
        <f t="shared" si="8"/>
        <v>0</v>
      </c>
      <c r="T42" s="41"/>
      <c r="U42" s="55">
        <f t="shared" si="9"/>
        <v>0</v>
      </c>
      <c r="W42" s="143"/>
      <c r="X42" s="143"/>
      <c r="Y42" s="144">
        <v>105840</v>
      </c>
      <c r="Z42" s="144">
        <v>116160</v>
      </c>
    </row>
    <row r="43" spans="1:26" ht="15" customHeight="1" x14ac:dyDescent="0.15">
      <c r="A43" s="87"/>
      <c r="B43" s="24" t="s">
        <v>13</v>
      </c>
      <c r="C43" s="12">
        <v>498</v>
      </c>
      <c r="D43" s="13"/>
      <c r="E43" s="14">
        <v>0.85</v>
      </c>
      <c r="F43" s="47">
        <f t="shared" si="10"/>
        <v>0</v>
      </c>
      <c r="G43" s="15"/>
      <c r="H43" s="16"/>
      <c r="I43" s="17"/>
      <c r="J43" s="15"/>
      <c r="K43" s="16"/>
      <c r="L43" s="17"/>
      <c r="M43" s="18">
        <v>98442</v>
      </c>
      <c r="N43" s="13"/>
      <c r="O43" s="53">
        <f t="shared" si="11"/>
        <v>0</v>
      </c>
      <c r="P43" s="18">
        <v>136558</v>
      </c>
      <c r="Q43" s="13"/>
      <c r="R43" s="54">
        <f t="shared" si="6"/>
        <v>0</v>
      </c>
      <c r="S43" s="44">
        <f t="shared" si="8"/>
        <v>0</v>
      </c>
      <c r="T43" s="41"/>
      <c r="U43" s="55">
        <f t="shared" si="9"/>
        <v>0</v>
      </c>
      <c r="W43" s="143"/>
      <c r="X43" s="143"/>
      <c r="Y43" s="144">
        <v>95013</v>
      </c>
      <c r="Z43" s="144">
        <v>124987</v>
      </c>
    </row>
    <row r="44" spans="1:26" ht="15" customHeight="1" x14ac:dyDescent="0.15">
      <c r="A44" s="87"/>
      <c r="B44" s="24" t="s">
        <v>14</v>
      </c>
      <c r="C44" s="12">
        <v>498</v>
      </c>
      <c r="D44" s="21"/>
      <c r="E44" s="14">
        <v>0.85</v>
      </c>
      <c r="F44" s="47">
        <f t="shared" si="10"/>
        <v>0</v>
      </c>
      <c r="G44" s="15"/>
      <c r="H44" s="16"/>
      <c r="I44" s="17"/>
      <c r="J44" s="15"/>
      <c r="K44" s="16"/>
      <c r="L44" s="17"/>
      <c r="M44" s="18">
        <v>103686</v>
      </c>
      <c r="N44" s="13"/>
      <c r="O44" s="53">
        <f t="shared" si="11"/>
        <v>0</v>
      </c>
      <c r="P44" s="18">
        <v>120314</v>
      </c>
      <c r="Q44" s="13"/>
      <c r="R44" s="54">
        <f t="shared" si="6"/>
        <v>0</v>
      </c>
      <c r="S44" s="44">
        <f t="shared" si="8"/>
        <v>0</v>
      </c>
      <c r="T44" s="41"/>
      <c r="U44" s="55">
        <f t="shared" si="9"/>
        <v>0</v>
      </c>
      <c r="W44" s="143"/>
      <c r="X44" s="143"/>
      <c r="Y44" s="144">
        <v>93182</v>
      </c>
      <c r="Z44" s="144">
        <v>109818</v>
      </c>
    </row>
    <row r="45" spans="1:26" ht="15" customHeight="1" thickBot="1" x14ac:dyDescent="0.2">
      <c r="A45" s="88"/>
      <c r="B45" s="63" t="s">
        <v>19</v>
      </c>
      <c r="C45" s="27">
        <v>498</v>
      </c>
      <c r="D45" s="28"/>
      <c r="E45" s="29">
        <v>0.85</v>
      </c>
      <c r="F45" s="48">
        <f t="shared" si="10"/>
        <v>0</v>
      </c>
      <c r="G45" s="30"/>
      <c r="H45" s="31"/>
      <c r="I45" s="32"/>
      <c r="J45" s="30"/>
      <c r="K45" s="31"/>
      <c r="L45" s="32"/>
      <c r="M45" s="33">
        <v>115242</v>
      </c>
      <c r="N45" s="28"/>
      <c r="O45" s="58">
        <f t="shared" si="11"/>
        <v>0</v>
      </c>
      <c r="P45" s="33">
        <v>128758</v>
      </c>
      <c r="Q45" s="28"/>
      <c r="R45" s="59">
        <f t="shared" si="6"/>
        <v>0</v>
      </c>
      <c r="S45" s="45">
        <f t="shared" si="8"/>
        <v>0</v>
      </c>
      <c r="T45" s="42"/>
      <c r="U45" s="60">
        <f t="shared" si="9"/>
        <v>0</v>
      </c>
      <c r="W45" s="143"/>
      <c r="X45" s="143"/>
      <c r="Y45" s="144">
        <v>104730</v>
      </c>
      <c r="Z45" s="144">
        <v>113270</v>
      </c>
    </row>
    <row r="46" spans="1:26" ht="12" customHeight="1" x14ac:dyDescent="0.15">
      <c r="A46" s="89"/>
      <c r="B46" s="97" t="s">
        <v>15</v>
      </c>
      <c r="C46" s="90"/>
      <c r="D46" s="82" t="s">
        <v>78</v>
      </c>
      <c r="E46" s="83"/>
      <c r="F46" s="83"/>
      <c r="G46" s="91">
        <f>SUM(G34:G45,J34:J45,M34:M45,P34:P45)</f>
        <v>2897000</v>
      </c>
      <c r="P46" s="20"/>
      <c r="Q46" s="20"/>
      <c r="S46" s="117" t="s">
        <v>79</v>
      </c>
      <c r="T46" s="118"/>
      <c r="U46" s="121">
        <f>SUM(U34:U45)</f>
        <v>0</v>
      </c>
    </row>
    <row r="47" spans="1:26" ht="12" customHeight="1" thickBot="1" x14ac:dyDescent="0.2">
      <c r="A47" s="90"/>
      <c r="B47" s="98"/>
      <c r="C47" s="94"/>
      <c r="D47" s="84"/>
      <c r="E47" s="85"/>
      <c r="F47" s="85"/>
      <c r="G47" s="92"/>
      <c r="P47" s="20"/>
      <c r="Q47" s="20"/>
      <c r="S47" s="119"/>
      <c r="T47" s="120"/>
      <c r="U47" s="122"/>
    </row>
    <row r="51" spans="1:26" ht="15" customHeight="1" x14ac:dyDescent="0.15">
      <c r="A51" s="100" t="s">
        <v>0</v>
      </c>
      <c r="B51" s="102" t="s">
        <v>1</v>
      </c>
      <c r="C51" s="100" t="s">
        <v>2</v>
      </c>
      <c r="D51" s="104"/>
      <c r="E51" s="104"/>
      <c r="F51" s="102"/>
      <c r="G51" s="100" t="s">
        <v>3</v>
      </c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2"/>
      <c r="S51" s="94" t="s">
        <v>47</v>
      </c>
      <c r="T51" s="95"/>
      <c r="U51" s="96"/>
    </row>
    <row r="52" spans="1:26" ht="15" customHeight="1" x14ac:dyDescent="0.15">
      <c r="A52" s="101"/>
      <c r="B52" s="103"/>
      <c r="C52" s="106" t="s">
        <v>91</v>
      </c>
      <c r="D52" s="108" t="s">
        <v>24</v>
      </c>
      <c r="E52" s="108" t="s">
        <v>5</v>
      </c>
      <c r="F52" s="110" t="s">
        <v>26</v>
      </c>
      <c r="G52" s="111" t="s">
        <v>21</v>
      </c>
      <c r="H52" s="112"/>
      <c r="I52" s="116"/>
      <c r="J52" s="111" t="s">
        <v>30</v>
      </c>
      <c r="K52" s="112"/>
      <c r="L52" s="116"/>
      <c r="M52" s="111" t="s">
        <v>23</v>
      </c>
      <c r="N52" s="112"/>
      <c r="O52" s="116"/>
      <c r="P52" s="111" t="s">
        <v>20</v>
      </c>
      <c r="Q52" s="112"/>
      <c r="R52" s="113"/>
      <c r="S52" s="124" t="s">
        <v>48</v>
      </c>
      <c r="T52" s="22" t="s">
        <v>25</v>
      </c>
      <c r="U52" s="22" t="s">
        <v>4</v>
      </c>
    </row>
    <row r="53" spans="1:26" ht="15" customHeight="1" x14ac:dyDescent="0.15">
      <c r="A53" s="101"/>
      <c r="B53" s="103"/>
      <c r="C53" s="107"/>
      <c r="D53" s="109"/>
      <c r="E53" s="109"/>
      <c r="F53" s="103"/>
      <c r="G53" s="114" t="s">
        <v>6</v>
      </c>
      <c r="H53" s="108" t="s">
        <v>22</v>
      </c>
      <c r="I53" s="123" t="s">
        <v>36</v>
      </c>
      <c r="J53" s="114" t="s">
        <v>6</v>
      </c>
      <c r="K53" s="108" t="s">
        <v>22</v>
      </c>
      <c r="L53" s="123" t="s">
        <v>27</v>
      </c>
      <c r="M53" s="114" t="s">
        <v>6</v>
      </c>
      <c r="N53" s="108" t="s">
        <v>22</v>
      </c>
      <c r="O53" s="123" t="s">
        <v>28</v>
      </c>
      <c r="P53" s="114" t="s">
        <v>6</v>
      </c>
      <c r="Q53" s="108" t="s">
        <v>22</v>
      </c>
      <c r="R53" s="123" t="s">
        <v>29</v>
      </c>
      <c r="S53" s="125"/>
      <c r="T53" s="127" t="s">
        <v>37</v>
      </c>
      <c r="U53" s="127" t="s">
        <v>49</v>
      </c>
      <c r="W53" s="3" t="s">
        <v>38</v>
      </c>
    </row>
    <row r="54" spans="1:26" ht="15" customHeight="1" x14ac:dyDescent="0.15">
      <c r="A54" s="88"/>
      <c r="B54" s="97"/>
      <c r="C54" s="107"/>
      <c r="D54" s="109"/>
      <c r="E54" s="109"/>
      <c r="F54" s="103"/>
      <c r="G54" s="115"/>
      <c r="H54" s="109"/>
      <c r="I54" s="123"/>
      <c r="J54" s="115"/>
      <c r="K54" s="109"/>
      <c r="L54" s="123"/>
      <c r="M54" s="115"/>
      <c r="N54" s="109"/>
      <c r="O54" s="123"/>
      <c r="P54" s="115"/>
      <c r="Q54" s="109"/>
      <c r="R54" s="123"/>
      <c r="S54" s="126"/>
      <c r="T54" s="128"/>
      <c r="U54" s="128"/>
      <c r="W54" s="142" t="s">
        <v>21</v>
      </c>
      <c r="X54" s="142" t="s">
        <v>30</v>
      </c>
      <c r="Y54" s="142" t="s">
        <v>23</v>
      </c>
      <c r="Z54" s="142" t="s">
        <v>20</v>
      </c>
    </row>
    <row r="55" spans="1:26" ht="15" customHeight="1" x14ac:dyDescent="0.15">
      <c r="A55" s="86" t="s">
        <v>80</v>
      </c>
      <c r="B55" s="64" t="s">
        <v>16</v>
      </c>
      <c r="C55" s="7">
        <v>498</v>
      </c>
      <c r="D55" s="25"/>
      <c r="E55" s="8">
        <v>0.85</v>
      </c>
      <c r="F55" s="46">
        <f>ROUND(C55*D55*E55,2)</f>
        <v>0</v>
      </c>
      <c r="G55" s="9"/>
      <c r="H55" s="10"/>
      <c r="I55" s="11"/>
      <c r="J55" s="9"/>
      <c r="K55" s="10"/>
      <c r="L55" s="11"/>
      <c r="M55" s="26">
        <v>110363</v>
      </c>
      <c r="N55" s="25"/>
      <c r="O55" s="50">
        <f>ROUND(M55*N55,2)</f>
        <v>0</v>
      </c>
      <c r="P55" s="26">
        <v>126637</v>
      </c>
      <c r="Q55" s="25"/>
      <c r="R55" s="51">
        <f t="shared" ref="R55:R66" si="12">ROUND(P55*Q55,2)</f>
        <v>0</v>
      </c>
      <c r="S55" s="43">
        <f>SUM(I55,L55,O55,R55)</f>
        <v>0</v>
      </c>
      <c r="T55" s="40"/>
      <c r="U55" s="52">
        <f>ROUNDDOWN(F55+S55-T55,0)</f>
        <v>0</v>
      </c>
      <c r="W55" s="143"/>
      <c r="X55" s="143"/>
      <c r="Y55" s="144">
        <v>102586</v>
      </c>
      <c r="Z55" s="144">
        <v>110414</v>
      </c>
    </row>
    <row r="56" spans="1:26" ht="15" customHeight="1" x14ac:dyDescent="0.15">
      <c r="A56" s="87"/>
      <c r="B56" s="24" t="s">
        <v>17</v>
      </c>
      <c r="C56" s="12">
        <v>498</v>
      </c>
      <c r="D56" s="13"/>
      <c r="E56" s="14">
        <v>0.85</v>
      </c>
      <c r="F56" s="47">
        <f t="shared" ref="F56:F58" si="13">ROUND(C56*D56*E56,2)</f>
        <v>0</v>
      </c>
      <c r="G56" s="15"/>
      <c r="H56" s="16"/>
      <c r="I56" s="17"/>
      <c r="J56" s="15"/>
      <c r="K56" s="16"/>
      <c r="L56" s="17"/>
      <c r="M56" s="18">
        <v>102805</v>
      </c>
      <c r="N56" s="13"/>
      <c r="O56" s="53">
        <f>ROUND(M56*N56,2)</f>
        <v>0</v>
      </c>
      <c r="P56" s="18">
        <v>144195</v>
      </c>
      <c r="Q56" s="13"/>
      <c r="R56" s="54">
        <f t="shared" si="12"/>
        <v>0</v>
      </c>
      <c r="S56" s="44">
        <f t="shared" ref="S56:S66" si="14">SUM(I56,L56,O56,R56)</f>
        <v>0</v>
      </c>
      <c r="T56" s="41"/>
      <c r="U56" s="55">
        <f t="shared" ref="U56:U66" si="15">ROUNDDOWN(F56+S56-T56,0)</f>
        <v>0</v>
      </c>
      <c r="W56" s="143"/>
      <c r="X56" s="143"/>
      <c r="Y56" s="144">
        <v>92760</v>
      </c>
      <c r="Z56" s="144">
        <v>132240</v>
      </c>
    </row>
    <row r="57" spans="1:26" ht="15" customHeight="1" x14ac:dyDescent="0.15">
      <c r="A57" s="87"/>
      <c r="B57" s="24" t="s">
        <v>18</v>
      </c>
      <c r="C57" s="12">
        <v>498</v>
      </c>
      <c r="D57" s="13"/>
      <c r="E57" s="14">
        <v>0.85</v>
      </c>
      <c r="F57" s="47">
        <f t="shared" si="13"/>
        <v>0</v>
      </c>
      <c r="G57" s="15"/>
      <c r="H57" s="16"/>
      <c r="I57" s="17"/>
      <c r="J57" s="15"/>
      <c r="K57" s="16"/>
      <c r="L57" s="17"/>
      <c r="M57" s="18">
        <v>125158</v>
      </c>
      <c r="N57" s="13"/>
      <c r="O57" s="53">
        <f>ROUND(M57*N57,2)</f>
        <v>0</v>
      </c>
      <c r="P57" s="18">
        <v>123842</v>
      </c>
      <c r="Q57" s="13"/>
      <c r="R57" s="54">
        <f t="shared" si="12"/>
        <v>0</v>
      </c>
      <c r="S57" s="44">
        <f t="shared" si="14"/>
        <v>0</v>
      </c>
      <c r="T57" s="41"/>
      <c r="U57" s="55">
        <f t="shared" si="15"/>
        <v>0</v>
      </c>
      <c r="W57" s="143"/>
      <c r="X57" s="143"/>
      <c r="Y57" s="144">
        <v>112031</v>
      </c>
      <c r="Z57" s="144">
        <v>110969</v>
      </c>
    </row>
    <row r="58" spans="1:26" ht="15" customHeight="1" x14ac:dyDescent="0.15">
      <c r="A58" s="87"/>
      <c r="B58" s="24" t="s">
        <v>7</v>
      </c>
      <c r="C58" s="12">
        <v>498</v>
      </c>
      <c r="D58" s="13"/>
      <c r="E58" s="14">
        <v>0.85</v>
      </c>
      <c r="F58" s="47">
        <f t="shared" si="13"/>
        <v>0</v>
      </c>
      <c r="G58" s="18">
        <v>26618</v>
      </c>
      <c r="H58" s="13"/>
      <c r="I58" s="56">
        <f>ROUND(G58*H58,2)</f>
        <v>0</v>
      </c>
      <c r="J58" s="18">
        <v>93818</v>
      </c>
      <c r="K58" s="13"/>
      <c r="L58" s="49">
        <f>ROUND(J58*K58,2)</f>
        <v>0</v>
      </c>
      <c r="M58" s="15"/>
      <c r="N58" s="16"/>
      <c r="O58" s="57"/>
      <c r="P58" s="18">
        <v>140564</v>
      </c>
      <c r="Q58" s="13"/>
      <c r="R58" s="54">
        <f t="shared" si="12"/>
        <v>0</v>
      </c>
      <c r="S58" s="44">
        <f t="shared" si="14"/>
        <v>0</v>
      </c>
      <c r="T58" s="41"/>
      <c r="U58" s="55">
        <f t="shared" si="15"/>
        <v>0</v>
      </c>
      <c r="W58" s="144">
        <v>23749</v>
      </c>
      <c r="X58" s="144">
        <v>85986</v>
      </c>
      <c r="Y58" s="143"/>
      <c r="Z58" s="144">
        <v>127265</v>
      </c>
    </row>
    <row r="59" spans="1:26" ht="15" customHeight="1" x14ac:dyDescent="0.15">
      <c r="A59" s="87"/>
      <c r="B59" s="24" t="s">
        <v>8</v>
      </c>
      <c r="C59" s="12">
        <v>498</v>
      </c>
      <c r="D59" s="13"/>
      <c r="E59" s="14">
        <v>0.85</v>
      </c>
      <c r="F59" s="47">
        <f>ROUND(C59*D59*E59,2)</f>
        <v>0</v>
      </c>
      <c r="G59" s="18">
        <v>27420</v>
      </c>
      <c r="H59" s="13"/>
      <c r="I59" s="56">
        <f>ROUND(G59*H59,2)</f>
        <v>0</v>
      </c>
      <c r="J59" s="18">
        <v>94947</v>
      </c>
      <c r="K59" s="13"/>
      <c r="L59" s="49">
        <f>ROUND(J59*K59,2)</f>
        <v>0</v>
      </c>
      <c r="M59" s="15"/>
      <c r="N59" s="16"/>
      <c r="O59" s="57"/>
      <c r="P59" s="18">
        <v>131633</v>
      </c>
      <c r="Q59" s="13"/>
      <c r="R59" s="54">
        <f t="shared" si="12"/>
        <v>0</v>
      </c>
      <c r="S59" s="44">
        <f t="shared" si="14"/>
        <v>0</v>
      </c>
      <c r="T59" s="41"/>
      <c r="U59" s="55">
        <f t="shared" si="15"/>
        <v>0</v>
      </c>
      <c r="W59" s="144">
        <v>25035</v>
      </c>
      <c r="X59" s="144">
        <v>89407</v>
      </c>
      <c r="Y59" s="143"/>
      <c r="Z59" s="144">
        <v>121558</v>
      </c>
    </row>
    <row r="60" spans="1:26" ht="15" customHeight="1" x14ac:dyDescent="0.15">
      <c r="A60" s="87"/>
      <c r="B60" s="24" t="s">
        <v>9</v>
      </c>
      <c r="C60" s="12">
        <v>498</v>
      </c>
      <c r="D60" s="13"/>
      <c r="E60" s="14">
        <v>0.85</v>
      </c>
      <c r="F60" s="47">
        <f t="shared" ref="F60:F66" si="16">ROUND(C60*D60*E60,2)</f>
        <v>0</v>
      </c>
      <c r="G60" s="18">
        <v>25794</v>
      </c>
      <c r="H60" s="13"/>
      <c r="I60" s="56">
        <f>ROUND(G60*H60,2)</f>
        <v>0</v>
      </c>
      <c r="J60" s="18">
        <v>84585</v>
      </c>
      <c r="K60" s="13"/>
      <c r="L60" s="49">
        <f>ROUND(J60*K60,2)</f>
        <v>0</v>
      </c>
      <c r="M60" s="15"/>
      <c r="N60" s="16"/>
      <c r="O60" s="57"/>
      <c r="P60" s="18">
        <v>129621</v>
      </c>
      <c r="Q60" s="13"/>
      <c r="R60" s="54">
        <f t="shared" si="12"/>
        <v>0</v>
      </c>
      <c r="S60" s="44">
        <f t="shared" si="14"/>
        <v>0</v>
      </c>
      <c r="T60" s="41"/>
      <c r="U60" s="55">
        <f t="shared" si="15"/>
        <v>0</v>
      </c>
      <c r="W60" s="144">
        <v>22784</v>
      </c>
      <c r="X60" s="144">
        <v>79729</v>
      </c>
      <c r="Y60" s="143"/>
      <c r="Z60" s="144">
        <v>119487</v>
      </c>
    </row>
    <row r="61" spans="1:26" ht="15" customHeight="1" x14ac:dyDescent="0.15">
      <c r="A61" s="87"/>
      <c r="B61" s="24" t="s">
        <v>10</v>
      </c>
      <c r="C61" s="12">
        <v>498</v>
      </c>
      <c r="D61" s="13"/>
      <c r="E61" s="14">
        <v>0.85</v>
      </c>
      <c r="F61" s="47">
        <f t="shared" si="16"/>
        <v>0</v>
      </c>
      <c r="G61" s="15"/>
      <c r="H61" s="16"/>
      <c r="I61" s="17"/>
      <c r="J61" s="15"/>
      <c r="K61" s="16"/>
      <c r="L61" s="17"/>
      <c r="M61" s="18">
        <v>111685</v>
      </c>
      <c r="N61" s="13"/>
      <c r="O61" s="53">
        <f t="shared" ref="O61:O66" si="17">ROUND(M61*N61,2)</f>
        <v>0</v>
      </c>
      <c r="P61" s="18">
        <v>127315</v>
      </c>
      <c r="Q61" s="13"/>
      <c r="R61" s="54">
        <f t="shared" si="12"/>
        <v>0</v>
      </c>
      <c r="S61" s="44">
        <f t="shared" si="14"/>
        <v>0</v>
      </c>
      <c r="T61" s="41"/>
      <c r="U61" s="55">
        <f t="shared" si="15"/>
        <v>0</v>
      </c>
      <c r="W61" s="143"/>
      <c r="X61" s="143"/>
      <c r="Y61" s="144">
        <v>108857</v>
      </c>
      <c r="Z61" s="144">
        <v>122143</v>
      </c>
    </row>
    <row r="62" spans="1:26" ht="15" customHeight="1" x14ac:dyDescent="0.15">
      <c r="A62" s="87"/>
      <c r="B62" s="24" t="s">
        <v>11</v>
      </c>
      <c r="C62" s="12">
        <v>498</v>
      </c>
      <c r="D62" s="13"/>
      <c r="E62" s="14">
        <v>0.85</v>
      </c>
      <c r="F62" s="47">
        <f t="shared" si="16"/>
        <v>0</v>
      </c>
      <c r="G62" s="15"/>
      <c r="H62" s="16"/>
      <c r="I62" s="17"/>
      <c r="J62" s="15"/>
      <c r="K62" s="16"/>
      <c r="L62" s="17"/>
      <c r="M62" s="18">
        <v>106616</v>
      </c>
      <c r="N62" s="13"/>
      <c r="O62" s="53">
        <f t="shared" si="17"/>
        <v>0</v>
      </c>
      <c r="P62" s="18">
        <v>123384</v>
      </c>
      <c r="Q62" s="13"/>
      <c r="R62" s="54">
        <f t="shared" si="12"/>
        <v>0</v>
      </c>
      <c r="S62" s="44">
        <f t="shared" si="14"/>
        <v>0</v>
      </c>
      <c r="T62" s="41"/>
      <c r="U62" s="55">
        <f t="shared" si="15"/>
        <v>0</v>
      </c>
      <c r="W62" s="143"/>
      <c r="X62" s="143"/>
      <c r="Y62" s="144">
        <v>100348</v>
      </c>
      <c r="Z62" s="144">
        <v>115652</v>
      </c>
    </row>
    <row r="63" spans="1:26" ht="15" customHeight="1" x14ac:dyDescent="0.15">
      <c r="A63" s="87"/>
      <c r="B63" s="24" t="s">
        <v>12</v>
      </c>
      <c r="C63" s="12">
        <v>498</v>
      </c>
      <c r="D63" s="13"/>
      <c r="E63" s="14">
        <v>0.85</v>
      </c>
      <c r="F63" s="47">
        <f t="shared" si="16"/>
        <v>0</v>
      </c>
      <c r="G63" s="15"/>
      <c r="H63" s="16"/>
      <c r="I63" s="17"/>
      <c r="J63" s="15"/>
      <c r="K63" s="16"/>
      <c r="L63" s="17"/>
      <c r="M63" s="18">
        <v>111678</v>
      </c>
      <c r="N63" s="13"/>
      <c r="O63" s="53">
        <f t="shared" si="17"/>
        <v>0</v>
      </c>
      <c r="P63" s="18">
        <v>125322</v>
      </c>
      <c r="Q63" s="13"/>
      <c r="R63" s="54">
        <f t="shared" si="12"/>
        <v>0</v>
      </c>
      <c r="S63" s="44">
        <f t="shared" si="14"/>
        <v>0</v>
      </c>
      <c r="T63" s="41"/>
      <c r="U63" s="55">
        <f t="shared" si="15"/>
        <v>0</v>
      </c>
      <c r="W63" s="143"/>
      <c r="X63" s="143"/>
      <c r="Y63" s="144">
        <v>105840</v>
      </c>
      <c r="Z63" s="144">
        <v>116160</v>
      </c>
    </row>
    <row r="64" spans="1:26" ht="15" customHeight="1" x14ac:dyDescent="0.15">
      <c r="A64" s="87"/>
      <c r="B64" s="24" t="s">
        <v>13</v>
      </c>
      <c r="C64" s="12">
        <v>498</v>
      </c>
      <c r="D64" s="13"/>
      <c r="E64" s="14">
        <v>0.85</v>
      </c>
      <c r="F64" s="47">
        <f t="shared" si="16"/>
        <v>0</v>
      </c>
      <c r="G64" s="15"/>
      <c r="H64" s="16"/>
      <c r="I64" s="17"/>
      <c r="J64" s="15"/>
      <c r="K64" s="16"/>
      <c r="L64" s="17"/>
      <c r="M64" s="18">
        <v>98442</v>
      </c>
      <c r="N64" s="13"/>
      <c r="O64" s="53">
        <f t="shared" si="17"/>
        <v>0</v>
      </c>
      <c r="P64" s="18">
        <v>136558</v>
      </c>
      <c r="Q64" s="13"/>
      <c r="R64" s="54">
        <f t="shared" si="12"/>
        <v>0</v>
      </c>
      <c r="S64" s="44">
        <f t="shared" si="14"/>
        <v>0</v>
      </c>
      <c r="T64" s="41"/>
      <c r="U64" s="55">
        <f t="shared" si="15"/>
        <v>0</v>
      </c>
      <c r="W64" s="143"/>
      <c r="X64" s="143"/>
      <c r="Y64" s="144">
        <v>95013</v>
      </c>
      <c r="Z64" s="144">
        <v>124987</v>
      </c>
    </row>
    <row r="65" spans="1:26" ht="15" customHeight="1" x14ac:dyDescent="0.15">
      <c r="A65" s="87"/>
      <c r="B65" s="24" t="s">
        <v>14</v>
      </c>
      <c r="C65" s="12">
        <v>498</v>
      </c>
      <c r="D65" s="21"/>
      <c r="E65" s="14">
        <v>0.85</v>
      </c>
      <c r="F65" s="47">
        <f t="shared" si="16"/>
        <v>0</v>
      </c>
      <c r="G65" s="15"/>
      <c r="H65" s="16"/>
      <c r="I65" s="17"/>
      <c r="J65" s="15"/>
      <c r="K65" s="16"/>
      <c r="L65" s="17"/>
      <c r="M65" s="18">
        <v>103686</v>
      </c>
      <c r="N65" s="13"/>
      <c r="O65" s="53">
        <f t="shared" si="17"/>
        <v>0</v>
      </c>
      <c r="P65" s="18">
        <v>120314</v>
      </c>
      <c r="Q65" s="13"/>
      <c r="R65" s="54">
        <f t="shared" si="12"/>
        <v>0</v>
      </c>
      <c r="S65" s="44">
        <f t="shared" si="14"/>
        <v>0</v>
      </c>
      <c r="T65" s="41"/>
      <c r="U65" s="55">
        <f t="shared" si="15"/>
        <v>0</v>
      </c>
      <c r="W65" s="143"/>
      <c r="X65" s="143"/>
      <c r="Y65" s="144">
        <v>93182</v>
      </c>
      <c r="Z65" s="144">
        <v>109818</v>
      </c>
    </row>
    <row r="66" spans="1:26" ht="15" customHeight="1" thickBot="1" x14ac:dyDescent="0.2">
      <c r="A66" s="88"/>
      <c r="B66" s="63" t="s">
        <v>19</v>
      </c>
      <c r="C66" s="27">
        <v>498</v>
      </c>
      <c r="D66" s="28"/>
      <c r="E66" s="29">
        <v>0.85</v>
      </c>
      <c r="F66" s="48">
        <f t="shared" si="16"/>
        <v>0</v>
      </c>
      <c r="G66" s="30"/>
      <c r="H66" s="31"/>
      <c r="I66" s="32"/>
      <c r="J66" s="30"/>
      <c r="K66" s="31"/>
      <c r="L66" s="32"/>
      <c r="M66" s="33">
        <v>115242</v>
      </c>
      <c r="N66" s="28"/>
      <c r="O66" s="58">
        <f t="shared" si="17"/>
        <v>0</v>
      </c>
      <c r="P66" s="33">
        <v>128758</v>
      </c>
      <c r="Q66" s="28"/>
      <c r="R66" s="59">
        <f t="shared" si="12"/>
        <v>0</v>
      </c>
      <c r="S66" s="45">
        <f t="shared" si="14"/>
        <v>0</v>
      </c>
      <c r="T66" s="42"/>
      <c r="U66" s="60">
        <f t="shared" si="15"/>
        <v>0</v>
      </c>
      <c r="W66" s="143"/>
      <c r="X66" s="143"/>
      <c r="Y66" s="144">
        <v>104730</v>
      </c>
      <c r="Z66" s="144">
        <v>113270</v>
      </c>
    </row>
    <row r="67" spans="1:26" ht="12" customHeight="1" x14ac:dyDescent="0.15">
      <c r="A67" s="89"/>
      <c r="B67" s="97" t="s">
        <v>15</v>
      </c>
      <c r="C67" s="90"/>
      <c r="D67" s="82" t="s">
        <v>81</v>
      </c>
      <c r="E67" s="83"/>
      <c r="F67" s="83"/>
      <c r="G67" s="91">
        <f>SUM(G55:G66,J55:J66,M55:M66,P55:P66)</f>
        <v>2897000</v>
      </c>
      <c r="P67" s="20"/>
      <c r="Q67" s="20"/>
      <c r="S67" s="117" t="s">
        <v>82</v>
      </c>
      <c r="T67" s="118"/>
      <c r="U67" s="121">
        <f>SUM(U55:U66)</f>
        <v>0</v>
      </c>
    </row>
    <row r="68" spans="1:26" ht="12" customHeight="1" thickBot="1" x14ac:dyDescent="0.2">
      <c r="A68" s="90"/>
      <c r="B68" s="98"/>
      <c r="C68" s="94"/>
      <c r="D68" s="84"/>
      <c r="E68" s="85"/>
      <c r="F68" s="85"/>
      <c r="G68" s="92"/>
      <c r="P68" s="20"/>
      <c r="Q68" s="20"/>
      <c r="S68" s="119"/>
      <c r="T68" s="120"/>
      <c r="U68" s="122"/>
    </row>
    <row r="70" spans="1:26" ht="16.5" customHeight="1" thickBot="1" x14ac:dyDescent="0.2"/>
    <row r="71" spans="1:26" ht="16.5" customHeight="1" thickBot="1" x14ac:dyDescent="0.2">
      <c r="R71" s="129" t="s">
        <v>83</v>
      </c>
      <c r="S71" s="130"/>
      <c r="T71" s="131"/>
      <c r="U71" s="61">
        <f>SUM(U25,U46,U67)</f>
        <v>0</v>
      </c>
    </row>
    <row r="72" spans="1:26" ht="16.5" customHeight="1" x14ac:dyDescent="0.15">
      <c r="D72" s="82" t="s">
        <v>84</v>
      </c>
      <c r="E72" s="83"/>
      <c r="F72" s="132"/>
      <c r="G72" s="91">
        <f>SUM(G25,G46,G67,)</f>
        <v>8691000</v>
      </c>
      <c r="R72" s="134" t="s">
        <v>85</v>
      </c>
      <c r="S72" s="135"/>
      <c r="T72" s="136"/>
      <c r="U72" s="140">
        <f>U71/110*100</f>
        <v>0</v>
      </c>
    </row>
    <row r="73" spans="1:26" ht="16.5" customHeight="1" thickBot="1" x14ac:dyDescent="0.2">
      <c r="D73" s="84"/>
      <c r="E73" s="85"/>
      <c r="F73" s="133"/>
      <c r="G73" s="92"/>
      <c r="R73" s="137"/>
      <c r="S73" s="138"/>
      <c r="T73" s="139"/>
      <c r="U73" s="141"/>
    </row>
    <row r="74" spans="1:26" ht="16.5" customHeight="1" x14ac:dyDescent="0.15">
      <c r="D74" s="3" t="s">
        <v>32</v>
      </c>
    </row>
    <row r="75" spans="1:26" ht="16.5" customHeight="1" x14ac:dyDescent="0.15">
      <c r="D75" s="3" t="s">
        <v>46</v>
      </c>
    </row>
  </sheetData>
  <mergeCells count="112">
    <mergeCell ref="R71:T71"/>
    <mergeCell ref="D72:F73"/>
    <mergeCell ref="G72:G73"/>
    <mergeCell ref="R72:T73"/>
    <mergeCell ref="U72:U73"/>
    <mergeCell ref="T53:T54"/>
    <mergeCell ref="U53:U54"/>
    <mergeCell ref="A55:A66"/>
    <mergeCell ref="A67:A68"/>
    <mergeCell ref="B67:C68"/>
    <mergeCell ref="D67:F68"/>
    <mergeCell ref="G67:G68"/>
    <mergeCell ref="S67:T68"/>
    <mergeCell ref="U67:U68"/>
    <mergeCell ref="N53:N54"/>
    <mergeCell ref="O53:O54"/>
    <mergeCell ref="P53:P54"/>
    <mergeCell ref="Q53:Q54"/>
    <mergeCell ref="R53:R54"/>
    <mergeCell ref="I53:I54"/>
    <mergeCell ref="J53:J54"/>
    <mergeCell ref="K53:K54"/>
    <mergeCell ref="L53:L54"/>
    <mergeCell ref="M53:M54"/>
    <mergeCell ref="A51:A54"/>
    <mergeCell ref="B51:B54"/>
    <mergeCell ref="C51:F51"/>
    <mergeCell ref="G51:R51"/>
    <mergeCell ref="S51:U51"/>
    <mergeCell ref="C52:C54"/>
    <mergeCell ref="D52:D54"/>
    <mergeCell ref="E52:E54"/>
    <mergeCell ref="F52:F54"/>
    <mergeCell ref="G52:I52"/>
    <mergeCell ref="J52:L52"/>
    <mergeCell ref="M52:O52"/>
    <mergeCell ref="P52:R52"/>
    <mergeCell ref="S52:S54"/>
    <mergeCell ref="G53:G54"/>
    <mergeCell ref="H53:H54"/>
    <mergeCell ref="T32:T33"/>
    <mergeCell ref="U32:U33"/>
    <mergeCell ref="A34:A45"/>
    <mergeCell ref="A46:A47"/>
    <mergeCell ref="B46:C47"/>
    <mergeCell ref="D46:F47"/>
    <mergeCell ref="G46:G47"/>
    <mergeCell ref="S46:T47"/>
    <mergeCell ref="U46:U47"/>
    <mergeCell ref="N32:N33"/>
    <mergeCell ref="O32:O33"/>
    <mergeCell ref="P32:P33"/>
    <mergeCell ref="Q32:Q33"/>
    <mergeCell ref="R32:R33"/>
    <mergeCell ref="I32:I33"/>
    <mergeCell ref="J32:J33"/>
    <mergeCell ref="K32:K33"/>
    <mergeCell ref="L32:L33"/>
    <mergeCell ref="M32:M33"/>
    <mergeCell ref="A30:A33"/>
    <mergeCell ref="B30:B33"/>
    <mergeCell ref="C30:F30"/>
    <mergeCell ref="G30:R30"/>
    <mergeCell ref="S30:U30"/>
    <mergeCell ref="C31:C33"/>
    <mergeCell ref="D31:D33"/>
    <mergeCell ref="E31:E33"/>
    <mergeCell ref="F31:F33"/>
    <mergeCell ref="G31:I31"/>
    <mergeCell ref="J31:L31"/>
    <mergeCell ref="M31:O31"/>
    <mergeCell ref="P31:R31"/>
    <mergeCell ref="S31:S33"/>
    <mergeCell ref="G32:G33"/>
    <mergeCell ref="H32:H33"/>
    <mergeCell ref="U25:U26"/>
    <mergeCell ref="I11:I12"/>
    <mergeCell ref="S10:S12"/>
    <mergeCell ref="T11:T12"/>
    <mergeCell ref="U11:U12"/>
    <mergeCell ref="Q11:Q12"/>
    <mergeCell ref="R11:R12"/>
    <mergeCell ref="M10:O10"/>
    <mergeCell ref="L11:L12"/>
    <mergeCell ref="O11:O12"/>
    <mergeCell ref="N11:N12"/>
    <mergeCell ref="J10:L10"/>
    <mergeCell ref="J11:J12"/>
    <mergeCell ref="D25:F26"/>
    <mergeCell ref="A13:A24"/>
    <mergeCell ref="A25:A26"/>
    <mergeCell ref="G25:G26"/>
    <mergeCell ref="A2:U2"/>
    <mergeCell ref="S9:U9"/>
    <mergeCell ref="B25:C26"/>
    <mergeCell ref="A1:E1"/>
    <mergeCell ref="A9:A12"/>
    <mergeCell ref="B9:B12"/>
    <mergeCell ref="C9:F9"/>
    <mergeCell ref="G9:R9"/>
    <mergeCell ref="C10:C12"/>
    <mergeCell ref="D10:D12"/>
    <mergeCell ref="E10:E12"/>
    <mergeCell ref="F10:F12"/>
    <mergeCell ref="P10:R10"/>
    <mergeCell ref="P11:P12"/>
    <mergeCell ref="G11:G12"/>
    <mergeCell ref="G10:I10"/>
    <mergeCell ref="M11:M12"/>
    <mergeCell ref="H11:H12"/>
    <mergeCell ref="K11:K12"/>
    <mergeCell ref="S25:T26"/>
  </mergeCells>
  <phoneticPr fontId="2"/>
  <printOptions horizontalCentered="1"/>
  <pageMargins left="0.47244094488188981" right="0.43307086614173229" top="0.19685039370078741" bottom="0.19685039370078741" header="0" footer="0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5"/>
  <sheetViews>
    <sheetView view="pageBreakPreview" topLeftCell="A49" zoomScale="85" zoomScaleNormal="100" zoomScaleSheetLayoutView="85" workbookViewId="0">
      <selection activeCell="A49" sqref="A1:XFD1048576"/>
    </sheetView>
  </sheetViews>
  <sheetFormatPr defaultColWidth="9" defaultRowHeight="16.5" customHeight="1" x14ac:dyDescent="0.15"/>
  <cols>
    <col min="1" max="1" width="9" style="3"/>
    <col min="2" max="2" width="5.375" style="3" customWidth="1"/>
    <col min="3" max="3" width="7.75" style="3" customWidth="1"/>
    <col min="4" max="4" width="8.375" style="3" customWidth="1"/>
    <col min="5" max="5" width="6.375" style="3" customWidth="1"/>
    <col min="6" max="6" width="9.625" style="3" customWidth="1"/>
    <col min="7" max="7" width="8.625" style="3" customWidth="1"/>
    <col min="8" max="8" width="6.625" style="3" customWidth="1"/>
    <col min="9" max="9" width="9.625" style="3" customWidth="1"/>
    <col min="10" max="10" width="8.625" style="3" customWidth="1"/>
    <col min="11" max="11" width="6.625" style="3" customWidth="1"/>
    <col min="12" max="12" width="9.625" style="3" customWidth="1"/>
    <col min="13" max="13" width="9" style="3"/>
    <col min="14" max="14" width="6.625" style="3" customWidth="1"/>
    <col min="15" max="15" width="9.625" style="3" customWidth="1"/>
    <col min="16" max="16" width="9" style="3"/>
    <col min="17" max="17" width="6.625" style="3" customWidth="1"/>
    <col min="18" max="21" width="9.625" style="3" customWidth="1"/>
    <col min="22" max="22" width="6.875" style="3" customWidth="1"/>
    <col min="23" max="24" width="12.625" style="3" hidden="1" customWidth="1"/>
    <col min="25" max="25" width="9.75" style="3" hidden="1" customWidth="1"/>
    <col min="26" max="26" width="9" style="3" hidden="1" customWidth="1"/>
    <col min="27" max="27" width="9" style="3" customWidth="1"/>
    <col min="28" max="16384" width="9" style="3"/>
  </cols>
  <sheetData>
    <row r="1" spans="1:26" ht="17.100000000000001" customHeight="1" x14ac:dyDescent="0.15">
      <c r="A1" s="99" t="s">
        <v>39</v>
      </c>
      <c r="B1" s="99"/>
      <c r="C1" s="99"/>
      <c r="D1" s="99"/>
      <c r="E1" s="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7.100000000000001" customHeight="1" x14ac:dyDescent="0.15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5"/>
      <c r="W2" s="65"/>
      <c r="X2" s="65"/>
    </row>
    <row r="3" spans="1:26" ht="17.10000000000000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S3" s="5"/>
      <c r="T3" s="5"/>
      <c r="U3" s="5" t="s">
        <v>41</v>
      </c>
    </row>
    <row r="4" spans="1:26" s="1" customFormat="1" ht="17.100000000000001" customHeight="1" x14ac:dyDescent="0.15">
      <c r="A4" s="1" t="s">
        <v>42</v>
      </c>
      <c r="B4" s="6"/>
      <c r="C4" s="6"/>
      <c r="D4" s="6"/>
      <c r="E4" s="6"/>
      <c r="F4" s="6"/>
      <c r="H4" s="6"/>
      <c r="I4" s="6"/>
      <c r="K4" s="6"/>
      <c r="L4" s="6"/>
      <c r="N4" s="6"/>
      <c r="O4" s="6"/>
      <c r="T4" s="6"/>
      <c r="U4" s="6"/>
      <c r="V4" s="6"/>
      <c r="W4" s="6"/>
      <c r="X4" s="6"/>
    </row>
    <row r="5" spans="1:26" s="1" customFormat="1" ht="17.100000000000001" customHeight="1" x14ac:dyDescent="0.15">
      <c r="B5" s="6"/>
      <c r="C5" s="6"/>
      <c r="D5" s="6"/>
      <c r="E5" s="6"/>
      <c r="F5" s="6"/>
      <c r="G5" s="3"/>
      <c r="H5" s="6"/>
      <c r="I5" s="6"/>
      <c r="J5" s="3"/>
      <c r="K5" s="6"/>
      <c r="L5" s="6"/>
      <c r="M5" s="3"/>
      <c r="N5" s="6"/>
      <c r="O5" s="6"/>
      <c r="S5" s="3" t="s">
        <v>43</v>
      </c>
      <c r="T5" s="6"/>
      <c r="U5" s="6"/>
      <c r="V5" s="6"/>
      <c r="W5" s="6"/>
      <c r="X5" s="6"/>
    </row>
    <row r="6" spans="1:26" s="1" customFormat="1" ht="17.100000000000001" customHeight="1" x14ac:dyDescent="0.15">
      <c r="A6" s="6"/>
      <c r="B6" s="6"/>
      <c r="C6" s="6"/>
      <c r="D6" s="6"/>
      <c r="F6" s="6"/>
      <c r="G6" s="3"/>
      <c r="H6" s="6"/>
      <c r="I6" s="6"/>
      <c r="J6" s="3"/>
      <c r="K6" s="6"/>
      <c r="L6" s="6"/>
      <c r="M6" s="3"/>
      <c r="N6" s="6"/>
      <c r="O6" s="6"/>
      <c r="S6" s="3" t="s">
        <v>44</v>
      </c>
      <c r="T6" s="6"/>
      <c r="U6" s="6"/>
      <c r="V6" s="6"/>
      <c r="W6" s="6"/>
      <c r="X6" s="6"/>
    </row>
    <row r="7" spans="1:26" s="1" customFormat="1" ht="27" customHeight="1" x14ac:dyDescent="0.15">
      <c r="A7" s="6"/>
      <c r="B7" s="6"/>
      <c r="C7" s="6"/>
      <c r="D7" s="6"/>
      <c r="E7" s="6"/>
      <c r="F7" s="6"/>
      <c r="G7" s="3"/>
      <c r="H7" s="6"/>
      <c r="I7" s="6"/>
      <c r="J7" s="3"/>
      <c r="K7" s="6"/>
      <c r="L7" s="6"/>
      <c r="M7" s="3"/>
      <c r="N7" s="6"/>
      <c r="O7" s="6"/>
      <c r="S7" s="3" t="s">
        <v>45</v>
      </c>
      <c r="T7" s="6"/>
      <c r="U7" s="6"/>
      <c r="V7" s="6"/>
      <c r="W7" s="6"/>
      <c r="X7" s="6"/>
    </row>
    <row r="8" spans="1:26" ht="15" customHeight="1" x14ac:dyDescent="0.15">
      <c r="A8" s="23" t="s">
        <v>33</v>
      </c>
    </row>
    <row r="9" spans="1:26" ht="15" customHeight="1" x14ac:dyDescent="0.15">
      <c r="A9" s="100" t="s">
        <v>0</v>
      </c>
      <c r="B9" s="102" t="s">
        <v>1</v>
      </c>
      <c r="C9" s="100" t="s">
        <v>2</v>
      </c>
      <c r="D9" s="104"/>
      <c r="E9" s="104"/>
      <c r="F9" s="102"/>
      <c r="G9" s="100" t="s">
        <v>3</v>
      </c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2"/>
      <c r="S9" s="94" t="s">
        <v>47</v>
      </c>
      <c r="T9" s="95"/>
      <c r="U9" s="96"/>
    </row>
    <row r="10" spans="1:26" ht="15" customHeight="1" x14ac:dyDescent="0.15">
      <c r="A10" s="101"/>
      <c r="B10" s="103"/>
      <c r="C10" s="106" t="s">
        <v>91</v>
      </c>
      <c r="D10" s="108" t="s">
        <v>24</v>
      </c>
      <c r="E10" s="108" t="s">
        <v>5</v>
      </c>
      <c r="F10" s="110" t="s">
        <v>26</v>
      </c>
      <c r="G10" s="111" t="s">
        <v>21</v>
      </c>
      <c r="H10" s="112"/>
      <c r="I10" s="116"/>
      <c r="J10" s="111" t="s">
        <v>30</v>
      </c>
      <c r="K10" s="112"/>
      <c r="L10" s="116"/>
      <c r="M10" s="111" t="s">
        <v>23</v>
      </c>
      <c r="N10" s="112"/>
      <c r="O10" s="116"/>
      <c r="P10" s="111" t="s">
        <v>20</v>
      </c>
      <c r="Q10" s="112"/>
      <c r="R10" s="113"/>
      <c r="S10" s="124" t="s">
        <v>48</v>
      </c>
      <c r="T10" s="22" t="s">
        <v>25</v>
      </c>
      <c r="U10" s="22" t="s">
        <v>4</v>
      </c>
    </row>
    <row r="11" spans="1:26" ht="15" customHeight="1" x14ac:dyDescent="0.15">
      <c r="A11" s="101"/>
      <c r="B11" s="103"/>
      <c r="C11" s="107"/>
      <c r="D11" s="109"/>
      <c r="E11" s="109"/>
      <c r="F11" s="103"/>
      <c r="G11" s="114" t="s">
        <v>6</v>
      </c>
      <c r="H11" s="108" t="s">
        <v>22</v>
      </c>
      <c r="I11" s="123" t="s">
        <v>36</v>
      </c>
      <c r="J11" s="114" t="s">
        <v>6</v>
      </c>
      <c r="K11" s="108" t="s">
        <v>22</v>
      </c>
      <c r="L11" s="123" t="s">
        <v>27</v>
      </c>
      <c r="M11" s="114" t="s">
        <v>6</v>
      </c>
      <c r="N11" s="108" t="s">
        <v>22</v>
      </c>
      <c r="O11" s="123" t="s">
        <v>28</v>
      </c>
      <c r="P11" s="114" t="s">
        <v>6</v>
      </c>
      <c r="Q11" s="108" t="s">
        <v>22</v>
      </c>
      <c r="R11" s="123" t="s">
        <v>29</v>
      </c>
      <c r="S11" s="125"/>
      <c r="T11" s="127" t="s">
        <v>37</v>
      </c>
      <c r="U11" s="127" t="s">
        <v>49</v>
      </c>
      <c r="W11" s="3" t="s">
        <v>38</v>
      </c>
    </row>
    <row r="12" spans="1:26" ht="15" customHeight="1" x14ac:dyDescent="0.15">
      <c r="A12" s="88"/>
      <c r="B12" s="97"/>
      <c r="C12" s="107"/>
      <c r="D12" s="109"/>
      <c r="E12" s="109"/>
      <c r="F12" s="103"/>
      <c r="G12" s="115"/>
      <c r="H12" s="109"/>
      <c r="I12" s="123"/>
      <c r="J12" s="115"/>
      <c r="K12" s="109"/>
      <c r="L12" s="123"/>
      <c r="M12" s="115"/>
      <c r="N12" s="109"/>
      <c r="O12" s="123"/>
      <c r="P12" s="115"/>
      <c r="Q12" s="109"/>
      <c r="R12" s="123"/>
      <c r="S12" s="126"/>
      <c r="T12" s="128"/>
      <c r="U12" s="128"/>
      <c r="W12" s="142" t="s">
        <v>21</v>
      </c>
      <c r="X12" s="142" t="s">
        <v>30</v>
      </c>
      <c r="Y12" s="142" t="s">
        <v>23</v>
      </c>
      <c r="Z12" s="142" t="s">
        <v>20</v>
      </c>
    </row>
    <row r="13" spans="1:26" ht="15" customHeight="1" x14ac:dyDescent="0.15">
      <c r="A13" s="86" t="s">
        <v>92</v>
      </c>
      <c r="B13" s="64" t="s">
        <v>16</v>
      </c>
      <c r="C13" s="7">
        <v>630</v>
      </c>
      <c r="D13" s="25"/>
      <c r="E13" s="8">
        <v>0.85</v>
      </c>
      <c r="F13" s="46">
        <f>ROUND(C13*D13*E13,2)</f>
        <v>0</v>
      </c>
      <c r="G13" s="9"/>
      <c r="H13" s="10"/>
      <c r="I13" s="11"/>
      <c r="J13" s="9"/>
      <c r="K13" s="10"/>
      <c r="L13" s="11"/>
      <c r="M13" s="26">
        <v>179348</v>
      </c>
      <c r="N13" s="25"/>
      <c r="O13" s="50">
        <f>ROUND(M13*N13,2)</f>
        <v>0</v>
      </c>
      <c r="P13" s="26">
        <v>176652</v>
      </c>
      <c r="Q13" s="25"/>
      <c r="R13" s="51">
        <f t="shared" ref="R13:R24" si="0">ROUND(P13*Q13,2)</f>
        <v>0</v>
      </c>
      <c r="S13" s="43">
        <f t="shared" ref="S13:S24" si="1">SUM(I13,L13,O13,R13)</f>
        <v>0</v>
      </c>
      <c r="T13" s="40"/>
      <c r="U13" s="52">
        <f>ROUNDDOWN(F13+S13-T13,0)</f>
        <v>0</v>
      </c>
      <c r="W13" s="143"/>
      <c r="X13" s="143"/>
      <c r="Y13" s="144">
        <v>180632</v>
      </c>
      <c r="Z13" s="144">
        <v>179368</v>
      </c>
    </row>
    <row r="14" spans="1:26" ht="15" customHeight="1" x14ac:dyDescent="0.15">
      <c r="A14" s="87"/>
      <c r="B14" s="24" t="s">
        <v>17</v>
      </c>
      <c r="C14" s="12">
        <v>630</v>
      </c>
      <c r="D14" s="13"/>
      <c r="E14" s="14">
        <v>0.85</v>
      </c>
      <c r="F14" s="47">
        <f>ROUND(C14*D14*E14,2)</f>
        <v>0</v>
      </c>
      <c r="G14" s="15"/>
      <c r="H14" s="16"/>
      <c r="I14" s="17"/>
      <c r="J14" s="15"/>
      <c r="K14" s="16"/>
      <c r="L14" s="17"/>
      <c r="M14" s="18">
        <v>159818</v>
      </c>
      <c r="N14" s="13"/>
      <c r="O14" s="53">
        <f>ROUND(M14*N14,2)</f>
        <v>0</v>
      </c>
      <c r="P14" s="18">
        <v>209182</v>
      </c>
      <c r="Q14" s="13"/>
      <c r="R14" s="54">
        <f t="shared" si="0"/>
        <v>0</v>
      </c>
      <c r="S14" s="44">
        <f t="shared" si="1"/>
        <v>0</v>
      </c>
      <c r="T14" s="41"/>
      <c r="U14" s="55">
        <f t="shared" ref="U14:U24" si="2">ROUNDDOWN(F14+S14-T14,0)</f>
        <v>0</v>
      </c>
      <c r="W14" s="143"/>
      <c r="X14" s="143"/>
      <c r="Y14" s="144">
        <v>159094</v>
      </c>
      <c r="Z14" s="144">
        <v>213906</v>
      </c>
    </row>
    <row r="15" spans="1:26" ht="15" customHeight="1" x14ac:dyDescent="0.15">
      <c r="A15" s="87"/>
      <c r="B15" s="24" t="s">
        <v>18</v>
      </c>
      <c r="C15" s="12">
        <v>630</v>
      </c>
      <c r="D15" s="13"/>
      <c r="E15" s="14">
        <v>0.85</v>
      </c>
      <c r="F15" s="47">
        <f t="shared" ref="F15:F16" si="3">ROUND(C15*D15*E15,2)</f>
        <v>0</v>
      </c>
      <c r="G15" s="15"/>
      <c r="H15" s="16"/>
      <c r="I15" s="17"/>
      <c r="J15" s="15"/>
      <c r="K15" s="16"/>
      <c r="L15" s="17"/>
      <c r="M15" s="18">
        <v>181060</v>
      </c>
      <c r="N15" s="13"/>
      <c r="O15" s="53">
        <f>ROUND(M15*N15,2)</f>
        <v>0</v>
      </c>
      <c r="P15" s="18">
        <v>176940</v>
      </c>
      <c r="Q15" s="13"/>
      <c r="R15" s="54">
        <f t="shared" si="0"/>
        <v>0</v>
      </c>
      <c r="S15" s="44">
        <f t="shared" si="1"/>
        <v>0</v>
      </c>
      <c r="T15" s="41"/>
      <c r="U15" s="55">
        <f t="shared" si="2"/>
        <v>0</v>
      </c>
      <c r="W15" s="143"/>
      <c r="X15" s="143"/>
      <c r="Y15" s="144">
        <v>188213</v>
      </c>
      <c r="Z15" s="144">
        <v>170787</v>
      </c>
    </row>
    <row r="16" spans="1:26" ht="15" customHeight="1" x14ac:dyDescent="0.15">
      <c r="A16" s="87"/>
      <c r="B16" s="24" t="s">
        <v>7</v>
      </c>
      <c r="C16" s="12">
        <v>630</v>
      </c>
      <c r="D16" s="13"/>
      <c r="E16" s="14">
        <v>0.85</v>
      </c>
      <c r="F16" s="47">
        <f t="shared" si="3"/>
        <v>0</v>
      </c>
      <c r="G16" s="18">
        <v>39300</v>
      </c>
      <c r="H16" s="13"/>
      <c r="I16" s="56">
        <f>ROUND(G16*H16,2)</f>
        <v>0</v>
      </c>
      <c r="J16" s="18">
        <v>157685</v>
      </c>
      <c r="K16" s="13"/>
      <c r="L16" s="49">
        <f>ROUND(J16*K16,2)</f>
        <v>0</v>
      </c>
      <c r="M16" s="15"/>
      <c r="N16" s="16"/>
      <c r="O16" s="57"/>
      <c r="P16" s="18">
        <v>190014</v>
      </c>
      <c r="Q16" s="13"/>
      <c r="R16" s="54">
        <f t="shared" si="0"/>
        <v>0</v>
      </c>
      <c r="S16" s="44">
        <f t="shared" si="1"/>
        <v>0</v>
      </c>
      <c r="T16" s="41"/>
      <c r="U16" s="55">
        <f t="shared" si="2"/>
        <v>0</v>
      </c>
      <c r="W16" s="144">
        <v>37496</v>
      </c>
      <c r="X16" s="144">
        <v>149111</v>
      </c>
      <c r="Y16" s="143"/>
      <c r="Z16" s="144">
        <v>196393</v>
      </c>
    </row>
    <row r="17" spans="1:26" ht="15" customHeight="1" x14ac:dyDescent="0.15">
      <c r="A17" s="87"/>
      <c r="B17" s="24" t="s">
        <v>8</v>
      </c>
      <c r="C17" s="12">
        <v>630</v>
      </c>
      <c r="D17" s="13"/>
      <c r="E17" s="14">
        <v>0.85</v>
      </c>
      <c r="F17" s="47">
        <f>ROUND(C17*D17*E17,2)</f>
        <v>0</v>
      </c>
      <c r="G17" s="18">
        <v>41113</v>
      </c>
      <c r="H17" s="13"/>
      <c r="I17" s="62">
        <f>ROUND(G17*H17,2)</f>
        <v>0</v>
      </c>
      <c r="J17" s="18">
        <v>158655</v>
      </c>
      <c r="K17" s="13"/>
      <c r="L17" s="49">
        <f>ROUND(J17*K17,2)</f>
        <v>0</v>
      </c>
      <c r="M17" s="15"/>
      <c r="N17" s="16"/>
      <c r="O17" s="57"/>
      <c r="P17" s="18">
        <v>192233</v>
      </c>
      <c r="Q17" s="13"/>
      <c r="R17" s="54">
        <f t="shared" si="0"/>
        <v>0</v>
      </c>
      <c r="S17" s="44">
        <f t="shared" si="1"/>
        <v>0</v>
      </c>
      <c r="T17" s="41"/>
      <c r="U17" s="55">
        <f t="shared" si="2"/>
        <v>0</v>
      </c>
      <c r="W17" s="144">
        <v>38683</v>
      </c>
      <c r="X17" s="144">
        <v>155696</v>
      </c>
      <c r="Y17" s="143"/>
      <c r="Z17" s="144">
        <v>188621</v>
      </c>
    </row>
    <row r="18" spans="1:26" ht="15" customHeight="1" x14ac:dyDescent="0.15">
      <c r="A18" s="87"/>
      <c r="B18" s="24" t="s">
        <v>9</v>
      </c>
      <c r="C18" s="12">
        <v>630</v>
      </c>
      <c r="D18" s="13"/>
      <c r="E18" s="14">
        <v>0.85</v>
      </c>
      <c r="F18" s="47">
        <f t="shared" ref="F18:F24" si="4">ROUND(C18*D18*E18,2)</f>
        <v>0</v>
      </c>
      <c r="G18" s="18">
        <v>43618</v>
      </c>
      <c r="H18" s="13"/>
      <c r="I18" s="62">
        <f>ROUND(G18*H18,2)</f>
        <v>0</v>
      </c>
      <c r="J18" s="18">
        <v>175909</v>
      </c>
      <c r="K18" s="13"/>
      <c r="L18" s="49">
        <f>ROUND(J18*K18,2)</f>
        <v>0</v>
      </c>
      <c r="M18" s="15"/>
      <c r="N18" s="16"/>
      <c r="O18" s="57"/>
      <c r="P18" s="18">
        <v>142473</v>
      </c>
      <c r="Q18" s="13"/>
      <c r="R18" s="54">
        <f t="shared" si="0"/>
        <v>0</v>
      </c>
      <c r="S18" s="44">
        <f t="shared" si="1"/>
        <v>0</v>
      </c>
      <c r="T18" s="41"/>
      <c r="U18" s="55">
        <f t="shared" si="2"/>
        <v>0</v>
      </c>
      <c r="W18" s="144">
        <v>34969</v>
      </c>
      <c r="X18" s="144">
        <v>138611</v>
      </c>
      <c r="Y18" s="143"/>
      <c r="Z18" s="144">
        <v>184420</v>
      </c>
    </row>
    <row r="19" spans="1:26" ht="15" customHeight="1" x14ac:dyDescent="0.15">
      <c r="A19" s="87"/>
      <c r="B19" s="24" t="s">
        <v>10</v>
      </c>
      <c r="C19" s="12">
        <v>630</v>
      </c>
      <c r="D19" s="13"/>
      <c r="E19" s="14">
        <v>0.85</v>
      </c>
      <c r="F19" s="47">
        <f t="shared" si="4"/>
        <v>0</v>
      </c>
      <c r="G19" s="15"/>
      <c r="H19" s="16"/>
      <c r="I19" s="17"/>
      <c r="J19" s="15"/>
      <c r="K19" s="16"/>
      <c r="L19" s="17"/>
      <c r="M19" s="18">
        <v>184909</v>
      </c>
      <c r="N19" s="13"/>
      <c r="O19" s="53">
        <f t="shared" ref="O19:O24" si="5">ROUND(M19*N19,2)</f>
        <v>0</v>
      </c>
      <c r="P19" s="18">
        <v>183091</v>
      </c>
      <c r="Q19" s="13"/>
      <c r="R19" s="54">
        <f t="shared" si="0"/>
        <v>0</v>
      </c>
      <c r="S19" s="44">
        <f t="shared" si="1"/>
        <v>0</v>
      </c>
      <c r="T19" s="41"/>
      <c r="U19" s="55">
        <f t="shared" si="2"/>
        <v>0</v>
      </c>
      <c r="W19" s="143"/>
      <c r="X19" s="143"/>
      <c r="Y19" s="144">
        <v>180556</v>
      </c>
      <c r="Z19" s="144">
        <v>190444</v>
      </c>
    </row>
    <row r="20" spans="1:26" ht="15" customHeight="1" x14ac:dyDescent="0.15">
      <c r="A20" s="87"/>
      <c r="B20" s="24" t="s">
        <v>11</v>
      </c>
      <c r="C20" s="12">
        <v>630</v>
      </c>
      <c r="D20" s="13"/>
      <c r="E20" s="14">
        <v>0.85</v>
      </c>
      <c r="F20" s="47">
        <f t="shared" si="4"/>
        <v>0</v>
      </c>
      <c r="G20" s="15"/>
      <c r="H20" s="16"/>
      <c r="I20" s="17"/>
      <c r="J20" s="15"/>
      <c r="K20" s="16"/>
      <c r="L20" s="17"/>
      <c r="M20" s="18">
        <v>171045</v>
      </c>
      <c r="N20" s="13"/>
      <c r="O20" s="53">
        <f t="shared" si="5"/>
        <v>0</v>
      </c>
      <c r="P20" s="18">
        <v>183955</v>
      </c>
      <c r="Q20" s="13"/>
      <c r="R20" s="54">
        <f t="shared" si="0"/>
        <v>0</v>
      </c>
      <c r="S20" s="44">
        <f t="shared" si="1"/>
        <v>0</v>
      </c>
      <c r="T20" s="41"/>
      <c r="U20" s="55">
        <f t="shared" si="2"/>
        <v>0</v>
      </c>
      <c r="W20" s="143"/>
      <c r="X20" s="143"/>
      <c r="Y20" s="144">
        <v>170426</v>
      </c>
      <c r="Z20" s="144">
        <v>184574</v>
      </c>
    </row>
    <row r="21" spans="1:26" ht="15" customHeight="1" x14ac:dyDescent="0.15">
      <c r="A21" s="87"/>
      <c r="B21" s="24" t="s">
        <v>12</v>
      </c>
      <c r="C21" s="12">
        <v>630</v>
      </c>
      <c r="D21" s="13"/>
      <c r="E21" s="14">
        <v>0.85</v>
      </c>
      <c r="F21" s="47">
        <f t="shared" si="4"/>
        <v>0</v>
      </c>
      <c r="G21" s="15"/>
      <c r="H21" s="16"/>
      <c r="I21" s="17"/>
      <c r="J21" s="15"/>
      <c r="K21" s="16"/>
      <c r="L21" s="17"/>
      <c r="M21" s="18">
        <v>189031</v>
      </c>
      <c r="N21" s="13"/>
      <c r="O21" s="53">
        <f t="shared" si="5"/>
        <v>0</v>
      </c>
      <c r="P21" s="18">
        <v>181969</v>
      </c>
      <c r="Q21" s="13"/>
      <c r="R21" s="54">
        <f t="shared" si="0"/>
        <v>0</v>
      </c>
      <c r="S21" s="44">
        <f t="shared" si="1"/>
        <v>0</v>
      </c>
      <c r="T21" s="41"/>
      <c r="U21" s="55">
        <f t="shared" si="2"/>
        <v>0</v>
      </c>
      <c r="W21" s="143"/>
      <c r="X21" s="143"/>
      <c r="Y21" s="144">
        <v>181143</v>
      </c>
      <c r="Z21" s="144">
        <v>192857</v>
      </c>
    </row>
    <row r="22" spans="1:26" ht="15" customHeight="1" x14ac:dyDescent="0.15">
      <c r="A22" s="87"/>
      <c r="B22" s="24" t="s">
        <v>13</v>
      </c>
      <c r="C22" s="12">
        <v>630</v>
      </c>
      <c r="D22" s="13"/>
      <c r="E22" s="14">
        <v>0.85</v>
      </c>
      <c r="F22" s="47">
        <f t="shared" si="4"/>
        <v>0</v>
      </c>
      <c r="G22" s="15"/>
      <c r="H22" s="16"/>
      <c r="I22" s="17"/>
      <c r="J22" s="15"/>
      <c r="K22" s="16"/>
      <c r="L22" s="17"/>
      <c r="M22" s="18">
        <v>179483</v>
      </c>
      <c r="N22" s="13"/>
      <c r="O22" s="53">
        <f t="shared" si="5"/>
        <v>0</v>
      </c>
      <c r="P22" s="18">
        <v>189517</v>
      </c>
      <c r="Q22" s="13"/>
      <c r="R22" s="54">
        <f t="shared" si="0"/>
        <v>0</v>
      </c>
      <c r="S22" s="44">
        <f t="shared" si="1"/>
        <v>0</v>
      </c>
      <c r="T22" s="41"/>
      <c r="U22" s="55">
        <f t="shared" si="2"/>
        <v>0</v>
      </c>
      <c r="W22" s="143"/>
      <c r="X22" s="143"/>
      <c r="Y22" s="144">
        <v>160485</v>
      </c>
      <c r="Z22" s="144">
        <v>212515</v>
      </c>
    </row>
    <row r="23" spans="1:26" ht="15" customHeight="1" x14ac:dyDescent="0.15">
      <c r="A23" s="87"/>
      <c r="B23" s="24" t="s">
        <v>14</v>
      </c>
      <c r="C23" s="12">
        <v>630</v>
      </c>
      <c r="D23" s="21"/>
      <c r="E23" s="14">
        <v>0.85</v>
      </c>
      <c r="F23" s="47">
        <f t="shared" si="4"/>
        <v>0</v>
      </c>
      <c r="G23" s="15"/>
      <c r="H23" s="16"/>
      <c r="I23" s="17"/>
      <c r="J23" s="15"/>
      <c r="K23" s="16"/>
      <c r="L23" s="17"/>
      <c r="M23" s="18">
        <v>161446</v>
      </c>
      <c r="N23" s="13"/>
      <c r="O23" s="53">
        <f t="shared" si="5"/>
        <v>0</v>
      </c>
      <c r="P23" s="18">
        <v>178554</v>
      </c>
      <c r="Q23" s="13"/>
      <c r="R23" s="54">
        <f t="shared" si="0"/>
        <v>0</v>
      </c>
      <c r="S23" s="44">
        <f t="shared" si="1"/>
        <v>0</v>
      </c>
      <c r="T23" s="41"/>
      <c r="U23" s="55">
        <f t="shared" si="2"/>
        <v>0</v>
      </c>
      <c r="W23" s="143"/>
      <c r="X23" s="143"/>
      <c r="Y23" s="144">
        <v>163085</v>
      </c>
      <c r="Z23" s="144">
        <v>180915</v>
      </c>
    </row>
    <row r="24" spans="1:26" ht="15" customHeight="1" thickBot="1" x14ac:dyDescent="0.2">
      <c r="A24" s="88"/>
      <c r="B24" s="63" t="s">
        <v>19</v>
      </c>
      <c r="C24" s="27">
        <v>630</v>
      </c>
      <c r="D24" s="28"/>
      <c r="E24" s="29">
        <v>0.85</v>
      </c>
      <c r="F24" s="48">
        <f t="shared" si="4"/>
        <v>0</v>
      </c>
      <c r="G24" s="30"/>
      <c r="H24" s="31"/>
      <c r="I24" s="32"/>
      <c r="J24" s="30"/>
      <c r="K24" s="31"/>
      <c r="L24" s="32"/>
      <c r="M24" s="33">
        <v>180389</v>
      </c>
      <c r="N24" s="28"/>
      <c r="O24" s="58">
        <f t="shared" si="5"/>
        <v>0</v>
      </c>
      <c r="P24" s="33">
        <v>189611</v>
      </c>
      <c r="Q24" s="28"/>
      <c r="R24" s="59">
        <f t="shared" si="0"/>
        <v>0</v>
      </c>
      <c r="S24" s="45">
        <f t="shared" si="1"/>
        <v>0</v>
      </c>
      <c r="T24" s="42"/>
      <c r="U24" s="60">
        <f t="shared" si="2"/>
        <v>0</v>
      </c>
      <c r="W24" s="143"/>
      <c r="X24" s="143"/>
      <c r="Y24" s="144">
        <v>189190</v>
      </c>
      <c r="Z24" s="144">
        <v>186810</v>
      </c>
    </row>
    <row r="25" spans="1:26" ht="12" customHeight="1" x14ac:dyDescent="0.15">
      <c r="A25" s="89"/>
      <c r="B25" s="97" t="s">
        <v>15</v>
      </c>
      <c r="C25" s="90"/>
      <c r="D25" s="82" t="s">
        <v>95</v>
      </c>
      <c r="E25" s="83"/>
      <c r="F25" s="83"/>
      <c r="G25" s="91">
        <f>SUM(G13:G24,J13:J24,M13:M24,P13:P24)</f>
        <v>4397000</v>
      </c>
      <c r="P25" s="20"/>
      <c r="Q25" s="20"/>
      <c r="S25" s="117" t="s">
        <v>94</v>
      </c>
      <c r="T25" s="118"/>
      <c r="U25" s="121">
        <f>SUM(U13:U24)</f>
        <v>0</v>
      </c>
    </row>
    <row r="26" spans="1:26" ht="12" customHeight="1" thickBot="1" x14ac:dyDescent="0.2">
      <c r="A26" s="90"/>
      <c r="B26" s="98"/>
      <c r="C26" s="94"/>
      <c r="D26" s="84"/>
      <c r="E26" s="85"/>
      <c r="F26" s="85"/>
      <c r="G26" s="92"/>
      <c r="P26" s="20"/>
      <c r="Q26" s="20"/>
      <c r="S26" s="119"/>
      <c r="T26" s="120"/>
      <c r="U26" s="122"/>
    </row>
    <row r="28" spans="1:26" ht="16.5" customHeight="1" x14ac:dyDescent="0.15">
      <c r="A28" s="19"/>
      <c r="B28" s="19"/>
      <c r="C28" s="19"/>
    </row>
    <row r="30" spans="1:26" ht="15" customHeight="1" x14ac:dyDescent="0.15">
      <c r="A30" s="100" t="s">
        <v>0</v>
      </c>
      <c r="B30" s="102" t="s">
        <v>1</v>
      </c>
      <c r="C30" s="100" t="s">
        <v>2</v>
      </c>
      <c r="D30" s="104"/>
      <c r="E30" s="104"/>
      <c r="F30" s="102"/>
      <c r="G30" s="100" t="s">
        <v>3</v>
      </c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2"/>
      <c r="S30" s="94" t="s">
        <v>47</v>
      </c>
      <c r="T30" s="95"/>
      <c r="U30" s="96"/>
    </row>
    <row r="31" spans="1:26" ht="15" customHeight="1" x14ac:dyDescent="0.15">
      <c r="A31" s="101"/>
      <c r="B31" s="103"/>
      <c r="C31" s="106" t="s">
        <v>91</v>
      </c>
      <c r="D31" s="108" t="s">
        <v>24</v>
      </c>
      <c r="E31" s="108" t="s">
        <v>5</v>
      </c>
      <c r="F31" s="110" t="s">
        <v>26</v>
      </c>
      <c r="G31" s="111" t="s">
        <v>21</v>
      </c>
      <c r="H31" s="112"/>
      <c r="I31" s="116"/>
      <c r="J31" s="111" t="s">
        <v>30</v>
      </c>
      <c r="K31" s="112"/>
      <c r="L31" s="116"/>
      <c r="M31" s="111" t="s">
        <v>23</v>
      </c>
      <c r="N31" s="112"/>
      <c r="O31" s="116"/>
      <c r="P31" s="111" t="s">
        <v>20</v>
      </c>
      <c r="Q31" s="112"/>
      <c r="R31" s="113"/>
      <c r="S31" s="124" t="s">
        <v>48</v>
      </c>
      <c r="T31" s="22" t="s">
        <v>25</v>
      </c>
      <c r="U31" s="22" t="s">
        <v>4</v>
      </c>
    </row>
    <row r="32" spans="1:26" ht="15" customHeight="1" x14ac:dyDescent="0.15">
      <c r="A32" s="101"/>
      <c r="B32" s="103"/>
      <c r="C32" s="107"/>
      <c r="D32" s="109"/>
      <c r="E32" s="109"/>
      <c r="F32" s="103"/>
      <c r="G32" s="114" t="s">
        <v>6</v>
      </c>
      <c r="H32" s="108" t="s">
        <v>22</v>
      </c>
      <c r="I32" s="123" t="s">
        <v>36</v>
      </c>
      <c r="J32" s="114" t="s">
        <v>6</v>
      </c>
      <c r="K32" s="108" t="s">
        <v>22</v>
      </c>
      <c r="L32" s="123" t="s">
        <v>27</v>
      </c>
      <c r="M32" s="114" t="s">
        <v>6</v>
      </c>
      <c r="N32" s="108" t="s">
        <v>22</v>
      </c>
      <c r="O32" s="123" t="s">
        <v>28</v>
      </c>
      <c r="P32" s="114" t="s">
        <v>6</v>
      </c>
      <c r="Q32" s="108" t="s">
        <v>22</v>
      </c>
      <c r="R32" s="123" t="s">
        <v>29</v>
      </c>
      <c r="S32" s="125"/>
      <c r="T32" s="127" t="s">
        <v>37</v>
      </c>
      <c r="U32" s="127" t="s">
        <v>49</v>
      </c>
      <c r="W32" s="3" t="s">
        <v>38</v>
      </c>
    </row>
    <row r="33" spans="1:26" ht="15" customHeight="1" x14ac:dyDescent="0.15">
      <c r="A33" s="88"/>
      <c r="B33" s="97"/>
      <c r="C33" s="107"/>
      <c r="D33" s="109"/>
      <c r="E33" s="109"/>
      <c r="F33" s="103"/>
      <c r="G33" s="115"/>
      <c r="H33" s="109"/>
      <c r="I33" s="123"/>
      <c r="J33" s="115"/>
      <c r="K33" s="109"/>
      <c r="L33" s="123"/>
      <c r="M33" s="115"/>
      <c r="N33" s="109"/>
      <c r="O33" s="123"/>
      <c r="P33" s="115"/>
      <c r="Q33" s="109"/>
      <c r="R33" s="123"/>
      <c r="S33" s="126"/>
      <c r="T33" s="128"/>
      <c r="U33" s="128"/>
      <c r="W33" s="142" t="s">
        <v>21</v>
      </c>
      <c r="X33" s="142" t="s">
        <v>30</v>
      </c>
      <c r="Y33" s="142" t="s">
        <v>23</v>
      </c>
      <c r="Z33" s="142" t="s">
        <v>20</v>
      </c>
    </row>
    <row r="34" spans="1:26" ht="15" customHeight="1" x14ac:dyDescent="0.15">
      <c r="A34" s="86" t="s">
        <v>77</v>
      </c>
      <c r="B34" s="64" t="s">
        <v>16</v>
      </c>
      <c r="C34" s="7">
        <v>630</v>
      </c>
      <c r="D34" s="25"/>
      <c r="E34" s="8">
        <v>0.85</v>
      </c>
      <c r="F34" s="46">
        <f>ROUND(C34*D34*E34,2)</f>
        <v>0</v>
      </c>
      <c r="G34" s="9"/>
      <c r="H34" s="10"/>
      <c r="I34" s="11"/>
      <c r="J34" s="9"/>
      <c r="K34" s="10"/>
      <c r="L34" s="11"/>
      <c r="M34" s="26">
        <v>179348</v>
      </c>
      <c r="N34" s="25"/>
      <c r="O34" s="50">
        <f>ROUND(M34*N34,2)</f>
        <v>0</v>
      </c>
      <c r="P34" s="26">
        <v>176652</v>
      </c>
      <c r="Q34" s="25"/>
      <c r="R34" s="51">
        <f t="shared" ref="R34:R45" si="6">ROUND(P34*Q34,2)</f>
        <v>0</v>
      </c>
      <c r="S34" s="43">
        <f t="shared" ref="S34:S45" si="7">SUM(I34,L34,O34,R34)</f>
        <v>0</v>
      </c>
      <c r="T34" s="40"/>
      <c r="U34" s="52">
        <f>ROUNDDOWN(F34+S34-T34,0)</f>
        <v>0</v>
      </c>
      <c r="W34" s="143"/>
      <c r="X34" s="143"/>
      <c r="Y34" s="144">
        <v>180632</v>
      </c>
      <c r="Z34" s="144">
        <v>179368</v>
      </c>
    </row>
    <row r="35" spans="1:26" ht="15" customHeight="1" x14ac:dyDescent="0.15">
      <c r="A35" s="87"/>
      <c r="B35" s="24" t="s">
        <v>17</v>
      </c>
      <c r="C35" s="12">
        <v>630</v>
      </c>
      <c r="D35" s="13"/>
      <c r="E35" s="14">
        <v>0.85</v>
      </c>
      <c r="F35" s="47">
        <f>ROUND(C35*D35*E35,2)</f>
        <v>0</v>
      </c>
      <c r="G35" s="15"/>
      <c r="H35" s="16"/>
      <c r="I35" s="17"/>
      <c r="J35" s="15"/>
      <c r="K35" s="16"/>
      <c r="L35" s="17"/>
      <c r="M35" s="18">
        <v>159818</v>
      </c>
      <c r="N35" s="13"/>
      <c r="O35" s="53">
        <f>ROUND(M35*N35,2)</f>
        <v>0</v>
      </c>
      <c r="P35" s="18">
        <v>209182</v>
      </c>
      <c r="Q35" s="13"/>
      <c r="R35" s="54">
        <f t="shared" si="6"/>
        <v>0</v>
      </c>
      <c r="S35" s="44">
        <f t="shared" si="7"/>
        <v>0</v>
      </c>
      <c r="T35" s="41"/>
      <c r="U35" s="55">
        <f t="shared" ref="U35:U45" si="8">ROUNDDOWN(F35+S35-T35,0)</f>
        <v>0</v>
      </c>
      <c r="W35" s="143"/>
      <c r="X35" s="143"/>
      <c r="Y35" s="144">
        <v>159094</v>
      </c>
      <c r="Z35" s="144">
        <v>213906</v>
      </c>
    </row>
    <row r="36" spans="1:26" ht="15" customHeight="1" x14ac:dyDescent="0.15">
      <c r="A36" s="87"/>
      <c r="B36" s="24" t="s">
        <v>18</v>
      </c>
      <c r="C36" s="12">
        <v>630</v>
      </c>
      <c r="D36" s="13"/>
      <c r="E36" s="14">
        <v>0.85</v>
      </c>
      <c r="F36" s="47">
        <f t="shared" ref="F36:F37" si="9">ROUND(C36*D36*E36,2)</f>
        <v>0</v>
      </c>
      <c r="G36" s="15"/>
      <c r="H36" s="16"/>
      <c r="I36" s="17"/>
      <c r="J36" s="15"/>
      <c r="K36" s="16"/>
      <c r="L36" s="17"/>
      <c r="M36" s="18">
        <v>181060</v>
      </c>
      <c r="N36" s="13"/>
      <c r="O36" s="53">
        <f>ROUND(M36*N36,2)</f>
        <v>0</v>
      </c>
      <c r="P36" s="18">
        <v>176940</v>
      </c>
      <c r="Q36" s="13"/>
      <c r="R36" s="54">
        <f t="shared" si="6"/>
        <v>0</v>
      </c>
      <c r="S36" s="44">
        <f t="shared" si="7"/>
        <v>0</v>
      </c>
      <c r="T36" s="41"/>
      <c r="U36" s="55">
        <f t="shared" si="8"/>
        <v>0</v>
      </c>
      <c r="W36" s="143"/>
      <c r="X36" s="143"/>
      <c r="Y36" s="144">
        <v>188213</v>
      </c>
      <c r="Z36" s="144">
        <v>170787</v>
      </c>
    </row>
    <row r="37" spans="1:26" ht="15" customHeight="1" x14ac:dyDescent="0.15">
      <c r="A37" s="87"/>
      <c r="B37" s="24" t="s">
        <v>7</v>
      </c>
      <c r="C37" s="12">
        <v>630</v>
      </c>
      <c r="D37" s="13"/>
      <c r="E37" s="14">
        <v>0.85</v>
      </c>
      <c r="F37" s="47">
        <f t="shared" si="9"/>
        <v>0</v>
      </c>
      <c r="G37" s="18">
        <v>39300</v>
      </c>
      <c r="H37" s="13"/>
      <c r="I37" s="56">
        <f>ROUND(G37*H37,2)</f>
        <v>0</v>
      </c>
      <c r="J37" s="18">
        <v>157685</v>
      </c>
      <c r="K37" s="13"/>
      <c r="L37" s="49">
        <f>ROUND(J37*K37,2)</f>
        <v>0</v>
      </c>
      <c r="M37" s="15"/>
      <c r="N37" s="16"/>
      <c r="O37" s="57"/>
      <c r="P37" s="18">
        <v>190014</v>
      </c>
      <c r="Q37" s="13"/>
      <c r="R37" s="54">
        <f t="shared" si="6"/>
        <v>0</v>
      </c>
      <c r="S37" s="44">
        <f t="shared" si="7"/>
        <v>0</v>
      </c>
      <c r="T37" s="41"/>
      <c r="U37" s="55">
        <f t="shared" si="8"/>
        <v>0</v>
      </c>
      <c r="W37" s="144">
        <v>37496</v>
      </c>
      <c r="X37" s="144">
        <v>149111</v>
      </c>
      <c r="Y37" s="143"/>
      <c r="Z37" s="144">
        <v>196393</v>
      </c>
    </row>
    <row r="38" spans="1:26" ht="15" customHeight="1" x14ac:dyDescent="0.15">
      <c r="A38" s="87"/>
      <c r="B38" s="24" t="s">
        <v>8</v>
      </c>
      <c r="C38" s="12">
        <v>630</v>
      </c>
      <c r="D38" s="13"/>
      <c r="E38" s="14">
        <v>0.85</v>
      </c>
      <c r="F38" s="47">
        <f>ROUND(C38*D38*E38,2)</f>
        <v>0</v>
      </c>
      <c r="G38" s="18">
        <v>41113</v>
      </c>
      <c r="H38" s="13"/>
      <c r="I38" s="62">
        <f>ROUND(G38*H38,2)</f>
        <v>0</v>
      </c>
      <c r="J38" s="18">
        <v>158655</v>
      </c>
      <c r="K38" s="13"/>
      <c r="L38" s="49">
        <f>ROUND(J38*K38,2)</f>
        <v>0</v>
      </c>
      <c r="M38" s="15"/>
      <c r="N38" s="16"/>
      <c r="O38" s="57"/>
      <c r="P38" s="18">
        <v>192233</v>
      </c>
      <c r="Q38" s="13"/>
      <c r="R38" s="54">
        <f t="shared" si="6"/>
        <v>0</v>
      </c>
      <c r="S38" s="44">
        <f t="shared" si="7"/>
        <v>0</v>
      </c>
      <c r="T38" s="41"/>
      <c r="U38" s="55">
        <f t="shared" si="8"/>
        <v>0</v>
      </c>
      <c r="W38" s="144">
        <v>38683</v>
      </c>
      <c r="X38" s="144">
        <v>155696</v>
      </c>
      <c r="Y38" s="143"/>
      <c r="Z38" s="144">
        <v>188621</v>
      </c>
    </row>
    <row r="39" spans="1:26" ht="15" customHeight="1" x14ac:dyDescent="0.15">
      <c r="A39" s="87"/>
      <c r="B39" s="24" t="s">
        <v>9</v>
      </c>
      <c r="C39" s="12">
        <v>630</v>
      </c>
      <c r="D39" s="13"/>
      <c r="E39" s="14">
        <v>0.85</v>
      </c>
      <c r="F39" s="47">
        <f t="shared" ref="F39:F45" si="10">ROUND(C39*D39*E39,2)</f>
        <v>0</v>
      </c>
      <c r="G39" s="18">
        <v>43618</v>
      </c>
      <c r="H39" s="13"/>
      <c r="I39" s="62">
        <f>ROUND(G39*H39,2)</f>
        <v>0</v>
      </c>
      <c r="J39" s="18">
        <v>175909</v>
      </c>
      <c r="K39" s="13"/>
      <c r="L39" s="49">
        <f>ROUND(J39*K39,2)</f>
        <v>0</v>
      </c>
      <c r="M39" s="15"/>
      <c r="N39" s="16"/>
      <c r="O39" s="57"/>
      <c r="P39" s="18">
        <v>142473</v>
      </c>
      <c r="Q39" s="13"/>
      <c r="R39" s="54">
        <f t="shared" si="6"/>
        <v>0</v>
      </c>
      <c r="S39" s="44">
        <f t="shared" si="7"/>
        <v>0</v>
      </c>
      <c r="T39" s="41"/>
      <c r="U39" s="55">
        <f t="shared" si="8"/>
        <v>0</v>
      </c>
      <c r="W39" s="144">
        <v>34969</v>
      </c>
      <c r="X39" s="144">
        <v>138611</v>
      </c>
      <c r="Y39" s="143"/>
      <c r="Z39" s="144">
        <v>184420</v>
      </c>
    </row>
    <row r="40" spans="1:26" ht="15" customHeight="1" x14ac:dyDescent="0.15">
      <c r="A40" s="87"/>
      <c r="B40" s="24" t="s">
        <v>10</v>
      </c>
      <c r="C40" s="12">
        <v>630</v>
      </c>
      <c r="D40" s="13"/>
      <c r="E40" s="14">
        <v>0.85</v>
      </c>
      <c r="F40" s="47">
        <f t="shared" si="10"/>
        <v>0</v>
      </c>
      <c r="G40" s="15"/>
      <c r="H40" s="16"/>
      <c r="I40" s="17"/>
      <c r="J40" s="15"/>
      <c r="K40" s="16"/>
      <c r="L40" s="17"/>
      <c r="M40" s="18">
        <v>184909</v>
      </c>
      <c r="N40" s="13"/>
      <c r="O40" s="53">
        <f t="shared" ref="O40:O45" si="11">ROUND(M40*N40,2)</f>
        <v>0</v>
      </c>
      <c r="P40" s="18">
        <v>183091</v>
      </c>
      <c r="Q40" s="13"/>
      <c r="R40" s="54">
        <f t="shared" si="6"/>
        <v>0</v>
      </c>
      <c r="S40" s="44">
        <f t="shared" si="7"/>
        <v>0</v>
      </c>
      <c r="T40" s="41"/>
      <c r="U40" s="55">
        <f t="shared" si="8"/>
        <v>0</v>
      </c>
      <c r="W40" s="143"/>
      <c r="X40" s="143"/>
      <c r="Y40" s="144">
        <v>180556</v>
      </c>
      <c r="Z40" s="144">
        <v>190444</v>
      </c>
    </row>
    <row r="41" spans="1:26" ht="15" customHeight="1" x14ac:dyDescent="0.15">
      <c r="A41" s="87"/>
      <c r="B41" s="24" t="s">
        <v>11</v>
      </c>
      <c r="C41" s="12">
        <v>630</v>
      </c>
      <c r="D41" s="13"/>
      <c r="E41" s="14">
        <v>0.85</v>
      </c>
      <c r="F41" s="47">
        <f t="shared" si="10"/>
        <v>0</v>
      </c>
      <c r="G41" s="15"/>
      <c r="H41" s="16"/>
      <c r="I41" s="17"/>
      <c r="J41" s="15"/>
      <c r="K41" s="16"/>
      <c r="L41" s="17"/>
      <c r="M41" s="18">
        <v>171045</v>
      </c>
      <c r="N41" s="13"/>
      <c r="O41" s="53">
        <f t="shared" si="11"/>
        <v>0</v>
      </c>
      <c r="P41" s="18">
        <v>183955</v>
      </c>
      <c r="Q41" s="13"/>
      <c r="R41" s="54">
        <f t="shared" si="6"/>
        <v>0</v>
      </c>
      <c r="S41" s="44">
        <f t="shared" si="7"/>
        <v>0</v>
      </c>
      <c r="T41" s="41"/>
      <c r="U41" s="55">
        <f t="shared" si="8"/>
        <v>0</v>
      </c>
      <c r="W41" s="143"/>
      <c r="X41" s="143"/>
      <c r="Y41" s="144">
        <v>170426</v>
      </c>
      <c r="Z41" s="144">
        <v>184574</v>
      </c>
    </row>
    <row r="42" spans="1:26" ht="15" customHeight="1" x14ac:dyDescent="0.15">
      <c r="A42" s="87"/>
      <c r="B42" s="24" t="s">
        <v>12</v>
      </c>
      <c r="C42" s="12">
        <v>630</v>
      </c>
      <c r="D42" s="13"/>
      <c r="E42" s="14">
        <v>0.85</v>
      </c>
      <c r="F42" s="47">
        <f t="shared" si="10"/>
        <v>0</v>
      </c>
      <c r="G42" s="15"/>
      <c r="H42" s="16"/>
      <c r="I42" s="17"/>
      <c r="J42" s="15"/>
      <c r="K42" s="16"/>
      <c r="L42" s="17"/>
      <c r="M42" s="18">
        <v>189031</v>
      </c>
      <c r="N42" s="13"/>
      <c r="O42" s="53">
        <f t="shared" si="11"/>
        <v>0</v>
      </c>
      <c r="P42" s="18">
        <v>181969</v>
      </c>
      <c r="Q42" s="13"/>
      <c r="R42" s="54">
        <f t="shared" si="6"/>
        <v>0</v>
      </c>
      <c r="S42" s="44">
        <f t="shared" si="7"/>
        <v>0</v>
      </c>
      <c r="T42" s="41"/>
      <c r="U42" s="55">
        <f t="shared" si="8"/>
        <v>0</v>
      </c>
      <c r="W42" s="143"/>
      <c r="X42" s="143"/>
      <c r="Y42" s="144">
        <v>181143</v>
      </c>
      <c r="Z42" s="144">
        <v>192857</v>
      </c>
    </row>
    <row r="43" spans="1:26" ht="15" customHeight="1" x14ac:dyDescent="0.15">
      <c r="A43" s="87"/>
      <c r="B43" s="24" t="s">
        <v>13</v>
      </c>
      <c r="C43" s="12">
        <v>630</v>
      </c>
      <c r="D43" s="13"/>
      <c r="E43" s="14">
        <v>0.85</v>
      </c>
      <c r="F43" s="47">
        <f t="shared" si="10"/>
        <v>0</v>
      </c>
      <c r="G43" s="15"/>
      <c r="H43" s="16"/>
      <c r="I43" s="17"/>
      <c r="J43" s="15"/>
      <c r="K43" s="16"/>
      <c r="L43" s="17"/>
      <c r="M43" s="18">
        <v>179483</v>
      </c>
      <c r="N43" s="13"/>
      <c r="O43" s="53">
        <f t="shared" si="11"/>
        <v>0</v>
      </c>
      <c r="P43" s="18">
        <v>189517</v>
      </c>
      <c r="Q43" s="13"/>
      <c r="R43" s="54">
        <f t="shared" si="6"/>
        <v>0</v>
      </c>
      <c r="S43" s="44">
        <f t="shared" si="7"/>
        <v>0</v>
      </c>
      <c r="T43" s="41"/>
      <c r="U43" s="55">
        <f t="shared" si="8"/>
        <v>0</v>
      </c>
      <c r="W43" s="143"/>
      <c r="X43" s="143"/>
      <c r="Y43" s="144">
        <v>160485</v>
      </c>
      <c r="Z43" s="144">
        <v>212515</v>
      </c>
    </row>
    <row r="44" spans="1:26" ht="15" customHeight="1" x14ac:dyDescent="0.15">
      <c r="A44" s="87"/>
      <c r="B44" s="24" t="s">
        <v>14</v>
      </c>
      <c r="C44" s="12">
        <v>630</v>
      </c>
      <c r="D44" s="21"/>
      <c r="E44" s="14">
        <v>0.85</v>
      </c>
      <c r="F44" s="47">
        <f t="shared" si="10"/>
        <v>0</v>
      </c>
      <c r="G44" s="15"/>
      <c r="H44" s="16"/>
      <c r="I44" s="17"/>
      <c r="J44" s="15"/>
      <c r="K44" s="16"/>
      <c r="L44" s="17"/>
      <c r="M44" s="18">
        <v>161446</v>
      </c>
      <c r="N44" s="13"/>
      <c r="O44" s="53">
        <f t="shared" si="11"/>
        <v>0</v>
      </c>
      <c r="P44" s="18">
        <v>178554</v>
      </c>
      <c r="Q44" s="13"/>
      <c r="R44" s="54">
        <f t="shared" si="6"/>
        <v>0</v>
      </c>
      <c r="S44" s="44">
        <f t="shared" si="7"/>
        <v>0</v>
      </c>
      <c r="T44" s="41"/>
      <c r="U44" s="55">
        <f t="shared" si="8"/>
        <v>0</v>
      </c>
      <c r="W44" s="143"/>
      <c r="X44" s="143"/>
      <c r="Y44" s="144">
        <v>163085</v>
      </c>
      <c r="Z44" s="144">
        <v>180915</v>
      </c>
    </row>
    <row r="45" spans="1:26" ht="15" customHeight="1" thickBot="1" x14ac:dyDescent="0.2">
      <c r="A45" s="88"/>
      <c r="B45" s="63" t="s">
        <v>19</v>
      </c>
      <c r="C45" s="27">
        <v>630</v>
      </c>
      <c r="D45" s="28"/>
      <c r="E45" s="29">
        <v>0.85</v>
      </c>
      <c r="F45" s="48">
        <f t="shared" si="10"/>
        <v>0</v>
      </c>
      <c r="G45" s="30"/>
      <c r="H45" s="31"/>
      <c r="I45" s="32"/>
      <c r="J45" s="30"/>
      <c r="K45" s="31"/>
      <c r="L45" s="32"/>
      <c r="M45" s="33">
        <v>180389</v>
      </c>
      <c r="N45" s="28"/>
      <c r="O45" s="58">
        <f t="shared" si="11"/>
        <v>0</v>
      </c>
      <c r="P45" s="33">
        <v>189611</v>
      </c>
      <c r="Q45" s="28"/>
      <c r="R45" s="59">
        <f t="shared" si="6"/>
        <v>0</v>
      </c>
      <c r="S45" s="45">
        <f t="shared" si="7"/>
        <v>0</v>
      </c>
      <c r="T45" s="42"/>
      <c r="U45" s="60">
        <f t="shared" si="8"/>
        <v>0</v>
      </c>
      <c r="W45" s="143"/>
      <c r="X45" s="143"/>
      <c r="Y45" s="144">
        <v>189190</v>
      </c>
      <c r="Z45" s="144">
        <v>186810</v>
      </c>
    </row>
    <row r="46" spans="1:26" ht="12" customHeight="1" x14ac:dyDescent="0.15">
      <c r="A46" s="89"/>
      <c r="B46" s="97" t="s">
        <v>15</v>
      </c>
      <c r="C46" s="90"/>
      <c r="D46" s="82" t="s">
        <v>86</v>
      </c>
      <c r="E46" s="83"/>
      <c r="F46" s="83"/>
      <c r="G46" s="91">
        <f>SUM(G34:G45,J34:J45,M34:M45,P34:P45)</f>
        <v>4397000</v>
      </c>
      <c r="P46" s="20"/>
      <c r="Q46" s="20"/>
      <c r="S46" s="117" t="s">
        <v>79</v>
      </c>
      <c r="T46" s="118"/>
      <c r="U46" s="121">
        <f>SUM(U34:U45)</f>
        <v>0</v>
      </c>
    </row>
    <row r="47" spans="1:26" ht="12" customHeight="1" thickBot="1" x14ac:dyDescent="0.2">
      <c r="A47" s="90"/>
      <c r="B47" s="98"/>
      <c r="C47" s="94"/>
      <c r="D47" s="84"/>
      <c r="E47" s="85"/>
      <c r="F47" s="85"/>
      <c r="G47" s="92"/>
      <c r="P47" s="20"/>
      <c r="Q47" s="20"/>
      <c r="S47" s="119"/>
      <c r="T47" s="120"/>
      <c r="U47" s="122"/>
    </row>
    <row r="51" spans="1:26" ht="15" customHeight="1" x14ac:dyDescent="0.15">
      <c r="A51" s="100" t="s">
        <v>0</v>
      </c>
      <c r="B51" s="102" t="s">
        <v>1</v>
      </c>
      <c r="C51" s="100" t="s">
        <v>2</v>
      </c>
      <c r="D51" s="104"/>
      <c r="E51" s="104"/>
      <c r="F51" s="102"/>
      <c r="G51" s="100" t="s">
        <v>3</v>
      </c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2"/>
      <c r="S51" s="94" t="s">
        <v>47</v>
      </c>
      <c r="T51" s="95"/>
      <c r="U51" s="96"/>
    </row>
    <row r="52" spans="1:26" ht="15" customHeight="1" x14ac:dyDescent="0.15">
      <c r="A52" s="101"/>
      <c r="B52" s="103"/>
      <c r="C52" s="106" t="s">
        <v>91</v>
      </c>
      <c r="D52" s="108" t="s">
        <v>24</v>
      </c>
      <c r="E52" s="108" t="s">
        <v>5</v>
      </c>
      <c r="F52" s="110" t="s">
        <v>26</v>
      </c>
      <c r="G52" s="111" t="s">
        <v>21</v>
      </c>
      <c r="H52" s="112"/>
      <c r="I52" s="116"/>
      <c r="J52" s="111" t="s">
        <v>30</v>
      </c>
      <c r="K52" s="112"/>
      <c r="L52" s="116"/>
      <c r="M52" s="111" t="s">
        <v>23</v>
      </c>
      <c r="N52" s="112"/>
      <c r="O52" s="116"/>
      <c r="P52" s="111" t="s">
        <v>20</v>
      </c>
      <c r="Q52" s="112"/>
      <c r="R52" s="113"/>
      <c r="S52" s="124" t="s">
        <v>48</v>
      </c>
      <c r="T52" s="22" t="s">
        <v>25</v>
      </c>
      <c r="U52" s="22" t="s">
        <v>4</v>
      </c>
    </row>
    <row r="53" spans="1:26" ht="15" customHeight="1" x14ac:dyDescent="0.15">
      <c r="A53" s="101"/>
      <c r="B53" s="103"/>
      <c r="C53" s="107"/>
      <c r="D53" s="109"/>
      <c r="E53" s="109"/>
      <c r="F53" s="103"/>
      <c r="G53" s="114" t="s">
        <v>6</v>
      </c>
      <c r="H53" s="108" t="s">
        <v>22</v>
      </c>
      <c r="I53" s="123" t="s">
        <v>36</v>
      </c>
      <c r="J53" s="114" t="s">
        <v>6</v>
      </c>
      <c r="K53" s="108" t="s">
        <v>22</v>
      </c>
      <c r="L53" s="123" t="s">
        <v>27</v>
      </c>
      <c r="M53" s="114" t="s">
        <v>6</v>
      </c>
      <c r="N53" s="108" t="s">
        <v>22</v>
      </c>
      <c r="O53" s="123" t="s">
        <v>28</v>
      </c>
      <c r="P53" s="114" t="s">
        <v>6</v>
      </c>
      <c r="Q53" s="108" t="s">
        <v>22</v>
      </c>
      <c r="R53" s="123" t="s">
        <v>29</v>
      </c>
      <c r="S53" s="125"/>
      <c r="T53" s="127" t="s">
        <v>37</v>
      </c>
      <c r="U53" s="127" t="s">
        <v>49</v>
      </c>
      <c r="W53" s="3" t="s">
        <v>38</v>
      </c>
    </row>
    <row r="54" spans="1:26" ht="15" customHeight="1" x14ac:dyDescent="0.15">
      <c r="A54" s="88"/>
      <c r="B54" s="97"/>
      <c r="C54" s="107"/>
      <c r="D54" s="109"/>
      <c r="E54" s="109"/>
      <c r="F54" s="103"/>
      <c r="G54" s="115"/>
      <c r="H54" s="109"/>
      <c r="I54" s="123"/>
      <c r="J54" s="115"/>
      <c r="K54" s="109"/>
      <c r="L54" s="123"/>
      <c r="M54" s="115"/>
      <c r="N54" s="109"/>
      <c r="O54" s="123"/>
      <c r="P54" s="115"/>
      <c r="Q54" s="109"/>
      <c r="R54" s="123"/>
      <c r="S54" s="126"/>
      <c r="T54" s="128"/>
      <c r="U54" s="128"/>
      <c r="W54" s="142" t="s">
        <v>21</v>
      </c>
      <c r="X54" s="142" t="s">
        <v>30</v>
      </c>
      <c r="Y54" s="142" t="s">
        <v>23</v>
      </c>
      <c r="Z54" s="142" t="s">
        <v>20</v>
      </c>
    </row>
    <row r="55" spans="1:26" ht="15" customHeight="1" x14ac:dyDescent="0.15">
      <c r="A55" s="86" t="s">
        <v>80</v>
      </c>
      <c r="B55" s="64" t="s">
        <v>16</v>
      </c>
      <c r="C55" s="7">
        <v>630</v>
      </c>
      <c r="D55" s="25"/>
      <c r="E55" s="8">
        <v>0.85</v>
      </c>
      <c r="F55" s="46">
        <f>ROUND(C55*D55*E55,2)</f>
        <v>0</v>
      </c>
      <c r="G55" s="9"/>
      <c r="H55" s="10"/>
      <c r="I55" s="11"/>
      <c r="J55" s="9"/>
      <c r="K55" s="10"/>
      <c r="L55" s="11"/>
      <c r="M55" s="26">
        <v>179348</v>
      </c>
      <c r="N55" s="25"/>
      <c r="O55" s="50">
        <f>ROUND(M55*N55,2)</f>
        <v>0</v>
      </c>
      <c r="P55" s="26">
        <v>176652</v>
      </c>
      <c r="Q55" s="25"/>
      <c r="R55" s="51">
        <f t="shared" ref="R55:R66" si="12">ROUND(P55*Q55,2)</f>
        <v>0</v>
      </c>
      <c r="S55" s="43">
        <f t="shared" ref="S55:S66" si="13">SUM(I55,L55,O55,R55)</f>
        <v>0</v>
      </c>
      <c r="T55" s="40"/>
      <c r="U55" s="52">
        <f>ROUNDDOWN(F55+S55-T55,0)</f>
        <v>0</v>
      </c>
      <c r="W55" s="143"/>
      <c r="X55" s="143"/>
      <c r="Y55" s="144">
        <v>180632</v>
      </c>
      <c r="Z55" s="144">
        <v>179368</v>
      </c>
    </row>
    <row r="56" spans="1:26" ht="15" customHeight="1" x14ac:dyDescent="0.15">
      <c r="A56" s="87"/>
      <c r="B56" s="24" t="s">
        <v>17</v>
      </c>
      <c r="C56" s="12">
        <v>630</v>
      </c>
      <c r="D56" s="13"/>
      <c r="E56" s="14">
        <v>0.85</v>
      </c>
      <c r="F56" s="47">
        <f>ROUND(C56*D56*E56,2)</f>
        <v>0</v>
      </c>
      <c r="G56" s="15"/>
      <c r="H56" s="16"/>
      <c r="I56" s="17"/>
      <c r="J56" s="15"/>
      <c r="K56" s="16"/>
      <c r="L56" s="17"/>
      <c r="M56" s="18">
        <v>159818</v>
      </c>
      <c r="N56" s="13"/>
      <c r="O56" s="53">
        <f>ROUND(M56*N56,2)</f>
        <v>0</v>
      </c>
      <c r="P56" s="18">
        <v>209182</v>
      </c>
      <c r="Q56" s="13"/>
      <c r="R56" s="54">
        <f t="shared" si="12"/>
        <v>0</v>
      </c>
      <c r="S56" s="44">
        <f t="shared" si="13"/>
        <v>0</v>
      </c>
      <c r="T56" s="41"/>
      <c r="U56" s="55">
        <f t="shared" ref="U56:U66" si="14">ROUNDDOWN(F56+S56-T56,0)</f>
        <v>0</v>
      </c>
      <c r="W56" s="143"/>
      <c r="X56" s="143"/>
      <c r="Y56" s="144">
        <v>159094</v>
      </c>
      <c r="Z56" s="144">
        <v>213906</v>
      </c>
    </row>
    <row r="57" spans="1:26" ht="15" customHeight="1" x14ac:dyDescent="0.15">
      <c r="A57" s="87"/>
      <c r="B57" s="24" t="s">
        <v>18</v>
      </c>
      <c r="C57" s="12">
        <v>630</v>
      </c>
      <c r="D57" s="13"/>
      <c r="E57" s="14">
        <v>0.85</v>
      </c>
      <c r="F57" s="47">
        <f t="shared" ref="F57:F58" si="15">ROUND(C57*D57*E57,2)</f>
        <v>0</v>
      </c>
      <c r="G57" s="15"/>
      <c r="H57" s="16"/>
      <c r="I57" s="17"/>
      <c r="J57" s="15"/>
      <c r="K57" s="16"/>
      <c r="L57" s="17"/>
      <c r="M57" s="18">
        <v>181060</v>
      </c>
      <c r="N57" s="13"/>
      <c r="O57" s="53">
        <f>ROUND(M57*N57,2)</f>
        <v>0</v>
      </c>
      <c r="P57" s="18">
        <v>176940</v>
      </c>
      <c r="Q57" s="13"/>
      <c r="R57" s="54">
        <f t="shared" si="12"/>
        <v>0</v>
      </c>
      <c r="S57" s="44">
        <f t="shared" si="13"/>
        <v>0</v>
      </c>
      <c r="T57" s="41"/>
      <c r="U57" s="55">
        <f t="shared" si="14"/>
        <v>0</v>
      </c>
      <c r="W57" s="143"/>
      <c r="X57" s="143"/>
      <c r="Y57" s="144">
        <v>188213</v>
      </c>
      <c r="Z57" s="144">
        <v>170787</v>
      </c>
    </row>
    <row r="58" spans="1:26" ht="15" customHeight="1" x14ac:dyDescent="0.15">
      <c r="A58" s="87"/>
      <c r="B58" s="24" t="s">
        <v>7</v>
      </c>
      <c r="C58" s="12">
        <v>630</v>
      </c>
      <c r="D58" s="13"/>
      <c r="E58" s="14">
        <v>0.85</v>
      </c>
      <c r="F58" s="47">
        <f t="shared" si="15"/>
        <v>0</v>
      </c>
      <c r="G58" s="18">
        <v>39300</v>
      </c>
      <c r="H58" s="13"/>
      <c r="I58" s="56">
        <f>ROUND(G58*H58,2)</f>
        <v>0</v>
      </c>
      <c r="J58" s="18">
        <v>157685</v>
      </c>
      <c r="K58" s="13"/>
      <c r="L58" s="49">
        <f>ROUND(J58*K58,2)</f>
        <v>0</v>
      </c>
      <c r="M58" s="15"/>
      <c r="N58" s="16"/>
      <c r="O58" s="57"/>
      <c r="P58" s="18">
        <v>190014</v>
      </c>
      <c r="Q58" s="13"/>
      <c r="R58" s="54">
        <f t="shared" si="12"/>
        <v>0</v>
      </c>
      <c r="S58" s="44">
        <f t="shared" si="13"/>
        <v>0</v>
      </c>
      <c r="T58" s="41"/>
      <c r="U58" s="55">
        <f t="shared" si="14"/>
        <v>0</v>
      </c>
      <c r="W58" s="144">
        <v>37496</v>
      </c>
      <c r="X58" s="144">
        <v>149111</v>
      </c>
      <c r="Y58" s="143"/>
      <c r="Z58" s="144">
        <v>196393</v>
      </c>
    </row>
    <row r="59" spans="1:26" ht="15" customHeight="1" x14ac:dyDescent="0.15">
      <c r="A59" s="87"/>
      <c r="B59" s="24" t="s">
        <v>8</v>
      </c>
      <c r="C59" s="12">
        <v>630</v>
      </c>
      <c r="D59" s="13"/>
      <c r="E59" s="14">
        <v>0.85</v>
      </c>
      <c r="F59" s="47">
        <f>ROUND(C59*D59*E59,2)</f>
        <v>0</v>
      </c>
      <c r="G59" s="18">
        <v>41113</v>
      </c>
      <c r="H59" s="13"/>
      <c r="I59" s="62">
        <f>ROUND(G59*H59,2)</f>
        <v>0</v>
      </c>
      <c r="J59" s="18">
        <v>158655</v>
      </c>
      <c r="K59" s="13"/>
      <c r="L59" s="49">
        <f>ROUND(J59*K59,2)</f>
        <v>0</v>
      </c>
      <c r="M59" s="15"/>
      <c r="N59" s="16"/>
      <c r="O59" s="57"/>
      <c r="P59" s="18">
        <v>192233</v>
      </c>
      <c r="Q59" s="13"/>
      <c r="R59" s="54">
        <f t="shared" si="12"/>
        <v>0</v>
      </c>
      <c r="S59" s="44">
        <f t="shared" si="13"/>
        <v>0</v>
      </c>
      <c r="T59" s="41"/>
      <c r="U59" s="55">
        <f t="shared" si="14"/>
        <v>0</v>
      </c>
      <c r="W59" s="144">
        <v>38683</v>
      </c>
      <c r="X59" s="144">
        <v>155696</v>
      </c>
      <c r="Y59" s="143"/>
      <c r="Z59" s="144">
        <v>188621</v>
      </c>
    </row>
    <row r="60" spans="1:26" ht="15" customHeight="1" x14ac:dyDescent="0.15">
      <c r="A60" s="87"/>
      <c r="B60" s="24" t="s">
        <v>9</v>
      </c>
      <c r="C60" s="12">
        <v>630</v>
      </c>
      <c r="D60" s="13"/>
      <c r="E60" s="14">
        <v>0.85</v>
      </c>
      <c r="F60" s="47">
        <f t="shared" ref="F60:F66" si="16">ROUND(C60*D60*E60,2)</f>
        <v>0</v>
      </c>
      <c r="G60" s="18">
        <v>43618</v>
      </c>
      <c r="H60" s="13"/>
      <c r="I60" s="62">
        <f>ROUND(G60*H60,2)</f>
        <v>0</v>
      </c>
      <c r="J60" s="18">
        <v>175909</v>
      </c>
      <c r="K60" s="13"/>
      <c r="L60" s="49">
        <f>ROUND(J60*K60,2)</f>
        <v>0</v>
      </c>
      <c r="M60" s="15"/>
      <c r="N60" s="16"/>
      <c r="O60" s="57"/>
      <c r="P60" s="18">
        <v>142473</v>
      </c>
      <c r="Q60" s="13"/>
      <c r="R60" s="54">
        <f t="shared" si="12"/>
        <v>0</v>
      </c>
      <c r="S60" s="44">
        <f t="shared" si="13"/>
        <v>0</v>
      </c>
      <c r="T60" s="41"/>
      <c r="U60" s="55">
        <f t="shared" si="14"/>
        <v>0</v>
      </c>
      <c r="W60" s="144">
        <v>34969</v>
      </c>
      <c r="X60" s="144">
        <v>138611</v>
      </c>
      <c r="Y60" s="143"/>
      <c r="Z60" s="144">
        <v>184420</v>
      </c>
    </row>
    <row r="61" spans="1:26" ht="15" customHeight="1" x14ac:dyDescent="0.15">
      <c r="A61" s="87"/>
      <c r="B61" s="24" t="s">
        <v>10</v>
      </c>
      <c r="C61" s="12">
        <v>630</v>
      </c>
      <c r="D61" s="13"/>
      <c r="E61" s="14">
        <v>0.85</v>
      </c>
      <c r="F61" s="47">
        <f t="shared" si="16"/>
        <v>0</v>
      </c>
      <c r="G61" s="15"/>
      <c r="H61" s="16"/>
      <c r="I61" s="17"/>
      <c r="J61" s="15"/>
      <c r="K61" s="16"/>
      <c r="L61" s="17"/>
      <c r="M61" s="18">
        <v>184909</v>
      </c>
      <c r="N61" s="13"/>
      <c r="O61" s="53">
        <f t="shared" ref="O61:O66" si="17">ROUND(M61*N61,2)</f>
        <v>0</v>
      </c>
      <c r="P61" s="18">
        <v>183091</v>
      </c>
      <c r="Q61" s="13"/>
      <c r="R61" s="54">
        <f t="shared" si="12"/>
        <v>0</v>
      </c>
      <c r="S61" s="44">
        <f t="shared" si="13"/>
        <v>0</v>
      </c>
      <c r="T61" s="41"/>
      <c r="U61" s="55">
        <f t="shared" si="14"/>
        <v>0</v>
      </c>
      <c r="W61" s="143"/>
      <c r="X61" s="143"/>
      <c r="Y61" s="144">
        <v>180556</v>
      </c>
      <c r="Z61" s="144">
        <v>190444</v>
      </c>
    </row>
    <row r="62" spans="1:26" ht="15" customHeight="1" x14ac:dyDescent="0.15">
      <c r="A62" s="87"/>
      <c r="B62" s="24" t="s">
        <v>11</v>
      </c>
      <c r="C62" s="12">
        <v>630</v>
      </c>
      <c r="D62" s="13"/>
      <c r="E62" s="14">
        <v>0.85</v>
      </c>
      <c r="F62" s="47">
        <f t="shared" si="16"/>
        <v>0</v>
      </c>
      <c r="G62" s="15"/>
      <c r="H62" s="16"/>
      <c r="I62" s="17"/>
      <c r="J62" s="15"/>
      <c r="K62" s="16"/>
      <c r="L62" s="17"/>
      <c r="M62" s="18">
        <v>171045</v>
      </c>
      <c r="N62" s="13"/>
      <c r="O62" s="53">
        <f t="shared" si="17"/>
        <v>0</v>
      </c>
      <c r="P62" s="18">
        <v>183955</v>
      </c>
      <c r="Q62" s="13"/>
      <c r="R62" s="54">
        <f t="shared" si="12"/>
        <v>0</v>
      </c>
      <c r="S62" s="44">
        <f t="shared" si="13"/>
        <v>0</v>
      </c>
      <c r="T62" s="41"/>
      <c r="U62" s="55">
        <f t="shared" si="14"/>
        <v>0</v>
      </c>
      <c r="W62" s="143"/>
      <c r="X62" s="143"/>
      <c r="Y62" s="144">
        <v>170426</v>
      </c>
      <c r="Z62" s="144">
        <v>184574</v>
      </c>
    </row>
    <row r="63" spans="1:26" ht="15" customHeight="1" x14ac:dyDescent="0.15">
      <c r="A63" s="87"/>
      <c r="B63" s="24" t="s">
        <v>12</v>
      </c>
      <c r="C63" s="12">
        <v>630</v>
      </c>
      <c r="D63" s="13"/>
      <c r="E63" s="14">
        <v>0.85</v>
      </c>
      <c r="F63" s="47">
        <f t="shared" si="16"/>
        <v>0</v>
      </c>
      <c r="G63" s="15"/>
      <c r="H63" s="16"/>
      <c r="I63" s="17"/>
      <c r="J63" s="15"/>
      <c r="K63" s="16"/>
      <c r="L63" s="17"/>
      <c r="M63" s="18">
        <v>189031</v>
      </c>
      <c r="N63" s="13"/>
      <c r="O63" s="53">
        <f t="shared" si="17"/>
        <v>0</v>
      </c>
      <c r="P63" s="18">
        <v>181969</v>
      </c>
      <c r="Q63" s="13"/>
      <c r="R63" s="54">
        <f t="shared" si="12"/>
        <v>0</v>
      </c>
      <c r="S63" s="44">
        <f t="shared" si="13"/>
        <v>0</v>
      </c>
      <c r="T63" s="41"/>
      <c r="U63" s="55">
        <f t="shared" si="14"/>
        <v>0</v>
      </c>
      <c r="W63" s="143"/>
      <c r="X63" s="143"/>
      <c r="Y63" s="144">
        <v>181143</v>
      </c>
      <c r="Z63" s="144">
        <v>192857</v>
      </c>
    </row>
    <row r="64" spans="1:26" ht="15" customHeight="1" x14ac:dyDescent="0.15">
      <c r="A64" s="87"/>
      <c r="B64" s="24" t="s">
        <v>13</v>
      </c>
      <c r="C64" s="12">
        <v>630</v>
      </c>
      <c r="D64" s="13"/>
      <c r="E64" s="14">
        <v>0.85</v>
      </c>
      <c r="F64" s="47">
        <f t="shared" si="16"/>
        <v>0</v>
      </c>
      <c r="G64" s="15"/>
      <c r="H64" s="16"/>
      <c r="I64" s="17"/>
      <c r="J64" s="15"/>
      <c r="K64" s="16"/>
      <c r="L64" s="17"/>
      <c r="M64" s="18">
        <v>179483</v>
      </c>
      <c r="N64" s="13"/>
      <c r="O64" s="53">
        <f t="shared" si="17"/>
        <v>0</v>
      </c>
      <c r="P64" s="18">
        <v>189517</v>
      </c>
      <c r="Q64" s="13"/>
      <c r="R64" s="54">
        <f t="shared" si="12"/>
        <v>0</v>
      </c>
      <c r="S64" s="44">
        <f t="shared" si="13"/>
        <v>0</v>
      </c>
      <c r="T64" s="41"/>
      <c r="U64" s="55">
        <f t="shared" si="14"/>
        <v>0</v>
      </c>
      <c r="W64" s="143"/>
      <c r="X64" s="143"/>
      <c r="Y64" s="144">
        <v>160485</v>
      </c>
      <c r="Z64" s="144">
        <v>212515</v>
      </c>
    </row>
    <row r="65" spans="1:26" ht="15" customHeight="1" x14ac:dyDescent="0.15">
      <c r="A65" s="87"/>
      <c r="B65" s="24" t="s">
        <v>14</v>
      </c>
      <c r="C65" s="12">
        <v>630</v>
      </c>
      <c r="D65" s="21"/>
      <c r="E65" s="14">
        <v>0.85</v>
      </c>
      <c r="F65" s="47">
        <f t="shared" si="16"/>
        <v>0</v>
      </c>
      <c r="G65" s="15"/>
      <c r="H65" s="16"/>
      <c r="I65" s="17"/>
      <c r="J65" s="15"/>
      <c r="K65" s="16"/>
      <c r="L65" s="17"/>
      <c r="M65" s="18">
        <v>161446</v>
      </c>
      <c r="N65" s="13"/>
      <c r="O65" s="53">
        <f t="shared" si="17"/>
        <v>0</v>
      </c>
      <c r="P65" s="18">
        <v>178554</v>
      </c>
      <c r="Q65" s="13"/>
      <c r="R65" s="54">
        <f t="shared" si="12"/>
        <v>0</v>
      </c>
      <c r="S65" s="44">
        <f t="shared" si="13"/>
        <v>0</v>
      </c>
      <c r="T65" s="41"/>
      <c r="U65" s="55">
        <f t="shared" si="14"/>
        <v>0</v>
      </c>
      <c r="W65" s="143"/>
      <c r="X65" s="143"/>
      <c r="Y65" s="144">
        <v>163085</v>
      </c>
      <c r="Z65" s="144">
        <v>180915</v>
      </c>
    </row>
    <row r="66" spans="1:26" ht="15" customHeight="1" thickBot="1" x14ac:dyDescent="0.2">
      <c r="A66" s="88"/>
      <c r="B66" s="63" t="s">
        <v>19</v>
      </c>
      <c r="C66" s="27">
        <v>630</v>
      </c>
      <c r="D66" s="28"/>
      <c r="E66" s="29">
        <v>0.85</v>
      </c>
      <c r="F66" s="48">
        <f t="shared" si="16"/>
        <v>0</v>
      </c>
      <c r="G66" s="30"/>
      <c r="H66" s="31"/>
      <c r="I66" s="32"/>
      <c r="J66" s="30"/>
      <c r="K66" s="31"/>
      <c r="L66" s="32"/>
      <c r="M66" s="33">
        <v>180389</v>
      </c>
      <c r="N66" s="28"/>
      <c r="O66" s="58">
        <f t="shared" si="17"/>
        <v>0</v>
      </c>
      <c r="P66" s="33">
        <v>189611</v>
      </c>
      <c r="Q66" s="28"/>
      <c r="R66" s="59">
        <f t="shared" si="12"/>
        <v>0</v>
      </c>
      <c r="S66" s="45">
        <f t="shared" si="13"/>
        <v>0</v>
      </c>
      <c r="T66" s="42"/>
      <c r="U66" s="60">
        <f t="shared" si="14"/>
        <v>0</v>
      </c>
      <c r="W66" s="143"/>
      <c r="X66" s="143"/>
      <c r="Y66" s="144">
        <v>189190</v>
      </c>
      <c r="Z66" s="144">
        <v>186810</v>
      </c>
    </row>
    <row r="67" spans="1:26" ht="12" customHeight="1" x14ac:dyDescent="0.15">
      <c r="A67" s="89"/>
      <c r="B67" s="97" t="s">
        <v>15</v>
      </c>
      <c r="C67" s="90"/>
      <c r="D67" s="82" t="s">
        <v>87</v>
      </c>
      <c r="E67" s="83"/>
      <c r="F67" s="83"/>
      <c r="G67" s="91">
        <f>SUM(G55:G66,J55:J66,M55:M66,P55:P66)</f>
        <v>4397000</v>
      </c>
      <c r="P67" s="20"/>
      <c r="Q67" s="20"/>
      <c r="S67" s="117" t="s">
        <v>82</v>
      </c>
      <c r="T67" s="118"/>
      <c r="U67" s="121">
        <f>SUM(U55:U66)</f>
        <v>0</v>
      </c>
    </row>
    <row r="68" spans="1:26" ht="12" customHeight="1" thickBot="1" x14ac:dyDescent="0.2">
      <c r="A68" s="90"/>
      <c r="B68" s="98"/>
      <c r="C68" s="94"/>
      <c r="D68" s="84"/>
      <c r="E68" s="85"/>
      <c r="F68" s="85"/>
      <c r="G68" s="92"/>
      <c r="P68" s="20"/>
      <c r="Q68" s="20"/>
      <c r="S68" s="119"/>
      <c r="T68" s="120"/>
      <c r="U68" s="122"/>
    </row>
    <row r="70" spans="1:26" ht="16.5" customHeight="1" thickBot="1" x14ac:dyDescent="0.2"/>
    <row r="71" spans="1:26" ht="16.5" customHeight="1" thickBot="1" x14ac:dyDescent="0.2">
      <c r="R71" s="129" t="s">
        <v>88</v>
      </c>
      <c r="S71" s="130"/>
      <c r="T71" s="131"/>
      <c r="U71" s="61">
        <f>SUM(U25,U46,U67)</f>
        <v>0</v>
      </c>
    </row>
    <row r="72" spans="1:26" ht="16.5" customHeight="1" x14ac:dyDescent="0.15">
      <c r="D72" s="82" t="s">
        <v>89</v>
      </c>
      <c r="E72" s="83"/>
      <c r="F72" s="132"/>
      <c r="G72" s="91">
        <f>SUM(G25,G46,G67,)</f>
        <v>13191000</v>
      </c>
      <c r="R72" s="134" t="s">
        <v>90</v>
      </c>
      <c r="S72" s="135"/>
      <c r="T72" s="136"/>
      <c r="U72" s="140">
        <f>U71/110*100</f>
        <v>0</v>
      </c>
    </row>
    <row r="73" spans="1:26" ht="16.5" customHeight="1" thickBot="1" x14ac:dyDescent="0.2">
      <c r="D73" s="84"/>
      <c r="E73" s="85"/>
      <c r="F73" s="133"/>
      <c r="G73" s="92"/>
      <c r="R73" s="137"/>
      <c r="S73" s="138"/>
      <c r="T73" s="139"/>
      <c r="U73" s="141"/>
    </row>
    <row r="74" spans="1:26" ht="16.5" customHeight="1" x14ac:dyDescent="0.15">
      <c r="D74" s="3" t="s">
        <v>32</v>
      </c>
    </row>
    <row r="75" spans="1:26" ht="16.5" customHeight="1" x14ac:dyDescent="0.15">
      <c r="D75" s="3" t="s">
        <v>46</v>
      </c>
    </row>
  </sheetData>
  <mergeCells count="112">
    <mergeCell ref="R71:T71"/>
    <mergeCell ref="D72:F73"/>
    <mergeCell ref="G72:G73"/>
    <mergeCell ref="R72:T73"/>
    <mergeCell ref="U72:U73"/>
    <mergeCell ref="T53:T54"/>
    <mergeCell ref="U53:U54"/>
    <mergeCell ref="A55:A66"/>
    <mergeCell ref="A67:A68"/>
    <mergeCell ref="B67:C68"/>
    <mergeCell ref="D67:F68"/>
    <mergeCell ref="G67:G68"/>
    <mergeCell ref="S67:T68"/>
    <mergeCell ref="U67:U68"/>
    <mergeCell ref="N53:N54"/>
    <mergeCell ref="O53:O54"/>
    <mergeCell ref="P53:P54"/>
    <mergeCell ref="Q53:Q54"/>
    <mergeCell ref="R53:R54"/>
    <mergeCell ref="I53:I54"/>
    <mergeCell ref="J53:J54"/>
    <mergeCell ref="K53:K54"/>
    <mergeCell ref="L53:L54"/>
    <mergeCell ref="M53:M54"/>
    <mergeCell ref="A51:A54"/>
    <mergeCell ref="B51:B54"/>
    <mergeCell ref="C51:F51"/>
    <mergeCell ref="G51:R51"/>
    <mergeCell ref="S51:U51"/>
    <mergeCell ref="C52:C54"/>
    <mergeCell ref="D52:D54"/>
    <mergeCell ref="E52:E54"/>
    <mergeCell ref="F52:F54"/>
    <mergeCell ref="G52:I52"/>
    <mergeCell ref="J52:L52"/>
    <mergeCell ref="M52:O52"/>
    <mergeCell ref="P52:R52"/>
    <mergeCell ref="S52:S54"/>
    <mergeCell ref="G53:G54"/>
    <mergeCell ref="H53:H54"/>
    <mergeCell ref="T32:T33"/>
    <mergeCell ref="U32:U33"/>
    <mergeCell ref="A34:A45"/>
    <mergeCell ref="A46:A47"/>
    <mergeCell ref="B46:C47"/>
    <mergeCell ref="D46:F47"/>
    <mergeCell ref="G46:G47"/>
    <mergeCell ref="S46:T47"/>
    <mergeCell ref="U46:U47"/>
    <mergeCell ref="N32:N33"/>
    <mergeCell ref="O32:O33"/>
    <mergeCell ref="P32:P33"/>
    <mergeCell ref="Q32:Q33"/>
    <mergeCell ref="R32:R33"/>
    <mergeCell ref="I32:I33"/>
    <mergeCell ref="J32:J33"/>
    <mergeCell ref="K32:K33"/>
    <mergeCell ref="L32:L33"/>
    <mergeCell ref="M32:M33"/>
    <mergeCell ref="A30:A33"/>
    <mergeCell ref="B30:B33"/>
    <mergeCell ref="C30:F30"/>
    <mergeCell ref="G30:R30"/>
    <mergeCell ref="S30:U30"/>
    <mergeCell ref="C31:C33"/>
    <mergeCell ref="D31:D33"/>
    <mergeCell ref="E31:E33"/>
    <mergeCell ref="F31:F33"/>
    <mergeCell ref="G31:I31"/>
    <mergeCell ref="J31:L31"/>
    <mergeCell ref="M31:O31"/>
    <mergeCell ref="P31:R31"/>
    <mergeCell ref="S31:S33"/>
    <mergeCell ref="G32:G33"/>
    <mergeCell ref="H32:H33"/>
    <mergeCell ref="A1:E1"/>
    <mergeCell ref="A9:A12"/>
    <mergeCell ref="B9:B12"/>
    <mergeCell ref="C9:F9"/>
    <mergeCell ref="G9:R9"/>
    <mergeCell ref="C10:C12"/>
    <mergeCell ref="D10:D12"/>
    <mergeCell ref="E10:E12"/>
    <mergeCell ref="F10:F12"/>
    <mergeCell ref="G10:I10"/>
    <mergeCell ref="J10:L10"/>
    <mergeCell ref="M10:O10"/>
    <mergeCell ref="P10:R10"/>
    <mergeCell ref="G11:G12"/>
    <mergeCell ref="R11:R12"/>
    <mergeCell ref="K11:K12"/>
    <mergeCell ref="M11:M12"/>
    <mergeCell ref="N11:N12"/>
    <mergeCell ref="O11:O12"/>
    <mergeCell ref="P11:P12"/>
    <mergeCell ref="A2:U2"/>
    <mergeCell ref="S9:U9"/>
    <mergeCell ref="D25:F26"/>
    <mergeCell ref="G25:G26"/>
    <mergeCell ref="S25:T26"/>
    <mergeCell ref="U25:U26"/>
    <mergeCell ref="T11:T12"/>
    <mergeCell ref="U11:U12"/>
    <mergeCell ref="A25:A26"/>
    <mergeCell ref="B25:C26"/>
    <mergeCell ref="S10:S12"/>
    <mergeCell ref="A13:A24"/>
    <mergeCell ref="L11:L12"/>
    <mergeCell ref="H11:H12"/>
    <mergeCell ref="I11:I12"/>
    <mergeCell ref="J11:J12"/>
    <mergeCell ref="Q11:Q12"/>
  </mergeCells>
  <phoneticPr fontId="2"/>
  <printOptions horizontalCentered="1"/>
  <pageMargins left="0.47244094488188981" right="0.43307086614173229" top="0.19685039370078741" bottom="0.19685039370078741" header="0" footer="0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5"/>
  <sheetViews>
    <sheetView view="pageBreakPreview" topLeftCell="A14" zoomScale="85" zoomScaleNormal="100" zoomScaleSheetLayoutView="85" workbookViewId="0">
      <selection activeCell="A34" sqref="A1:XFD1048576"/>
    </sheetView>
  </sheetViews>
  <sheetFormatPr defaultColWidth="9" defaultRowHeight="16.5" customHeight="1" x14ac:dyDescent="0.15"/>
  <cols>
    <col min="1" max="1" width="9" style="3"/>
    <col min="2" max="2" width="5.375" style="3" customWidth="1"/>
    <col min="3" max="3" width="7.75" style="3" customWidth="1"/>
    <col min="4" max="4" width="8.375" style="3" customWidth="1"/>
    <col min="5" max="5" width="6.375" style="3" customWidth="1"/>
    <col min="6" max="6" width="9.625" style="3" customWidth="1"/>
    <col min="7" max="7" width="8.625" style="3" customWidth="1"/>
    <col min="8" max="8" width="6.625" style="3" customWidth="1"/>
    <col min="9" max="9" width="9.625" style="3" customWidth="1"/>
    <col min="10" max="10" width="8.625" style="3" customWidth="1"/>
    <col min="11" max="11" width="6.625" style="3" customWidth="1"/>
    <col min="12" max="12" width="9.625" style="3" customWidth="1"/>
    <col min="13" max="13" width="9" style="3"/>
    <col min="14" max="14" width="6.625" style="3" customWidth="1"/>
    <col min="15" max="15" width="9.625" style="3" customWidth="1"/>
    <col min="16" max="16" width="9" style="3"/>
    <col min="17" max="17" width="6.625" style="3" customWidth="1"/>
    <col min="18" max="21" width="9.625" style="3" customWidth="1"/>
    <col min="22" max="22" width="12.625" style="3" customWidth="1"/>
    <col min="23" max="24" width="12.625" style="3" hidden="1" customWidth="1"/>
    <col min="25" max="25" width="9.75" style="3" hidden="1" customWidth="1"/>
    <col min="26" max="26" width="9" style="3" hidden="1" customWidth="1"/>
    <col min="27" max="27" width="9" style="3" customWidth="1"/>
    <col min="28" max="16384" width="9" style="3"/>
  </cols>
  <sheetData>
    <row r="1" spans="1:26" ht="17.100000000000001" customHeight="1" x14ac:dyDescent="0.15">
      <c r="A1" s="99" t="s">
        <v>39</v>
      </c>
      <c r="B1" s="99"/>
      <c r="C1" s="99"/>
      <c r="D1" s="99"/>
      <c r="E1" s="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7.100000000000001" customHeight="1" x14ac:dyDescent="0.15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5"/>
      <c r="W2" s="65"/>
      <c r="X2" s="65"/>
    </row>
    <row r="3" spans="1:26" ht="17.10000000000000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S3" s="5"/>
      <c r="T3" s="5"/>
      <c r="U3" s="5" t="s">
        <v>41</v>
      </c>
    </row>
    <row r="4" spans="1:26" s="1" customFormat="1" ht="17.100000000000001" customHeight="1" x14ac:dyDescent="0.15">
      <c r="A4" s="1" t="s">
        <v>42</v>
      </c>
      <c r="B4" s="6"/>
      <c r="C4" s="6"/>
      <c r="D4" s="6"/>
      <c r="E4" s="6"/>
      <c r="F4" s="6"/>
      <c r="H4" s="6"/>
      <c r="I4" s="6"/>
      <c r="K4" s="6"/>
      <c r="L4" s="6"/>
      <c r="N4" s="6"/>
      <c r="O4" s="6"/>
      <c r="T4" s="6"/>
      <c r="U4" s="6"/>
      <c r="V4" s="6"/>
      <c r="W4" s="6"/>
      <c r="X4" s="6"/>
    </row>
    <row r="5" spans="1:26" s="1" customFormat="1" ht="17.100000000000001" customHeight="1" x14ac:dyDescent="0.15">
      <c r="B5" s="6"/>
      <c r="C5" s="6"/>
      <c r="D5" s="6"/>
      <c r="E5" s="6"/>
      <c r="F5" s="6"/>
      <c r="G5" s="3"/>
      <c r="H5" s="6"/>
      <c r="I5" s="6"/>
      <c r="J5" s="3"/>
      <c r="K5" s="6"/>
      <c r="L5" s="6"/>
      <c r="M5" s="3"/>
      <c r="N5" s="6"/>
      <c r="O5" s="6"/>
      <c r="S5" s="3" t="s">
        <v>43</v>
      </c>
      <c r="T5" s="6"/>
      <c r="U5" s="6"/>
      <c r="V5" s="6"/>
      <c r="W5" s="6"/>
      <c r="X5" s="6"/>
    </row>
    <row r="6" spans="1:26" s="1" customFormat="1" ht="17.100000000000001" customHeight="1" x14ac:dyDescent="0.15">
      <c r="A6" s="6"/>
      <c r="B6" s="6"/>
      <c r="C6" s="6"/>
      <c r="D6" s="6"/>
      <c r="F6" s="6"/>
      <c r="G6" s="3"/>
      <c r="H6" s="6"/>
      <c r="I6" s="6"/>
      <c r="J6" s="3"/>
      <c r="K6" s="6"/>
      <c r="L6" s="6"/>
      <c r="M6" s="3"/>
      <c r="N6" s="6"/>
      <c r="O6" s="6"/>
      <c r="S6" s="3" t="s">
        <v>44</v>
      </c>
      <c r="T6" s="6"/>
      <c r="U6" s="6"/>
      <c r="V6" s="6"/>
      <c r="W6" s="6"/>
      <c r="X6" s="6"/>
    </row>
    <row r="7" spans="1:26" s="1" customFormat="1" ht="27" customHeight="1" x14ac:dyDescent="0.15">
      <c r="A7" s="6"/>
      <c r="B7" s="6"/>
      <c r="C7" s="6"/>
      <c r="D7" s="6"/>
      <c r="E7" s="6"/>
      <c r="F7" s="6"/>
      <c r="G7" s="3"/>
      <c r="H7" s="6"/>
      <c r="I7" s="6"/>
      <c r="J7" s="3"/>
      <c r="K7" s="6"/>
      <c r="L7" s="6"/>
      <c r="M7" s="3"/>
      <c r="N7" s="6"/>
      <c r="O7" s="6"/>
      <c r="S7" s="3" t="s">
        <v>45</v>
      </c>
      <c r="T7" s="6"/>
      <c r="U7" s="6"/>
      <c r="V7" s="6"/>
      <c r="W7" s="6"/>
      <c r="X7" s="6"/>
    </row>
    <row r="8" spans="1:26" ht="15" customHeight="1" x14ac:dyDescent="0.15">
      <c r="A8" s="23" t="s">
        <v>34</v>
      </c>
    </row>
    <row r="9" spans="1:26" ht="15" customHeight="1" x14ac:dyDescent="0.15">
      <c r="A9" s="100" t="s">
        <v>0</v>
      </c>
      <c r="B9" s="102" t="s">
        <v>1</v>
      </c>
      <c r="C9" s="100" t="s">
        <v>2</v>
      </c>
      <c r="D9" s="104"/>
      <c r="E9" s="104"/>
      <c r="F9" s="102"/>
      <c r="G9" s="100" t="s">
        <v>3</v>
      </c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2"/>
      <c r="S9" s="94" t="s">
        <v>47</v>
      </c>
      <c r="T9" s="95"/>
      <c r="U9" s="96"/>
    </row>
    <row r="10" spans="1:26" ht="15" customHeight="1" x14ac:dyDescent="0.15">
      <c r="A10" s="101"/>
      <c r="B10" s="103"/>
      <c r="C10" s="106" t="s">
        <v>91</v>
      </c>
      <c r="D10" s="108" t="s">
        <v>24</v>
      </c>
      <c r="E10" s="108" t="s">
        <v>5</v>
      </c>
      <c r="F10" s="110" t="s">
        <v>26</v>
      </c>
      <c r="G10" s="111" t="s">
        <v>21</v>
      </c>
      <c r="H10" s="112"/>
      <c r="I10" s="116"/>
      <c r="J10" s="111" t="s">
        <v>30</v>
      </c>
      <c r="K10" s="112"/>
      <c r="L10" s="116"/>
      <c r="M10" s="111" t="s">
        <v>23</v>
      </c>
      <c r="N10" s="112"/>
      <c r="O10" s="116"/>
      <c r="P10" s="111" t="s">
        <v>20</v>
      </c>
      <c r="Q10" s="112"/>
      <c r="R10" s="113"/>
      <c r="S10" s="124" t="s">
        <v>48</v>
      </c>
      <c r="T10" s="22" t="s">
        <v>25</v>
      </c>
      <c r="U10" s="22" t="s">
        <v>4</v>
      </c>
    </row>
    <row r="11" spans="1:26" ht="15" customHeight="1" x14ac:dyDescent="0.15">
      <c r="A11" s="101"/>
      <c r="B11" s="103"/>
      <c r="C11" s="107"/>
      <c r="D11" s="109"/>
      <c r="E11" s="109"/>
      <c r="F11" s="103"/>
      <c r="G11" s="114" t="s">
        <v>6</v>
      </c>
      <c r="H11" s="108" t="s">
        <v>22</v>
      </c>
      <c r="I11" s="123" t="s">
        <v>36</v>
      </c>
      <c r="J11" s="114" t="s">
        <v>6</v>
      </c>
      <c r="K11" s="108" t="s">
        <v>22</v>
      </c>
      <c r="L11" s="123" t="s">
        <v>27</v>
      </c>
      <c r="M11" s="114" t="s">
        <v>6</v>
      </c>
      <c r="N11" s="108" t="s">
        <v>22</v>
      </c>
      <c r="O11" s="123" t="s">
        <v>28</v>
      </c>
      <c r="P11" s="114" t="s">
        <v>6</v>
      </c>
      <c r="Q11" s="108" t="s">
        <v>22</v>
      </c>
      <c r="R11" s="123" t="s">
        <v>29</v>
      </c>
      <c r="S11" s="125"/>
      <c r="T11" s="127" t="s">
        <v>37</v>
      </c>
      <c r="U11" s="127" t="s">
        <v>49</v>
      </c>
      <c r="W11" s="3" t="s">
        <v>38</v>
      </c>
    </row>
    <row r="12" spans="1:26" ht="15" customHeight="1" x14ac:dyDescent="0.15">
      <c r="A12" s="88"/>
      <c r="B12" s="97"/>
      <c r="C12" s="107"/>
      <c r="D12" s="109"/>
      <c r="E12" s="109"/>
      <c r="F12" s="103"/>
      <c r="G12" s="115"/>
      <c r="H12" s="109"/>
      <c r="I12" s="123"/>
      <c r="J12" s="115"/>
      <c r="K12" s="109"/>
      <c r="L12" s="123"/>
      <c r="M12" s="115"/>
      <c r="N12" s="109"/>
      <c r="O12" s="123"/>
      <c r="P12" s="115"/>
      <c r="Q12" s="109"/>
      <c r="R12" s="123"/>
      <c r="S12" s="126"/>
      <c r="T12" s="128"/>
      <c r="U12" s="128"/>
      <c r="W12" s="142" t="s">
        <v>21</v>
      </c>
      <c r="X12" s="142" t="s">
        <v>30</v>
      </c>
      <c r="Y12" s="142" t="s">
        <v>23</v>
      </c>
      <c r="Z12" s="142" t="s">
        <v>20</v>
      </c>
    </row>
    <row r="13" spans="1:26" ht="15" customHeight="1" x14ac:dyDescent="0.15">
      <c r="A13" s="86" t="s">
        <v>92</v>
      </c>
      <c r="B13" s="64" t="s">
        <v>16</v>
      </c>
      <c r="C13" s="7">
        <v>220</v>
      </c>
      <c r="D13" s="25"/>
      <c r="E13" s="8">
        <v>0.85</v>
      </c>
      <c r="F13" s="46">
        <f>ROUND(C13*D13*E13,2)</f>
        <v>0</v>
      </c>
      <c r="G13" s="9"/>
      <c r="H13" s="10"/>
      <c r="I13" s="11"/>
      <c r="J13" s="9"/>
      <c r="K13" s="10"/>
      <c r="L13" s="11"/>
      <c r="M13" s="26">
        <v>37440</v>
      </c>
      <c r="N13" s="25"/>
      <c r="O13" s="50">
        <f>ROUND(M13*N13,2)</f>
        <v>0</v>
      </c>
      <c r="P13" s="26">
        <v>40560</v>
      </c>
      <c r="Q13" s="25"/>
      <c r="R13" s="51">
        <f t="shared" ref="R13:R24" si="0">ROUND(P13*Q13,2)</f>
        <v>0</v>
      </c>
      <c r="S13" s="43">
        <f t="shared" ref="S13:S24" si="1">SUM(I13,L13,O13,R13)</f>
        <v>0</v>
      </c>
      <c r="T13" s="40"/>
      <c r="U13" s="52">
        <f>ROUNDDOWN(F13+S13-T13,0)</f>
        <v>0</v>
      </c>
      <c r="W13" s="143"/>
      <c r="X13" s="143"/>
      <c r="Y13" s="144">
        <v>40309</v>
      </c>
      <c r="Z13" s="144">
        <v>40691</v>
      </c>
    </row>
    <row r="14" spans="1:26" ht="15" customHeight="1" x14ac:dyDescent="0.15">
      <c r="A14" s="87"/>
      <c r="B14" s="24" t="s">
        <v>17</v>
      </c>
      <c r="C14" s="12">
        <v>220</v>
      </c>
      <c r="D14" s="13"/>
      <c r="E14" s="14">
        <v>0.85</v>
      </c>
      <c r="F14" s="47">
        <f t="shared" ref="F14:F16" si="2">ROUND(C14*D14*E14,2)</f>
        <v>0</v>
      </c>
      <c r="G14" s="15"/>
      <c r="H14" s="16"/>
      <c r="I14" s="17"/>
      <c r="J14" s="15"/>
      <c r="K14" s="16"/>
      <c r="L14" s="17"/>
      <c r="M14" s="18">
        <v>34400</v>
      </c>
      <c r="N14" s="13"/>
      <c r="O14" s="53">
        <f>ROUND(M14*N14,2)</f>
        <v>0</v>
      </c>
      <c r="P14" s="18">
        <v>45600</v>
      </c>
      <c r="Q14" s="13"/>
      <c r="R14" s="54">
        <f t="shared" si="0"/>
        <v>0</v>
      </c>
      <c r="S14" s="44">
        <f t="shared" si="1"/>
        <v>0</v>
      </c>
      <c r="T14" s="41"/>
      <c r="U14" s="55">
        <f t="shared" ref="U14:U24" si="3">ROUNDDOWN(F14+S14-T14,0)</f>
        <v>0</v>
      </c>
      <c r="W14" s="143"/>
      <c r="X14" s="143"/>
      <c r="Y14" s="144">
        <v>35441</v>
      </c>
      <c r="Z14" s="144">
        <v>46559</v>
      </c>
    </row>
    <row r="15" spans="1:26" ht="15" customHeight="1" x14ac:dyDescent="0.15">
      <c r="A15" s="87"/>
      <c r="B15" s="24" t="s">
        <v>18</v>
      </c>
      <c r="C15" s="12">
        <v>220</v>
      </c>
      <c r="D15" s="13"/>
      <c r="E15" s="14">
        <v>0.85</v>
      </c>
      <c r="F15" s="47">
        <f t="shared" si="2"/>
        <v>0</v>
      </c>
      <c r="G15" s="15"/>
      <c r="H15" s="16"/>
      <c r="I15" s="17"/>
      <c r="J15" s="15"/>
      <c r="K15" s="16"/>
      <c r="L15" s="17"/>
      <c r="M15" s="18">
        <v>44520</v>
      </c>
      <c r="N15" s="13"/>
      <c r="O15" s="53">
        <f>ROUND(M15*N15,2)</f>
        <v>0</v>
      </c>
      <c r="P15" s="18">
        <v>39480</v>
      </c>
      <c r="Q15" s="13"/>
      <c r="R15" s="54">
        <f t="shared" si="0"/>
        <v>0</v>
      </c>
      <c r="S15" s="44">
        <f t="shared" si="1"/>
        <v>0</v>
      </c>
      <c r="T15" s="41"/>
      <c r="U15" s="55">
        <f t="shared" si="3"/>
        <v>0</v>
      </c>
      <c r="W15" s="143"/>
      <c r="X15" s="143"/>
      <c r="Y15" s="144">
        <v>46276</v>
      </c>
      <c r="Z15" s="144">
        <v>40724</v>
      </c>
    </row>
    <row r="16" spans="1:26" ht="15" customHeight="1" x14ac:dyDescent="0.15">
      <c r="A16" s="87"/>
      <c r="B16" s="24" t="s">
        <v>7</v>
      </c>
      <c r="C16" s="12">
        <v>220</v>
      </c>
      <c r="D16" s="13"/>
      <c r="E16" s="14">
        <v>0.85</v>
      </c>
      <c r="F16" s="47">
        <f t="shared" si="2"/>
        <v>0</v>
      </c>
      <c r="G16" s="18">
        <v>9400</v>
      </c>
      <c r="H16" s="13"/>
      <c r="I16" s="56">
        <f>ROUND(G16*H16,2)</f>
        <v>0</v>
      </c>
      <c r="J16" s="18">
        <v>37600</v>
      </c>
      <c r="K16" s="13"/>
      <c r="L16" s="49">
        <f>ROUND(J16*K16,2)</f>
        <v>0</v>
      </c>
      <c r="M16" s="15"/>
      <c r="N16" s="16"/>
      <c r="O16" s="57"/>
      <c r="P16" s="18">
        <v>46999</v>
      </c>
      <c r="Q16" s="13"/>
      <c r="R16" s="54">
        <f t="shared" si="0"/>
        <v>0</v>
      </c>
      <c r="S16" s="44">
        <f t="shared" si="1"/>
        <v>0</v>
      </c>
      <c r="T16" s="41"/>
      <c r="U16" s="55">
        <f t="shared" si="3"/>
        <v>0</v>
      </c>
      <c r="W16" s="144">
        <v>10116</v>
      </c>
      <c r="X16" s="144">
        <v>38993</v>
      </c>
      <c r="Y16" s="143"/>
      <c r="Z16" s="144">
        <v>47891</v>
      </c>
    </row>
    <row r="17" spans="1:26" ht="15" customHeight="1" x14ac:dyDescent="0.15">
      <c r="A17" s="87"/>
      <c r="B17" s="24" t="s">
        <v>8</v>
      </c>
      <c r="C17" s="12">
        <v>220</v>
      </c>
      <c r="D17" s="13"/>
      <c r="E17" s="14">
        <v>0.85</v>
      </c>
      <c r="F17" s="47">
        <f>ROUND(C17*D17*E17,2)</f>
        <v>0</v>
      </c>
      <c r="G17" s="18">
        <v>10780</v>
      </c>
      <c r="H17" s="13"/>
      <c r="I17" s="56">
        <f>ROUND(G17*H17,2)</f>
        <v>0</v>
      </c>
      <c r="J17" s="18">
        <v>40180</v>
      </c>
      <c r="K17" s="13"/>
      <c r="L17" s="49">
        <f>ROUND(J17*K17,2)</f>
        <v>0</v>
      </c>
      <c r="M17" s="15"/>
      <c r="N17" s="16"/>
      <c r="O17" s="57"/>
      <c r="P17" s="18">
        <v>47041</v>
      </c>
      <c r="Q17" s="13"/>
      <c r="R17" s="54">
        <f t="shared" si="0"/>
        <v>0</v>
      </c>
      <c r="S17" s="44">
        <f t="shared" si="1"/>
        <v>0</v>
      </c>
      <c r="T17" s="41"/>
      <c r="U17" s="55">
        <f t="shared" si="3"/>
        <v>0</v>
      </c>
      <c r="W17" s="144">
        <v>11684</v>
      </c>
      <c r="X17" s="144">
        <v>41700</v>
      </c>
      <c r="Y17" s="143"/>
      <c r="Z17" s="144">
        <v>46616</v>
      </c>
    </row>
    <row r="18" spans="1:26" ht="15" customHeight="1" x14ac:dyDescent="0.15">
      <c r="A18" s="87"/>
      <c r="B18" s="24" t="s">
        <v>9</v>
      </c>
      <c r="C18" s="12">
        <v>220</v>
      </c>
      <c r="D18" s="13"/>
      <c r="E18" s="14">
        <v>0.85</v>
      </c>
      <c r="F18" s="47">
        <f t="shared" ref="F18:F24" si="4">ROUND(C18*D18*E18,2)</f>
        <v>0</v>
      </c>
      <c r="G18" s="18">
        <v>8800</v>
      </c>
      <c r="H18" s="13"/>
      <c r="I18" s="56">
        <f>ROUND(G18*H18,2)</f>
        <v>0</v>
      </c>
      <c r="J18" s="18">
        <v>34320</v>
      </c>
      <c r="K18" s="13"/>
      <c r="L18" s="49">
        <f>ROUND(J18*K18,2)</f>
        <v>0</v>
      </c>
      <c r="M18" s="15"/>
      <c r="N18" s="16"/>
      <c r="O18" s="57"/>
      <c r="P18" s="18">
        <v>44880</v>
      </c>
      <c r="Q18" s="13"/>
      <c r="R18" s="54">
        <f t="shared" si="0"/>
        <v>0</v>
      </c>
      <c r="S18" s="44">
        <f t="shared" si="1"/>
        <v>0</v>
      </c>
      <c r="T18" s="41"/>
      <c r="U18" s="55">
        <f t="shared" si="3"/>
        <v>0</v>
      </c>
      <c r="W18" s="144">
        <v>9514</v>
      </c>
      <c r="X18" s="144">
        <v>35655</v>
      </c>
      <c r="Y18" s="143"/>
      <c r="Z18" s="144">
        <v>45831</v>
      </c>
    </row>
    <row r="19" spans="1:26" ht="15" customHeight="1" x14ac:dyDescent="0.15">
      <c r="A19" s="87"/>
      <c r="B19" s="24" t="s">
        <v>10</v>
      </c>
      <c r="C19" s="12">
        <v>220</v>
      </c>
      <c r="D19" s="13"/>
      <c r="E19" s="14">
        <v>0.85</v>
      </c>
      <c r="F19" s="47">
        <f t="shared" si="4"/>
        <v>0</v>
      </c>
      <c r="G19" s="15"/>
      <c r="H19" s="16"/>
      <c r="I19" s="17"/>
      <c r="J19" s="15"/>
      <c r="K19" s="16"/>
      <c r="L19" s="17"/>
      <c r="M19" s="18">
        <v>40670</v>
      </c>
      <c r="N19" s="13"/>
      <c r="O19" s="53">
        <f t="shared" ref="O19:O24" si="5">ROUND(M19*N19,2)</f>
        <v>0</v>
      </c>
      <c r="P19" s="18">
        <v>42330</v>
      </c>
      <c r="Q19" s="13"/>
      <c r="R19" s="54">
        <f t="shared" si="0"/>
        <v>0</v>
      </c>
      <c r="S19" s="44">
        <f t="shared" si="1"/>
        <v>0</v>
      </c>
      <c r="T19" s="41"/>
      <c r="U19" s="55">
        <f t="shared" si="3"/>
        <v>0</v>
      </c>
      <c r="W19" s="143"/>
      <c r="X19" s="143"/>
      <c r="Y19" s="144">
        <v>42517</v>
      </c>
      <c r="Z19" s="144">
        <v>44483</v>
      </c>
    </row>
    <row r="20" spans="1:26" ht="15" customHeight="1" x14ac:dyDescent="0.15">
      <c r="A20" s="87"/>
      <c r="B20" s="24" t="s">
        <v>11</v>
      </c>
      <c r="C20" s="12">
        <v>220</v>
      </c>
      <c r="D20" s="13"/>
      <c r="E20" s="14">
        <v>0.85</v>
      </c>
      <c r="F20" s="47">
        <f t="shared" si="4"/>
        <v>0</v>
      </c>
      <c r="G20" s="15"/>
      <c r="H20" s="16"/>
      <c r="I20" s="17"/>
      <c r="J20" s="15"/>
      <c r="K20" s="16"/>
      <c r="L20" s="17"/>
      <c r="M20" s="18">
        <v>40800</v>
      </c>
      <c r="N20" s="13"/>
      <c r="O20" s="53">
        <f t="shared" si="5"/>
        <v>0</v>
      </c>
      <c r="P20" s="18">
        <v>44200</v>
      </c>
      <c r="Q20" s="13"/>
      <c r="R20" s="54">
        <f t="shared" si="0"/>
        <v>0</v>
      </c>
      <c r="S20" s="44">
        <f t="shared" si="1"/>
        <v>0</v>
      </c>
      <c r="T20" s="41"/>
      <c r="U20" s="55">
        <f t="shared" si="3"/>
        <v>0</v>
      </c>
      <c r="W20" s="143"/>
      <c r="X20" s="143"/>
      <c r="Y20" s="144">
        <v>42272</v>
      </c>
      <c r="Z20" s="144">
        <v>44728</v>
      </c>
    </row>
    <row r="21" spans="1:26" ht="15" customHeight="1" x14ac:dyDescent="0.15">
      <c r="A21" s="87"/>
      <c r="B21" s="24" t="s">
        <v>12</v>
      </c>
      <c r="C21" s="12">
        <v>220</v>
      </c>
      <c r="D21" s="13"/>
      <c r="E21" s="14">
        <v>0.85</v>
      </c>
      <c r="F21" s="47">
        <f t="shared" si="4"/>
        <v>0</v>
      </c>
      <c r="G21" s="15"/>
      <c r="H21" s="16"/>
      <c r="I21" s="17"/>
      <c r="J21" s="15"/>
      <c r="K21" s="16"/>
      <c r="L21" s="17"/>
      <c r="M21" s="18">
        <v>46500</v>
      </c>
      <c r="N21" s="13"/>
      <c r="O21" s="53">
        <f t="shared" si="5"/>
        <v>0</v>
      </c>
      <c r="P21" s="18">
        <v>46500</v>
      </c>
      <c r="Q21" s="13"/>
      <c r="R21" s="54">
        <f t="shared" si="0"/>
        <v>0</v>
      </c>
      <c r="S21" s="44">
        <f t="shared" si="1"/>
        <v>0</v>
      </c>
      <c r="T21" s="41"/>
      <c r="U21" s="55">
        <f t="shared" si="3"/>
        <v>0</v>
      </c>
      <c r="W21" s="143"/>
      <c r="X21" s="143"/>
      <c r="Y21" s="144">
        <v>48193</v>
      </c>
      <c r="Z21" s="144">
        <v>47807</v>
      </c>
    </row>
    <row r="22" spans="1:26" ht="15" customHeight="1" x14ac:dyDescent="0.15">
      <c r="A22" s="87"/>
      <c r="B22" s="24" t="s">
        <v>13</v>
      </c>
      <c r="C22" s="12">
        <v>220</v>
      </c>
      <c r="D22" s="13"/>
      <c r="E22" s="14">
        <v>0.85</v>
      </c>
      <c r="F22" s="47">
        <f t="shared" si="4"/>
        <v>0</v>
      </c>
      <c r="G22" s="15"/>
      <c r="H22" s="16"/>
      <c r="I22" s="17"/>
      <c r="J22" s="15"/>
      <c r="K22" s="16"/>
      <c r="L22" s="17"/>
      <c r="M22" s="18">
        <v>40480</v>
      </c>
      <c r="N22" s="13"/>
      <c r="O22" s="53">
        <f t="shared" si="5"/>
        <v>0</v>
      </c>
      <c r="P22" s="18">
        <v>51520</v>
      </c>
      <c r="Q22" s="13"/>
      <c r="R22" s="54">
        <f t="shared" si="0"/>
        <v>0</v>
      </c>
      <c r="S22" s="44">
        <f t="shared" si="1"/>
        <v>0</v>
      </c>
      <c r="T22" s="41"/>
      <c r="U22" s="55">
        <f t="shared" si="3"/>
        <v>0</v>
      </c>
      <c r="W22" s="143"/>
      <c r="X22" s="143"/>
      <c r="Y22" s="144">
        <v>44531</v>
      </c>
      <c r="Z22" s="144">
        <v>54469</v>
      </c>
    </row>
    <row r="23" spans="1:26" ht="15" customHeight="1" x14ac:dyDescent="0.15">
      <c r="A23" s="87"/>
      <c r="B23" s="24" t="s">
        <v>14</v>
      </c>
      <c r="C23" s="12">
        <v>220</v>
      </c>
      <c r="D23" s="21"/>
      <c r="E23" s="14">
        <v>0.85</v>
      </c>
      <c r="F23" s="47">
        <f t="shared" si="4"/>
        <v>0</v>
      </c>
      <c r="G23" s="15"/>
      <c r="H23" s="16"/>
      <c r="I23" s="17"/>
      <c r="J23" s="15"/>
      <c r="K23" s="16"/>
      <c r="L23" s="17"/>
      <c r="M23" s="18">
        <v>41160</v>
      </c>
      <c r="N23" s="13"/>
      <c r="O23" s="53">
        <f t="shared" si="5"/>
        <v>0</v>
      </c>
      <c r="P23" s="18">
        <v>42840</v>
      </c>
      <c r="Q23" s="13"/>
      <c r="R23" s="54">
        <f t="shared" si="0"/>
        <v>0</v>
      </c>
      <c r="S23" s="44">
        <f t="shared" si="1"/>
        <v>0</v>
      </c>
      <c r="T23" s="41"/>
      <c r="U23" s="55">
        <f t="shared" si="3"/>
        <v>0</v>
      </c>
      <c r="W23" s="143"/>
      <c r="X23" s="143"/>
      <c r="Y23" s="144">
        <v>42319</v>
      </c>
      <c r="Z23" s="144">
        <v>44681</v>
      </c>
    </row>
    <row r="24" spans="1:26" ht="15" customHeight="1" thickBot="1" x14ac:dyDescent="0.2">
      <c r="A24" s="88"/>
      <c r="B24" s="63" t="s">
        <v>19</v>
      </c>
      <c r="C24" s="27">
        <v>220</v>
      </c>
      <c r="D24" s="28"/>
      <c r="E24" s="29">
        <v>0.85</v>
      </c>
      <c r="F24" s="48">
        <f t="shared" si="4"/>
        <v>0</v>
      </c>
      <c r="G24" s="30"/>
      <c r="H24" s="31"/>
      <c r="I24" s="32"/>
      <c r="J24" s="30"/>
      <c r="K24" s="31"/>
      <c r="L24" s="32"/>
      <c r="M24" s="33">
        <v>43208</v>
      </c>
      <c r="N24" s="28"/>
      <c r="O24" s="58">
        <f t="shared" si="5"/>
        <v>0</v>
      </c>
      <c r="P24" s="33">
        <v>43792</v>
      </c>
      <c r="Q24" s="28"/>
      <c r="R24" s="59">
        <f t="shared" si="0"/>
        <v>0</v>
      </c>
      <c r="S24" s="45">
        <f t="shared" si="1"/>
        <v>0</v>
      </c>
      <c r="T24" s="42"/>
      <c r="U24" s="60">
        <f t="shared" si="3"/>
        <v>0</v>
      </c>
      <c r="W24" s="143"/>
      <c r="X24" s="143"/>
      <c r="Y24" s="144">
        <v>45106</v>
      </c>
      <c r="Z24" s="144">
        <v>43894</v>
      </c>
    </row>
    <row r="25" spans="1:26" ht="12" customHeight="1" x14ac:dyDescent="0.15">
      <c r="A25" s="89"/>
      <c r="B25" s="97" t="s">
        <v>15</v>
      </c>
      <c r="C25" s="90"/>
      <c r="D25" s="82" t="s">
        <v>95</v>
      </c>
      <c r="E25" s="83"/>
      <c r="F25" s="83"/>
      <c r="G25" s="91">
        <f>SUM(G13:G24,J13:J24,M13:M24,P13:P24)</f>
        <v>1046000</v>
      </c>
      <c r="P25" s="20"/>
      <c r="Q25" s="20"/>
      <c r="S25" s="117" t="s">
        <v>94</v>
      </c>
      <c r="T25" s="118"/>
      <c r="U25" s="121">
        <f>SUM(U13:U24)</f>
        <v>0</v>
      </c>
    </row>
    <row r="26" spans="1:26" ht="12" customHeight="1" thickBot="1" x14ac:dyDescent="0.2">
      <c r="A26" s="90"/>
      <c r="B26" s="98"/>
      <c r="C26" s="94"/>
      <c r="D26" s="84"/>
      <c r="E26" s="85"/>
      <c r="F26" s="85"/>
      <c r="G26" s="92"/>
      <c r="P26" s="20"/>
      <c r="Q26" s="20"/>
      <c r="S26" s="119"/>
      <c r="T26" s="120"/>
      <c r="U26" s="122"/>
    </row>
    <row r="28" spans="1:26" ht="16.5" customHeight="1" x14ac:dyDescent="0.15">
      <c r="A28" s="19"/>
      <c r="B28" s="19"/>
      <c r="C28" s="19"/>
    </row>
    <row r="30" spans="1:26" ht="15" customHeight="1" x14ac:dyDescent="0.15">
      <c r="A30" s="100" t="s">
        <v>0</v>
      </c>
      <c r="B30" s="102" t="s">
        <v>1</v>
      </c>
      <c r="C30" s="100" t="s">
        <v>2</v>
      </c>
      <c r="D30" s="104"/>
      <c r="E30" s="104"/>
      <c r="F30" s="102"/>
      <c r="G30" s="100" t="s">
        <v>3</v>
      </c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2"/>
      <c r="S30" s="94" t="s">
        <v>47</v>
      </c>
      <c r="T30" s="95"/>
      <c r="U30" s="96"/>
    </row>
    <row r="31" spans="1:26" ht="15" customHeight="1" x14ac:dyDescent="0.15">
      <c r="A31" s="101"/>
      <c r="B31" s="103"/>
      <c r="C31" s="106" t="s">
        <v>91</v>
      </c>
      <c r="D31" s="108" t="s">
        <v>24</v>
      </c>
      <c r="E31" s="108" t="s">
        <v>5</v>
      </c>
      <c r="F31" s="110" t="s">
        <v>26</v>
      </c>
      <c r="G31" s="111" t="s">
        <v>21</v>
      </c>
      <c r="H31" s="112"/>
      <c r="I31" s="116"/>
      <c r="J31" s="111" t="s">
        <v>30</v>
      </c>
      <c r="K31" s="112"/>
      <c r="L31" s="116"/>
      <c r="M31" s="111" t="s">
        <v>23</v>
      </c>
      <c r="N31" s="112"/>
      <c r="O31" s="116"/>
      <c r="P31" s="111" t="s">
        <v>20</v>
      </c>
      <c r="Q31" s="112"/>
      <c r="R31" s="113"/>
      <c r="S31" s="124" t="s">
        <v>48</v>
      </c>
      <c r="T31" s="22" t="s">
        <v>25</v>
      </c>
      <c r="U31" s="22" t="s">
        <v>4</v>
      </c>
    </row>
    <row r="32" spans="1:26" ht="15" customHeight="1" x14ac:dyDescent="0.15">
      <c r="A32" s="101"/>
      <c r="B32" s="103"/>
      <c r="C32" s="107"/>
      <c r="D32" s="109"/>
      <c r="E32" s="109"/>
      <c r="F32" s="103"/>
      <c r="G32" s="114" t="s">
        <v>6</v>
      </c>
      <c r="H32" s="108" t="s">
        <v>22</v>
      </c>
      <c r="I32" s="123" t="s">
        <v>36</v>
      </c>
      <c r="J32" s="114" t="s">
        <v>6</v>
      </c>
      <c r="K32" s="108" t="s">
        <v>22</v>
      </c>
      <c r="L32" s="123" t="s">
        <v>27</v>
      </c>
      <c r="M32" s="114" t="s">
        <v>6</v>
      </c>
      <c r="N32" s="108" t="s">
        <v>22</v>
      </c>
      <c r="O32" s="123" t="s">
        <v>28</v>
      </c>
      <c r="P32" s="114" t="s">
        <v>6</v>
      </c>
      <c r="Q32" s="108" t="s">
        <v>22</v>
      </c>
      <c r="R32" s="123" t="s">
        <v>29</v>
      </c>
      <c r="S32" s="125"/>
      <c r="T32" s="127" t="s">
        <v>37</v>
      </c>
      <c r="U32" s="127" t="s">
        <v>49</v>
      </c>
      <c r="W32" s="3" t="s">
        <v>38</v>
      </c>
    </row>
    <row r="33" spans="1:26" ht="15" customHeight="1" x14ac:dyDescent="0.15">
      <c r="A33" s="88"/>
      <c r="B33" s="97"/>
      <c r="C33" s="107"/>
      <c r="D33" s="109"/>
      <c r="E33" s="109"/>
      <c r="F33" s="103"/>
      <c r="G33" s="115"/>
      <c r="H33" s="109"/>
      <c r="I33" s="123"/>
      <c r="J33" s="115"/>
      <c r="K33" s="109"/>
      <c r="L33" s="123"/>
      <c r="M33" s="115"/>
      <c r="N33" s="109"/>
      <c r="O33" s="123"/>
      <c r="P33" s="115"/>
      <c r="Q33" s="109"/>
      <c r="R33" s="123"/>
      <c r="S33" s="126"/>
      <c r="T33" s="128"/>
      <c r="U33" s="128"/>
      <c r="W33" s="142" t="s">
        <v>21</v>
      </c>
      <c r="X33" s="142" t="s">
        <v>30</v>
      </c>
      <c r="Y33" s="142" t="s">
        <v>23</v>
      </c>
      <c r="Z33" s="142" t="s">
        <v>20</v>
      </c>
    </row>
    <row r="34" spans="1:26" ht="15" customHeight="1" x14ac:dyDescent="0.15">
      <c r="A34" s="86" t="s">
        <v>77</v>
      </c>
      <c r="B34" s="64" t="s">
        <v>16</v>
      </c>
      <c r="C34" s="7">
        <v>220</v>
      </c>
      <c r="D34" s="25"/>
      <c r="E34" s="8">
        <v>0.85</v>
      </c>
      <c r="F34" s="46">
        <f>ROUND(C34*D34*E34,2)</f>
        <v>0</v>
      </c>
      <c r="G34" s="9"/>
      <c r="H34" s="10"/>
      <c r="I34" s="11"/>
      <c r="J34" s="9"/>
      <c r="K34" s="10"/>
      <c r="L34" s="11"/>
      <c r="M34" s="26">
        <v>37440</v>
      </c>
      <c r="N34" s="25"/>
      <c r="O34" s="50">
        <f>ROUND(M34*N34,2)</f>
        <v>0</v>
      </c>
      <c r="P34" s="26">
        <v>40560</v>
      </c>
      <c r="Q34" s="25"/>
      <c r="R34" s="51">
        <f t="shared" ref="R34:R45" si="6">ROUND(P34*Q34,2)</f>
        <v>0</v>
      </c>
      <c r="S34" s="43">
        <f t="shared" ref="S34:S45" si="7">SUM(I34,L34,O34,R34)</f>
        <v>0</v>
      </c>
      <c r="T34" s="40"/>
      <c r="U34" s="52">
        <f>ROUNDDOWN(F34+S34-T34,0)</f>
        <v>0</v>
      </c>
      <c r="W34" s="143"/>
      <c r="X34" s="143"/>
      <c r="Y34" s="144">
        <v>40309</v>
      </c>
      <c r="Z34" s="144">
        <v>40691</v>
      </c>
    </row>
    <row r="35" spans="1:26" ht="15" customHeight="1" x14ac:dyDescent="0.15">
      <c r="A35" s="87"/>
      <c r="B35" s="24" t="s">
        <v>17</v>
      </c>
      <c r="C35" s="12">
        <v>220</v>
      </c>
      <c r="D35" s="13"/>
      <c r="E35" s="14">
        <v>0.85</v>
      </c>
      <c r="F35" s="47">
        <f t="shared" ref="F35:F37" si="8">ROUND(C35*D35*E35,2)</f>
        <v>0</v>
      </c>
      <c r="G35" s="15"/>
      <c r="H35" s="16"/>
      <c r="I35" s="17"/>
      <c r="J35" s="15"/>
      <c r="K35" s="16"/>
      <c r="L35" s="17"/>
      <c r="M35" s="18">
        <v>34400</v>
      </c>
      <c r="N35" s="13"/>
      <c r="O35" s="53">
        <f>ROUND(M35*N35,2)</f>
        <v>0</v>
      </c>
      <c r="P35" s="18">
        <v>45600</v>
      </c>
      <c r="Q35" s="13"/>
      <c r="R35" s="54">
        <f t="shared" si="6"/>
        <v>0</v>
      </c>
      <c r="S35" s="44">
        <f t="shared" si="7"/>
        <v>0</v>
      </c>
      <c r="T35" s="41"/>
      <c r="U35" s="55">
        <f t="shared" ref="U35:U45" si="9">ROUNDDOWN(F35+S35-T35,0)</f>
        <v>0</v>
      </c>
      <c r="W35" s="143"/>
      <c r="X35" s="143"/>
      <c r="Y35" s="144">
        <v>35441</v>
      </c>
      <c r="Z35" s="144">
        <v>46559</v>
      </c>
    </row>
    <row r="36" spans="1:26" ht="15" customHeight="1" x14ac:dyDescent="0.15">
      <c r="A36" s="87"/>
      <c r="B36" s="24" t="s">
        <v>18</v>
      </c>
      <c r="C36" s="12">
        <v>220</v>
      </c>
      <c r="D36" s="13"/>
      <c r="E36" s="14">
        <v>0.85</v>
      </c>
      <c r="F36" s="47">
        <f t="shared" si="8"/>
        <v>0</v>
      </c>
      <c r="G36" s="15"/>
      <c r="H36" s="16"/>
      <c r="I36" s="17"/>
      <c r="J36" s="15"/>
      <c r="K36" s="16"/>
      <c r="L36" s="17"/>
      <c r="M36" s="18">
        <v>44520</v>
      </c>
      <c r="N36" s="13"/>
      <c r="O36" s="53">
        <f>ROUND(M36*N36,2)</f>
        <v>0</v>
      </c>
      <c r="P36" s="18">
        <v>39480</v>
      </c>
      <c r="Q36" s="13"/>
      <c r="R36" s="54">
        <f t="shared" si="6"/>
        <v>0</v>
      </c>
      <c r="S36" s="44">
        <f t="shared" si="7"/>
        <v>0</v>
      </c>
      <c r="T36" s="41"/>
      <c r="U36" s="55">
        <f t="shared" si="9"/>
        <v>0</v>
      </c>
      <c r="W36" s="143"/>
      <c r="X36" s="143"/>
      <c r="Y36" s="144">
        <v>46276</v>
      </c>
      <c r="Z36" s="144">
        <v>40724</v>
      </c>
    </row>
    <row r="37" spans="1:26" ht="15" customHeight="1" x14ac:dyDescent="0.15">
      <c r="A37" s="87"/>
      <c r="B37" s="24" t="s">
        <v>7</v>
      </c>
      <c r="C37" s="12">
        <v>220</v>
      </c>
      <c r="D37" s="13"/>
      <c r="E37" s="14">
        <v>0.85</v>
      </c>
      <c r="F37" s="47">
        <f t="shared" si="8"/>
        <v>0</v>
      </c>
      <c r="G37" s="18">
        <v>9400</v>
      </c>
      <c r="H37" s="13"/>
      <c r="I37" s="56">
        <f>ROUND(G37*H37,2)</f>
        <v>0</v>
      </c>
      <c r="J37" s="18">
        <v>37600</v>
      </c>
      <c r="K37" s="13"/>
      <c r="L37" s="49">
        <f>ROUND(J37*K37,2)</f>
        <v>0</v>
      </c>
      <c r="M37" s="15"/>
      <c r="N37" s="16"/>
      <c r="O37" s="57"/>
      <c r="P37" s="18">
        <v>46999</v>
      </c>
      <c r="Q37" s="13"/>
      <c r="R37" s="54">
        <f t="shared" si="6"/>
        <v>0</v>
      </c>
      <c r="S37" s="44">
        <f t="shared" si="7"/>
        <v>0</v>
      </c>
      <c r="T37" s="41"/>
      <c r="U37" s="55">
        <f t="shared" si="9"/>
        <v>0</v>
      </c>
      <c r="W37" s="144">
        <v>10116</v>
      </c>
      <c r="X37" s="144">
        <v>38993</v>
      </c>
      <c r="Y37" s="143"/>
      <c r="Z37" s="144">
        <v>47891</v>
      </c>
    </row>
    <row r="38" spans="1:26" ht="15" customHeight="1" x14ac:dyDescent="0.15">
      <c r="A38" s="87"/>
      <c r="B38" s="24" t="s">
        <v>8</v>
      </c>
      <c r="C38" s="12">
        <v>220</v>
      </c>
      <c r="D38" s="13"/>
      <c r="E38" s="14">
        <v>0.85</v>
      </c>
      <c r="F38" s="47">
        <f>ROUND(C38*D38*E38,2)</f>
        <v>0</v>
      </c>
      <c r="G38" s="18">
        <v>10780</v>
      </c>
      <c r="H38" s="13"/>
      <c r="I38" s="56">
        <f>ROUND(G38*H38,2)</f>
        <v>0</v>
      </c>
      <c r="J38" s="18">
        <v>40180</v>
      </c>
      <c r="K38" s="13"/>
      <c r="L38" s="49">
        <f>ROUND(J38*K38,2)</f>
        <v>0</v>
      </c>
      <c r="M38" s="15"/>
      <c r="N38" s="16"/>
      <c r="O38" s="57"/>
      <c r="P38" s="18">
        <v>47041</v>
      </c>
      <c r="Q38" s="13"/>
      <c r="R38" s="54">
        <f t="shared" si="6"/>
        <v>0</v>
      </c>
      <c r="S38" s="44">
        <f t="shared" si="7"/>
        <v>0</v>
      </c>
      <c r="T38" s="41"/>
      <c r="U38" s="55">
        <f t="shared" si="9"/>
        <v>0</v>
      </c>
      <c r="W38" s="144">
        <v>11684</v>
      </c>
      <c r="X38" s="144">
        <v>41700</v>
      </c>
      <c r="Y38" s="143"/>
      <c r="Z38" s="144">
        <v>46616</v>
      </c>
    </row>
    <row r="39" spans="1:26" ht="15" customHeight="1" x14ac:dyDescent="0.15">
      <c r="A39" s="87"/>
      <c r="B39" s="24" t="s">
        <v>9</v>
      </c>
      <c r="C39" s="12">
        <v>220</v>
      </c>
      <c r="D39" s="13"/>
      <c r="E39" s="14">
        <v>0.85</v>
      </c>
      <c r="F39" s="47">
        <f t="shared" ref="F39:F45" si="10">ROUND(C39*D39*E39,2)</f>
        <v>0</v>
      </c>
      <c r="G39" s="18">
        <v>8800</v>
      </c>
      <c r="H39" s="13"/>
      <c r="I39" s="56">
        <f>ROUND(G39*H39,2)</f>
        <v>0</v>
      </c>
      <c r="J39" s="18">
        <v>34320</v>
      </c>
      <c r="K39" s="13"/>
      <c r="L39" s="49">
        <f>ROUND(J39*K39,2)</f>
        <v>0</v>
      </c>
      <c r="M39" s="15"/>
      <c r="N39" s="16"/>
      <c r="O39" s="57"/>
      <c r="P39" s="18">
        <v>44880</v>
      </c>
      <c r="Q39" s="13"/>
      <c r="R39" s="54">
        <f t="shared" si="6"/>
        <v>0</v>
      </c>
      <c r="S39" s="44">
        <f t="shared" si="7"/>
        <v>0</v>
      </c>
      <c r="T39" s="41"/>
      <c r="U39" s="55">
        <f t="shared" si="9"/>
        <v>0</v>
      </c>
      <c r="W39" s="144">
        <v>9514</v>
      </c>
      <c r="X39" s="144">
        <v>35655</v>
      </c>
      <c r="Y39" s="143"/>
      <c r="Z39" s="144">
        <v>45831</v>
      </c>
    </row>
    <row r="40" spans="1:26" ht="15" customHeight="1" x14ac:dyDescent="0.15">
      <c r="A40" s="87"/>
      <c r="B40" s="24" t="s">
        <v>10</v>
      </c>
      <c r="C40" s="12">
        <v>220</v>
      </c>
      <c r="D40" s="13"/>
      <c r="E40" s="14">
        <v>0.85</v>
      </c>
      <c r="F40" s="47">
        <f t="shared" si="10"/>
        <v>0</v>
      </c>
      <c r="G40" s="15"/>
      <c r="H40" s="16"/>
      <c r="I40" s="17"/>
      <c r="J40" s="15"/>
      <c r="K40" s="16"/>
      <c r="L40" s="17"/>
      <c r="M40" s="18">
        <v>40670</v>
      </c>
      <c r="N40" s="13"/>
      <c r="O40" s="53">
        <f t="shared" ref="O40:O45" si="11">ROUND(M40*N40,2)</f>
        <v>0</v>
      </c>
      <c r="P40" s="18">
        <v>42330</v>
      </c>
      <c r="Q40" s="13"/>
      <c r="R40" s="54">
        <f t="shared" si="6"/>
        <v>0</v>
      </c>
      <c r="S40" s="44">
        <f t="shared" si="7"/>
        <v>0</v>
      </c>
      <c r="T40" s="41"/>
      <c r="U40" s="55">
        <f t="shared" si="9"/>
        <v>0</v>
      </c>
      <c r="W40" s="143"/>
      <c r="X40" s="143"/>
      <c r="Y40" s="144">
        <v>42517</v>
      </c>
      <c r="Z40" s="144">
        <v>44483</v>
      </c>
    </row>
    <row r="41" spans="1:26" ht="15" customHeight="1" x14ac:dyDescent="0.15">
      <c r="A41" s="87"/>
      <c r="B41" s="24" t="s">
        <v>11</v>
      </c>
      <c r="C41" s="12">
        <v>220</v>
      </c>
      <c r="D41" s="13"/>
      <c r="E41" s="14">
        <v>0.85</v>
      </c>
      <c r="F41" s="47">
        <f t="shared" si="10"/>
        <v>0</v>
      </c>
      <c r="G41" s="15"/>
      <c r="H41" s="16"/>
      <c r="I41" s="17"/>
      <c r="J41" s="15"/>
      <c r="K41" s="16"/>
      <c r="L41" s="17"/>
      <c r="M41" s="18">
        <v>40800</v>
      </c>
      <c r="N41" s="13"/>
      <c r="O41" s="53">
        <f t="shared" si="11"/>
        <v>0</v>
      </c>
      <c r="P41" s="18">
        <v>44200</v>
      </c>
      <c r="Q41" s="13"/>
      <c r="R41" s="54">
        <f t="shared" si="6"/>
        <v>0</v>
      </c>
      <c r="S41" s="44">
        <f t="shared" si="7"/>
        <v>0</v>
      </c>
      <c r="T41" s="41"/>
      <c r="U41" s="55">
        <f t="shared" si="9"/>
        <v>0</v>
      </c>
      <c r="W41" s="143"/>
      <c r="X41" s="143"/>
      <c r="Y41" s="144">
        <v>42272</v>
      </c>
      <c r="Z41" s="144">
        <v>44728</v>
      </c>
    </row>
    <row r="42" spans="1:26" ht="15" customHeight="1" x14ac:dyDescent="0.15">
      <c r="A42" s="87"/>
      <c r="B42" s="24" t="s">
        <v>12</v>
      </c>
      <c r="C42" s="12">
        <v>220</v>
      </c>
      <c r="D42" s="13"/>
      <c r="E42" s="14">
        <v>0.85</v>
      </c>
      <c r="F42" s="47">
        <f t="shared" si="10"/>
        <v>0</v>
      </c>
      <c r="G42" s="15"/>
      <c r="H42" s="16"/>
      <c r="I42" s="17"/>
      <c r="J42" s="15"/>
      <c r="K42" s="16"/>
      <c r="L42" s="17"/>
      <c r="M42" s="18">
        <v>46500</v>
      </c>
      <c r="N42" s="13"/>
      <c r="O42" s="53">
        <f t="shared" si="11"/>
        <v>0</v>
      </c>
      <c r="P42" s="18">
        <v>46500</v>
      </c>
      <c r="Q42" s="13"/>
      <c r="R42" s="54">
        <f t="shared" si="6"/>
        <v>0</v>
      </c>
      <c r="S42" s="44">
        <f t="shared" si="7"/>
        <v>0</v>
      </c>
      <c r="T42" s="41"/>
      <c r="U42" s="55">
        <f t="shared" si="9"/>
        <v>0</v>
      </c>
      <c r="W42" s="143"/>
      <c r="X42" s="143"/>
      <c r="Y42" s="144">
        <v>48193</v>
      </c>
      <c r="Z42" s="144">
        <v>47807</v>
      </c>
    </row>
    <row r="43" spans="1:26" ht="15" customHeight="1" x14ac:dyDescent="0.15">
      <c r="A43" s="87"/>
      <c r="B43" s="24" t="s">
        <v>13</v>
      </c>
      <c r="C43" s="12">
        <v>220</v>
      </c>
      <c r="D43" s="13"/>
      <c r="E43" s="14">
        <v>0.85</v>
      </c>
      <c r="F43" s="47">
        <f t="shared" si="10"/>
        <v>0</v>
      </c>
      <c r="G43" s="15"/>
      <c r="H43" s="16"/>
      <c r="I43" s="17"/>
      <c r="J43" s="15"/>
      <c r="K43" s="16"/>
      <c r="L43" s="17"/>
      <c r="M43" s="18">
        <v>40480</v>
      </c>
      <c r="N43" s="13"/>
      <c r="O43" s="53">
        <f t="shared" si="11"/>
        <v>0</v>
      </c>
      <c r="P43" s="18">
        <v>51520</v>
      </c>
      <c r="Q43" s="13"/>
      <c r="R43" s="54">
        <f t="shared" si="6"/>
        <v>0</v>
      </c>
      <c r="S43" s="44">
        <f t="shared" si="7"/>
        <v>0</v>
      </c>
      <c r="T43" s="41"/>
      <c r="U43" s="55">
        <f t="shared" si="9"/>
        <v>0</v>
      </c>
      <c r="W43" s="143"/>
      <c r="X43" s="143"/>
      <c r="Y43" s="144">
        <v>44531</v>
      </c>
      <c r="Z43" s="144">
        <v>54469</v>
      </c>
    </row>
    <row r="44" spans="1:26" ht="15" customHeight="1" x14ac:dyDescent="0.15">
      <c r="A44" s="87"/>
      <c r="B44" s="24" t="s">
        <v>14</v>
      </c>
      <c r="C44" s="12">
        <v>220</v>
      </c>
      <c r="D44" s="21"/>
      <c r="E44" s="14">
        <v>0.85</v>
      </c>
      <c r="F44" s="47">
        <f t="shared" si="10"/>
        <v>0</v>
      </c>
      <c r="G44" s="15"/>
      <c r="H44" s="16"/>
      <c r="I44" s="17"/>
      <c r="J44" s="15"/>
      <c r="K44" s="16"/>
      <c r="L44" s="17"/>
      <c r="M44" s="18">
        <v>41160</v>
      </c>
      <c r="N44" s="13"/>
      <c r="O44" s="53">
        <f t="shared" si="11"/>
        <v>0</v>
      </c>
      <c r="P44" s="18">
        <v>42840</v>
      </c>
      <c r="Q44" s="13"/>
      <c r="R44" s="54">
        <f t="shared" si="6"/>
        <v>0</v>
      </c>
      <c r="S44" s="44">
        <f t="shared" si="7"/>
        <v>0</v>
      </c>
      <c r="T44" s="41"/>
      <c r="U44" s="55">
        <f t="shared" si="9"/>
        <v>0</v>
      </c>
      <c r="W44" s="143"/>
      <c r="X44" s="143"/>
      <c r="Y44" s="144">
        <v>42319</v>
      </c>
      <c r="Z44" s="144">
        <v>44681</v>
      </c>
    </row>
    <row r="45" spans="1:26" ht="15" customHeight="1" thickBot="1" x14ac:dyDescent="0.2">
      <c r="A45" s="88"/>
      <c r="B45" s="63" t="s">
        <v>19</v>
      </c>
      <c r="C45" s="27">
        <v>220</v>
      </c>
      <c r="D45" s="28"/>
      <c r="E45" s="29">
        <v>0.85</v>
      </c>
      <c r="F45" s="48">
        <f t="shared" si="10"/>
        <v>0</v>
      </c>
      <c r="G45" s="30"/>
      <c r="H45" s="31"/>
      <c r="I45" s="32"/>
      <c r="J45" s="30"/>
      <c r="K45" s="31"/>
      <c r="L45" s="32"/>
      <c r="M45" s="33">
        <v>43208</v>
      </c>
      <c r="N45" s="28"/>
      <c r="O45" s="58">
        <f t="shared" si="11"/>
        <v>0</v>
      </c>
      <c r="P45" s="33">
        <v>43792</v>
      </c>
      <c r="Q45" s="28"/>
      <c r="R45" s="59">
        <f t="shared" si="6"/>
        <v>0</v>
      </c>
      <c r="S45" s="45">
        <f t="shared" si="7"/>
        <v>0</v>
      </c>
      <c r="T45" s="42"/>
      <c r="U45" s="60">
        <f t="shared" si="9"/>
        <v>0</v>
      </c>
      <c r="W45" s="143"/>
      <c r="X45" s="143"/>
      <c r="Y45" s="144">
        <v>45106</v>
      </c>
      <c r="Z45" s="144">
        <v>43894</v>
      </c>
    </row>
    <row r="46" spans="1:26" ht="12" customHeight="1" x14ac:dyDescent="0.15">
      <c r="A46" s="89"/>
      <c r="B46" s="97" t="s">
        <v>15</v>
      </c>
      <c r="C46" s="90"/>
      <c r="D46" s="82" t="s">
        <v>86</v>
      </c>
      <c r="E46" s="83"/>
      <c r="F46" s="83"/>
      <c r="G46" s="91">
        <f>SUM(G34:G45,J34:J45,M34:M45,P34:P45)</f>
        <v>1046000</v>
      </c>
      <c r="P46" s="20"/>
      <c r="Q46" s="20"/>
      <c r="S46" s="117" t="s">
        <v>79</v>
      </c>
      <c r="T46" s="118"/>
      <c r="U46" s="121">
        <f>SUM(U34:U45)</f>
        <v>0</v>
      </c>
    </row>
    <row r="47" spans="1:26" ht="12" customHeight="1" thickBot="1" x14ac:dyDescent="0.2">
      <c r="A47" s="90"/>
      <c r="B47" s="98"/>
      <c r="C47" s="94"/>
      <c r="D47" s="84"/>
      <c r="E47" s="85"/>
      <c r="F47" s="85"/>
      <c r="G47" s="92"/>
      <c r="P47" s="20"/>
      <c r="Q47" s="20"/>
      <c r="S47" s="119"/>
      <c r="T47" s="120"/>
      <c r="U47" s="122"/>
    </row>
    <row r="51" spans="1:26" ht="15" customHeight="1" x14ac:dyDescent="0.15">
      <c r="A51" s="100" t="s">
        <v>0</v>
      </c>
      <c r="B51" s="102" t="s">
        <v>1</v>
      </c>
      <c r="C51" s="100" t="s">
        <v>2</v>
      </c>
      <c r="D51" s="104"/>
      <c r="E51" s="104"/>
      <c r="F51" s="102"/>
      <c r="G51" s="100" t="s">
        <v>3</v>
      </c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2"/>
      <c r="S51" s="94" t="s">
        <v>47</v>
      </c>
      <c r="T51" s="95"/>
      <c r="U51" s="96"/>
    </row>
    <row r="52" spans="1:26" ht="15" customHeight="1" x14ac:dyDescent="0.15">
      <c r="A52" s="101"/>
      <c r="B52" s="103"/>
      <c r="C52" s="106" t="s">
        <v>91</v>
      </c>
      <c r="D52" s="108" t="s">
        <v>24</v>
      </c>
      <c r="E52" s="108" t="s">
        <v>5</v>
      </c>
      <c r="F52" s="110" t="s">
        <v>26</v>
      </c>
      <c r="G52" s="111" t="s">
        <v>21</v>
      </c>
      <c r="H52" s="112"/>
      <c r="I52" s="116"/>
      <c r="J52" s="111" t="s">
        <v>30</v>
      </c>
      <c r="K52" s="112"/>
      <c r="L52" s="116"/>
      <c r="M52" s="111" t="s">
        <v>23</v>
      </c>
      <c r="N52" s="112"/>
      <c r="O52" s="116"/>
      <c r="P52" s="111" t="s">
        <v>20</v>
      </c>
      <c r="Q52" s="112"/>
      <c r="R52" s="113"/>
      <c r="S52" s="124" t="s">
        <v>48</v>
      </c>
      <c r="T52" s="22" t="s">
        <v>25</v>
      </c>
      <c r="U52" s="22" t="s">
        <v>4</v>
      </c>
    </row>
    <row r="53" spans="1:26" ht="15" customHeight="1" x14ac:dyDescent="0.15">
      <c r="A53" s="101"/>
      <c r="B53" s="103"/>
      <c r="C53" s="107"/>
      <c r="D53" s="109"/>
      <c r="E53" s="109"/>
      <c r="F53" s="103"/>
      <c r="G53" s="114" t="s">
        <v>6</v>
      </c>
      <c r="H53" s="108" t="s">
        <v>22</v>
      </c>
      <c r="I53" s="123" t="s">
        <v>36</v>
      </c>
      <c r="J53" s="114" t="s">
        <v>6</v>
      </c>
      <c r="K53" s="108" t="s">
        <v>22</v>
      </c>
      <c r="L53" s="123" t="s">
        <v>27</v>
      </c>
      <c r="M53" s="114" t="s">
        <v>6</v>
      </c>
      <c r="N53" s="108" t="s">
        <v>22</v>
      </c>
      <c r="O53" s="123" t="s">
        <v>28</v>
      </c>
      <c r="P53" s="114" t="s">
        <v>6</v>
      </c>
      <c r="Q53" s="108" t="s">
        <v>22</v>
      </c>
      <c r="R53" s="123" t="s">
        <v>29</v>
      </c>
      <c r="S53" s="125"/>
      <c r="T53" s="127" t="s">
        <v>37</v>
      </c>
      <c r="U53" s="127" t="s">
        <v>49</v>
      </c>
      <c r="W53" s="3" t="s">
        <v>38</v>
      </c>
    </row>
    <row r="54" spans="1:26" ht="15" customHeight="1" x14ac:dyDescent="0.15">
      <c r="A54" s="88"/>
      <c r="B54" s="97"/>
      <c r="C54" s="107"/>
      <c r="D54" s="109"/>
      <c r="E54" s="109"/>
      <c r="F54" s="103"/>
      <c r="G54" s="115"/>
      <c r="H54" s="109"/>
      <c r="I54" s="123"/>
      <c r="J54" s="115"/>
      <c r="K54" s="109"/>
      <c r="L54" s="123"/>
      <c r="M54" s="115"/>
      <c r="N54" s="109"/>
      <c r="O54" s="123"/>
      <c r="P54" s="115"/>
      <c r="Q54" s="109"/>
      <c r="R54" s="123"/>
      <c r="S54" s="126"/>
      <c r="T54" s="128"/>
      <c r="U54" s="128"/>
      <c r="W54" s="142" t="s">
        <v>21</v>
      </c>
      <c r="X54" s="142" t="s">
        <v>30</v>
      </c>
      <c r="Y54" s="142" t="s">
        <v>23</v>
      </c>
      <c r="Z54" s="142" t="s">
        <v>20</v>
      </c>
    </row>
    <row r="55" spans="1:26" ht="15" customHeight="1" x14ac:dyDescent="0.15">
      <c r="A55" s="86" t="s">
        <v>80</v>
      </c>
      <c r="B55" s="64" t="s">
        <v>16</v>
      </c>
      <c r="C55" s="7">
        <v>220</v>
      </c>
      <c r="D55" s="25"/>
      <c r="E55" s="8">
        <v>0.85</v>
      </c>
      <c r="F55" s="46">
        <f>ROUND(C55*D55*E55,2)</f>
        <v>0</v>
      </c>
      <c r="G55" s="9"/>
      <c r="H55" s="10"/>
      <c r="I55" s="11"/>
      <c r="J55" s="9"/>
      <c r="K55" s="10"/>
      <c r="L55" s="11"/>
      <c r="M55" s="26">
        <v>37440</v>
      </c>
      <c r="N55" s="25"/>
      <c r="O55" s="50">
        <f>ROUND(M55*N55,2)</f>
        <v>0</v>
      </c>
      <c r="P55" s="26">
        <v>40560</v>
      </c>
      <c r="Q55" s="25"/>
      <c r="R55" s="51">
        <f t="shared" ref="R55:R66" si="12">ROUND(P55*Q55,2)</f>
        <v>0</v>
      </c>
      <c r="S55" s="43">
        <f t="shared" ref="S55:S66" si="13">SUM(I55,L55,O55,R55)</f>
        <v>0</v>
      </c>
      <c r="T55" s="40"/>
      <c r="U55" s="52">
        <f>ROUNDDOWN(F55+S55-T55,0)</f>
        <v>0</v>
      </c>
      <c r="W55" s="143"/>
      <c r="X55" s="143"/>
      <c r="Y55" s="144">
        <v>40309</v>
      </c>
      <c r="Z55" s="144">
        <v>40691</v>
      </c>
    </row>
    <row r="56" spans="1:26" ht="15" customHeight="1" x14ac:dyDescent="0.15">
      <c r="A56" s="87"/>
      <c r="B56" s="24" t="s">
        <v>17</v>
      </c>
      <c r="C56" s="12">
        <v>220</v>
      </c>
      <c r="D56" s="13"/>
      <c r="E56" s="14">
        <v>0.85</v>
      </c>
      <c r="F56" s="47">
        <f t="shared" ref="F56:F58" si="14">ROUND(C56*D56*E56,2)</f>
        <v>0</v>
      </c>
      <c r="G56" s="15"/>
      <c r="H56" s="16"/>
      <c r="I56" s="17"/>
      <c r="J56" s="15"/>
      <c r="K56" s="16"/>
      <c r="L56" s="17"/>
      <c r="M56" s="18">
        <v>34400</v>
      </c>
      <c r="N56" s="13"/>
      <c r="O56" s="53">
        <f>ROUND(M56*N56,2)</f>
        <v>0</v>
      </c>
      <c r="P56" s="18">
        <v>45600</v>
      </c>
      <c r="Q56" s="13"/>
      <c r="R56" s="54">
        <f t="shared" si="12"/>
        <v>0</v>
      </c>
      <c r="S56" s="44">
        <f t="shared" si="13"/>
        <v>0</v>
      </c>
      <c r="T56" s="41"/>
      <c r="U56" s="55">
        <f t="shared" ref="U56:U66" si="15">ROUNDDOWN(F56+S56-T56,0)</f>
        <v>0</v>
      </c>
      <c r="W56" s="143"/>
      <c r="X56" s="143"/>
      <c r="Y56" s="144">
        <v>35441</v>
      </c>
      <c r="Z56" s="144">
        <v>46559</v>
      </c>
    </row>
    <row r="57" spans="1:26" ht="15" customHeight="1" x14ac:dyDescent="0.15">
      <c r="A57" s="87"/>
      <c r="B57" s="24" t="s">
        <v>18</v>
      </c>
      <c r="C57" s="12">
        <v>220</v>
      </c>
      <c r="D57" s="13"/>
      <c r="E57" s="14">
        <v>0.85</v>
      </c>
      <c r="F57" s="47">
        <f t="shared" si="14"/>
        <v>0</v>
      </c>
      <c r="G57" s="15"/>
      <c r="H57" s="16"/>
      <c r="I57" s="17"/>
      <c r="J57" s="15"/>
      <c r="K57" s="16"/>
      <c r="L57" s="17"/>
      <c r="M57" s="18">
        <v>44520</v>
      </c>
      <c r="N57" s="13"/>
      <c r="O57" s="53">
        <f>ROUND(M57*N57,2)</f>
        <v>0</v>
      </c>
      <c r="P57" s="18">
        <v>39480</v>
      </c>
      <c r="Q57" s="13"/>
      <c r="R57" s="54">
        <f t="shared" si="12"/>
        <v>0</v>
      </c>
      <c r="S57" s="44">
        <f t="shared" si="13"/>
        <v>0</v>
      </c>
      <c r="T57" s="41"/>
      <c r="U57" s="55">
        <f t="shared" si="15"/>
        <v>0</v>
      </c>
      <c r="W57" s="143"/>
      <c r="X57" s="143"/>
      <c r="Y57" s="144">
        <v>46276</v>
      </c>
      <c r="Z57" s="144">
        <v>40724</v>
      </c>
    </row>
    <row r="58" spans="1:26" ht="15" customHeight="1" x14ac:dyDescent="0.15">
      <c r="A58" s="87"/>
      <c r="B58" s="24" t="s">
        <v>7</v>
      </c>
      <c r="C58" s="12">
        <v>220</v>
      </c>
      <c r="D58" s="13"/>
      <c r="E58" s="14">
        <v>0.85</v>
      </c>
      <c r="F58" s="47">
        <f t="shared" si="14"/>
        <v>0</v>
      </c>
      <c r="G58" s="18">
        <v>9400</v>
      </c>
      <c r="H58" s="13"/>
      <c r="I58" s="56">
        <f>ROUND(G58*H58,2)</f>
        <v>0</v>
      </c>
      <c r="J58" s="18">
        <v>37600</v>
      </c>
      <c r="K58" s="13"/>
      <c r="L58" s="49">
        <f>ROUND(J58*K58,2)</f>
        <v>0</v>
      </c>
      <c r="M58" s="15"/>
      <c r="N58" s="16"/>
      <c r="O58" s="57"/>
      <c r="P58" s="18">
        <v>46999</v>
      </c>
      <c r="Q58" s="13"/>
      <c r="R58" s="54">
        <f t="shared" si="12"/>
        <v>0</v>
      </c>
      <c r="S58" s="44">
        <f t="shared" si="13"/>
        <v>0</v>
      </c>
      <c r="T58" s="41"/>
      <c r="U58" s="55">
        <f t="shared" si="15"/>
        <v>0</v>
      </c>
      <c r="W58" s="144">
        <v>10116</v>
      </c>
      <c r="X58" s="144">
        <v>38993</v>
      </c>
      <c r="Y58" s="143"/>
      <c r="Z58" s="144">
        <v>47891</v>
      </c>
    </row>
    <row r="59" spans="1:26" ht="15" customHeight="1" x14ac:dyDescent="0.15">
      <c r="A59" s="87"/>
      <c r="B59" s="24" t="s">
        <v>8</v>
      </c>
      <c r="C59" s="12">
        <v>220</v>
      </c>
      <c r="D59" s="13"/>
      <c r="E59" s="14">
        <v>0.85</v>
      </c>
      <c r="F59" s="47">
        <f>ROUND(C59*D59*E59,2)</f>
        <v>0</v>
      </c>
      <c r="G59" s="18">
        <v>10780</v>
      </c>
      <c r="H59" s="13"/>
      <c r="I59" s="56">
        <f>ROUND(G59*H59,2)</f>
        <v>0</v>
      </c>
      <c r="J59" s="18">
        <v>40180</v>
      </c>
      <c r="K59" s="13"/>
      <c r="L59" s="49">
        <f>ROUND(J59*K59,2)</f>
        <v>0</v>
      </c>
      <c r="M59" s="15"/>
      <c r="N59" s="16"/>
      <c r="O59" s="57"/>
      <c r="P59" s="18">
        <v>47041</v>
      </c>
      <c r="Q59" s="13"/>
      <c r="R59" s="54">
        <f t="shared" si="12"/>
        <v>0</v>
      </c>
      <c r="S59" s="44">
        <f t="shared" si="13"/>
        <v>0</v>
      </c>
      <c r="T59" s="41"/>
      <c r="U59" s="55">
        <f t="shared" si="15"/>
        <v>0</v>
      </c>
      <c r="W59" s="144">
        <v>11684</v>
      </c>
      <c r="X59" s="144">
        <v>41700</v>
      </c>
      <c r="Y59" s="143"/>
      <c r="Z59" s="144">
        <v>46616</v>
      </c>
    </row>
    <row r="60" spans="1:26" ht="15" customHeight="1" x14ac:dyDescent="0.15">
      <c r="A60" s="87"/>
      <c r="B60" s="24" t="s">
        <v>9</v>
      </c>
      <c r="C60" s="12">
        <v>220</v>
      </c>
      <c r="D60" s="13"/>
      <c r="E60" s="14">
        <v>0.85</v>
      </c>
      <c r="F60" s="47">
        <f t="shared" ref="F60:F66" si="16">ROUND(C60*D60*E60,2)</f>
        <v>0</v>
      </c>
      <c r="G60" s="18">
        <v>8800</v>
      </c>
      <c r="H60" s="13"/>
      <c r="I60" s="56">
        <f>ROUND(G60*H60,2)</f>
        <v>0</v>
      </c>
      <c r="J60" s="18">
        <v>34320</v>
      </c>
      <c r="K60" s="13"/>
      <c r="L60" s="49">
        <f>ROUND(J60*K60,2)</f>
        <v>0</v>
      </c>
      <c r="M60" s="15"/>
      <c r="N60" s="16"/>
      <c r="O60" s="57"/>
      <c r="P60" s="18">
        <v>44880</v>
      </c>
      <c r="Q60" s="13"/>
      <c r="R60" s="54">
        <f t="shared" si="12"/>
        <v>0</v>
      </c>
      <c r="S60" s="44">
        <f t="shared" si="13"/>
        <v>0</v>
      </c>
      <c r="T60" s="41"/>
      <c r="U60" s="55">
        <f t="shared" si="15"/>
        <v>0</v>
      </c>
      <c r="W60" s="144">
        <v>9514</v>
      </c>
      <c r="X60" s="144">
        <v>35655</v>
      </c>
      <c r="Y60" s="143"/>
      <c r="Z60" s="144">
        <v>45831</v>
      </c>
    </row>
    <row r="61" spans="1:26" ht="15" customHeight="1" x14ac:dyDescent="0.15">
      <c r="A61" s="87"/>
      <c r="B61" s="24" t="s">
        <v>10</v>
      </c>
      <c r="C61" s="12">
        <v>220</v>
      </c>
      <c r="D61" s="13"/>
      <c r="E61" s="14">
        <v>0.85</v>
      </c>
      <c r="F61" s="47">
        <f t="shared" si="16"/>
        <v>0</v>
      </c>
      <c r="G61" s="15"/>
      <c r="H61" s="16"/>
      <c r="I61" s="17"/>
      <c r="J61" s="15"/>
      <c r="K61" s="16"/>
      <c r="L61" s="17"/>
      <c r="M61" s="18">
        <v>40670</v>
      </c>
      <c r="N61" s="13"/>
      <c r="O61" s="53">
        <f t="shared" ref="O61:O66" si="17">ROUND(M61*N61,2)</f>
        <v>0</v>
      </c>
      <c r="P61" s="18">
        <v>42330</v>
      </c>
      <c r="Q61" s="13"/>
      <c r="R61" s="54">
        <f t="shared" si="12"/>
        <v>0</v>
      </c>
      <c r="S61" s="44">
        <f t="shared" si="13"/>
        <v>0</v>
      </c>
      <c r="T61" s="41"/>
      <c r="U61" s="55">
        <f t="shared" si="15"/>
        <v>0</v>
      </c>
      <c r="W61" s="143"/>
      <c r="X61" s="143"/>
      <c r="Y61" s="144">
        <v>42517</v>
      </c>
      <c r="Z61" s="144">
        <v>44483</v>
      </c>
    </row>
    <row r="62" spans="1:26" ht="15" customHeight="1" x14ac:dyDescent="0.15">
      <c r="A62" s="87"/>
      <c r="B62" s="24" t="s">
        <v>11</v>
      </c>
      <c r="C62" s="12">
        <v>220</v>
      </c>
      <c r="D62" s="13"/>
      <c r="E62" s="14">
        <v>0.85</v>
      </c>
      <c r="F62" s="47">
        <f t="shared" si="16"/>
        <v>0</v>
      </c>
      <c r="G62" s="15"/>
      <c r="H62" s="16"/>
      <c r="I62" s="17"/>
      <c r="J62" s="15"/>
      <c r="K62" s="16"/>
      <c r="L62" s="17"/>
      <c r="M62" s="18">
        <v>40800</v>
      </c>
      <c r="N62" s="13"/>
      <c r="O62" s="53">
        <f t="shared" si="17"/>
        <v>0</v>
      </c>
      <c r="P62" s="18">
        <v>44200</v>
      </c>
      <c r="Q62" s="13"/>
      <c r="R62" s="54">
        <f t="shared" si="12"/>
        <v>0</v>
      </c>
      <c r="S62" s="44">
        <f t="shared" si="13"/>
        <v>0</v>
      </c>
      <c r="T62" s="41"/>
      <c r="U62" s="55">
        <f t="shared" si="15"/>
        <v>0</v>
      </c>
      <c r="W62" s="143"/>
      <c r="X62" s="143"/>
      <c r="Y62" s="144">
        <v>42272</v>
      </c>
      <c r="Z62" s="144">
        <v>44728</v>
      </c>
    </row>
    <row r="63" spans="1:26" ht="15" customHeight="1" x14ac:dyDescent="0.15">
      <c r="A63" s="87"/>
      <c r="B63" s="24" t="s">
        <v>12</v>
      </c>
      <c r="C63" s="12">
        <v>220</v>
      </c>
      <c r="D63" s="13"/>
      <c r="E63" s="14">
        <v>0.85</v>
      </c>
      <c r="F63" s="47">
        <f t="shared" si="16"/>
        <v>0</v>
      </c>
      <c r="G63" s="15"/>
      <c r="H63" s="16"/>
      <c r="I63" s="17"/>
      <c r="J63" s="15"/>
      <c r="K63" s="16"/>
      <c r="L63" s="17"/>
      <c r="M63" s="18">
        <v>46500</v>
      </c>
      <c r="N63" s="13"/>
      <c r="O63" s="53">
        <f t="shared" si="17"/>
        <v>0</v>
      </c>
      <c r="P63" s="18">
        <v>46500</v>
      </c>
      <c r="Q63" s="13"/>
      <c r="R63" s="54">
        <f t="shared" si="12"/>
        <v>0</v>
      </c>
      <c r="S63" s="44">
        <f t="shared" si="13"/>
        <v>0</v>
      </c>
      <c r="T63" s="41"/>
      <c r="U63" s="55">
        <f t="shared" si="15"/>
        <v>0</v>
      </c>
      <c r="W63" s="143"/>
      <c r="X63" s="143"/>
      <c r="Y63" s="144">
        <v>48193</v>
      </c>
      <c r="Z63" s="144">
        <v>47807</v>
      </c>
    </row>
    <row r="64" spans="1:26" ht="15" customHeight="1" x14ac:dyDescent="0.15">
      <c r="A64" s="87"/>
      <c r="B64" s="24" t="s">
        <v>13</v>
      </c>
      <c r="C64" s="12">
        <v>220</v>
      </c>
      <c r="D64" s="13"/>
      <c r="E64" s="14">
        <v>0.85</v>
      </c>
      <c r="F64" s="47">
        <f t="shared" si="16"/>
        <v>0</v>
      </c>
      <c r="G64" s="15"/>
      <c r="H64" s="16"/>
      <c r="I64" s="17"/>
      <c r="J64" s="15"/>
      <c r="K64" s="16"/>
      <c r="L64" s="17"/>
      <c r="M64" s="18">
        <v>40480</v>
      </c>
      <c r="N64" s="13"/>
      <c r="O64" s="53">
        <f t="shared" si="17"/>
        <v>0</v>
      </c>
      <c r="P64" s="18">
        <v>51520</v>
      </c>
      <c r="Q64" s="13"/>
      <c r="R64" s="54">
        <f t="shared" si="12"/>
        <v>0</v>
      </c>
      <c r="S64" s="44">
        <f t="shared" si="13"/>
        <v>0</v>
      </c>
      <c r="T64" s="41"/>
      <c r="U64" s="55">
        <f t="shared" si="15"/>
        <v>0</v>
      </c>
      <c r="W64" s="143"/>
      <c r="X64" s="143"/>
      <c r="Y64" s="144">
        <v>44531</v>
      </c>
      <c r="Z64" s="144">
        <v>54469</v>
      </c>
    </row>
    <row r="65" spans="1:26" ht="15" customHeight="1" x14ac:dyDescent="0.15">
      <c r="A65" s="87"/>
      <c r="B65" s="24" t="s">
        <v>14</v>
      </c>
      <c r="C65" s="12">
        <v>220</v>
      </c>
      <c r="D65" s="21"/>
      <c r="E65" s="14">
        <v>0.85</v>
      </c>
      <c r="F65" s="47">
        <f t="shared" si="16"/>
        <v>0</v>
      </c>
      <c r="G65" s="15"/>
      <c r="H65" s="16"/>
      <c r="I65" s="17"/>
      <c r="J65" s="15"/>
      <c r="K65" s="16"/>
      <c r="L65" s="17"/>
      <c r="M65" s="18">
        <v>41160</v>
      </c>
      <c r="N65" s="13"/>
      <c r="O65" s="53">
        <f t="shared" si="17"/>
        <v>0</v>
      </c>
      <c r="P65" s="18">
        <v>42840</v>
      </c>
      <c r="Q65" s="13"/>
      <c r="R65" s="54">
        <f t="shared" si="12"/>
        <v>0</v>
      </c>
      <c r="S65" s="44">
        <f t="shared" si="13"/>
        <v>0</v>
      </c>
      <c r="T65" s="41"/>
      <c r="U65" s="55">
        <f t="shared" si="15"/>
        <v>0</v>
      </c>
      <c r="W65" s="143"/>
      <c r="X65" s="143"/>
      <c r="Y65" s="144">
        <v>42319</v>
      </c>
      <c r="Z65" s="144">
        <v>44681</v>
      </c>
    </row>
    <row r="66" spans="1:26" ht="15" customHeight="1" thickBot="1" x14ac:dyDescent="0.2">
      <c r="A66" s="88"/>
      <c r="B66" s="63" t="s">
        <v>19</v>
      </c>
      <c r="C66" s="27">
        <v>220</v>
      </c>
      <c r="D66" s="28"/>
      <c r="E66" s="29">
        <v>0.85</v>
      </c>
      <c r="F66" s="48">
        <f t="shared" si="16"/>
        <v>0</v>
      </c>
      <c r="G66" s="30"/>
      <c r="H66" s="31"/>
      <c r="I66" s="32"/>
      <c r="J66" s="30"/>
      <c r="K66" s="31"/>
      <c r="L66" s="32"/>
      <c r="M66" s="33">
        <v>43208</v>
      </c>
      <c r="N66" s="28"/>
      <c r="O66" s="58">
        <f t="shared" si="17"/>
        <v>0</v>
      </c>
      <c r="P66" s="33">
        <v>43792</v>
      </c>
      <c r="Q66" s="28"/>
      <c r="R66" s="59">
        <f t="shared" si="12"/>
        <v>0</v>
      </c>
      <c r="S66" s="45">
        <f t="shared" si="13"/>
        <v>0</v>
      </c>
      <c r="T66" s="42"/>
      <c r="U66" s="60">
        <f t="shared" si="15"/>
        <v>0</v>
      </c>
      <c r="W66" s="143"/>
      <c r="X66" s="143"/>
      <c r="Y66" s="144">
        <v>45106</v>
      </c>
      <c r="Z66" s="144">
        <v>43894</v>
      </c>
    </row>
    <row r="67" spans="1:26" ht="12" customHeight="1" x14ac:dyDescent="0.15">
      <c r="A67" s="89"/>
      <c r="B67" s="97" t="s">
        <v>15</v>
      </c>
      <c r="C67" s="90"/>
      <c r="D67" s="82" t="s">
        <v>87</v>
      </c>
      <c r="E67" s="83"/>
      <c r="F67" s="83"/>
      <c r="G67" s="91">
        <f>SUM(G55:G66,J55:J66,M55:M66,P55:P66)</f>
        <v>1046000</v>
      </c>
      <c r="P67" s="20"/>
      <c r="Q67" s="20"/>
      <c r="S67" s="117" t="s">
        <v>82</v>
      </c>
      <c r="T67" s="118"/>
      <c r="U67" s="121">
        <f>SUM(U55:U66)</f>
        <v>0</v>
      </c>
    </row>
    <row r="68" spans="1:26" ht="12" customHeight="1" thickBot="1" x14ac:dyDescent="0.2">
      <c r="A68" s="90"/>
      <c r="B68" s="98"/>
      <c r="C68" s="94"/>
      <c r="D68" s="84"/>
      <c r="E68" s="85"/>
      <c r="F68" s="85"/>
      <c r="G68" s="92"/>
      <c r="P68" s="20"/>
      <c r="Q68" s="20"/>
      <c r="S68" s="119"/>
      <c r="T68" s="120"/>
      <c r="U68" s="122"/>
    </row>
    <row r="70" spans="1:26" ht="16.5" customHeight="1" thickBot="1" x14ac:dyDescent="0.2"/>
    <row r="71" spans="1:26" ht="16.5" customHeight="1" thickBot="1" x14ac:dyDescent="0.2">
      <c r="R71" s="129" t="s">
        <v>88</v>
      </c>
      <c r="S71" s="130"/>
      <c r="T71" s="131"/>
      <c r="U71" s="61">
        <f>SUM(U25,U46,U67)</f>
        <v>0</v>
      </c>
    </row>
    <row r="72" spans="1:26" ht="16.5" customHeight="1" x14ac:dyDescent="0.15">
      <c r="D72" s="82" t="s">
        <v>89</v>
      </c>
      <c r="E72" s="83"/>
      <c r="F72" s="132"/>
      <c r="G72" s="91">
        <f>SUM(G25,G46,G67,)</f>
        <v>3138000</v>
      </c>
      <c r="R72" s="134" t="s">
        <v>90</v>
      </c>
      <c r="S72" s="135"/>
      <c r="T72" s="136"/>
      <c r="U72" s="140">
        <f>U71/110*100</f>
        <v>0</v>
      </c>
    </row>
    <row r="73" spans="1:26" ht="16.5" customHeight="1" thickBot="1" x14ac:dyDescent="0.2">
      <c r="D73" s="84"/>
      <c r="E73" s="85"/>
      <c r="F73" s="133"/>
      <c r="G73" s="92"/>
      <c r="R73" s="137"/>
      <c r="S73" s="138"/>
      <c r="T73" s="139"/>
      <c r="U73" s="141"/>
    </row>
    <row r="74" spans="1:26" ht="16.5" customHeight="1" x14ac:dyDescent="0.15">
      <c r="D74" s="3" t="s">
        <v>32</v>
      </c>
    </row>
    <row r="75" spans="1:26" ht="16.5" customHeight="1" x14ac:dyDescent="0.15">
      <c r="D75" s="3" t="s">
        <v>46</v>
      </c>
    </row>
  </sheetData>
  <mergeCells count="112">
    <mergeCell ref="R71:T71"/>
    <mergeCell ref="D72:F73"/>
    <mergeCell ref="G72:G73"/>
    <mergeCell ref="R72:T73"/>
    <mergeCell ref="U72:U73"/>
    <mergeCell ref="T53:T54"/>
    <mergeCell ref="U53:U54"/>
    <mergeCell ref="A55:A66"/>
    <mergeCell ref="A67:A68"/>
    <mergeCell ref="B67:C68"/>
    <mergeCell ref="D67:F68"/>
    <mergeCell ref="G67:G68"/>
    <mergeCell ref="S67:T68"/>
    <mergeCell ref="U67:U68"/>
    <mergeCell ref="N53:N54"/>
    <mergeCell ref="O53:O54"/>
    <mergeCell ref="P53:P54"/>
    <mergeCell ref="Q53:Q54"/>
    <mergeCell ref="R53:R54"/>
    <mergeCell ref="I53:I54"/>
    <mergeCell ref="J53:J54"/>
    <mergeCell ref="K53:K54"/>
    <mergeCell ref="L53:L54"/>
    <mergeCell ref="M53:M54"/>
    <mergeCell ref="A51:A54"/>
    <mergeCell ref="B51:B54"/>
    <mergeCell ref="C51:F51"/>
    <mergeCell ref="G51:R51"/>
    <mergeCell ref="S51:U51"/>
    <mergeCell ref="C52:C54"/>
    <mergeCell ref="D52:D54"/>
    <mergeCell ref="E52:E54"/>
    <mergeCell ref="F52:F54"/>
    <mergeCell ref="G52:I52"/>
    <mergeCell ref="J52:L52"/>
    <mergeCell ref="M52:O52"/>
    <mergeCell ref="P52:R52"/>
    <mergeCell ref="S52:S54"/>
    <mergeCell ref="G53:G54"/>
    <mergeCell ref="H53:H54"/>
    <mergeCell ref="T32:T33"/>
    <mergeCell ref="U32:U33"/>
    <mergeCell ref="A34:A45"/>
    <mergeCell ref="A46:A47"/>
    <mergeCell ref="B46:C47"/>
    <mergeCell ref="D46:F47"/>
    <mergeCell ref="G46:G47"/>
    <mergeCell ref="S46:T47"/>
    <mergeCell ref="U46:U47"/>
    <mergeCell ref="N32:N33"/>
    <mergeCell ref="O32:O33"/>
    <mergeCell ref="P32:P33"/>
    <mergeCell ref="Q32:Q33"/>
    <mergeCell ref="R32:R33"/>
    <mergeCell ref="I32:I33"/>
    <mergeCell ref="J32:J33"/>
    <mergeCell ref="K32:K33"/>
    <mergeCell ref="L32:L33"/>
    <mergeCell ref="M32:M33"/>
    <mergeCell ref="A30:A33"/>
    <mergeCell ref="B30:B33"/>
    <mergeCell ref="C30:F30"/>
    <mergeCell ref="G30:R30"/>
    <mergeCell ref="S30:U30"/>
    <mergeCell ref="C31:C33"/>
    <mergeCell ref="D31:D33"/>
    <mergeCell ref="E31:E33"/>
    <mergeCell ref="F31:F33"/>
    <mergeCell ref="G31:I31"/>
    <mergeCell ref="J31:L31"/>
    <mergeCell ref="M31:O31"/>
    <mergeCell ref="P31:R31"/>
    <mergeCell ref="S31:S33"/>
    <mergeCell ref="G32:G33"/>
    <mergeCell ref="H32:H33"/>
    <mergeCell ref="A1:E1"/>
    <mergeCell ref="A9:A12"/>
    <mergeCell ref="B9:B12"/>
    <mergeCell ref="C9:F9"/>
    <mergeCell ref="G9:R9"/>
    <mergeCell ref="C10:C12"/>
    <mergeCell ref="D10:D12"/>
    <mergeCell ref="E10:E12"/>
    <mergeCell ref="F10:F12"/>
    <mergeCell ref="G10:I10"/>
    <mergeCell ref="J10:L10"/>
    <mergeCell ref="M10:O10"/>
    <mergeCell ref="P10:R10"/>
    <mergeCell ref="G11:G12"/>
    <mergeCell ref="R11:R12"/>
    <mergeCell ref="K11:K12"/>
    <mergeCell ref="M11:M12"/>
    <mergeCell ref="N11:N12"/>
    <mergeCell ref="O11:O12"/>
    <mergeCell ref="P11:P12"/>
    <mergeCell ref="A2:U2"/>
    <mergeCell ref="S9:U9"/>
    <mergeCell ref="D25:F26"/>
    <mergeCell ref="G25:G26"/>
    <mergeCell ref="S25:T26"/>
    <mergeCell ref="U25:U26"/>
    <mergeCell ref="S10:S12"/>
    <mergeCell ref="T11:T12"/>
    <mergeCell ref="U11:U12"/>
    <mergeCell ref="A25:A26"/>
    <mergeCell ref="B25:C26"/>
    <mergeCell ref="A13:A24"/>
    <mergeCell ref="L11:L12"/>
    <mergeCell ref="H11:H12"/>
    <mergeCell ref="I11:I12"/>
    <mergeCell ref="J11:J12"/>
    <mergeCell ref="Q11:Q12"/>
  </mergeCells>
  <phoneticPr fontId="2"/>
  <printOptions horizontalCentered="1"/>
  <pageMargins left="0.47244094488188981" right="0.43307086614173229" top="0.19685039370078741" bottom="0.19685039370078741" header="0" footer="0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5"/>
  <sheetViews>
    <sheetView tabSelected="1" view="pageBreakPreview" topLeftCell="A8" zoomScale="85" zoomScaleNormal="100" zoomScaleSheetLayoutView="85" workbookViewId="0">
      <selection activeCell="F14" sqref="F14"/>
    </sheetView>
  </sheetViews>
  <sheetFormatPr defaultColWidth="9" defaultRowHeight="16.5" customHeight="1" x14ac:dyDescent="0.15"/>
  <cols>
    <col min="1" max="1" width="9" style="3"/>
    <col min="2" max="2" width="5.375" style="3" customWidth="1"/>
    <col min="3" max="3" width="7.75" style="3" customWidth="1"/>
    <col min="4" max="4" width="8.375" style="3" customWidth="1"/>
    <col min="5" max="5" width="6.375" style="3" customWidth="1"/>
    <col min="6" max="6" width="9.625" style="3" customWidth="1"/>
    <col min="7" max="7" width="8.625" style="3" customWidth="1"/>
    <col min="8" max="8" width="6.625" style="3" customWidth="1"/>
    <col min="9" max="9" width="9.625" style="3" customWidth="1"/>
    <col min="10" max="10" width="8.625" style="3" customWidth="1"/>
    <col min="11" max="11" width="6.625" style="3" customWidth="1"/>
    <col min="12" max="12" width="9.625" style="3" customWidth="1"/>
    <col min="13" max="13" width="9" style="3"/>
    <col min="14" max="14" width="6.625" style="3" customWidth="1"/>
    <col min="15" max="15" width="9.625" style="3" customWidth="1"/>
    <col min="16" max="16" width="9" style="3"/>
    <col min="17" max="17" width="6.625" style="3" customWidth="1"/>
    <col min="18" max="21" width="9.625" style="3" customWidth="1"/>
    <col min="22" max="22" width="12.625" style="3" customWidth="1"/>
    <col min="23" max="24" width="12.625" style="3" hidden="1" customWidth="1"/>
    <col min="25" max="25" width="9.75" style="3" hidden="1" customWidth="1"/>
    <col min="26" max="26" width="9" style="3" hidden="1" customWidth="1"/>
    <col min="27" max="27" width="9" style="3" customWidth="1"/>
    <col min="28" max="16384" width="9" style="3"/>
  </cols>
  <sheetData>
    <row r="1" spans="1:26" ht="17.100000000000001" customHeight="1" x14ac:dyDescent="0.15">
      <c r="A1" s="99" t="s">
        <v>39</v>
      </c>
      <c r="B1" s="99"/>
      <c r="C1" s="99"/>
      <c r="D1" s="99"/>
      <c r="E1" s="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7.100000000000001" customHeight="1" x14ac:dyDescent="0.15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5"/>
      <c r="W2" s="65"/>
      <c r="X2" s="65"/>
    </row>
    <row r="3" spans="1:26" ht="17.10000000000000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S3" s="5"/>
      <c r="T3" s="5"/>
      <c r="U3" s="5" t="s">
        <v>41</v>
      </c>
    </row>
    <row r="4" spans="1:26" s="1" customFormat="1" ht="17.100000000000001" customHeight="1" x14ac:dyDescent="0.15">
      <c r="A4" s="1" t="s">
        <v>42</v>
      </c>
      <c r="B4" s="6"/>
      <c r="C4" s="6"/>
      <c r="D4" s="6"/>
      <c r="E4" s="6"/>
      <c r="F4" s="6"/>
      <c r="H4" s="6"/>
      <c r="I4" s="6"/>
      <c r="K4" s="6"/>
      <c r="L4" s="6"/>
      <c r="N4" s="6"/>
      <c r="O4" s="6"/>
      <c r="T4" s="6"/>
      <c r="U4" s="6"/>
      <c r="V4" s="6"/>
      <c r="W4" s="6"/>
      <c r="X4" s="6"/>
    </row>
    <row r="5" spans="1:26" s="1" customFormat="1" ht="17.100000000000001" customHeight="1" x14ac:dyDescent="0.15">
      <c r="B5" s="6"/>
      <c r="C5" s="6"/>
      <c r="D5" s="6"/>
      <c r="E5" s="6"/>
      <c r="F5" s="6"/>
      <c r="G5" s="3"/>
      <c r="H5" s="6"/>
      <c r="I5" s="6"/>
      <c r="J5" s="3"/>
      <c r="K5" s="6"/>
      <c r="L5" s="6"/>
      <c r="M5" s="3"/>
      <c r="N5" s="6"/>
      <c r="O5" s="6"/>
      <c r="S5" s="3" t="s">
        <v>43</v>
      </c>
      <c r="T5" s="6"/>
      <c r="U5" s="6"/>
      <c r="V5" s="6"/>
      <c r="W5" s="6"/>
      <c r="X5" s="6"/>
    </row>
    <row r="6" spans="1:26" s="1" customFormat="1" ht="17.100000000000001" customHeight="1" x14ac:dyDescent="0.15">
      <c r="A6" s="6"/>
      <c r="B6" s="6"/>
      <c r="C6" s="6"/>
      <c r="D6" s="6"/>
      <c r="F6" s="6"/>
      <c r="G6" s="3"/>
      <c r="H6" s="6"/>
      <c r="I6" s="6"/>
      <c r="J6" s="3"/>
      <c r="K6" s="6"/>
      <c r="L6" s="6"/>
      <c r="M6" s="3"/>
      <c r="N6" s="6"/>
      <c r="O6" s="6"/>
      <c r="S6" s="3" t="s">
        <v>44</v>
      </c>
      <c r="T6" s="6"/>
      <c r="U6" s="6"/>
      <c r="V6" s="6"/>
      <c r="W6" s="6"/>
      <c r="X6" s="6"/>
    </row>
    <row r="7" spans="1:26" s="1" customFormat="1" ht="27" customHeight="1" x14ac:dyDescent="0.15">
      <c r="A7" s="6"/>
      <c r="B7" s="6"/>
      <c r="C7" s="6"/>
      <c r="D7" s="6"/>
      <c r="E7" s="6"/>
      <c r="F7" s="6"/>
      <c r="G7" s="3"/>
      <c r="H7" s="6"/>
      <c r="I7" s="6"/>
      <c r="J7" s="3"/>
      <c r="K7" s="6"/>
      <c r="L7" s="6"/>
      <c r="M7" s="3"/>
      <c r="N7" s="6"/>
      <c r="O7" s="6"/>
      <c r="S7" s="3" t="s">
        <v>45</v>
      </c>
      <c r="T7" s="6"/>
      <c r="U7" s="6"/>
      <c r="V7" s="6"/>
      <c r="W7" s="6"/>
      <c r="X7" s="6"/>
    </row>
    <row r="8" spans="1:26" ht="15" customHeight="1" x14ac:dyDescent="0.15">
      <c r="A8" s="23" t="s">
        <v>35</v>
      </c>
    </row>
    <row r="9" spans="1:26" ht="15" customHeight="1" x14ac:dyDescent="0.15">
      <c r="A9" s="100" t="s">
        <v>0</v>
      </c>
      <c r="B9" s="102" t="s">
        <v>1</v>
      </c>
      <c r="C9" s="100" t="s">
        <v>2</v>
      </c>
      <c r="D9" s="104"/>
      <c r="E9" s="104"/>
      <c r="F9" s="102"/>
      <c r="G9" s="100" t="s">
        <v>3</v>
      </c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2"/>
      <c r="S9" s="94" t="s">
        <v>47</v>
      </c>
      <c r="T9" s="95"/>
      <c r="U9" s="96"/>
    </row>
    <row r="10" spans="1:26" ht="15" customHeight="1" x14ac:dyDescent="0.15">
      <c r="A10" s="101"/>
      <c r="B10" s="103"/>
      <c r="C10" s="106" t="s">
        <v>91</v>
      </c>
      <c r="D10" s="108" t="s">
        <v>24</v>
      </c>
      <c r="E10" s="108" t="s">
        <v>5</v>
      </c>
      <c r="F10" s="110" t="s">
        <v>26</v>
      </c>
      <c r="G10" s="111" t="s">
        <v>21</v>
      </c>
      <c r="H10" s="112"/>
      <c r="I10" s="116"/>
      <c r="J10" s="111" t="s">
        <v>30</v>
      </c>
      <c r="K10" s="112"/>
      <c r="L10" s="116"/>
      <c r="M10" s="111" t="s">
        <v>23</v>
      </c>
      <c r="N10" s="112"/>
      <c r="O10" s="116"/>
      <c r="P10" s="111" t="s">
        <v>20</v>
      </c>
      <c r="Q10" s="112"/>
      <c r="R10" s="113"/>
      <c r="S10" s="124" t="s">
        <v>48</v>
      </c>
      <c r="T10" s="22" t="s">
        <v>25</v>
      </c>
      <c r="U10" s="22" t="s">
        <v>4</v>
      </c>
    </row>
    <row r="11" spans="1:26" ht="15" customHeight="1" x14ac:dyDescent="0.15">
      <c r="A11" s="101"/>
      <c r="B11" s="103"/>
      <c r="C11" s="107"/>
      <c r="D11" s="109"/>
      <c r="E11" s="109"/>
      <c r="F11" s="103"/>
      <c r="G11" s="114" t="s">
        <v>6</v>
      </c>
      <c r="H11" s="108" t="s">
        <v>22</v>
      </c>
      <c r="I11" s="123" t="s">
        <v>36</v>
      </c>
      <c r="J11" s="114" t="s">
        <v>6</v>
      </c>
      <c r="K11" s="108" t="s">
        <v>22</v>
      </c>
      <c r="L11" s="123" t="s">
        <v>27</v>
      </c>
      <c r="M11" s="114" t="s">
        <v>6</v>
      </c>
      <c r="N11" s="108" t="s">
        <v>22</v>
      </c>
      <c r="O11" s="123" t="s">
        <v>28</v>
      </c>
      <c r="P11" s="114" t="s">
        <v>6</v>
      </c>
      <c r="Q11" s="108" t="s">
        <v>22</v>
      </c>
      <c r="R11" s="123" t="s">
        <v>29</v>
      </c>
      <c r="S11" s="125"/>
      <c r="T11" s="127" t="s">
        <v>37</v>
      </c>
      <c r="U11" s="127" t="s">
        <v>49</v>
      </c>
      <c r="W11" s="3" t="s">
        <v>38</v>
      </c>
    </row>
    <row r="12" spans="1:26" ht="15" customHeight="1" x14ac:dyDescent="0.15">
      <c r="A12" s="88"/>
      <c r="B12" s="97"/>
      <c r="C12" s="107"/>
      <c r="D12" s="109"/>
      <c r="E12" s="109"/>
      <c r="F12" s="103"/>
      <c r="G12" s="115"/>
      <c r="H12" s="109"/>
      <c r="I12" s="123"/>
      <c r="J12" s="115"/>
      <c r="K12" s="109"/>
      <c r="L12" s="123"/>
      <c r="M12" s="115"/>
      <c r="N12" s="109"/>
      <c r="O12" s="123"/>
      <c r="P12" s="115"/>
      <c r="Q12" s="109"/>
      <c r="R12" s="123"/>
      <c r="S12" s="126"/>
      <c r="T12" s="128"/>
      <c r="U12" s="128"/>
      <c r="W12" s="142" t="s">
        <v>21</v>
      </c>
      <c r="X12" s="142" t="s">
        <v>30</v>
      </c>
      <c r="Y12" s="142" t="s">
        <v>23</v>
      </c>
      <c r="Z12" s="142" t="s">
        <v>20</v>
      </c>
    </row>
    <row r="13" spans="1:26" ht="15" customHeight="1" x14ac:dyDescent="0.15">
      <c r="A13" s="86" t="s">
        <v>92</v>
      </c>
      <c r="B13" s="64" t="s">
        <v>16</v>
      </c>
      <c r="C13" s="7">
        <v>300</v>
      </c>
      <c r="D13" s="25"/>
      <c r="E13" s="8">
        <v>0.85</v>
      </c>
      <c r="F13" s="46">
        <f>ROUND(C13*D13*E13,2)</f>
        <v>0</v>
      </c>
      <c r="G13" s="9"/>
      <c r="H13" s="10"/>
      <c r="I13" s="11"/>
      <c r="J13" s="9"/>
      <c r="K13" s="10"/>
      <c r="L13" s="11"/>
      <c r="M13" s="26">
        <v>63720</v>
      </c>
      <c r="N13" s="25"/>
      <c r="O13" s="50">
        <f>ROUND(M13*N13,2)</f>
        <v>0</v>
      </c>
      <c r="P13" s="26">
        <v>71280</v>
      </c>
      <c r="Q13" s="25"/>
      <c r="R13" s="51">
        <f t="shared" ref="R13:R24" si="0">ROUND(P13*Q13,2)</f>
        <v>0</v>
      </c>
      <c r="S13" s="43">
        <f>SUM(I13,L13,O13,R13)</f>
        <v>0</v>
      </c>
      <c r="T13" s="40"/>
      <c r="U13" s="52">
        <f>ROUNDDOWN(F13+S13-T13,0)</f>
        <v>0</v>
      </c>
      <c r="W13" s="143"/>
      <c r="X13" s="143"/>
      <c r="Y13" s="144">
        <v>65454</v>
      </c>
      <c r="Z13" s="144">
        <v>67546</v>
      </c>
    </row>
    <row r="14" spans="1:26" ht="15" customHeight="1" x14ac:dyDescent="0.15">
      <c r="A14" s="87"/>
      <c r="B14" s="24" t="s">
        <v>17</v>
      </c>
      <c r="C14" s="12">
        <v>300</v>
      </c>
      <c r="D14" s="13"/>
      <c r="E14" s="14">
        <v>0.85</v>
      </c>
      <c r="F14" s="47">
        <f t="shared" ref="F14:F16" si="1">ROUND(C14*D14*E14,2)</f>
        <v>0</v>
      </c>
      <c r="G14" s="15"/>
      <c r="H14" s="16"/>
      <c r="I14" s="17"/>
      <c r="J14" s="15"/>
      <c r="K14" s="16"/>
      <c r="L14" s="17"/>
      <c r="M14" s="18">
        <v>58073</v>
      </c>
      <c r="N14" s="13"/>
      <c r="O14" s="53">
        <f>ROUND(M14*N14,2)</f>
        <v>0</v>
      </c>
      <c r="P14" s="18">
        <v>77927</v>
      </c>
      <c r="Q14" s="13"/>
      <c r="R14" s="54">
        <f t="shared" si="0"/>
        <v>0</v>
      </c>
      <c r="S14" s="44">
        <f t="shared" ref="S14:S24" si="2">SUM(I14,L14,O14,R14)</f>
        <v>0</v>
      </c>
      <c r="T14" s="41"/>
      <c r="U14" s="55">
        <f t="shared" ref="U14:U24" si="3">ROUNDDOWN(F14+S14-T14,0)</f>
        <v>0</v>
      </c>
      <c r="W14" s="143"/>
      <c r="X14" s="143"/>
      <c r="Y14" s="144">
        <v>58485</v>
      </c>
      <c r="Z14" s="144">
        <v>76515</v>
      </c>
    </row>
    <row r="15" spans="1:26" ht="15" customHeight="1" x14ac:dyDescent="0.15">
      <c r="A15" s="87"/>
      <c r="B15" s="24" t="s">
        <v>18</v>
      </c>
      <c r="C15" s="12">
        <v>300</v>
      </c>
      <c r="D15" s="13"/>
      <c r="E15" s="14">
        <v>0.85</v>
      </c>
      <c r="F15" s="47">
        <f t="shared" si="1"/>
        <v>0</v>
      </c>
      <c r="G15" s="15"/>
      <c r="H15" s="16"/>
      <c r="I15" s="17"/>
      <c r="J15" s="15"/>
      <c r="K15" s="16"/>
      <c r="L15" s="17"/>
      <c r="M15" s="18">
        <v>74240</v>
      </c>
      <c r="N15" s="13"/>
      <c r="O15" s="53">
        <f>ROUND(M15*N15,2)</f>
        <v>0</v>
      </c>
      <c r="P15" s="18">
        <v>70760</v>
      </c>
      <c r="Q15" s="13"/>
      <c r="R15" s="54">
        <f t="shared" si="0"/>
        <v>0</v>
      </c>
      <c r="S15" s="44">
        <f t="shared" si="2"/>
        <v>0</v>
      </c>
      <c r="T15" s="41"/>
      <c r="U15" s="55">
        <f t="shared" si="3"/>
        <v>0</v>
      </c>
      <c r="W15" s="143"/>
      <c r="X15" s="143"/>
      <c r="Y15" s="144">
        <v>71892</v>
      </c>
      <c r="Z15" s="144">
        <v>69108</v>
      </c>
    </row>
    <row r="16" spans="1:26" ht="15" customHeight="1" x14ac:dyDescent="0.15">
      <c r="A16" s="87"/>
      <c r="B16" s="24" t="s">
        <v>7</v>
      </c>
      <c r="C16" s="12">
        <v>300</v>
      </c>
      <c r="D16" s="13"/>
      <c r="E16" s="14">
        <v>0.85</v>
      </c>
      <c r="F16" s="47">
        <f t="shared" si="1"/>
        <v>0</v>
      </c>
      <c r="G16" s="18">
        <v>14453</v>
      </c>
      <c r="H16" s="13"/>
      <c r="I16" s="56">
        <f>ROUND(G16*H16,2)</f>
        <v>0</v>
      </c>
      <c r="J16" s="18">
        <v>51030</v>
      </c>
      <c r="K16" s="13"/>
      <c r="L16" s="49">
        <f>ROUND(J16*K16,2)</f>
        <v>0</v>
      </c>
      <c r="M16" s="15"/>
      <c r="N16" s="16"/>
      <c r="O16" s="57"/>
      <c r="P16" s="18">
        <v>78225</v>
      </c>
      <c r="Q16" s="13"/>
      <c r="R16" s="54">
        <f t="shared" si="0"/>
        <v>0</v>
      </c>
      <c r="S16" s="44">
        <f t="shared" si="2"/>
        <v>0</v>
      </c>
      <c r="T16" s="41"/>
      <c r="U16" s="55">
        <f t="shared" si="3"/>
        <v>0</v>
      </c>
      <c r="W16" s="144">
        <v>14984</v>
      </c>
      <c r="X16" s="144">
        <v>53042</v>
      </c>
      <c r="Y16" s="143"/>
      <c r="Z16" s="144">
        <v>73974</v>
      </c>
    </row>
    <row r="17" spans="1:26" ht="15" customHeight="1" x14ac:dyDescent="0.15">
      <c r="A17" s="87"/>
      <c r="B17" s="24" t="s">
        <v>8</v>
      </c>
      <c r="C17" s="12">
        <v>300</v>
      </c>
      <c r="D17" s="13"/>
      <c r="E17" s="14">
        <v>0.85</v>
      </c>
      <c r="F17" s="47">
        <f>ROUND(C17*D17*E17,2)</f>
        <v>0</v>
      </c>
      <c r="G17" s="18">
        <v>14382</v>
      </c>
      <c r="H17" s="13"/>
      <c r="I17" s="56">
        <f>ROUND(G17*H17,2)</f>
        <v>0</v>
      </c>
      <c r="J17" s="18">
        <v>52496</v>
      </c>
      <c r="K17" s="13"/>
      <c r="L17" s="49">
        <f>ROUND(J17*K17,2)</f>
        <v>0</v>
      </c>
      <c r="M17" s="15"/>
      <c r="N17" s="16"/>
      <c r="O17" s="57"/>
      <c r="P17" s="18">
        <v>72192</v>
      </c>
      <c r="Q17" s="13"/>
      <c r="R17" s="54">
        <f t="shared" si="0"/>
        <v>0</v>
      </c>
      <c r="S17" s="44">
        <f t="shared" si="2"/>
        <v>0</v>
      </c>
      <c r="T17" s="41"/>
      <c r="U17" s="55">
        <f t="shared" si="3"/>
        <v>0</v>
      </c>
      <c r="W17" s="144">
        <v>15511</v>
      </c>
      <c r="X17" s="144">
        <v>54124</v>
      </c>
      <c r="Y17" s="143"/>
      <c r="Z17" s="144">
        <v>68365</v>
      </c>
    </row>
    <row r="18" spans="1:26" ht="15" customHeight="1" x14ac:dyDescent="0.15">
      <c r="A18" s="87"/>
      <c r="B18" s="24" t="s">
        <v>9</v>
      </c>
      <c r="C18" s="12">
        <v>300</v>
      </c>
      <c r="D18" s="13"/>
      <c r="E18" s="14">
        <v>0.85</v>
      </c>
      <c r="F18" s="47">
        <f t="shared" ref="F18:F24" si="4">ROUND(C18*D18*E18,2)</f>
        <v>0</v>
      </c>
      <c r="G18" s="18">
        <v>13700</v>
      </c>
      <c r="H18" s="13"/>
      <c r="I18" s="56">
        <f>ROUND(G18*H18,2)</f>
        <v>0</v>
      </c>
      <c r="J18" s="18">
        <v>52635</v>
      </c>
      <c r="K18" s="13"/>
      <c r="L18" s="49">
        <f>ROUND(J18*K18,2)</f>
        <v>0</v>
      </c>
      <c r="M18" s="15"/>
      <c r="N18" s="16"/>
      <c r="O18" s="57"/>
      <c r="P18" s="18">
        <v>73569</v>
      </c>
      <c r="Q18" s="13"/>
      <c r="R18" s="54">
        <f t="shared" si="0"/>
        <v>0</v>
      </c>
      <c r="S18" s="44">
        <f t="shared" si="2"/>
        <v>0</v>
      </c>
      <c r="T18" s="41"/>
      <c r="U18" s="55">
        <f t="shared" si="3"/>
        <v>0</v>
      </c>
      <c r="W18" s="144">
        <v>14418</v>
      </c>
      <c r="X18" s="144">
        <v>51565</v>
      </c>
      <c r="Y18" s="143"/>
      <c r="Z18" s="144">
        <v>72017</v>
      </c>
    </row>
    <row r="19" spans="1:26" ht="15" customHeight="1" x14ac:dyDescent="0.15">
      <c r="A19" s="87"/>
      <c r="B19" s="24" t="s">
        <v>10</v>
      </c>
      <c r="C19" s="12">
        <v>300</v>
      </c>
      <c r="D19" s="13"/>
      <c r="E19" s="14">
        <v>0.85</v>
      </c>
      <c r="F19" s="47">
        <f t="shared" si="4"/>
        <v>0</v>
      </c>
      <c r="G19" s="15"/>
      <c r="H19" s="16"/>
      <c r="I19" s="17"/>
      <c r="J19" s="15"/>
      <c r="K19" s="16"/>
      <c r="L19" s="17"/>
      <c r="M19" s="18">
        <v>68160</v>
      </c>
      <c r="N19" s="13"/>
      <c r="O19" s="53">
        <f t="shared" ref="O19:O24" si="5">ROUND(M19*N19,2)</f>
        <v>0</v>
      </c>
      <c r="P19" s="18">
        <v>73840</v>
      </c>
      <c r="Q19" s="13"/>
      <c r="R19" s="54">
        <f t="shared" si="0"/>
        <v>0</v>
      </c>
      <c r="S19" s="44">
        <f t="shared" si="2"/>
        <v>0</v>
      </c>
      <c r="T19" s="41"/>
      <c r="U19" s="55">
        <f t="shared" si="3"/>
        <v>0</v>
      </c>
      <c r="W19" s="143"/>
      <c r="X19" s="143"/>
      <c r="Y19" s="144">
        <v>68018</v>
      </c>
      <c r="Z19" s="144">
        <v>73982</v>
      </c>
    </row>
    <row r="20" spans="1:26" ht="15" customHeight="1" x14ac:dyDescent="0.15">
      <c r="A20" s="87"/>
      <c r="B20" s="24" t="s">
        <v>11</v>
      </c>
      <c r="C20" s="12">
        <v>300</v>
      </c>
      <c r="D20" s="13"/>
      <c r="E20" s="14">
        <v>0.85</v>
      </c>
      <c r="F20" s="47">
        <f t="shared" si="4"/>
        <v>0</v>
      </c>
      <c r="G20" s="15"/>
      <c r="H20" s="16"/>
      <c r="I20" s="17"/>
      <c r="J20" s="15"/>
      <c r="K20" s="16"/>
      <c r="L20" s="17"/>
      <c r="M20" s="18">
        <v>63618</v>
      </c>
      <c r="N20" s="13"/>
      <c r="O20" s="53">
        <f t="shared" si="5"/>
        <v>0</v>
      </c>
      <c r="P20" s="18">
        <v>74382</v>
      </c>
      <c r="Q20" s="13"/>
      <c r="R20" s="54">
        <f t="shared" si="0"/>
        <v>0</v>
      </c>
      <c r="S20" s="44">
        <f t="shared" si="2"/>
        <v>0</v>
      </c>
      <c r="T20" s="41"/>
      <c r="U20" s="55">
        <f t="shared" si="3"/>
        <v>0</v>
      </c>
      <c r="W20" s="143"/>
      <c r="X20" s="143"/>
      <c r="Y20" s="144">
        <v>65206</v>
      </c>
      <c r="Z20" s="144">
        <v>72794</v>
      </c>
    </row>
    <row r="21" spans="1:26" ht="15" customHeight="1" x14ac:dyDescent="0.15">
      <c r="A21" s="87"/>
      <c r="B21" s="24" t="s">
        <v>12</v>
      </c>
      <c r="C21" s="12">
        <v>300</v>
      </c>
      <c r="D21" s="13"/>
      <c r="E21" s="14">
        <v>0.85</v>
      </c>
      <c r="F21" s="47">
        <f t="shared" si="4"/>
        <v>0</v>
      </c>
      <c r="G21" s="15"/>
      <c r="H21" s="16"/>
      <c r="I21" s="17"/>
      <c r="J21" s="15"/>
      <c r="K21" s="16"/>
      <c r="L21" s="17"/>
      <c r="M21" s="18">
        <v>64600</v>
      </c>
      <c r="N21" s="13"/>
      <c r="O21" s="53">
        <f t="shared" si="5"/>
        <v>0</v>
      </c>
      <c r="P21" s="18">
        <v>71400</v>
      </c>
      <c r="Q21" s="13"/>
      <c r="R21" s="54">
        <f t="shared" si="0"/>
        <v>0</v>
      </c>
      <c r="S21" s="44">
        <f t="shared" si="2"/>
        <v>0</v>
      </c>
      <c r="T21" s="41"/>
      <c r="U21" s="55">
        <f t="shared" si="3"/>
        <v>0</v>
      </c>
      <c r="W21" s="143"/>
      <c r="X21" s="143"/>
      <c r="Y21" s="144">
        <v>65972</v>
      </c>
      <c r="Z21" s="144">
        <v>72028</v>
      </c>
    </row>
    <row r="22" spans="1:26" ht="15" customHeight="1" x14ac:dyDescent="0.15">
      <c r="A22" s="87"/>
      <c r="B22" s="24" t="s">
        <v>13</v>
      </c>
      <c r="C22" s="12">
        <v>300</v>
      </c>
      <c r="D22" s="13"/>
      <c r="E22" s="14">
        <v>0.85</v>
      </c>
      <c r="F22" s="47">
        <f t="shared" si="4"/>
        <v>0</v>
      </c>
      <c r="G22" s="15"/>
      <c r="H22" s="16"/>
      <c r="I22" s="17"/>
      <c r="J22" s="15"/>
      <c r="K22" s="16"/>
      <c r="L22" s="17"/>
      <c r="M22" s="18">
        <v>58650</v>
      </c>
      <c r="N22" s="13"/>
      <c r="O22" s="53">
        <f t="shared" si="5"/>
        <v>0</v>
      </c>
      <c r="P22" s="18">
        <v>79350</v>
      </c>
      <c r="Q22" s="13"/>
      <c r="R22" s="54">
        <f t="shared" si="0"/>
        <v>0</v>
      </c>
      <c r="S22" s="44">
        <f t="shared" si="2"/>
        <v>0</v>
      </c>
      <c r="T22" s="41"/>
      <c r="U22" s="55">
        <f t="shared" si="3"/>
        <v>0</v>
      </c>
      <c r="W22" s="143"/>
      <c r="X22" s="143"/>
      <c r="Y22" s="144">
        <v>60406</v>
      </c>
      <c r="Z22" s="144">
        <v>81594</v>
      </c>
    </row>
    <row r="23" spans="1:26" ht="15" customHeight="1" x14ac:dyDescent="0.15">
      <c r="A23" s="87"/>
      <c r="B23" s="24" t="s">
        <v>14</v>
      </c>
      <c r="C23" s="12">
        <v>300</v>
      </c>
      <c r="D23" s="21"/>
      <c r="E23" s="14">
        <v>0.85</v>
      </c>
      <c r="F23" s="47">
        <f t="shared" si="4"/>
        <v>0</v>
      </c>
      <c r="G23" s="15"/>
      <c r="H23" s="16"/>
      <c r="I23" s="17"/>
      <c r="J23" s="15"/>
      <c r="K23" s="16"/>
      <c r="L23" s="17"/>
      <c r="M23" s="18">
        <v>62288</v>
      </c>
      <c r="N23" s="13"/>
      <c r="O23" s="53">
        <f t="shared" si="5"/>
        <v>0</v>
      </c>
      <c r="P23" s="18">
        <v>73712</v>
      </c>
      <c r="Q23" s="13"/>
      <c r="R23" s="54">
        <f t="shared" si="0"/>
        <v>0</v>
      </c>
      <c r="S23" s="44">
        <f t="shared" si="2"/>
        <v>0</v>
      </c>
      <c r="T23" s="41"/>
      <c r="U23" s="55">
        <f t="shared" si="3"/>
        <v>0</v>
      </c>
      <c r="W23" s="143"/>
      <c r="X23" s="143"/>
      <c r="Y23" s="144">
        <v>58981</v>
      </c>
      <c r="Z23" s="144">
        <v>74019</v>
      </c>
    </row>
    <row r="24" spans="1:26" ht="15" customHeight="1" thickBot="1" x14ac:dyDescent="0.2">
      <c r="A24" s="88"/>
      <c r="B24" s="63" t="s">
        <v>19</v>
      </c>
      <c r="C24" s="27">
        <v>300</v>
      </c>
      <c r="D24" s="28"/>
      <c r="E24" s="29">
        <v>0.85</v>
      </c>
      <c r="F24" s="48">
        <f t="shared" si="4"/>
        <v>0</v>
      </c>
      <c r="G24" s="30"/>
      <c r="H24" s="31"/>
      <c r="I24" s="32"/>
      <c r="J24" s="30"/>
      <c r="K24" s="31"/>
      <c r="L24" s="32"/>
      <c r="M24" s="33">
        <v>62016</v>
      </c>
      <c r="N24" s="28"/>
      <c r="O24" s="58">
        <f t="shared" si="5"/>
        <v>0</v>
      </c>
      <c r="P24" s="33">
        <v>73984</v>
      </c>
      <c r="Q24" s="28"/>
      <c r="R24" s="59">
        <f t="shared" si="0"/>
        <v>0</v>
      </c>
      <c r="S24" s="45">
        <f t="shared" si="2"/>
        <v>0</v>
      </c>
      <c r="T24" s="42"/>
      <c r="U24" s="60">
        <f t="shared" si="3"/>
        <v>0</v>
      </c>
      <c r="W24" s="143"/>
      <c r="X24" s="143"/>
      <c r="Y24" s="144">
        <v>68705</v>
      </c>
      <c r="Z24" s="144">
        <v>70295</v>
      </c>
    </row>
    <row r="25" spans="1:26" ht="12" customHeight="1" x14ac:dyDescent="0.15">
      <c r="A25" s="89"/>
      <c r="B25" s="97" t="s">
        <v>15</v>
      </c>
      <c r="C25" s="90"/>
      <c r="D25" s="82" t="s">
        <v>95</v>
      </c>
      <c r="E25" s="83"/>
      <c r="F25" s="83"/>
      <c r="G25" s="91">
        <f>SUM(G13:G24,J13:J24,M13:M24,P13:P24)</f>
        <v>1664682</v>
      </c>
      <c r="P25" s="20"/>
      <c r="Q25" s="20"/>
      <c r="S25" s="117" t="s">
        <v>94</v>
      </c>
      <c r="T25" s="118"/>
      <c r="U25" s="121">
        <f>SUM(U13:U24)</f>
        <v>0</v>
      </c>
    </row>
    <row r="26" spans="1:26" ht="12" customHeight="1" thickBot="1" x14ac:dyDescent="0.2">
      <c r="A26" s="90"/>
      <c r="B26" s="98"/>
      <c r="C26" s="94"/>
      <c r="D26" s="84"/>
      <c r="E26" s="85"/>
      <c r="F26" s="85"/>
      <c r="G26" s="92"/>
      <c r="P26" s="20"/>
      <c r="Q26" s="20"/>
      <c r="S26" s="119"/>
      <c r="T26" s="120"/>
      <c r="U26" s="122"/>
    </row>
    <row r="28" spans="1:26" ht="16.5" customHeight="1" x14ac:dyDescent="0.15">
      <c r="A28" s="19"/>
      <c r="B28" s="19"/>
      <c r="C28" s="19"/>
    </row>
    <row r="30" spans="1:26" ht="15" customHeight="1" x14ac:dyDescent="0.15">
      <c r="A30" s="100" t="s">
        <v>0</v>
      </c>
      <c r="B30" s="102" t="s">
        <v>1</v>
      </c>
      <c r="C30" s="100" t="s">
        <v>2</v>
      </c>
      <c r="D30" s="104"/>
      <c r="E30" s="104"/>
      <c r="F30" s="102"/>
      <c r="G30" s="100" t="s">
        <v>3</v>
      </c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2"/>
      <c r="S30" s="94" t="s">
        <v>47</v>
      </c>
      <c r="T30" s="95"/>
      <c r="U30" s="96"/>
    </row>
    <row r="31" spans="1:26" ht="15" customHeight="1" x14ac:dyDescent="0.15">
      <c r="A31" s="101"/>
      <c r="B31" s="103"/>
      <c r="C31" s="106" t="s">
        <v>91</v>
      </c>
      <c r="D31" s="108" t="s">
        <v>24</v>
      </c>
      <c r="E31" s="108" t="s">
        <v>5</v>
      </c>
      <c r="F31" s="110" t="s">
        <v>26</v>
      </c>
      <c r="G31" s="111" t="s">
        <v>21</v>
      </c>
      <c r="H31" s="112"/>
      <c r="I31" s="116"/>
      <c r="J31" s="111" t="s">
        <v>30</v>
      </c>
      <c r="K31" s="112"/>
      <c r="L31" s="116"/>
      <c r="M31" s="111" t="s">
        <v>23</v>
      </c>
      <c r="N31" s="112"/>
      <c r="O31" s="116"/>
      <c r="P31" s="111" t="s">
        <v>20</v>
      </c>
      <c r="Q31" s="112"/>
      <c r="R31" s="113"/>
      <c r="S31" s="124" t="s">
        <v>48</v>
      </c>
      <c r="T31" s="22" t="s">
        <v>25</v>
      </c>
      <c r="U31" s="22" t="s">
        <v>4</v>
      </c>
    </row>
    <row r="32" spans="1:26" ht="15" customHeight="1" x14ac:dyDescent="0.15">
      <c r="A32" s="101"/>
      <c r="B32" s="103"/>
      <c r="C32" s="107"/>
      <c r="D32" s="109"/>
      <c r="E32" s="109"/>
      <c r="F32" s="103"/>
      <c r="G32" s="114" t="s">
        <v>6</v>
      </c>
      <c r="H32" s="108" t="s">
        <v>22</v>
      </c>
      <c r="I32" s="123" t="s">
        <v>36</v>
      </c>
      <c r="J32" s="114" t="s">
        <v>6</v>
      </c>
      <c r="K32" s="108" t="s">
        <v>22</v>
      </c>
      <c r="L32" s="123" t="s">
        <v>27</v>
      </c>
      <c r="M32" s="114" t="s">
        <v>6</v>
      </c>
      <c r="N32" s="108" t="s">
        <v>22</v>
      </c>
      <c r="O32" s="123" t="s">
        <v>28</v>
      </c>
      <c r="P32" s="114" t="s">
        <v>6</v>
      </c>
      <c r="Q32" s="108" t="s">
        <v>22</v>
      </c>
      <c r="R32" s="123" t="s">
        <v>29</v>
      </c>
      <c r="S32" s="125"/>
      <c r="T32" s="127" t="s">
        <v>37</v>
      </c>
      <c r="U32" s="127" t="s">
        <v>49</v>
      </c>
      <c r="W32" s="3" t="s">
        <v>38</v>
      </c>
    </row>
    <row r="33" spans="1:26" ht="15" customHeight="1" x14ac:dyDescent="0.15">
      <c r="A33" s="88"/>
      <c r="B33" s="97"/>
      <c r="C33" s="107"/>
      <c r="D33" s="109"/>
      <c r="E33" s="109"/>
      <c r="F33" s="103"/>
      <c r="G33" s="115"/>
      <c r="H33" s="109"/>
      <c r="I33" s="123"/>
      <c r="J33" s="115"/>
      <c r="K33" s="109"/>
      <c r="L33" s="123"/>
      <c r="M33" s="115"/>
      <c r="N33" s="109"/>
      <c r="O33" s="123"/>
      <c r="P33" s="115"/>
      <c r="Q33" s="109"/>
      <c r="R33" s="123"/>
      <c r="S33" s="126"/>
      <c r="T33" s="128"/>
      <c r="U33" s="128"/>
      <c r="W33" s="142" t="s">
        <v>21</v>
      </c>
      <c r="X33" s="142" t="s">
        <v>30</v>
      </c>
      <c r="Y33" s="142" t="s">
        <v>23</v>
      </c>
      <c r="Z33" s="142" t="s">
        <v>20</v>
      </c>
    </row>
    <row r="34" spans="1:26" ht="15" customHeight="1" x14ac:dyDescent="0.15">
      <c r="A34" s="86" t="s">
        <v>77</v>
      </c>
      <c r="B34" s="64" t="s">
        <v>16</v>
      </c>
      <c r="C34" s="7">
        <v>300</v>
      </c>
      <c r="D34" s="25"/>
      <c r="E34" s="8">
        <v>0.85</v>
      </c>
      <c r="F34" s="46">
        <f>ROUND(C34*D34*E34,2)</f>
        <v>0</v>
      </c>
      <c r="G34" s="9"/>
      <c r="H34" s="10"/>
      <c r="I34" s="11"/>
      <c r="J34" s="9"/>
      <c r="K34" s="10"/>
      <c r="L34" s="11"/>
      <c r="M34" s="26">
        <v>63720</v>
      </c>
      <c r="N34" s="25"/>
      <c r="O34" s="50">
        <f>ROUND(M34*N34,2)</f>
        <v>0</v>
      </c>
      <c r="P34" s="26">
        <v>71280</v>
      </c>
      <c r="Q34" s="25"/>
      <c r="R34" s="51">
        <f t="shared" ref="R34:R45" si="6">ROUND(P34*Q34,2)</f>
        <v>0</v>
      </c>
      <c r="S34" s="43">
        <f>SUM(I34,L34,O34,R34)</f>
        <v>0</v>
      </c>
      <c r="T34" s="40"/>
      <c r="U34" s="52">
        <f>ROUNDDOWN(F34+S34-T34,0)</f>
        <v>0</v>
      </c>
      <c r="W34" s="143"/>
      <c r="X34" s="143"/>
      <c r="Y34" s="144">
        <v>65454</v>
      </c>
      <c r="Z34" s="144">
        <v>67546</v>
      </c>
    </row>
    <row r="35" spans="1:26" ht="15" customHeight="1" x14ac:dyDescent="0.15">
      <c r="A35" s="87"/>
      <c r="B35" s="24" t="s">
        <v>17</v>
      </c>
      <c r="C35" s="12">
        <v>300</v>
      </c>
      <c r="D35" s="13"/>
      <c r="E35" s="14">
        <v>0.85</v>
      </c>
      <c r="F35" s="47">
        <f t="shared" ref="F35:F37" si="7">ROUND(C35*D35*E35,2)</f>
        <v>0</v>
      </c>
      <c r="G35" s="15"/>
      <c r="H35" s="16"/>
      <c r="I35" s="17"/>
      <c r="J35" s="15"/>
      <c r="K35" s="16"/>
      <c r="L35" s="17"/>
      <c r="M35" s="18">
        <v>58073</v>
      </c>
      <c r="N35" s="13"/>
      <c r="O35" s="53">
        <f>ROUND(M35*N35,2)</f>
        <v>0</v>
      </c>
      <c r="P35" s="18">
        <v>77927</v>
      </c>
      <c r="Q35" s="13"/>
      <c r="R35" s="54">
        <f t="shared" si="6"/>
        <v>0</v>
      </c>
      <c r="S35" s="44">
        <f t="shared" ref="S35:S45" si="8">SUM(I35,L35,O35,R35)</f>
        <v>0</v>
      </c>
      <c r="T35" s="41"/>
      <c r="U35" s="55">
        <f t="shared" ref="U35:U45" si="9">ROUNDDOWN(F35+S35-T35,0)</f>
        <v>0</v>
      </c>
      <c r="W35" s="143"/>
      <c r="X35" s="143"/>
      <c r="Y35" s="144">
        <v>58485</v>
      </c>
      <c r="Z35" s="144">
        <v>76515</v>
      </c>
    </row>
    <row r="36" spans="1:26" ht="15" customHeight="1" x14ac:dyDescent="0.15">
      <c r="A36" s="87"/>
      <c r="B36" s="24" t="s">
        <v>18</v>
      </c>
      <c r="C36" s="12">
        <v>300</v>
      </c>
      <c r="D36" s="13"/>
      <c r="E36" s="14">
        <v>0.85</v>
      </c>
      <c r="F36" s="47">
        <f t="shared" si="7"/>
        <v>0</v>
      </c>
      <c r="G36" s="15"/>
      <c r="H36" s="16"/>
      <c r="I36" s="17"/>
      <c r="J36" s="15"/>
      <c r="K36" s="16"/>
      <c r="L36" s="17"/>
      <c r="M36" s="18">
        <v>74240</v>
      </c>
      <c r="N36" s="13"/>
      <c r="O36" s="53">
        <f>ROUND(M36*N36,2)</f>
        <v>0</v>
      </c>
      <c r="P36" s="18">
        <v>70760</v>
      </c>
      <c r="Q36" s="13"/>
      <c r="R36" s="54">
        <f t="shared" si="6"/>
        <v>0</v>
      </c>
      <c r="S36" s="44">
        <f t="shared" si="8"/>
        <v>0</v>
      </c>
      <c r="T36" s="41"/>
      <c r="U36" s="55">
        <f t="shared" si="9"/>
        <v>0</v>
      </c>
      <c r="W36" s="143"/>
      <c r="X36" s="143"/>
      <c r="Y36" s="144">
        <v>71892</v>
      </c>
      <c r="Z36" s="144">
        <v>69108</v>
      </c>
    </row>
    <row r="37" spans="1:26" ht="15" customHeight="1" x14ac:dyDescent="0.15">
      <c r="A37" s="87"/>
      <c r="B37" s="24" t="s">
        <v>7</v>
      </c>
      <c r="C37" s="12">
        <v>300</v>
      </c>
      <c r="D37" s="13"/>
      <c r="E37" s="14">
        <v>0.85</v>
      </c>
      <c r="F37" s="47">
        <f t="shared" si="7"/>
        <v>0</v>
      </c>
      <c r="G37" s="18">
        <v>14453</v>
      </c>
      <c r="H37" s="13"/>
      <c r="I37" s="56">
        <f>ROUND(G37*H37,2)</f>
        <v>0</v>
      </c>
      <c r="J37" s="18">
        <v>51030</v>
      </c>
      <c r="K37" s="13"/>
      <c r="L37" s="49">
        <f>ROUND(J37*K37,2)</f>
        <v>0</v>
      </c>
      <c r="M37" s="15"/>
      <c r="N37" s="16"/>
      <c r="O37" s="57"/>
      <c r="P37" s="18">
        <v>78225</v>
      </c>
      <c r="Q37" s="13"/>
      <c r="R37" s="54">
        <f t="shared" si="6"/>
        <v>0</v>
      </c>
      <c r="S37" s="44">
        <f t="shared" si="8"/>
        <v>0</v>
      </c>
      <c r="T37" s="41"/>
      <c r="U37" s="55">
        <f t="shared" si="9"/>
        <v>0</v>
      </c>
      <c r="W37" s="144">
        <v>14984</v>
      </c>
      <c r="X37" s="144">
        <v>53042</v>
      </c>
      <c r="Y37" s="143"/>
      <c r="Z37" s="144">
        <v>73974</v>
      </c>
    </row>
    <row r="38" spans="1:26" ht="15" customHeight="1" x14ac:dyDescent="0.15">
      <c r="A38" s="87"/>
      <c r="B38" s="24" t="s">
        <v>8</v>
      </c>
      <c r="C38" s="12">
        <v>300</v>
      </c>
      <c r="D38" s="13"/>
      <c r="E38" s="14">
        <v>0.85</v>
      </c>
      <c r="F38" s="47">
        <f>ROUND(C38*D38*E38,2)</f>
        <v>0</v>
      </c>
      <c r="G38" s="18">
        <v>14382</v>
      </c>
      <c r="H38" s="13"/>
      <c r="I38" s="56">
        <f>ROUND(G38*H38,2)</f>
        <v>0</v>
      </c>
      <c r="J38" s="18">
        <v>52496</v>
      </c>
      <c r="K38" s="13"/>
      <c r="L38" s="49">
        <f>ROUND(J38*K38,2)</f>
        <v>0</v>
      </c>
      <c r="M38" s="15"/>
      <c r="N38" s="16"/>
      <c r="O38" s="57"/>
      <c r="P38" s="18">
        <v>72192</v>
      </c>
      <c r="Q38" s="13"/>
      <c r="R38" s="54">
        <f t="shared" si="6"/>
        <v>0</v>
      </c>
      <c r="S38" s="44">
        <f t="shared" si="8"/>
        <v>0</v>
      </c>
      <c r="T38" s="41"/>
      <c r="U38" s="55">
        <f t="shared" si="9"/>
        <v>0</v>
      </c>
      <c r="W38" s="144">
        <v>15511</v>
      </c>
      <c r="X38" s="144">
        <v>54124</v>
      </c>
      <c r="Y38" s="143"/>
      <c r="Z38" s="144">
        <v>68365</v>
      </c>
    </row>
    <row r="39" spans="1:26" ht="15" customHeight="1" x14ac:dyDescent="0.15">
      <c r="A39" s="87"/>
      <c r="B39" s="24" t="s">
        <v>9</v>
      </c>
      <c r="C39" s="12">
        <v>300</v>
      </c>
      <c r="D39" s="13"/>
      <c r="E39" s="14">
        <v>0.85</v>
      </c>
      <c r="F39" s="47">
        <f t="shared" ref="F39:F45" si="10">ROUND(C39*D39*E39,2)</f>
        <v>0</v>
      </c>
      <c r="G39" s="18">
        <v>13700</v>
      </c>
      <c r="H39" s="13"/>
      <c r="I39" s="56">
        <f>ROUND(G39*H39,2)</f>
        <v>0</v>
      </c>
      <c r="J39" s="18">
        <v>52635</v>
      </c>
      <c r="K39" s="13"/>
      <c r="L39" s="49">
        <f>ROUND(J39*K39,2)</f>
        <v>0</v>
      </c>
      <c r="M39" s="15"/>
      <c r="N39" s="16"/>
      <c r="O39" s="57"/>
      <c r="P39" s="18">
        <v>73569</v>
      </c>
      <c r="Q39" s="13"/>
      <c r="R39" s="54">
        <f t="shared" si="6"/>
        <v>0</v>
      </c>
      <c r="S39" s="44">
        <f t="shared" si="8"/>
        <v>0</v>
      </c>
      <c r="T39" s="41"/>
      <c r="U39" s="55">
        <f t="shared" si="9"/>
        <v>0</v>
      </c>
      <c r="W39" s="144">
        <v>14418</v>
      </c>
      <c r="X39" s="144">
        <v>51565</v>
      </c>
      <c r="Y39" s="143"/>
      <c r="Z39" s="144">
        <v>72017</v>
      </c>
    </row>
    <row r="40" spans="1:26" ht="15" customHeight="1" x14ac:dyDescent="0.15">
      <c r="A40" s="87"/>
      <c r="B40" s="24" t="s">
        <v>10</v>
      </c>
      <c r="C40" s="12">
        <v>300</v>
      </c>
      <c r="D40" s="13"/>
      <c r="E40" s="14">
        <v>0.85</v>
      </c>
      <c r="F40" s="47">
        <f t="shared" si="10"/>
        <v>0</v>
      </c>
      <c r="G40" s="15"/>
      <c r="H40" s="16"/>
      <c r="I40" s="17"/>
      <c r="J40" s="15"/>
      <c r="K40" s="16"/>
      <c r="L40" s="17"/>
      <c r="M40" s="18">
        <v>68160</v>
      </c>
      <c r="N40" s="13"/>
      <c r="O40" s="53">
        <f t="shared" ref="O40:O45" si="11">ROUND(M40*N40,2)</f>
        <v>0</v>
      </c>
      <c r="P40" s="18">
        <v>73840</v>
      </c>
      <c r="Q40" s="13"/>
      <c r="R40" s="54">
        <f t="shared" si="6"/>
        <v>0</v>
      </c>
      <c r="S40" s="44">
        <f t="shared" si="8"/>
        <v>0</v>
      </c>
      <c r="T40" s="41"/>
      <c r="U40" s="55">
        <f t="shared" si="9"/>
        <v>0</v>
      </c>
      <c r="W40" s="143"/>
      <c r="X40" s="143"/>
      <c r="Y40" s="144">
        <v>68018</v>
      </c>
      <c r="Z40" s="144">
        <v>73982</v>
      </c>
    </row>
    <row r="41" spans="1:26" ht="15" customHeight="1" x14ac:dyDescent="0.15">
      <c r="A41" s="87"/>
      <c r="B41" s="24" t="s">
        <v>11</v>
      </c>
      <c r="C41" s="12">
        <v>300</v>
      </c>
      <c r="D41" s="13"/>
      <c r="E41" s="14">
        <v>0.85</v>
      </c>
      <c r="F41" s="47">
        <f t="shared" si="10"/>
        <v>0</v>
      </c>
      <c r="G41" s="15"/>
      <c r="H41" s="16"/>
      <c r="I41" s="17"/>
      <c r="J41" s="15"/>
      <c r="K41" s="16"/>
      <c r="L41" s="17"/>
      <c r="M41" s="18">
        <v>63618</v>
      </c>
      <c r="N41" s="13"/>
      <c r="O41" s="53">
        <f t="shared" si="11"/>
        <v>0</v>
      </c>
      <c r="P41" s="18">
        <v>74382</v>
      </c>
      <c r="Q41" s="13"/>
      <c r="R41" s="54">
        <f t="shared" si="6"/>
        <v>0</v>
      </c>
      <c r="S41" s="44">
        <f t="shared" si="8"/>
        <v>0</v>
      </c>
      <c r="T41" s="41"/>
      <c r="U41" s="55">
        <f t="shared" si="9"/>
        <v>0</v>
      </c>
      <c r="W41" s="143"/>
      <c r="X41" s="143"/>
      <c r="Y41" s="144">
        <v>65206</v>
      </c>
      <c r="Z41" s="144">
        <v>72794</v>
      </c>
    </row>
    <row r="42" spans="1:26" ht="15" customHeight="1" x14ac:dyDescent="0.15">
      <c r="A42" s="87"/>
      <c r="B42" s="24" t="s">
        <v>12</v>
      </c>
      <c r="C42" s="12">
        <v>300</v>
      </c>
      <c r="D42" s="13"/>
      <c r="E42" s="14">
        <v>0.85</v>
      </c>
      <c r="F42" s="47">
        <f t="shared" si="10"/>
        <v>0</v>
      </c>
      <c r="G42" s="15"/>
      <c r="H42" s="16"/>
      <c r="I42" s="17"/>
      <c r="J42" s="15"/>
      <c r="K42" s="16"/>
      <c r="L42" s="17"/>
      <c r="M42" s="18">
        <v>64600</v>
      </c>
      <c r="N42" s="13"/>
      <c r="O42" s="53">
        <f t="shared" si="11"/>
        <v>0</v>
      </c>
      <c r="P42" s="18">
        <v>71400</v>
      </c>
      <c r="Q42" s="13"/>
      <c r="R42" s="54">
        <f t="shared" si="6"/>
        <v>0</v>
      </c>
      <c r="S42" s="44">
        <f t="shared" si="8"/>
        <v>0</v>
      </c>
      <c r="T42" s="41"/>
      <c r="U42" s="55">
        <f t="shared" si="9"/>
        <v>0</v>
      </c>
      <c r="W42" s="143"/>
      <c r="X42" s="143"/>
      <c r="Y42" s="144">
        <v>65972</v>
      </c>
      <c r="Z42" s="144">
        <v>72028</v>
      </c>
    </row>
    <row r="43" spans="1:26" ht="15" customHeight="1" x14ac:dyDescent="0.15">
      <c r="A43" s="87"/>
      <c r="B43" s="24" t="s">
        <v>13</v>
      </c>
      <c r="C43" s="12">
        <v>300</v>
      </c>
      <c r="D43" s="13"/>
      <c r="E43" s="14">
        <v>0.85</v>
      </c>
      <c r="F43" s="47">
        <f t="shared" si="10"/>
        <v>0</v>
      </c>
      <c r="G43" s="15"/>
      <c r="H43" s="16"/>
      <c r="I43" s="17"/>
      <c r="J43" s="15"/>
      <c r="K43" s="16"/>
      <c r="L43" s="17"/>
      <c r="M43" s="18">
        <v>58650</v>
      </c>
      <c r="N43" s="13"/>
      <c r="O43" s="53">
        <f t="shared" si="11"/>
        <v>0</v>
      </c>
      <c r="P43" s="18">
        <v>79350</v>
      </c>
      <c r="Q43" s="13"/>
      <c r="R43" s="54">
        <f t="shared" si="6"/>
        <v>0</v>
      </c>
      <c r="S43" s="44">
        <f t="shared" si="8"/>
        <v>0</v>
      </c>
      <c r="T43" s="41"/>
      <c r="U43" s="55">
        <f t="shared" si="9"/>
        <v>0</v>
      </c>
      <c r="W43" s="143"/>
      <c r="X43" s="143"/>
      <c r="Y43" s="144">
        <v>60406</v>
      </c>
      <c r="Z43" s="144">
        <v>81594</v>
      </c>
    </row>
    <row r="44" spans="1:26" ht="15" customHeight="1" x14ac:dyDescent="0.15">
      <c r="A44" s="87"/>
      <c r="B44" s="24" t="s">
        <v>14</v>
      </c>
      <c r="C44" s="12">
        <v>300</v>
      </c>
      <c r="D44" s="21"/>
      <c r="E44" s="14">
        <v>0.85</v>
      </c>
      <c r="F44" s="47">
        <f t="shared" si="10"/>
        <v>0</v>
      </c>
      <c r="G44" s="15"/>
      <c r="H44" s="16"/>
      <c r="I44" s="17"/>
      <c r="J44" s="15"/>
      <c r="K44" s="16"/>
      <c r="L44" s="17"/>
      <c r="M44" s="18">
        <v>62288</v>
      </c>
      <c r="N44" s="13"/>
      <c r="O44" s="53">
        <f t="shared" si="11"/>
        <v>0</v>
      </c>
      <c r="P44" s="18">
        <v>73712</v>
      </c>
      <c r="Q44" s="13"/>
      <c r="R44" s="54">
        <f t="shared" si="6"/>
        <v>0</v>
      </c>
      <c r="S44" s="44">
        <f t="shared" si="8"/>
        <v>0</v>
      </c>
      <c r="T44" s="41"/>
      <c r="U44" s="55">
        <f t="shared" si="9"/>
        <v>0</v>
      </c>
      <c r="W44" s="143"/>
      <c r="X44" s="143"/>
      <c r="Y44" s="144">
        <v>58981</v>
      </c>
      <c r="Z44" s="144">
        <v>74019</v>
      </c>
    </row>
    <row r="45" spans="1:26" ht="15" customHeight="1" thickBot="1" x14ac:dyDescent="0.2">
      <c r="A45" s="88"/>
      <c r="B45" s="63" t="s">
        <v>19</v>
      </c>
      <c r="C45" s="27">
        <v>300</v>
      </c>
      <c r="D45" s="28"/>
      <c r="E45" s="29">
        <v>0.85</v>
      </c>
      <c r="F45" s="48">
        <f t="shared" si="10"/>
        <v>0</v>
      </c>
      <c r="G45" s="30"/>
      <c r="H45" s="31"/>
      <c r="I45" s="32"/>
      <c r="J45" s="30"/>
      <c r="K45" s="31"/>
      <c r="L45" s="32"/>
      <c r="M45" s="33">
        <v>62016</v>
      </c>
      <c r="N45" s="28"/>
      <c r="O45" s="58">
        <f t="shared" si="11"/>
        <v>0</v>
      </c>
      <c r="P45" s="33">
        <v>73984</v>
      </c>
      <c r="Q45" s="28"/>
      <c r="R45" s="59">
        <f t="shared" si="6"/>
        <v>0</v>
      </c>
      <c r="S45" s="45">
        <f t="shared" si="8"/>
        <v>0</v>
      </c>
      <c r="T45" s="42"/>
      <c r="U45" s="60">
        <f t="shared" si="9"/>
        <v>0</v>
      </c>
      <c r="W45" s="143"/>
      <c r="X45" s="143"/>
      <c r="Y45" s="144">
        <v>68705</v>
      </c>
      <c r="Z45" s="144">
        <v>70295</v>
      </c>
    </row>
    <row r="46" spans="1:26" ht="12" customHeight="1" x14ac:dyDescent="0.15">
      <c r="A46" s="89"/>
      <c r="B46" s="97" t="s">
        <v>15</v>
      </c>
      <c r="C46" s="90"/>
      <c r="D46" s="82" t="s">
        <v>86</v>
      </c>
      <c r="E46" s="83"/>
      <c r="F46" s="83"/>
      <c r="G46" s="91">
        <f>SUM(G34:G45,J34:J45,M34:M45,P34:P45)</f>
        <v>1664682</v>
      </c>
      <c r="P46" s="20"/>
      <c r="Q46" s="20"/>
      <c r="S46" s="117" t="s">
        <v>79</v>
      </c>
      <c r="T46" s="118"/>
      <c r="U46" s="121">
        <f>SUM(U34:U45)</f>
        <v>0</v>
      </c>
    </row>
    <row r="47" spans="1:26" ht="12" customHeight="1" thickBot="1" x14ac:dyDescent="0.2">
      <c r="A47" s="90"/>
      <c r="B47" s="98"/>
      <c r="C47" s="94"/>
      <c r="D47" s="84"/>
      <c r="E47" s="85"/>
      <c r="F47" s="85"/>
      <c r="G47" s="92"/>
      <c r="P47" s="20"/>
      <c r="Q47" s="20"/>
      <c r="S47" s="119"/>
      <c r="T47" s="120"/>
      <c r="U47" s="122"/>
    </row>
    <row r="51" spans="1:26" ht="15" customHeight="1" x14ac:dyDescent="0.15">
      <c r="A51" s="100" t="s">
        <v>0</v>
      </c>
      <c r="B51" s="102" t="s">
        <v>1</v>
      </c>
      <c r="C51" s="100" t="s">
        <v>2</v>
      </c>
      <c r="D51" s="104"/>
      <c r="E51" s="104"/>
      <c r="F51" s="102"/>
      <c r="G51" s="100" t="s">
        <v>3</v>
      </c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2"/>
      <c r="S51" s="94" t="s">
        <v>47</v>
      </c>
      <c r="T51" s="95"/>
      <c r="U51" s="96"/>
    </row>
    <row r="52" spans="1:26" ht="15" customHeight="1" x14ac:dyDescent="0.15">
      <c r="A52" s="101"/>
      <c r="B52" s="103"/>
      <c r="C52" s="106" t="s">
        <v>91</v>
      </c>
      <c r="D52" s="108" t="s">
        <v>24</v>
      </c>
      <c r="E52" s="108" t="s">
        <v>5</v>
      </c>
      <c r="F52" s="110" t="s">
        <v>26</v>
      </c>
      <c r="G52" s="111" t="s">
        <v>21</v>
      </c>
      <c r="H52" s="112"/>
      <c r="I52" s="116"/>
      <c r="J52" s="111" t="s">
        <v>30</v>
      </c>
      <c r="K52" s="112"/>
      <c r="L52" s="116"/>
      <c r="M52" s="111" t="s">
        <v>23</v>
      </c>
      <c r="N52" s="112"/>
      <c r="O52" s="116"/>
      <c r="P52" s="111" t="s">
        <v>20</v>
      </c>
      <c r="Q52" s="112"/>
      <c r="R52" s="113"/>
      <c r="S52" s="124" t="s">
        <v>48</v>
      </c>
      <c r="T52" s="22" t="s">
        <v>25</v>
      </c>
      <c r="U52" s="22" t="s">
        <v>4</v>
      </c>
    </row>
    <row r="53" spans="1:26" ht="15" customHeight="1" x14ac:dyDescent="0.15">
      <c r="A53" s="101"/>
      <c r="B53" s="103"/>
      <c r="C53" s="107"/>
      <c r="D53" s="109"/>
      <c r="E53" s="109"/>
      <c r="F53" s="103"/>
      <c r="G53" s="114" t="s">
        <v>6</v>
      </c>
      <c r="H53" s="108" t="s">
        <v>22</v>
      </c>
      <c r="I53" s="123" t="s">
        <v>36</v>
      </c>
      <c r="J53" s="114" t="s">
        <v>6</v>
      </c>
      <c r="K53" s="108" t="s">
        <v>22</v>
      </c>
      <c r="L53" s="123" t="s">
        <v>27</v>
      </c>
      <c r="M53" s="114" t="s">
        <v>6</v>
      </c>
      <c r="N53" s="108" t="s">
        <v>22</v>
      </c>
      <c r="O53" s="123" t="s">
        <v>28</v>
      </c>
      <c r="P53" s="114" t="s">
        <v>6</v>
      </c>
      <c r="Q53" s="108" t="s">
        <v>22</v>
      </c>
      <c r="R53" s="123" t="s">
        <v>29</v>
      </c>
      <c r="S53" s="125"/>
      <c r="T53" s="127" t="s">
        <v>37</v>
      </c>
      <c r="U53" s="127" t="s">
        <v>49</v>
      </c>
      <c r="W53" s="3" t="s">
        <v>38</v>
      </c>
    </row>
    <row r="54" spans="1:26" ht="15" customHeight="1" x14ac:dyDescent="0.15">
      <c r="A54" s="88"/>
      <c r="B54" s="97"/>
      <c r="C54" s="107"/>
      <c r="D54" s="109"/>
      <c r="E54" s="109"/>
      <c r="F54" s="103"/>
      <c r="G54" s="115"/>
      <c r="H54" s="109"/>
      <c r="I54" s="123"/>
      <c r="J54" s="115"/>
      <c r="K54" s="109"/>
      <c r="L54" s="123"/>
      <c r="M54" s="115"/>
      <c r="N54" s="109"/>
      <c r="O54" s="123"/>
      <c r="P54" s="115"/>
      <c r="Q54" s="109"/>
      <c r="R54" s="123"/>
      <c r="S54" s="126"/>
      <c r="T54" s="128"/>
      <c r="U54" s="128"/>
      <c r="W54" s="142" t="s">
        <v>21</v>
      </c>
      <c r="X54" s="142" t="s">
        <v>30</v>
      </c>
      <c r="Y54" s="142" t="s">
        <v>23</v>
      </c>
      <c r="Z54" s="142" t="s">
        <v>20</v>
      </c>
    </row>
    <row r="55" spans="1:26" ht="15" customHeight="1" x14ac:dyDescent="0.15">
      <c r="A55" s="86" t="s">
        <v>80</v>
      </c>
      <c r="B55" s="64" t="s">
        <v>16</v>
      </c>
      <c r="C55" s="7">
        <v>300</v>
      </c>
      <c r="D55" s="25"/>
      <c r="E55" s="8">
        <v>0.85</v>
      </c>
      <c r="F55" s="46">
        <f>ROUND(C55*D55*E55,2)</f>
        <v>0</v>
      </c>
      <c r="G55" s="9"/>
      <c r="H55" s="10"/>
      <c r="I55" s="11"/>
      <c r="J55" s="9"/>
      <c r="K55" s="10"/>
      <c r="L55" s="11"/>
      <c r="M55" s="26">
        <v>63720</v>
      </c>
      <c r="N55" s="25"/>
      <c r="O55" s="50">
        <f>ROUND(M55*N55,2)</f>
        <v>0</v>
      </c>
      <c r="P55" s="26">
        <v>71280</v>
      </c>
      <c r="Q55" s="25"/>
      <c r="R55" s="51">
        <f t="shared" ref="R55:R66" si="12">ROUND(P55*Q55,2)</f>
        <v>0</v>
      </c>
      <c r="S55" s="43">
        <f>SUM(I55,L55,O55,R55)</f>
        <v>0</v>
      </c>
      <c r="T55" s="40"/>
      <c r="U55" s="52">
        <f>ROUNDDOWN(F55+S55-T55,0)</f>
        <v>0</v>
      </c>
      <c r="W55" s="143"/>
      <c r="X55" s="143"/>
      <c r="Y55" s="144">
        <v>65454</v>
      </c>
      <c r="Z55" s="144">
        <v>67546</v>
      </c>
    </row>
    <row r="56" spans="1:26" ht="15" customHeight="1" x14ac:dyDescent="0.15">
      <c r="A56" s="87"/>
      <c r="B56" s="24" t="s">
        <v>17</v>
      </c>
      <c r="C56" s="12">
        <v>300</v>
      </c>
      <c r="D56" s="13"/>
      <c r="E56" s="14">
        <v>0.85</v>
      </c>
      <c r="F56" s="47">
        <f t="shared" ref="F56:F58" si="13">ROUND(C56*D56*E56,2)</f>
        <v>0</v>
      </c>
      <c r="G56" s="15"/>
      <c r="H56" s="16"/>
      <c r="I56" s="17"/>
      <c r="J56" s="15"/>
      <c r="K56" s="16"/>
      <c r="L56" s="17"/>
      <c r="M56" s="18">
        <v>58073</v>
      </c>
      <c r="N56" s="13"/>
      <c r="O56" s="53">
        <f>ROUND(M56*N56,2)</f>
        <v>0</v>
      </c>
      <c r="P56" s="18">
        <v>77927</v>
      </c>
      <c r="Q56" s="13"/>
      <c r="R56" s="54">
        <f t="shared" si="12"/>
        <v>0</v>
      </c>
      <c r="S56" s="44">
        <f t="shared" ref="S56:S66" si="14">SUM(I56,L56,O56,R56)</f>
        <v>0</v>
      </c>
      <c r="T56" s="41"/>
      <c r="U56" s="55">
        <f t="shared" ref="U56:U66" si="15">ROUNDDOWN(F56+S56-T56,0)</f>
        <v>0</v>
      </c>
      <c r="W56" s="143"/>
      <c r="X56" s="143"/>
      <c r="Y56" s="144">
        <v>58485</v>
      </c>
      <c r="Z56" s="144">
        <v>76515</v>
      </c>
    </row>
    <row r="57" spans="1:26" ht="15" customHeight="1" x14ac:dyDescent="0.15">
      <c r="A57" s="87"/>
      <c r="B57" s="24" t="s">
        <v>18</v>
      </c>
      <c r="C57" s="12">
        <v>300</v>
      </c>
      <c r="D57" s="13"/>
      <c r="E57" s="14">
        <v>0.85</v>
      </c>
      <c r="F57" s="47">
        <f t="shared" si="13"/>
        <v>0</v>
      </c>
      <c r="G57" s="15"/>
      <c r="H57" s="16"/>
      <c r="I57" s="17"/>
      <c r="J57" s="15"/>
      <c r="K57" s="16"/>
      <c r="L57" s="17"/>
      <c r="M57" s="18">
        <v>74240</v>
      </c>
      <c r="N57" s="13"/>
      <c r="O57" s="53">
        <f>ROUND(M57*N57,2)</f>
        <v>0</v>
      </c>
      <c r="P57" s="18">
        <v>70760</v>
      </c>
      <c r="Q57" s="13"/>
      <c r="R57" s="54">
        <f t="shared" si="12"/>
        <v>0</v>
      </c>
      <c r="S57" s="44">
        <f t="shared" si="14"/>
        <v>0</v>
      </c>
      <c r="T57" s="41"/>
      <c r="U57" s="55">
        <f t="shared" si="15"/>
        <v>0</v>
      </c>
      <c r="W57" s="143"/>
      <c r="X57" s="143"/>
      <c r="Y57" s="144">
        <v>71892</v>
      </c>
      <c r="Z57" s="144">
        <v>69108</v>
      </c>
    </row>
    <row r="58" spans="1:26" ht="15" customHeight="1" x14ac:dyDescent="0.15">
      <c r="A58" s="87"/>
      <c r="B58" s="24" t="s">
        <v>7</v>
      </c>
      <c r="C58" s="12">
        <v>300</v>
      </c>
      <c r="D58" s="13"/>
      <c r="E58" s="14">
        <v>0.85</v>
      </c>
      <c r="F58" s="47">
        <f t="shared" si="13"/>
        <v>0</v>
      </c>
      <c r="G58" s="18">
        <v>14453</v>
      </c>
      <c r="H58" s="13"/>
      <c r="I58" s="56">
        <f>ROUND(G58*H58,2)</f>
        <v>0</v>
      </c>
      <c r="J58" s="18">
        <v>51030</v>
      </c>
      <c r="K58" s="13"/>
      <c r="L58" s="49">
        <f>ROUND(J58*K58,2)</f>
        <v>0</v>
      </c>
      <c r="M58" s="15"/>
      <c r="N58" s="16"/>
      <c r="O58" s="57"/>
      <c r="P58" s="18">
        <v>78225</v>
      </c>
      <c r="Q58" s="13"/>
      <c r="R58" s="54">
        <f t="shared" si="12"/>
        <v>0</v>
      </c>
      <c r="S58" s="44">
        <f t="shared" si="14"/>
        <v>0</v>
      </c>
      <c r="T58" s="41"/>
      <c r="U58" s="55">
        <f t="shared" si="15"/>
        <v>0</v>
      </c>
      <c r="W58" s="144">
        <v>14984</v>
      </c>
      <c r="X58" s="144">
        <v>53042</v>
      </c>
      <c r="Y58" s="143"/>
      <c r="Z58" s="144">
        <v>73974</v>
      </c>
    </row>
    <row r="59" spans="1:26" ht="15" customHeight="1" x14ac:dyDescent="0.15">
      <c r="A59" s="87"/>
      <c r="B59" s="24" t="s">
        <v>8</v>
      </c>
      <c r="C59" s="12">
        <v>300</v>
      </c>
      <c r="D59" s="13"/>
      <c r="E59" s="14">
        <v>0.85</v>
      </c>
      <c r="F59" s="47">
        <f>ROUND(C59*D59*E59,2)</f>
        <v>0</v>
      </c>
      <c r="G59" s="18">
        <v>14382</v>
      </c>
      <c r="H59" s="13"/>
      <c r="I59" s="56">
        <f>ROUND(G59*H59,2)</f>
        <v>0</v>
      </c>
      <c r="J59" s="18">
        <v>52496</v>
      </c>
      <c r="K59" s="13"/>
      <c r="L59" s="49">
        <f>ROUND(J59*K59,2)</f>
        <v>0</v>
      </c>
      <c r="M59" s="15"/>
      <c r="N59" s="16"/>
      <c r="O59" s="57"/>
      <c r="P59" s="18">
        <v>72192</v>
      </c>
      <c r="Q59" s="13"/>
      <c r="R59" s="54">
        <f t="shared" si="12"/>
        <v>0</v>
      </c>
      <c r="S59" s="44">
        <f t="shared" si="14"/>
        <v>0</v>
      </c>
      <c r="T59" s="41"/>
      <c r="U59" s="55">
        <f t="shared" si="15"/>
        <v>0</v>
      </c>
      <c r="W59" s="144">
        <v>15511</v>
      </c>
      <c r="X59" s="144">
        <v>54124</v>
      </c>
      <c r="Y59" s="143"/>
      <c r="Z59" s="144">
        <v>68365</v>
      </c>
    </row>
    <row r="60" spans="1:26" ht="15" customHeight="1" x14ac:dyDescent="0.15">
      <c r="A60" s="87"/>
      <c r="B60" s="24" t="s">
        <v>9</v>
      </c>
      <c r="C60" s="12">
        <v>300</v>
      </c>
      <c r="D60" s="13"/>
      <c r="E60" s="14">
        <v>0.85</v>
      </c>
      <c r="F60" s="47">
        <f t="shared" ref="F60:F66" si="16">ROUND(C60*D60*E60,2)</f>
        <v>0</v>
      </c>
      <c r="G60" s="18">
        <v>13700</v>
      </c>
      <c r="H60" s="13"/>
      <c r="I60" s="56">
        <f>ROUND(G60*H60,2)</f>
        <v>0</v>
      </c>
      <c r="J60" s="18">
        <v>52635</v>
      </c>
      <c r="K60" s="13"/>
      <c r="L60" s="49">
        <f>ROUND(J60*K60,2)</f>
        <v>0</v>
      </c>
      <c r="M60" s="15"/>
      <c r="N60" s="16"/>
      <c r="O60" s="57"/>
      <c r="P60" s="18">
        <v>73569</v>
      </c>
      <c r="Q60" s="13"/>
      <c r="R60" s="54">
        <f t="shared" si="12"/>
        <v>0</v>
      </c>
      <c r="S60" s="44">
        <f t="shared" si="14"/>
        <v>0</v>
      </c>
      <c r="T60" s="41"/>
      <c r="U60" s="55">
        <f t="shared" si="15"/>
        <v>0</v>
      </c>
      <c r="W60" s="144">
        <v>14418</v>
      </c>
      <c r="X60" s="144">
        <v>51565</v>
      </c>
      <c r="Y60" s="143"/>
      <c r="Z60" s="144">
        <v>72017</v>
      </c>
    </row>
    <row r="61" spans="1:26" ht="15" customHeight="1" x14ac:dyDescent="0.15">
      <c r="A61" s="87"/>
      <c r="B61" s="24" t="s">
        <v>10</v>
      </c>
      <c r="C61" s="12">
        <v>300</v>
      </c>
      <c r="D61" s="13"/>
      <c r="E61" s="14">
        <v>0.85</v>
      </c>
      <c r="F61" s="47">
        <f t="shared" si="16"/>
        <v>0</v>
      </c>
      <c r="G61" s="15"/>
      <c r="H61" s="16"/>
      <c r="I61" s="17"/>
      <c r="J61" s="15"/>
      <c r="K61" s="16"/>
      <c r="L61" s="17"/>
      <c r="M61" s="18">
        <v>68160</v>
      </c>
      <c r="N61" s="13"/>
      <c r="O61" s="53">
        <f t="shared" ref="O61:O66" si="17">ROUND(M61*N61,2)</f>
        <v>0</v>
      </c>
      <c r="P61" s="18">
        <v>73840</v>
      </c>
      <c r="Q61" s="13"/>
      <c r="R61" s="54">
        <f t="shared" si="12"/>
        <v>0</v>
      </c>
      <c r="S61" s="44">
        <f t="shared" si="14"/>
        <v>0</v>
      </c>
      <c r="T61" s="41"/>
      <c r="U61" s="55">
        <f t="shared" si="15"/>
        <v>0</v>
      </c>
      <c r="W61" s="143"/>
      <c r="X61" s="143"/>
      <c r="Y61" s="144">
        <v>68018</v>
      </c>
      <c r="Z61" s="144">
        <v>73982</v>
      </c>
    </row>
    <row r="62" spans="1:26" ht="15" customHeight="1" x14ac:dyDescent="0.15">
      <c r="A62" s="87"/>
      <c r="B62" s="24" t="s">
        <v>11</v>
      </c>
      <c r="C62" s="12">
        <v>300</v>
      </c>
      <c r="D62" s="13"/>
      <c r="E62" s="14">
        <v>0.85</v>
      </c>
      <c r="F62" s="47">
        <f t="shared" si="16"/>
        <v>0</v>
      </c>
      <c r="G62" s="15"/>
      <c r="H62" s="16"/>
      <c r="I62" s="17"/>
      <c r="J62" s="15"/>
      <c r="K62" s="16"/>
      <c r="L62" s="17"/>
      <c r="M62" s="18">
        <v>63618</v>
      </c>
      <c r="N62" s="13"/>
      <c r="O62" s="53">
        <f t="shared" si="17"/>
        <v>0</v>
      </c>
      <c r="P62" s="18">
        <v>74382</v>
      </c>
      <c r="Q62" s="13"/>
      <c r="R62" s="54">
        <f t="shared" si="12"/>
        <v>0</v>
      </c>
      <c r="S62" s="44">
        <f t="shared" si="14"/>
        <v>0</v>
      </c>
      <c r="T62" s="41"/>
      <c r="U62" s="55">
        <f t="shared" si="15"/>
        <v>0</v>
      </c>
      <c r="W62" s="143"/>
      <c r="X62" s="143"/>
      <c r="Y62" s="144">
        <v>65206</v>
      </c>
      <c r="Z62" s="144">
        <v>72794</v>
      </c>
    </row>
    <row r="63" spans="1:26" ht="15" customHeight="1" x14ac:dyDescent="0.15">
      <c r="A63" s="87"/>
      <c r="B63" s="24" t="s">
        <v>12</v>
      </c>
      <c r="C63" s="12">
        <v>300</v>
      </c>
      <c r="D63" s="13"/>
      <c r="E63" s="14">
        <v>0.85</v>
      </c>
      <c r="F63" s="47">
        <f t="shared" si="16"/>
        <v>0</v>
      </c>
      <c r="G63" s="15"/>
      <c r="H63" s="16"/>
      <c r="I63" s="17"/>
      <c r="J63" s="15"/>
      <c r="K63" s="16"/>
      <c r="L63" s="17"/>
      <c r="M63" s="18">
        <v>64600</v>
      </c>
      <c r="N63" s="13"/>
      <c r="O63" s="53">
        <f t="shared" si="17"/>
        <v>0</v>
      </c>
      <c r="P63" s="18">
        <v>71400</v>
      </c>
      <c r="Q63" s="13"/>
      <c r="R63" s="54">
        <f t="shared" si="12"/>
        <v>0</v>
      </c>
      <c r="S63" s="44">
        <f t="shared" si="14"/>
        <v>0</v>
      </c>
      <c r="T63" s="41"/>
      <c r="U63" s="55">
        <f t="shared" si="15"/>
        <v>0</v>
      </c>
      <c r="W63" s="143"/>
      <c r="X63" s="143"/>
      <c r="Y63" s="144">
        <v>65972</v>
      </c>
      <c r="Z63" s="144">
        <v>72028</v>
      </c>
    </row>
    <row r="64" spans="1:26" ht="15" customHeight="1" x14ac:dyDescent="0.15">
      <c r="A64" s="87"/>
      <c r="B64" s="24" t="s">
        <v>13</v>
      </c>
      <c r="C64" s="12">
        <v>300</v>
      </c>
      <c r="D64" s="13"/>
      <c r="E64" s="14">
        <v>0.85</v>
      </c>
      <c r="F64" s="47">
        <f t="shared" si="16"/>
        <v>0</v>
      </c>
      <c r="G64" s="15"/>
      <c r="H64" s="16"/>
      <c r="I64" s="17"/>
      <c r="J64" s="15"/>
      <c r="K64" s="16"/>
      <c r="L64" s="17"/>
      <c r="M64" s="18">
        <v>58650</v>
      </c>
      <c r="N64" s="13"/>
      <c r="O64" s="53">
        <f t="shared" si="17"/>
        <v>0</v>
      </c>
      <c r="P64" s="18">
        <v>79350</v>
      </c>
      <c r="Q64" s="13"/>
      <c r="R64" s="54">
        <f t="shared" si="12"/>
        <v>0</v>
      </c>
      <c r="S64" s="44">
        <f t="shared" si="14"/>
        <v>0</v>
      </c>
      <c r="T64" s="41"/>
      <c r="U64" s="55">
        <f t="shared" si="15"/>
        <v>0</v>
      </c>
      <c r="W64" s="143"/>
      <c r="X64" s="143"/>
      <c r="Y64" s="144">
        <v>60406</v>
      </c>
      <c r="Z64" s="144">
        <v>81594</v>
      </c>
    </row>
    <row r="65" spans="1:26" ht="15" customHeight="1" x14ac:dyDescent="0.15">
      <c r="A65" s="87"/>
      <c r="B65" s="24" t="s">
        <v>14</v>
      </c>
      <c r="C65" s="12">
        <v>300</v>
      </c>
      <c r="D65" s="21"/>
      <c r="E65" s="14">
        <v>0.85</v>
      </c>
      <c r="F65" s="47">
        <f t="shared" si="16"/>
        <v>0</v>
      </c>
      <c r="G65" s="15"/>
      <c r="H65" s="16"/>
      <c r="I65" s="17"/>
      <c r="J65" s="15"/>
      <c r="K65" s="16"/>
      <c r="L65" s="17"/>
      <c r="M65" s="18">
        <v>62288</v>
      </c>
      <c r="N65" s="13"/>
      <c r="O65" s="53">
        <f t="shared" si="17"/>
        <v>0</v>
      </c>
      <c r="P65" s="18">
        <v>73712</v>
      </c>
      <c r="Q65" s="13"/>
      <c r="R65" s="54">
        <f t="shared" si="12"/>
        <v>0</v>
      </c>
      <c r="S65" s="44">
        <f t="shared" si="14"/>
        <v>0</v>
      </c>
      <c r="T65" s="41"/>
      <c r="U65" s="55">
        <f t="shared" si="15"/>
        <v>0</v>
      </c>
      <c r="W65" s="143"/>
      <c r="X65" s="143"/>
      <c r="Y65" s="144">
        <v>58981</v>
      </c>
      <c r="Z65" s="144">
        <v>74019</v>
      </c>
    </row>
    <row r="66" spans="1:26" ht="15" customHeight="1" thickBot="1" x14ac:dyDescent="0.2">
      <c r="A66" s="88"/>
      <c r="B66" s="63" t="s">
        <v>19</v>
      </c>
      <c r="C66" s="27">
        <v>300</v>
      </c>
      <c r="D66" s="28"/>
      <c r="E66" s="29">
        <v>0.85</v>
      </c>
      <c r="F66" s="48">
        <f t="shared" si="16"/>
        <v>0</v>
      </c>
      <c r="G66" s="30"/>
      <c r="H66" s="31"/>
      <c r="I66" s="32"/>
      <c r="J66" s="30"/>
      <c r="K66" s="31"/>
      <c r="L66" s="32"/>
      <c r="M66" s="33">
        <v>62016</v>
      </c>
      <c r="N66" s="28"/>
      <c r="O66" s="58">
        <f t="shared" si="17"/>
        <v>0</v>
      </c>
      <c r="P66" s="33">
        <v>73984</v>
      </c>
      <c r="Q66" s="28"/>
      <c r="R66" s="59">
        <f t="shared" si="12"/>
        <v>0</v>
      </c>
      <c r="S66" s="45">
        <f t="shared" si="14"/>
        <v>0</v>
      </c>
      <c r="T66" s="42"/>
      <c r="U66" s="60">
        <f t="shared" si="15"/>
        <v>0</v>
      </c>
      <c r="W66" s="143"/>
      <c r="X66" s="143"/>
      <c r="Y66" s="144">
        <v>68705</v>
      </c>
      <c r="Z66" s="144">
        <v>70295</v>
      </c>
    </row>
    <row r="67" spans="1:26" ht="12" customHeight="1" x14ac:dyDescent="0.15">
      <c r="A67" s="89"/>
      <c r="B67" s="97" t="s">
        <v>15</v>
      </c>
      <c r="C67" s="90"/>
      <c r="D67" s="82" t="s">
        <v>87</v>
      </c>
      <c r="E67" s="83"/>
      <c r="F67" s="83"/>
      <c r="G67" s="91">
        <f>SUM(G55:G66,J55:J66,M55:M66,P55:P66)</f>
        <v>1664682</v>
      </c>
      <c r="P67" s="20"/>
      <c r="Q67" s="20"/>
      <c r="S67" s="117" t="s">
        <v>82</v>
      </c>
      <c r="T67" s="118"/>
      <c r="U67" s="121">
        <f>SUM(U55:U66)</f>
        <v>0</v>
      </c>
    </row>
    <row r="68" spans="1:26" ht="12" customHeight="1" thickBot="1" x14ac:dyDescent="0.2">
      <c r="A68" s="90"/>
      <c r="B68" s="98"/>
      <c r="C68" s="94"/>
      <c r="D68" s="84"/>
      <c r="E68" s="85"/>
      <c r="F68" s="85"/>
      <c r="G68" s="92"/>
      <c r="P68" s="20"/>
      <c r="Q68" s="20"/>
      <c r="S68" s="119"/>
      <c r="T68" s="120"/>
      <c r="U68" s="122"/>
    </row>
    <row r="70" spans="1:26" ht="16.5" customHeight="1" thickBot="1" x14ac:dyDescent="0.2"/>
    <row r="71" spans="1:26" ht="16.5" customHeight="1" thickBot="1" x14ac:dyDescent="0.2">
      <c r="R71" s="129" t="s">
        <v>88</v>
      </c>
      <c r="S71" s="130"/>
      <c r="T71" s="131"/>
      <c r="U71" s="61">
        <f>SUM(U25,U46,U67)</f>
        <v>0</v>
      </c>
    </row>
    <row r="72" spans="1:26" ht="16.5" customHeight="1" x14ac:dyDescent="0.15">
      <c r="D72" s="82" t="s">
        <v>89</v>
      </c>
      <c r="E72" s="83"/>
      <c r="F72" s="132"/>
      <c r="G72" s="91">
        <f>SUM(G25,G46,G67,)</f>
        <v>4994046</v>
      </c>
      <c r="R72" s="134" t="s">
        <v>90</v>
      </c>
      <c r="S72" s="135"/>
      <c r="T72" s="136"/>
      <c r="U72" s="140">
        <f>U71/110*100</f>
        <v>0</v>
      </c>
    </row>
    <row r="73" spans="1:26" ht="16.5" customHeight="1" thickBot="1" x14ac:dyDescent="0.2">
      <c r="D73" s="84"/>
      <c r="E73" s="85"/>
      <c r="F73" s="133"/>
      <c r="G73" s="92"/>
      <c r="R73" s="137"/>
      <c r="S73" s="138"/>
      <c r="T73" s="139"/>
      <c r="U73" s="141"/>
    </row>
    <row r="74" spans="1:26" ht="16.5" customHeight="1" x14ac:dyDescent="0.15">
      <c r="D74" s="3" t="s">
        <v>32</v>
      </c>
    </row>
    <row r="75" spans="1:26" ht="16.5" customHeight="1" x14ac:dyDescent="0.15">
      <c r="D75" s="3" t="s">
        <v>46</v>
      </c>
    </row>
  </sheetData>
  <mergeCells count="112">
    <mergeCell ref="R71:T71"/>
    <mergeCell ref="D72:F73"/>
    <mergeCell ref="G72:G73"/>
    <mergeCell ref="R72:T73"/>
    <mergeCell ref="U72:U73"/>
    <mergeCell ref="T53:T54"/>
    <mergeCell ref="U53:U54"/>
    <mergeCell ref="A55:A66"/>
    <mergeCell ref="A67:A68"/>
    <mergeCell ref="B67:C68"/>
    <mergeCell ref="D67:F68"/>
    <mergeCell ref="G67:G68"/>
    <mergeCell ref="S67:T68"/>
    <mergeCell ref="U67:U68"/>
    <mergeCell ref="N53:N54"/>
    <mergeCell ref="O53:O54"/>
    <mergeCell ref="P53:P54"/>
    <mergeCell ref="Q53:Q54"/>
    <mergeCell ref="R53:R54"/>
    <mergeCell ref="I53:I54"/>
    <mergeCell ref="J53:J54"/>
    <mergeCell ref="K53:K54"/>
    <mergeCell ref="L53:L54"/>
    <mergeCell ref="M53:M54"/>
    <mergeCell ref="A51:A54"/>
    <mergeCell ref="B51:B54"/>
    <mergeCell ref="C51:F51"/>
    <mergeCell ref="G51:R51"/>
    <mergeCell ref="S51:U51"/>
    <mergeCell ref="C52:C54"/>
    <mergeCell ref="D52:D54"/>
    <mergeCell ref="E52:E54"/>
    <mergeCell ref="F52:F54"/>
    <mergeCell ref="G52:I52"/>
    <mergeCell ref="J52:L52"/>
    <mergeCell ref="M52:O52"/>
    <mergeCell ref="P52:R52"/>
    <mergeCell ref="S52:S54"/>
    <mergeCell ref="G53:G54"/>
    <mergeCell ref="H53:H54"/>
    <mergeCell ref="T32:T33"/>
    <mergeCell ref="U32:U33"/>
    <mergeCell ref="A34:A45"/>
    <mergeCell ref="A46:A47"/>
    <mergeCell ref="B46:C47"/>
    <mergeCell ref="D46:F47"/>
    <mergeCell ref="G46:G47"/>
    <mergeCell ref="S46:T47"/>
    <mergeCell ref="U46:U47"/>
    <mergeCell ref="N32:N33"/>
    <mergeCell ref="O32:O33"/>
    <mergeCell ref="P32:P33"/>
    <mergeCell ref="Q32:Q33"/>
    <mergeCell ref="R32:R33"/>
    <mergeCell ref="I32:I33"/>
    <mergeCell ref="J32:J33"/>
    <mergeCell ref="K32:K33"/>
    <mergeCell ref="L32:L33"/>
    <mergeCell ref="M32:M33"/>
    <mergeCell ref="A30:A33"/>
    <mergeCell ref="B30:B33"/>
    <mergeCell ref="C30:F30"/>
    <mergeCell ref="G30:R30"/>
    <mergeCell ref="S30:U30"/>
    <mergeCell ref="C31:C33"/>
    <mergeCell ref="D31:D33"/>
    <mergeCell ref="E31:E33"/>
    <mergeCell ref="F31:F33"/>
    <mergeCell ref="G31:I31"/>
    <mergeCell ref="J31:L31"/>
    <mergeCell ref="M31:O31"/>
    <mergeCell ref="P31:R31"/>
    <mergeCell ref="S31:S33"/>
    <mergeCell ref="G32:G33"/>
    <mergeCell ref="H32:H33"/>
    <mergeCell ref="A1:E1"/>
    <mergeCell ref="A9:A12"/>
    <mergeCell ref="B9:B12"/>
    <mergeCell ref="C9:F9"/>
    <mergeCell ref="G9:R9"/>
    <mergeCell ref="C10:C12"/>
    <mergeCell ref="D10:D12"/>
    <mergeCell ref="E10:E12"/>
    <mergeCell ref="F10:F12"/>
    <mergeCell ref="G10:I10"/>
    <mergeCell ref="J10:L10"/>
    <mergeCell ref="M10:O10"/>
    <mergeCell ref="P10:R10"/>
    <mergeCell ref="G11:G12"/>
    <mergeCell ref="R11:R12"/>
    <mergeCell ref="K11:K12"/>
    <mergeCell ref="M11:M12"/>
    <mergeCell ref="N11:N12"/>
    <mergeCell ref="O11:O12"/>
    <mergeCell ref="P11:P12"/>
    <mergeCell ref="A2:U2"/>
    <mergeCell ref="S9:U9"/>
    <mergeCell ref="G25:G26"/>
    <mergeCell ref="S25:T26"/>
    <mergeCell ref="U25:U26"/>
    <mergeCell ref="A25:A26"/>
    <mergeCell ref="B25:C26"/>
    <mergeCell ref="D25:F26"/>
    <mergeCell ref="A13:A24"/>
    <mergeCell ref="S10:S12"/>
    <mergeCell ref="T11:T12"/>
    <mergeCell ref="U11:U12"/>
    <mergeCell ref="L11:L12"/>
    <mergeCell ref="H11:H12"/>
    <mergeCell ref="I11:I12"/>
    <mergeCell ref="J11:J12"/>
    <mergeCell ref="Q11:Q12"/>
  </mergeCells>
  <phoneticPr fontId="2"/>
  <printOptions horizontalCentered="1"/>
  <pageMargins left="0.47244094488188981" right="0.43307086614173229" top="0.19685039370078741" bottom="0.19685039370078741" header="0" footer="0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入札書（様式第２－１号）</vt:lpstr>
      <vt:lpstr>今津浄水場</vt:lpstr>
      <vt:lpstr>三代浄水場</vt:lpstr>
      <vt:lpstr>江津浄水場</vt:lpstr>
      <vt:lpstr>江の川取水場</vt:lpstr>
      <vt:lpstr>江の川取水場!Print_Area</vt:lpstr>
      <vt:lpstr>江津浄水場!Print_Area</vt:lpstr>
      <vt:lpstr>今津浄水場!Print_Area</vt:lpstr>
      <vt:lpstr>三代浄水場!Print_Area</vt:lpstr>
      <vt:lpstr>'入札書（様式第２－１号）'!Print_Area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崇臣</dc:creator>
  <cp:lastModifiedBy>南波　寛人</cp:lastModifiedBy>
  <cp:lastPrinted>2025-11-17T05:20:58Z</cp:lastPrinted>
  <dcterms:created xsi:type="dcterms:W3CDTF">2015-10-29T01:51:05Z</dcterms:created>
  <dcterms:modified xsi:type="dcterms:W3CDTF">2025-12-11T01:19:49Z</dcterms:modified>
</cp:coreProperties>
</file>