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okinoshima17\Desktop\財政課（個人）\１５．財政状況資料集\Ｒ7（R6決算分）\2.作成分\"/>
    </mc:Choice>
  </mc:AlternateContent>
  <xr:revisionPtr revIDLastSave="0" documentId="13_ncr:1_{D6C6E484-FD53-4E5E-AD32-E290073B4581}" xr6:coauthVersionLast="47" xr6:coauthVersionMax="47" xr10:uidLastSave="{00000000-0000-0000-0000-000000000000}"/>
  <bookViews>
    <workbookView xWindow="28680" yWindow="-1770" windowWidth="19440" windowHeight="156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C35" i="10"/>
  <c r="BW34" i="10"/>
  <c r="BW35" i="10" s="1"/>
  <c r="BE34" i="10"/>
  <c r="C34" i="10"/>
  <c r="U34" i="10" s="1"/>
  <c r="U35" i="10" s="1"/>
  <c r="U36" i="10" s="1"/>
  <c r="BW36" i="10" l="1"/>
  <c r="BW37" i="10" s="1"/>
  <c r="BW38" i="10" s="1"/>
  <c r="BW39" i="10" s="1"/>
  <c r="BW40" i="10" s="1"/>
  <c r="CO34" i="10"/>
  <c r="CO35" i="10" s="1"/>
  <c r="CO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<sst xmlns="http://schemas.openxmlformats.org/spreadsheetml/2006/main" count="1077" uniqueCount="561">
  <si>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</si>
  <si>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</si>
  <si>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</si>
  <si>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</si>
  <si>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</si>
  <si>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</si>
  <si>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</si>
  <si>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</si>
  <si>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</si>
  <si>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</si>
  <si>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</si>
  <si>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</si>
  <si>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</si>
  <si>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</si>
  <si>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</si>
  <si>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</si>
  <si>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</si>
  <si>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</si>
  <si>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</si>
  <si>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</si>
  <si>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</si>
  <si>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</si>
  <si>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</si>
  <si>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</si>
  <si>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</si>
  <si>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</si>
  <si>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</si>
  <si>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</si>
  <si>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</si>
  <si>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</si>
  <si>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</si>
  <si>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</si>
  <si>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</si>
  <si>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</si>
  <si>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</si>
  <si>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</si>
  <si>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</si>
  <si>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</si>
  <si>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</si>
  <si>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</si>
  <si>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</si>
  <si>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</si>
  <si>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</si>
  <si>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</si>
  <si>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</si>
  <si>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</si>
  <si>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</si>
  <si>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</si>
  <si>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</si>
  <si>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</si>
  <si>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</si>
  <si>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</si>
  <si>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</si>
  <si>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</si>
  <si>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</si>
  <si>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</si>
  <si>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</si>
  <si>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</si>
  <si>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</si>
  <si>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</si>
  <si>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</si>
  <si>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</si>
  <si>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</si>
  <si>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</si>
  <si>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</si>
  <si>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</si>
  <si>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</si>
  <si>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</si>
  <si>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</si>
  <si>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</si>
  <si>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</si>
  <si>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</si>
  <si>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</si>
  <si>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</si>
  <si>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</si>
  <si>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</si>
  <si>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</si>
  <si>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</si>
  <si>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</si>
  <si>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</si>
  <si>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</si>
  <si>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</si>
  <si>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</si>
  <si>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</si>
  <si>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</si>
  <si>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</si>
  <si>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</si>
  <si>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</si>
  <si>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</si>
  <si>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</si>
  <si>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</si>
  <si>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</si>
  <si>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</si>
  <si>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</si>
  <si>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隠岐の島町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</si>
  <si>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</si>
  <si>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</si>
  <si>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</si>
  <si>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</si>
  <si>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</si>
  <si>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</si>
  <si>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</si>
  <si>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</si>
  <si>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</si>
  <si>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</si>
  <si>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</si>
  <si>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</si>
  <si>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</si>
  <si>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</si>
  <si>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</si>
  <si>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</si>
  <si>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</si>
  <si>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</si>
  <si>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</si>
  <si>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</si>
  <si>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</si>
  <si>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</si>
  <si>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</si>
  <si>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</si>
  <si>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</si>
  <si>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</si>
  <si>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</si>
  <si>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</si>
  <si>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</si>
  <si>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</si>
  <si>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</si>
  <si>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</si>
  <si>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</si>
  <si>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</si>
  <si>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</si>
  <si>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</si>
  <si>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</si>
  <si>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</si>
  <si>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</si>
  <si>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</si>
  <si>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</si>
  <si>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</si>
  <si>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</si>
  <si>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</si>
  <si>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</si>
  <si>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</si>
  <si>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</si>
  <si>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</si>
  <si>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</si>
  <si>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</si>
  <si>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</si>
  <si>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</si>
  <si>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</si>
  <si>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</si>
  <si>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</si>
  <si>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</si>
  <si>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</si>
  <si>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</si>
  <si>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</si>
  <si>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</si>
  <si>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</si>
  <si>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</si>
  <si>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</si>
  <si>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</si>
  <si>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</si>
  <si>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</si>
  <si>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</si>
  <si>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</si>
  <si>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</si>
  <si>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</si>
  <si>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</si>
  <si>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</si>
  <si>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</si>
  <si>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</si>
  <si>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</si>
  <si>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</si>
  <si>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</si>
  <si>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</si>
  <si>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</si>
  <si>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</si>
  <si>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</si>
  <si>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</si>
  <si>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</si>
  <si>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</si>
  <si>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</si>
  <si>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</si>
  <si>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</si>
  <si>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</si>
  <si>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</si>
  <si>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</si>
  <si>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</si>
  <si>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</si>
  <si>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</si>
  <si>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</si>
  <si>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</si>
  <si>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</si>
  <si>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</si>
  <si>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</si>
  <si>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</si>
  <si>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</si>
  <si>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</si>
  <si>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</si>
  <si>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</si>
  <si>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</si>
  <si>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</si>
  <si>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</si>
  <si>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</si>
  <si>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島根県隠岐の島町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</si>
  <si>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</si>
  <si>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</si>
  <si>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</si>
  <si>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</si>
  <si>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</si>
  <si>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</si>
  <si>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</si>
  <si>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</si>
  <si>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</si>
  <si>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</si>
  <si>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</si>
  <si>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</si>
  <si>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</si>
  <si>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</si>
  <si>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</si>
  <si>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</si>
  <si>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</si>
  <si>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</si>
  <si>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</si>
  <si>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</si>
  <si>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</si>
  <si>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</si>
  <si>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</si>
  <si>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</si>
  <si>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</si>
  <si>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</si>
  <si>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</si>
  <si>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</si>
  <si>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</si>
  <si>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</si>
  <si>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</si>
  <si>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</si>
  <si>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</si>
  <si>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</si>
  <si>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</si>
  <si>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</si>
  <si>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</si>
  <si>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</si>
  <si>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</si>
  <si>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</si>
  <si>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</si>
  <si>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</si>
  <si>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</si>
  <si>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</si>
  <si>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</si>
  <si>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</si>
  <si>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</si>
  <si>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</si>
  <si>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</si>
  <si>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</si>
  <si>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</si>
  <si>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</si>
  <si>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</si>
  <si>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</si>
  <si>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</si>
  <si>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</si>
  <si>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</si>
  <si>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</si>
  <si>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</si>
  <si>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</si>
  <si>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</si>
  <si>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</si>
  <si>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</si>
  <si>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</si>
  <si>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</si>
  <si>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</si>
  <si>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</si>
  <si>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</si>
  <si>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</si>
  <si>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</si>
  <si>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</si>
  <si>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</si>
  <si>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</si>
  <si>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</si>
  <si>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</si>
  <si>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</si>
  <si>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</si>
  <si>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</si>
  <si>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</si>
  <si>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</si>
  <si>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</si>
  <si>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</si>
  <si>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</si>
  <si>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</si>
  <si>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</si>
  <si>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</si>
  <si>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</si>
  <si>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</si>
  <si>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</si>
  <si>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</si>
  <si>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</si>
  <si>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</si>
  <si>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</si>
  <si>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</si>
  <si>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</si>
  <si>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</si>
  <si>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</si>
  <si>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</si>
  <si>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</si>
  <si>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</si>
  <si>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</si>
  <si>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</si>
  <si>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</si>
  <si>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</si>
  <si>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</si>
  <si>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</si>
  <si>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</si>
  <si>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</si>
  <si>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</si>
  <si>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</si>
  <si>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</si>
  <si>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</si>
  <si>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</si>
  <si>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</si>
  <si>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</si>
  <si>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</si>
  <si>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</si>
  <si>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</si>
  <si>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</si>
  <si>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</si>
  <si>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</si>
  <si>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</si>
  <si>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</si>
  <si>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</si>
  <si>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</si>
  <si>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</si>
  <si>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</si>
  <si>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</si>
  <si>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</si>
  <si>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</si>
  <si>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</si>
  <si>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</si>
  <si>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</si>
  <si>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</si>
  <si>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</si>
  <si>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</si>
  <si>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</si>
  <si>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</si>
  <si>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</si>
  <si>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</si>
  <si>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</si>
  <si>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</si>
  <si>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</si>
  <si>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</si>
  <si>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</si>
  <si>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</si>
  <si>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</si>
  <si>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</si>
  <si>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</si>
  <si>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</si>
  <si>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島根県隠岐の島町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</si>
  <si>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</si>
  <si>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</si>
  <si>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</si>
  <si>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</si>
  <si>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</si>
  <si>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</si>
  <si>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</si>
  <si>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</si>
  <si>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</si>
  <si>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</si>
  <si>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</si>
  <si>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</si>
  <si>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</si>
  <si>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</si>
  <si>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</si>
  <si>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</si>
  <si>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</si>
  <si>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</si>
  <si>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</si>
  <si>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</si>
  <si>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</si>
  <si>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</si>
  <si>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</si>
  <si>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</si>
  <si>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</si>
  <si>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</si>
  <si>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</si>
  <si>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</si>
  <si>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</si>
  <si>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</si>
  <si>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</si>
  <si>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</si>
  <si>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</si>
  <si>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</si>
  <si>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後期高齢者医療保険事業特別会計</t>
    <phoneticPr fontId="5"/>
  </si>
  <si>
    <t>駐車場事業特別会計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</si>
  <si>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</si>
  <si>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</si>
  <si>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</si>
  <si>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</si>
  <si>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</si>
  <si>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</si>
  <si>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</si>
  <si>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</si>
  <si>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</si>
  <si>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</si>
  <si>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</si>
  <si>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</si>
  <si>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</si>
  <si>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</si>
  <si>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</si>
  <si>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</si>
  <si>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</si>
  <si>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</si>
  <si>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</si>
  <si>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</si>
  <si>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</si>
  <si>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</si>
  <si>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</si>
  <si>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</si>
  <si>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</si>
  <si>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</si>
  <si>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</si>
  <si>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</si>
  <si>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</si>
  <si>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</si>
  <si>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</si>
  <si>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</si>
  <si>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</si>
  <si>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</si>
  <si>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</si>
  <si>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</si>
  <si>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</si>
  <si>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</si>
  <si>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</si>
  <si>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</si>
  <si>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</si>
  <si>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</si>
  <si>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</si>
  <si>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</si>
  <si>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</si>
  <si>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</si>
  <si>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</si>
  <si>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</si>
  <si>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</si>
  <si>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</si>
  <si>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</si>
  <si>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</si>
  <si>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</si>
  <si>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</si>
  <si>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</si>
  <si>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</si>
  <si>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</si>
  <si>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</si>
  <si>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</si>
  <si>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</si>
  <si>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</si>
  <si>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</si>
  <si>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</si>
  <si>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</si>
  <si>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</si>
  <si>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</si>
  <si>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</si>
  <si>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</si>
  <si>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</si>
  <si>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</si>
  <si>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</si>
  <si>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</si>
  <si>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</si>
  <si>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</si>
  <si>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</si>
  <si>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</si>
  <si>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</si>
  <si>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</si>
  <si>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</si>
  <si>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</si>
  <si>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</si>
  <si>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</si>
  <si>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</si>
  <si>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</si>
  <si>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</si>
  <si>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</si>
  <si>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</si>
  <si>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</si>
  <si>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</si>
  <si>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</si>
  <si>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</si>
  <si>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</si>
  <si>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</si>
  <si>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</si>
  <si>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</si>
  <si>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</si>
  <si>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</si>
  <si>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</si>
  <si>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</si>
  <si>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</si>
  <si>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</si>
  <si>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</si>
  <si>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</si>
  <si>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</si>
  <si>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</si>
  <si>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</si>
  <si>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</si>
  <si>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</si>
  <si>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</si>
  <si>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</si>
  <si>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</si>
  <si>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</si>
  <si>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</si>
  <si>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</si>
  <si>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</si>
  <si>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</si>
  <si>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</si>
  <si>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</si>
  <si>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</si>
  <si>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</si>
  <si>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</si>
  <si>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</si>
  <si>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</si>
  <si>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</si>
  <si>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</si>
  <si>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</si>
  <si>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</si>
  <si>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</si>
  <si>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</si>
  <si>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</si>
  <si>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</si>
  <si>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</si>
  <si>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</si>
  <si>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</si>
  <si>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</si>
  <si>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</si>
  <si>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</si>
  <si>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</si>
  <si>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1.34</t>
  </si>
  <si>
    <t>▲ 1.10</t>
  </si>
  <si>
    <t>▲ 5.08</t>
  </si>
  <si>
    <t>一般会計</t>
  </si>
  <si>
    <t>水道事業会計</t>
  </si>
  <si>
    <t>下水道事業会計</t>
  </si>
  <si>
    <t>後期高齢者医療保険事業特別会計</t>
  </si>
  <si>
    <t>国民健康保険事業勘定特別会計</t>
  </si>
  <si>
    <t>駐車場事業特別会計</t>
  </si>
  <si>
    <t>その他会計（赤字）</t>
  </si>
  <si>
    <t>その他会計（黒字）</t>
  </si>
  <si>
    <t>R02</t>
    <phoneticPr fontId="5"/>
  </si>
  <si>
    <t>R03</t>
    <phoneticPr fontId="5"/>
  </si>
  <si>
    <t>R04</t>
    <phoneticPr fontId="5"/>
  </si>
  <si>
    <t>R05</t>
    <phoneticPr fontId="5"/>
  </si>
  <si>
    <t>R06</t>
    <phoneticPr fontId="5"/>
  </si>
  <si>
    <t>地域振興基金</t>
    <rPh sb="0" eb="6">
      <t>チイキシンコウキキン</t>
    </rPh>
    <phoneticPr fontId="5"/>
  </si>
  <si>
    <t>ふるさと応援基金</t>
    <rPh sb="4" eb="8">
      <t>オウエンキキン</t>
    </rPh>
    <phoneticPr fontId="5"/>
  </si>
  <si>
    <t>公共施設整備基金</t>
    <rPh sb="0" eb="4">
      <t>コウキョウシセツ</t>
    </rPh>
    <rPh sb="4" eb="8">
      <t>セイビキキン</t>
    </rPh>
    <phoneticPr fontId="5"/>
  </si>
  <si>
    <t>ふるさと創生基金</t>
    <rPh sb="4" eb="8">
      <t>ソウセイキキン</t>
    </rPh>
    <phoneticPr fontId="5"/>
  </si>
  <si>
    <t>隠岐島油槽所整備基金</t>
    <rPh sb="0" eb="3">
      <t>オキトウ</t>
    </rPh>
    <rPh sb="3" eb="10">
      <t>ユソウショセイビキキン</t>
    </rPh>
    <phoneticPr fontId="5"/>
  </si>
  <si>
    <t>-</t>
    <phoneticPr fontId="2"/>
  </si>
  <si>
    <t>隠岐の島町文化振興財団</t>
    <rPh sb="0" eb="2">
      <t>オキ</t>
    </rPh>
    <rPh sb="3" eb="5">
      <t>シマチョウ</t>
    </rPh>
    <rPh sb="5" eb="7">
      <t>ブンカ</t>
    </rPh>
    <rPh sb="7" eb="9">
      <t>シンコウ</t>
    </rPh>
    <rPh sb="9" eb="11">
      <t>ザイダン</t>
    </rPh>
    <phoneticPr fontId="2"/>
  </si>
  <si>
    <t>-</t>
    <phoneticPr fontId="38"/>
  </si>
  <si>
    <t>ふせの里</t>
    <rPh sb="3" eb="4">
      <t>サト</t>
    </rPh>
    <phoneticPr fontId="2"/>
  </si>
  <si>
    <t>隠岐の島町農業公社</t>
    <rPh sb="0" eb="2">
      <t>オキ</t>
    </rPh>
    <rPh sb="3" eb="5">
      <t>シマチョウ</t>
    </rPh>
    <rPh sb="5" eb="7">
      <t>ノウギョウ</t>
    </rPh>
    <rPh sb="7" eb="9">
      <t>コウシャ</t>
    </rPh>
    <phoneticPr fontId="2"/>
  </si>
  <si>
    <t>島根県市町村総合事務組合（普通会計）</t>
    <rPh sb="0" eb="3">
      <t>シマネケン</t>
    </rPh>
    <rPh sb="3" eb="6">
      <t>シチョウソン</t>
    </rPh>
    <rPh sb="6" eb="8">
      <t>ソウゴウ</t>
    </rPh>
    <rPh sb="8" eb="10">
      <t>ジム</t>
    </rPh>
    <rPh sb="10" eb="12">
      <t>クミアイ</t>
    </rPh>
    <rPh sb="13" eb="15">
      <t>フツウ</t>
    </rPh>
    <rPh sb="15" eb="17">
      <t>カイケイ</t>
    </rPh>
    <phoneticPr fontId="2"/>
  </si>
  <si>
    <t>隠岐広域連合（普通会計）</t>
    <rPh sb="0" eb="2">
      <t>オキ</t>
    </rPh>
    <rPh sb="2" eb="4">
      <t>コウイキ</t>
    </rPh>
    <rPh sb="4" eb="6">
      <t>レンゴウ</t>
    </rPh>
    <rPh sb="7" eb="9">
      <t>フツウ</t>
    </rPh>
    <rPh sb="9" eb="11">
      <t>カイケイ</t>
    </rPh>
    <phoneticPr fontId="2"/>
  </si>
  <si>
    <t>隠岐広域連合（介護）</t>
    <rPh sb="0" eb="2">
      <t>オキ</t>
    </rPh>
    <rPh sb="2" eb="4">
      <t>コウイキ</t>
    </rPh>
    <rPh sb="4" eb="6">
      <t>レンゴウ</t>
    </rPh>
    <rPh sb="7" eb="9">
      <t>カイゴ</t>
    </rPh>
    <phoneticPr fontId="2"/>
  </si>
  <si>
    <t>島根県後期高齢者医療広域連合（普通会計）</t>
    <rPh sb="0" eb="3">
      <t>シマネケン</t>
    </rPh>
    <rPh sb="3" eb="5">
      <t>コウキ</t>
    </rPh>
    <rPh sb="5" eb="8">
      <t>コウレイシャ</t>
    </rPh>
    <rPh sb="8" eb="10">
      <t>イリョウ</t>
    </rPh>
    <rPh sb="10" eb="12">
      <t>コウイキ</t>
    </rPh>
    <rPh sb="12" eb="14">
      <t>レンゴウ</t>
    </rPh>
    <rPh sb="15" eb="17">
      <t>フツウ</t>
    </rPh>
    <rPh sb="17" eb="19">
      <t>カイケイ</t>
    </rPh>
    <phoneticPr fontId="2"/>
  </si>
  <si>
    <t>島根県後期高齢者医療広域連合（後期高齢）</t>
    <rPh sb="0" eb="3">
      <t>シマネケン</t>
    </rPh>
    <rPh sb="3" eb="5">
      <t>コウキ</t>
    </rPh>
    <rPh sb="5" eb="8">
      <t>コウレイシャ</t>
    </rPh>
    <rPh sb="8" eb="10">
      <t>イリョウ</t>
    </rPh>
    <rPh sb="10" eb="12">
      <t>コウイキ</t>
    </rPh>
    <rPh sb="12" eb="14">
      <t>レンゴウ</t>
    </rPh>
    <rPh sb="15" eb="17">
      <t>コウキ</t>
    </rPh>
    <rPh sb="17" eb="19">
      <t>コウレイ</t>
    </rPh>
    <phoneticPr fontId="2"/>
  </si>
  <si>
    <t>隠岐広域連合（隠岐病院）</t>
    <rPh sb="0" eb="2">
      <t>オキ</t>
    </rPh>
    <rPh sb="2" eb="4">
      <t>コウイキ</t>
    </rPh>
    <rPh sb="4" eb="6">
      <t>レンゴウ</t>
    </rPh>
    <rPh sb="7" eb="9">
      <t>オキ</t>
    </rPh>
    <rPh sb="9" eb="11">
      <t>ビョウイン</t>
    </rPh>
    <phoneticPr fontId="2"/>
  </si>
  <si>
    <t>隠岐広域連合（島前病院）</t>
    <rPh sb="0" eb="2">
      <t>オキ</t>
    </rPh>
    <rPh sb="2" eb="4">
      <t>コウイキ</t>
    </rPh>
    <rPh sb="4" eb="6">
      <t>レンゴウ</t>
    </rPh>
    <rPh sb="7" eb="9">
      <t>ドウゼン</t>
    </rPh>
    <rPh sb="9" eb="11">
      <t>ビョウイン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</si>
</sst>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FF7E-4E40-9FC4-265B3886CC6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349119</c:v>
                </c:pt>
                <c:pt idx="1">
                  <c:v>264541</c:v>
                </c:pt>
                <c:pt idx="2">
                  <c:v>296705</c:v>
                </c:pt>
                <c:pt idx="3">
                  <c:v>229599</c:v>
                </c:pt>
                <c:pt idx="4">
                  <c:v>316791</c:v>
                </c:pt>
              </c:numCache>
            </c:numRef>
          </c:val>
          <c:smooth val="0"/>
          <c:extLst>
            <c:ext xmlns:c16="http://schemas.microsoft.com/office/drawing/2014/chart" uri="{C3380CC4-5D6E-409C-BE32-E72D297353CC}">
              <c16:uniqueId val="{00000001-FF7E-4E40-9FC4-265B3886CC6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2.88</c:v>
                </c:pt>
                <c:pt idx="1">
                  <c:v>2.89</c:v>
                </c:pt>
                <c:pt idx="2">
                  <c:v>2.0699999999999998</c:v>
                </c:pt>
                <c:pt idx="3">
                  <c:v>3.02</c:v>
                </c:pt>
                <c:pt idx="4">
                  <c:v>2.2599999999999998</c:v>
                </c:pt>
              </c:numCache>
            </c:numRef>
          </c:val>
          <c:extLst>
            <c:ext xmlns:c16="http://schemas.microsoft.com/office/drawing/2014/chart" uri="{C3380CC4-5D6E-409C-BE32-E72D297353CC}">
              <c16:uniqueId val="{00000000-F3BF-4FC9-9CE3-05D3D4B582E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15.32</c:v>
                </c:pt>
                <c:pt idx="1">
                  <c:v>14.98</c:v>
                </c:pt>
                <c:pt idx="2">
                  <c:v>14.88</c:v>
                </c:pt>
                <c:pt idx="3">
                  <c:v>9.64</c:v>
                </c:pt>
                <c:pt idx="4">
                  <c:v>7.37</c:v>
                </c:pt>
              </c:numCache>
            </c:numRef>
          </c:val>
          <c:extLst>
            <c:ext xmlns:c16="http://schemas.microsoft.com/office/drawing/2014/chart" uri="{C3380CC4-5D6E-409C-BE32-E72D297353CC}">
              <c16:uniqueId val="{00000001-F3BF-4FC9-9CE3-05D3D4B582E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-1.34</c:v>
                </c:pt>
                <c:pt idx="1">
                  <c:v>7.0000000000000007E-2</c:v>
                </c:pt>
                <c:pt idx="2">
                  <c:v>-1.1000000000000001</c:v>
                </c:pt>
                <c:pt idx="3">
                  <c:v>0.79</c:v>
                </c:pt>
                <c:pt idx="4">
                  <c:v>-5.08</c:v>
                </c:pt>
              </c:numCache>
            </c:numRef>
          </c:val>
          <c:smooth val="0"/>
          <c:extLst>
            <c:ext xmlns:c16="http://schemas.microsoft.com/office/drawing/2014/chart" uri="{C3380CC4-5D6E-409C-BE32-E72D297353CC}">
              <c16:uniqueId val="{00000002-F3BF-4FC9-9CE3-05D3D4B582E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2.38</c:v>
                </c:pt>
                <c:pt idx="2">
                  <c:v>#N/A</c:v>
                </c:pt>
                <c:pt idx="3">
                  <c:v>2.68</c:v>
                </c:pt>
                <c:pt idx="4">
                  <c:v>#N/A</c:v>
                </c:pt>
                <c:pt idx="5">
                  <c:v>2.81</c:v>
                </c:pt>
                <c:pt idx="6">
                  <c:v>#N/A</c:v>
                </c:pt>
                <c:pt idx="7">
                  <c:v>3.29</c:v>
                </c:pt>
                <c:pt idx="8">
                  <c:v>0</c:v>
                </c:pt>
                <c:pt idx="9">
                  <c:v>0</c:v>
                </c:pt>
              </c:numCache>
            </c:numRef>
          </c:val>
          <c:extLst>
            <c:ext xmlns:c16="http://schemas.microsoft.com/office/drawing/2014/chart" uri="{C3380CC4-5D6E-409C-BE32-E72D297353CC}">
              <c16:uniqueId val="{00000000-A8CF-4FA2-8F20-FA9868AC3D0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8CF-4FA2-8F20-FA9868AC3D0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8CF-4FA2-8F20-FA9868AC3D0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8CF-4FA2-8F20-FA9868AC3D07}"/>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A8CF-4FA2-8F20-FA9868AC3D07}"/>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0.44</c:v>
                </c:pt>
                <c:pt idx="2">
                  <c:v>#N/A</c:v>
                </c:pt>
                <c:pt idx="3">
                  <c:v>0.56999999999999995</c:v>
                </c:pt>
                <c:pt idx="4">
                  <c:v>#N/A</c:v>
                </c:pt>
                <c:pt idx="5">
                  <c:v>0.03</c:v>
                </c:pt>
                <c:pt idx="6">
                  <c:v>#N/A</c:v>
                </c:pt>
                <c:pt idx="7">
                  <c:v>0.03</c:v>
                </c:pt>
                <c:pt idx="8">
                  <c:v>#N/A</c:v>
                </c:pt>
                <c:pt idx="9">
                  <c:v>0.02</c:v>
                </c:pt>
              </c:numCache>
            </c:numRef>
          </c:val>
          <c:extLst>
            <c:ext xmlns:c16="http://schemas.microsoft.com/office/drawing/2014/chart" uri="{C3380CC4-5D6E-409C-BE32-E72D297353CC}">
              <c16:uniqueId val="{00000005-A8CF-4FA2-8F20-FA9868AC3D07}"/>
            </c:ext>
          </c:extLst>
        </c:ser>
        <c:ser>
          <c:idx val="6"/>
          <c:order val="6"/>
          <c:tx>
            <c:strRef>
              <c:f>データシート!$A$33</c:f>
              <c:strCache>
                <c:ptCount val="1"/>
                <c:pt idx="0">
                  <c:v>後期高齢者医療保険事業特別会計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0.04</c:v>
                </c:pt>
                <c:pt idx="2">
                  <c:v>#N/A</c:v>
                </c:pt>
                <c:pt idx="3">
                  <c:v>0.04</c:v>
                </c:pt>
                <c:pt idx="4">
                  <c:v>#N/A</c:v>
                </c:pt>
                <c:pt idx="5">
                  <c:v>0.05</c:v>
                </c:pt>
                <c:pt idx="6">
                  <c:v>#N/A</c:v>
                </c:pt>
                <c:pt idx="7">
                  <c:v>0.06</c:v>
                </c:pt>
                <c:pt idx="8">
                  <c:v>#N/A</c:v>
                </c:pt>
                <c:pt idx="9">
                  <c:v>7.0000000000000007E-2</c:v>
                </c:pt>
              </c:numCache>
            </c:numRef>
          </c:val>
          <c:extLst>
            <c:ext xmlns:c16="http://schemas.microsoft.com/office/drawing/2014/chart" uri="{C3380CC4-5D6E-409C-BE32-E72D297353CC}">
              <c16:uniqueId val="{00000006-A8CF-4FA2-8F20-FA9868AC3D0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0.15</c:v>
                </c:pt>
              </c:numCache>
            </c:numRef>
          </c:val>
          <c:extLst>
            <c:ext xmlns:c16="http://schemas.microsoft.com/office/drawing/2014/chart" uri="{C3380CC4-5D6E-409C-BE32-E72D297353CC}">
              <c16:uniqueId val="{00000007-A8CF-4FA2-8F20-FA9868AC3D07}"/>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1.77</c:v>
                </c:pt>
              </c:numCache>
            </c:numRef>
          </c:val>
          <c:extLst>
            <c:ext xmlns:c16="http://schemas.microsoft.com/office/drawing/2014/chart" uri="{C3380CC4-5D6E-409C-BE32-E72D297353CC}">
              <c16:uniqueId val="{00000008-A8CF-4FA2-8F20-FA9868AC3D0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2.87</c:v>
                </c:pt>
                <c:pt idx="2">
                  <c:v>#N/A</c:v>
                </c:pt>
                <c:pt idx="3">
                  <c:v>2.87</c:v>
                </c:pt>
                <c:pt idx="4">
                  <c:v>#N/A</c:v>
                </c:pt>
                <c:pt idx="5">
                  <c:v>2.06</c:v>
                </c:pt>
                <c:pt idx="6">
                  <c:v>#N/A</c:v>
                </c:pt>
                <c:pt idx="7">
                  <c:v>3.01</c:v>
                </c:pt>
                <c:pt idx="8">
                  <c:v>#N/A</c:v>
                </c:pt>
                <c:pt idx="9">
                  <c:v>2.25</c:v>
                </c:pt>
              </c:numCache>
            </c:numRef>
          </c:val>
          <c:extLst>
            <c:ext xmlns:c16="http://schemas.microsoft.com/office/drawing/2014/chart" uri="{C3380CC4-5D6E-409C-BE32-E72D297353CC}">
              <c16:uniqueId val="{00000009-A8CF-4FA2-8F20-FA9868AC3D0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2249</c:v>
                </c:pt>
                <c:pt idx="5">
                  <c:v>2097</c:v>
                </c:pt>
                <c:pt idx="8">
                  <c:v>2178</c:v>
                </c:pt>
                <c:pt idx="11">
                  <c:v>2415</c:v>
                </c:pt>
                <c:pt idx="14">
                  <c:v>2410</c:v>
                </c:pt>
              </c:numCache>
            </c:numRef>
          </c:val>
          <c:extLst>
            <c:ext xmlns:c16="http://schemas.microsoft.com/office/drawing/2014/chart" uri="{C3380CC4-5D6E-409C-BE32-E72D297353CC}">
              <c16:uniqueId val="{00000000-2C63-41BE-9BA4-A2D5F34E0D7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C63-41BE-9BA4-A2D5F34E0D7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2</c:v>
                </c:pt>
                <c:pt idx="6">
                  <c:v>2</c:v>
                </c:pt>
                <c:pt idx="9">
                  <c:v>2</c:v>
                </c:pt>
                <c:pt idx="12">
                  <c:v>2</c:v>
                </c:pt>
              </c:numCache>
            </c:numRef>
          </c:val>
          <c:extLst>
            <c:ext xmlns:c16="http://schemas.microsoft.com/office/drawing/2014/chart" uri="{C3380CC4-5D6E-409C-BE32-E72D297353CC}">
              <c16:uniqueId val="{00000002-2C63-41BE-9BA4-A2D5F34E0D7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78</c:v>
                </c:pt>
                <c:pt idx="3">
                  <c:v>81</c:v>
                </c:pt>
                <c:pt idx="6">
                  <c:v>78</c:v>
                </c:pt>
                <c:pt idx="9">
                  <c:v>72</c:v>
                </c:pt>
                <c:pt idx="12">
                  <c:v>76</c:v>
                </c:pt>
              </c:numCache>
            </c:numRef>
          </c:val>
          <c:extLst>
            <c:ext xmlns:c16="http://schemas.microsoft.com/office/drawing/2014/chart" uri="{C3380CC4-5D6E-409C-BE32-E72D297353CC}">
              <c16:uniqueId val="{00000003-2C63-41BE-9BA4-A2D5F34E0D7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531</c:v>
                </c:pt>
                <c:pt idx="3">
                  <c:v>497</c:v>
                </c:pt>
                <c:pt idx="6">
                  <c:v>521</c:v>
                </c:pt>
                <c:pt idx="9">
                  <c:v>591</c:v>
                </c:pt>
                <c:pt idx="12">
                  <c:v>545</c:v>
                </c:pt>
              </c:numCache>
            </c:numRef>
          </c:val>
          <c:extLst>
            <c:ext xmlns:c16="http://schemas.microsoft.com/office/drawing/2014/chart" uri="{C3380CC4-5D6E-409C-BE32-E72D297353CC}">
              <c16:uniqueId val="{00000004-2C63-41BE-9BA4-A2D5F34E0D7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C63-41BE-9BA4-A2D5F34E0D7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C63-41BE-9BA4-A2D5F34E0D7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2358</c:v>
                </c:pt>
                <c:pt idx="3">
                  <c:v>2259</c:v>
                </c:pt>
                <c:pt idx="6">
                  <c:v>2382</c:v>
                </c:pt>
                <c:pt idx="9">
                  <c:v>2622</c:v>
                </c:pt>
                <c:pt idx="12">
                  <c:v>2357</c:v>
                </c:pt>
              </c:numCache>
            </c:numRef>
          </c:val>
          <c:extLst>
            <c:ext xmlns:c16="http://schemas.microsoft.com/office/drawing/2014/chart" uri="{C3380CC4-5D6E-409C-BE32-E72D297353CC}">
              <c16:uniqueId val="{00000007-2C63-41BE-9BA4-A2D5F34E0D7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720</c:v>
                </c:pt>
                <c:pt idx="2">
                  <c:v>#N/A</c:v>
                </c:pt>
                <c:pt idx="3">
                  <c:v>#N/A</c:v>
                </c:pt>
                <c:pt idx="4">
                  <c:v>742</c:v>
                </c:pt>
                <c:pt idx="5">
                  <c:v>#N/A</c:v>
                </c:pt>
                <c:pt idx="6">
                  <c:v>#N/A</c:v>
                </c:pt>
                <c:pt idx="7">
                  <c:v>805</c:v>
                </c:pt>
                <c:pt idx="8">
                  <c:v>#N/A</c:v>
                </c:pt>
                <c:pt idx="9">
                  <c:v>#N/A</c:v>
                </c:pt>
                <c:pt idx="10">
                  <c:v>872</c:v>
                </c:pt>
                <c:pt idx="11">
                  <c:v>#N/A</c:v>
                </c:pt>
                <c:pt idx="12">
                  <c:v>#N/A</c:v>
                </c:pt>
                <c:pt idx="13">
                  <c:v>570</c:v>
                </c:pt>
                <c:pt idx="14">
                  <c:v>#N/A</c:v>
                </c:pt>
              </c:numCache>
            </c:numRef>
          </c:val>
          <c:smooth val="0"/>
          <c:extLst>
            <c:ext xmlns:c16="http://schemas.microsoft.com/office/drawing/2014/chart" uri="{C3380CC4-5D6E-409C-BE32-E72D297353CC}">
              <c16:uniqueId val="{00000008-2C63-41BE-9BA4-A2D5F34E0D7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23728</c:v>
                </c:pt>
                <c:pt idx="5">
                  <c:v>24282</c:v>
                </c:pt>
                <c:pt idx="8">
                  <c:v>24818</c:v>
                </c:pt>
                <c:pt idx="11">
                  <c:v>24485</c:v>
                </c:pt>
                <c:pt idx="14">
                  <c:v>25653</c:v>
                </c:pt>
              </c:numCache>
            </c:numRef>
          </c:val>
          <c:extLst>
            <c:ext xmlns:c16="http://schemas.microsoft.com/office/drawing/2014/chart" uri="{C3380CC4-5D6E-409C-BE32-E72D297353CC}">
              <c16:uniqueId val="{00000000-4B9E-4547-9790-33AF3091634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1347</c:v>
                </c:pt>
                <c:pt idx="5">
                  <c:v>1380</c:v>
                </c:pt>
                <c:pt idx="8">
                  <c:v>1268</c:v>
                </c:pt>
                <c:pt idx="11">
                  <c:v>1230</c:v>
                </c:pt>
                <c:pt idx="14">
                  <c:v>1359</c:v>
                </c:pt>
              </c:numCache>
            </c:numRef>
          </c:val>
          <c:extLst>
            <c:ext xmlns:c16="http://schemas.microsoft.com/office/drawing/2014/chart" uri="{C3380CC4-5D6E-409C-BE32-E72D297353CC}">
              <c16:uniqueId val="{00000001-4B9E-4547-9790-33AF3091634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3251</c:v>
                </c:pt>
                <c:pt idx="5">
                  <c:v>3641</c:v>
                </c:pt>
                <c:pt idx="8">
                  <c:v>3815</c:v>
                </c:pt>
                <c:pt idx="11">
                  <c:v>3073</c:v>
                </c:pt>
                <c:pt idx="14">
                  <c:v>2472</c:v>
                </c:pt>
              </c:numCache>
            </c:numRef>
          </c:val>
          <c:extLst>
            <c:ext xmlns:c16="http://schemas.microsoft.com/office/drawing/2014/chart" uri="{C3380CC4-5D6E-409C-BE32-E72D297353CC}">
              <c16:uniqueId val="{00000002-4B9E-4547-9790-33AF3091634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9E-4547-9790-33AF3091634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9E-4547-9790-33AF3091634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9E-4547-9790-33AF3091634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1900</c:v>
                </c:pt>
                <c:pt idx="3">
                  <c:v>1745</c:v>
                </c:pt>
                <c:pt idx="6">
                  <c:v>2041</c:v>
                </c:pt>
                <c:pt idx="9">
                  <c:v>2029</c:v>
                </c:pt>
                <c:pt idx="12">
                  <c:v>2123</c:v>
                </c:pt>
              </c:numCache>
            </c:numRef>
          </c:val>
          <c:extLst>
            <c:ext xmlns:c16="http://schemas.microsoft.com/office/drawing/2014/chart" uri="{C3380CC4-5D6E-409C-BE32-E72D297353CC}">
              <c16:uniqueId val="{00000006-4B9E-4547-9790-33AF3091634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659</c:v>
                </c:pt>
                <c:pt idx="3">
                  <c:v>700</c:v>
                </c:pt>
                <c:pt idx="6">
                  <c:v>784</c:v>
                </c:pt>
                <c:pt idx="9">
                  <c:v>758</c:v>
                </c:pt>
                <c:pt idx="12">
                  <c:v>806</c:v>
                </c:pt>
              </c:numCache>
            </c:numRef>
          </c:val>
          <c:extLst>
            <c:ext xmlns:c16="http://schemas.microsoft.com/office/drawing/2014/chart" uri="{C3380CC4-5D6E-409C-BE32-E72D297353CC}">
              <c16:uniqueId val="{00000007-4B9E-4547-9790-33AF3091634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6700</c:v>
                </c:pt>
                <c:pt idx="3">
                  <c:v>6851</c:v>
                </c:pt>
                <c:pt idx="6">
                  <c:v>6832</c:v>
                </c:pt>
                <c:pt idx="9">
                  <c:v>6823</c:v>
                </c:pt>
                <c:pt idx="12">
                  <c:v>6842</c:v>
                </c:pt>
              </c:numCache>
            </c:numRef>
          </c:val>
          <c:extLst>
            <c:ext xmlns:c16="http://schemas.microsoft.com/office/drawing/2014/chart" uri="{C3380CC4-5D6E-409C-BE32-E72D297353CC}">
              <c16:uniqueId val="{00000008-4B9E-4547-9790-33AF3091634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c:v>
                </c:pt>
                <c:pt idx="3">
                  <c:v>6</c:v>
                </c:pt>
                <c:pt idx="6">
                  <c:v>5</c:v>
                </c:pt>
                <c:pt idx="9">
                  <c:v>3</c:v>
                </c:pt>
                <c:pt idx="12">
                  <c:v>2</c:v>
                </c:pt>
              </c:numCache>
            </c:numRef>
          </c:val>
          <c:extLst>
            <c:ext xmlns:c16="http://schemas.microsoft.com/office/drawing/2014/chart" uri="{C3380CC4-5D6E-409C-BE32-E72D297353CC}">
              <c16:uniqueId val="{00000009-4B9E-4547-9790-33AF3091634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27470</c:v>
                </c:pt>
                <c:pt idx="3">
                  <c:v>28354</c:v>
                </c:pt>
                <c:pt idx="6">
                  <c:v>29225</c:v>
                </c:pt>
                <c:pt idx="9">
                  <c:v>28138</c:v>
                </c:pt>
                <c:pt idx="12">
                  <c:v>30562</c:v>
                </c:pt>
              </c:numCache>
            </c:numRef>
          </c:val>
          <c:extLst>
            <c:ext xmlns:c16="http://schemas.microsoft.com/office/drawing/2014/chart" uri="{C3380CC4-5D6E-409C-BE32-E72D297353CC}">
              <c16:uniqueId val="{0000000A-4B9E-4547-9790-33AF3091634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8411</c:v>
                </c:pt>
                <c:pt idx="2">
                  <c:v>#N/A</c:v>
                </c:pt>
                <c:pt idx="3">
                  <c:v>#N/A</c:v>
                </c:pt>
                <c:pt idx="4">
                  <c:v>8354</c:v>
                </c:pt>
                <c:pt idx="5">
                  <c:v>#N/A</c:v>
                </c:pt>
                <c:pt idx="6">
                  <c:v>#N/A</c:v>
                </c:pt>
                <c:pt idx="7">
                  <c:v>8985</c:v>
                </c:pt>
                <c:pt idx="8">
                  <c:v>#N/A</c:v>
                </c:pt>
                <c:pt idx="9">
                  <c:v>#N/A</c:v>
                </c:pt>
                <c:pt idx="10">
                  <c:v>8962</c:v>
                </c:pt>
                <c:pt idx="11">
                  <c:v>#N/A</c:v>
                </c:pt>
                <c:pt idx="12">
                  <c:v>#N/A</c:v>
                </c:pt>
                <c:pt idx="13">
                  <c:v>10851</c:v>
                </c:pt>
                <c:pt idx="14">
                  <c:v>#N/A</c:v>
                </c:pt>
              </c:numCache>
            </c:numRef>
          </c:val>
          <c:smooth val="0"/>
          <c:extLst>
            <c:ext xmlns:c16="http://schemas.microsoft.com/office/drawing/2014/chart" uri="{C3380CC4-5D6E-409C-BE32-E72D297353CC}">
              <c16:uniqueId val="{0000000B-4B9E-4547-9790-33AF3091634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1280</c:v>
                </c:pt>
                <c:pt idx="1">
                  <c:v>859</c:v>
                </c:pt>
                <c:pt idx="2">
                  <c:v>665</c:v>
                </c:pt>
              </c:numCache>
            </c:numRef>
          </c:val>
          <c:extLst>
            <c:ext xmlns:c16="http://schemas.microsoft.com/office/drawing/2014/chart" uri="{C3380CC4-5D6E-409C-BE32-E72D297353CC}">
              <c16:uniqueId val="{00000000-643C-40CB-ABF7-789387E4C1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1725</c:v>
                </c:pt>
                <c:pt idx="1">
                  <c:v>1413</c:v>
                </c:pt>
                <c:pt idx="2">
                  <c:v>1223</c:v>
                </c:pt>
              </c:numCache>
            </c:numRef>
          </c:val>
          <c:extLst>
            <c:ext xmlns:c16="http://schemas.microsoft.com/office/drawing/2014/chart" uri="{C3380CC4-5D6E-409C-BE32-E72D297353CC}">
              <c16:uniqueId val="{00000001-643C-40CB-ABF7-789387E4C1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2058</c:v>
                </c:pt>
                <c:pt idx="1">
                  <c:v>1905</c:v>
                </c:pt>
                <c:pt idx="2">
                  <c:v>1464</c:v>
                </c:pt>
              </c:numCache>
            </c:numRef>
          </c:val>
          <c:extLst>
            <c:ext xmlns:c16="http://schemas.microsoft.com/office/drawing/2014/chart" uri="{C3380CC4-5D6E-409C-BE32-E72D297353CC}">
              <c16:uniqueId val="{00000002-643C-40CB-ABF7-789387E4C1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島根県隠岐の島町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年頃から普通建設事業費が増加していることにより、比率は徐々に上昇していたが、</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に限っては</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繰上償還の影響により減に転じている。</a:t>
          </a:r>
        </a:p>
        <a:p>
          <a:r>
            <a:rPr kumimoji="1" lang="ja-JP" altLang="en-US" sz="1400">
              <a:latin typeface="ＭＳ ゴシック" pitchFamily="49" charset="-128"/>
              <a:ea typeface="ＭＳ ゴシック" pitchFamily="49" charset="-128"/>
            </a:rPr>
            <a:t>　公営企業債元利償還金に対する繰入金については、下水道整備事業を推進していることから年々増加傾向にある。</a:t>
          </a:r>
        </a:p>
        <a:p>
          <a:r>
            <a:rPr kumimoji="1" lang="ja-JP" altLang="en-US" sz="1400">
              <a:latin typeface="ＭＳ ゴシック" pitchFamily="49" charset="-128"/>
              <a:ea typeface="ＭＳ ゴシック" pitchFamily="49" charset="-128"/>
            </a:rPr>
            <a:t>　今後も大規模事業を計画しており、地方債新規発行額増大による元利償還金の増加が予想されるが、国県補助等財源確保と、有利な地方債を発行することで負担の抑制に努めたい。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利用無</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島根県隠岐の島町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年度より大規模事業実施の財源として地方債を発行したため、借入額が償還額を上回り、地方債現在高が増加したため、将来負担額も増額している。</a:t>
          </a:r>
        </a:p>
        <a:p>
          <a:r>
            <a:rPr kumimoji="1" lang="ja-JP" altLang="en-US" sz="1400">
              <a:latin typeface="ＭＳ ゴシック" pitchFamily="49" charset="-128"/>
              <a:ea typeface="ＭＳ ゴシック" pitchFamily="49" charset="-128"/>
            </a:rPr>
            <a:t>　地方債の新規発行にあたっては基準財政需要額に算入される有利な起債を借入れることによって、将来負担比率抑制を図ってきたが、償還額よりも多い借入額となる年度が続いているため、大規模事業の計画予定を後年度にローリングさせていくことも含めて、新規発行を抑制する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とはいえ、今後数年間は大規模事業が実施されるため、予算確保のため基金取崩を行う必要があることを考えると、充当可能財源が減少する上に、将来負担額も上昇に転じると見られることから将来負担比率についても上昇していくと思わ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島根県隠岐の島町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積立額が減少したことに加えて、財政調整・減債基金の取崩し（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百万円）や地域振興基金等特別目的基金の取崩し（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百万円）など、合計で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面大規模事業が続くため、基金を取り崩しながらの財政運営が続くものと見込まれるが、重点施策の着実な実行と、財政全般の健全化・効率化、それぞれのバランスを取りながら、早期に本町の本来あるべき身の丈に合った財政運営に変え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地域振興基金：隠岐の島町まち・ひと・しごと創生総合戦略に基づく重点事業に要する費用に充てる。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隠岐の島応援基金：ふるさと納税等によるふるさと寄附金を積み立て、青少年教育又は地域文化の振興に資する事業、医療又は保健・福祉の充実に資する事業、竹島の領土権の確立に資する事業、自然環境の保存・整備に資する事業等に要する費用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地域振興基金：隠岐の島町総合戦略に基づく重点事業への充当による取り崩し。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ふるさと隠岐の島応援基金：ふるさと寄付金の積み立てと、青少年教育・竹島の領土権確立・医療又は保健・福祉の充実への充当による取り崩し。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公共施設整備基金：公共施設整備事業（支所診療所複合施設）への充当による取崩し。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地域振興基金：総合振興計画に基づく重点事業を着実に推進するため、計画的に取り崩して活用していく。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年度は、取り崩しによる一般会計への繰入</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百万円を行い、歳計剰余金等の積立を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今後、大規模事業が続くため、基金の取り崩しを継続して行う予定ではあるが、既存事業の見直しを行いながら取り崩しを極力抑えていきたい。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年度は、特別会計からの繰入金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百万円を積立てたが、一般会計へ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今後も大規模事業が続き、財源で多額の地方債を発行することから、令和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年度同様に繰上償還等を検討する必要がある。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島根県隠岐の島町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13,036
12,945
242.82
20,828,877
20,497,994
203,580
9,023,447
30,561,924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が続くなか、個人所得税や法人税の大幅な増収が見込めない上、離島という地理的条件から大企業の誘致も難しく、税収構造は非常に脆弱である。そのため財政力指数は類似団体を大きく下回っており、その状況に大きな変化は見られない。</a:t>
          </a:r>
        </a:p>
        <a:p>
          <a:r>
            <a:rPr kumimoji="1" lang="ja-JP" altLang="en-US" sz="1300">
              <a:latin typeface="ＭＳ Ｐゴシック" panose="020B0600070205080204" pitchFamily="50" charset="-128"/>
              <a:ea typeface="ＭＳ Ｐゴシック" panose="020B0600070205080204" pitchFamily="50" charset="-128"/>
            </a:rPr>
            <a:t>　観光・農林水産業振興のほか、新たな産業創出も視野に入れ、税収基盤の強化を図るとともに、行財政改革の確実な実施により、財政の健全化を図っていく。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144992</xdr:rowOff>
    </xdr:from>
    <xdr:to>
      <xdr:col>23</xdr:col>
      <xdr:colOff>133350</xdr:colOff>
      <xdr:row>44</xdr:row>
      <xdr:rowOff>155046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688792"/>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144992</xdr:rowOff>
    </xdr:from>
    <xdr:to>
      <xdr:col>19</xdr:col>
      <xdr:colOff>133350</xdr:colOff>
      <xdr:row>44</xdr:row>
      <xdr:rowOff>155046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68879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144992</xdr:rowOff>
    </xdr:from>
    <xdr:to>
      <xdr:col>15</xdr:col>
      <xdr:colOff>82550</xdr:colOff>
      <xdr:row>44</xdr:row>
      <xdr:rowOff>144992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144992</xdr:rowOff>
    </xdr:from>
    <xdr:to>
      <xdr:col>11</xdr:col>
      <xdr:colOff>31750</xdr:colOff>
      <xdr:row>44</xdr:row>
      <xdr:rowOff>144992</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94192</xdr:rowOff>
    </xdr:from>
    <xdr:to>
      <xdr:col>23</xdr:col>
      <xdr:colOff>184150</xdr:colOff>
      <xdr:row>45</xdr:row>
      <xdr:rowOff>24342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161519</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533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104246</xdr:rowOff>
    </xdr:from>
    <xdr:to>
      <xdr:col>19</xdr:col>
      <xdr:colOff>184150</xdr:colOff>
      <xdr:row>45</xdr:row>
      <xdr:rowOff>34396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64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19173</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73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94192</xdr:rowOff>
    </xdr:from>
    <xdr:to>
      <xdr:col>15</xdr:col>
      <xdr:colOff>133350</xdr:colOff>
      <xdr:row>45</xdr:row>
      <xdr:rowOff>24342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9119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94192</xdr:rowOff>
    </xdr:from>
    <xdr:to>
      <xdr:col>11</xdr:col>
      <xdr:colOff>82550</xdr:colOff>
      <xdr:row>45</xdr:row>
      <xdr:rowOff>24342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9119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94192</xdr:rowOff>
    </xdr:from>
    <xdr:to>
      <xdr:col>7</xdr:col>
      <xdr:colOff>31750</xdr:colOff>
      <xdr:row>45</xdr:row>
      <xdr:rowOff>24342</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9119</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歳入における経常一般財源が年々減少するなか、地方債の新規発行抑制等の成果で類似団体内平均値と同程度の水準を維持してきた。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年度においては、</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に行った繰上償還の影響により公債費が減少しており、その結果比率が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繰上償還の影響は</a:t>
          </a:r>
          <a:r>
            <a:rPr kumimoji="1" lang="en-US" altLang="ja-JP" sz="1300">
              <a:latin typeface="ＭＳ Ｐゴシック" panose="020B0600070205080204" pitchFamily="50" charset="-128"/>
              <a:ea typeface="ＭＳ Ｐゴシック" panose="020B0600070205080204" pitchFamily="50" charset="-128"/>
            </a:rPr>
            <a:t>R7</a:t>
          </a:r>
          <a:r>
            <a:rPr kumimoji="1" lang="ja-JP" altLang="en-US" sz="1300">
              <a:latin typeface="ＭＳ Ｐゴシック" panose="020B0600070205080204" pitchFamily="50" charset="-128"/>
              <a:ea typeface="ＭＳ Ｐゴシック" panose="020B0600070205080204" pitchFamily="50" charset="-128"/>
            </a:rPr>
            <a:t>にも及ぶが、それ以降は、ここ数年続く大規模事業の財源とした町債の償還が始まることで数値の悪化が予想される。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119804</xdr:rowOff>
    </xdr:from>
    <xdr:to>
      <xdr:col>23</xdr:col>
      <xdr:colOff>133350</xdr:colOff>
      <xdr:row>65</xdr:row>
      <xdr:rowOff>28787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092604"/>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113471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1086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635</xdr:rowOff>
    </xdr:from>
    <xdr:to>
      <xdr:col>19</xdr:col>
      <xdr:colOff>133350</xdr:colOff>
      <xdr:row>65</xdr:row>
      <xdr:rowOff>28787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144885"/>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67521</xdr:rowOff>
    </xdr:from>
    <xdr:to>
      <xdr:col>15</xdr:col>
      <xdr:colOff>82550</xdr:colOff>
      <xdr:row>65</xdr:row>
      <xdr:rowOff>635</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040321"/>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67521</xdr:rowOff>
    </xdr:from>
    <xdr:to>
      <xdr:col>11</xdr:col>
      <xdr:colOff>31750</xdr:colOff>
      <xdr:row>65</xdr:row>
      <xdr:rowOff>12700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040321"/>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69004</xdr:rowOff>
    </xdr:from>
    <xdr:to>
      <xdr:col>23</xdr:col>
      <xdr:colOff>184150</xdr:colOff>
      <xdr:row>64</xdr:row>
      <xdr:rowOff>170604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85531</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149437</xdr:rowOff>
    </xdr:from>
    <xdr:to>
      <xdr:col>19</xdr:col>
      <xdr:colOff>184150</xdr:colOff>
      <xdr:row>65</xdr:row>
      <xdr:rowOff>79587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64364</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08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121285</xdr:rowOff>
    </xdr:from>
    <xdr:to>
      <xdr:col>15</xdr:col>
      <xdr:colOff>133350</xdr:colOff>
      <xdr:row>65</xdr:row>
      <xdr:rowOff>51435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36212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16721</xdr:rowOff>
    </xdr:from>
    <xdr:to>
      <xdr:col>11</xdr:col>
      <xdr:colOff>82550</xdr:colOff>
      <xdr:row>64</xdr:row>
      <xdr:rowOff>118321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98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103098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07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133350</xdr:rowOff>
    </xdr:from>
    <xdr:to>
      <xdr:col>7</xdr:col>
      <xdr:colOff>31750</xdr:colOff>
      <xdr:row>65</xdr:row>
      <xdr:rowOff>63500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73677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87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[344,444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離島という地域特性から他自治体との社会福祉施設・環境衛生施設等の広域連携が難しく、各施設の運営コストが高くなっている。</a:t>
          </a:r>
        </a:p>
        <a:p>
          <a:r>
            <a:rPr kumimoji="1" lang="ja-JP" altLang="en-US" sz="1300">
              <a:latin typeface="ＭＳ Ｐゴシック" panose="020B0600070205080204" pitchFamily="50" charset="-128"/>
              <a:ea typeface="ＭＳ Ｐゴシック" panose="020B0600070205080204" pitchFamily="50" charset="-128"/>
            </a:rPr>
            <a:t>　また、集落が点在している為、交通機関の維持やスクールバスの運行、ごみ収集等の行政コストが全般的に割高となっている。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年度については、人件費・物件費ともに前年と比べ増加しており、人口の減少幅の方も大きいため</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人当たりの単価が増加している。</a:t>
          </a:r>
        </a:p>
        <a:p>
          <a:r>
            <a:rPr kumimoji="1" lang="ja-JP" altLang="en-US" sz="1300">
              <a:latin typeface="ＭＳ Ｐゴシック" panose="020B0600070205080204" pitchFamily="50" charset="-128"/>
              <a:ea typeface="ＭＳ Ｐゴシック" panose="020B0600070205080204" pitchFamily="50" charset="-128"/>
            </a:rPr>
            <a:t>　その他、物価高騰や労務単価の上昇、雇用確保の難しさなどの影響で、業務委託費が年々増加する状況があり、改善は難しい状況にある。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30138</xdr:rowOff>
    </xdr:from>
    <xdr:to>
      <xdr:col>23</xdr:col>
      <xdr:colOff>133350</xdr:colOff>
      <xdr:row>84</xdr:row>
      <xdr:rowOff>91486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31938"/>
          <a:ext cx="838200" cy="6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6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21983</xdr:rowOff>
    </xdr:from>
    <xdr:to>
      <xdr:col>19</xdr:col>
      <xdr:colOff>133350</xdr:colOff>
      <xdr:row>84</xdr:row>
      <xdr:rowOff>30138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423783"/>
          <a:ext cx="889000" cy="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161017</xdr:rowOff>
    </xdr:from>
    <xdr:to>
      <xdr:col>15</xdr:col>
      <xdr:colOff>82550</xdr:colOff>
      <xdr:row>84</xdr:row>
      <xdr:rowOff>21983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91367"/>
          <a:ext cx="889000" cy="3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5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160975</xdr:rowOff>
    </xdr:from>
    <xdr:to>
      <xdr:col>11</xdr:col>
      <xdr:colOff>31750</xdr:colOff>
      <xdr:row>83</xdr:row>
      <xdr:rowOff>161017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91325"/>
          <a:ext cx="8890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35520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2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40686</xdr:rowOff>
    </xdr:from>
    <xdr:to>
      <xdr:col>23</xdr:col>
      <xdr:colOff>184150</xdr:colOff>
      <xdr:row>84</xdr:row>
      <xdr:rowOff>142286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4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12763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1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150788</xdr:rowOff>
    </xdr:from>
    <xdr:to>
      <xdr:col>19</xdr:col>
      <xdr:colOff>184150</xdr:colOff>
      <xdr:row>84</xdr:row>
      <xdr:rowOff>80938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8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65715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67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142633</xdr:rowOff>
    </xdr:from>
    <xdr:to>
      <xdr:col>15</xdr:col>
      <xdr:colOff>133350</xdr:colOff>
      <xdr:row>84</xdr:row>
      <xdr:rowOff>72783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7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57560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5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110217</xdr:rowOff>
    </xdr:from>
    <xdr:to>
      <xdr:col>11</xdr:col>
      <xdr:colOff>82550</xdr:colOff>
      <xdr:row>84</xdr:row>
      <xdr:rowOff>40367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4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25144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42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110175</xdr:rowOff>
    </xdr:from>
    <xdr:to>
      <xdr:col>7</xdr:col>
      <xdr:colOff>31750</xdr:colOff>
      <xdr:row>84</xdr:row>
      <xdr:rowOff>40325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25102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2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年の町村合併以降、平成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年度までは給与カットを実施していたため類似団体と比較し低い水準にあった。人員削減が計画通りに進んだこともあり、平成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年より段階的に給与カットを緩和したため、それ以降は類似団体と比較して高い水準で推移している。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今後も国の給与制度に準拠し、適正に運用を行っていく。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77611</xdr:rowOff>
    </xdr:from>
    <xdr:to>
      <xdr:col>81</xdr:col>
      <xdr:colOff>44450</xdr:colOff>
      <xdr:row>87</xdr:row>
      <xdr:rowOff>104422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99376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77611</xdr:rowOff>
    </xdr:from>
    <xdr:to>
      <xdr:col>77</xdr:col>
      <xdr:colOff>44450</xdr:colOff>
      <xdr:row>87</xdr:row>
      <xdr:rowOff>131234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99376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131234</xdr:rowOff>
    </xdr:from>
    <xdr:to>
      <xdr:col>72</xdr:col>
      <xdr:colOff>203200</xdr:colOff>
      <xdr:row>87</xdr:row>
      <xdr:rowOff>131234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0473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104422</xdr:rowOff>
    </xdr:from>
    <xdr:to>
      <xdr:col>68</xdr:col>
      <xdr:colOff>152400</xdr:colOff>
      <xdr:row>87</xdr:row>
      <xdr:rowOff>131234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020572"/>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15116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53622</xdr:rowOff>
    </xdr:from>
    <xdr:to>
      <xdr:col>81</xdr:col>
      <xdr:colOff>95250</xdr:colOff>
      <xdr:row>87</xdr:row>
      <xdr:rowOff>155222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25699</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4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26811</xdr:rowOff>
    </xdr:from>
    <xdr:to>
      <xdr:col>77</xdr:col>
      <xdr:colOff>95250</xdr:colOff>
      <xdr:row>87</xdr:row>
      <xdr:rowOff>128411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113188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2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166811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80434</xdr:rowOff>
    </xdr:from>
    <xdr:to>
      <xdr:col>68</xdr:col>
      <xdr:colOff>203200</xdr:colOff>
      <xdr:row>88</xdr:row>
      <xdr:rowOff>10584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166811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139999</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ごみ・し尿処理、給食センター等部分的に民間委託等の推進を図ってきたものの離島という地理的条件の特殊性や人口減少が続いていることもあり、類似団体と比較すると高い数値となっている。</a:t>
          </a:r>
        </a:p>
        <a:p>
          <a:r>
            <a:rPr kumimoji="1" lang="ja-JP" altLang="en-US" sz="1300">
              <a:latin typeface="ＭＳ Ｐゴシック" panose="020B0600070205080204" pitchFamily="50" charset="-128"/>
              <a:ea typeface="ＭＳ Ｐゴシック" panose="020B0600070205080204" pitchFamily="50" charset="-128"/>
            </a:rPr>
            <a:t>　今後、事務事業の見直しや、事務効率化、民間委託等をさらに進めつつ職員数の適正化を図っていく。なお、当該数値は地方公務員給与実態調査の前年度数値を引用したものである。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122987</xdr:rowOff>
    </xdr:from>
    <xdr:to>
      <xdr:col>81</xdr:col>
      <xdr:colOff>44450</xdr:colOff>
      <xdr:row>64</xdr:row>
      <xdr:rowOff>46127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924337"/>
          <a:ext cx="838200" cy="9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110439</xdr:rowOff>
    </xdr:from>
    <xdr:to>
      <xdr:col>77</xdr:col>
      <xdr:colOff>44450</xdr:colOff>
      <xdr:row>63</xdr:row>
      <xdr:rowOff>122987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911789"/>
          <a:ext cx="8890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95962</xdr:rowOff>
    </xdr:from>
    <xdr:to>
      <xdr:col>72</xdr:col>
      <xdr:colOff>203200</xdr:colOff>
      <xdr:row>63</xdr:row>
      <xdr:rowOff>110439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897312"/>
          <a:ext cx="8890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3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87757</xdr:rowOff>
    </xdr:from>
    <xdr:to>
      <xdr:col>68</xdr:col>
      <xdr:colOff>152400</xdr:colOff>
      <xdr:row>63</xdr:row>
      <xdr:rowOff>95962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889107"/>
          <a:ext cx="889000" cy="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16146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166777</xdr:rowOff>
    </xdr:from>
    <xdr:to>
      <xdr:col>81</xdr:col>
      <xdr:colOff>95250</xdr:colOff>
      <xdr:row>64</xdr:row>
      <xdr:rowOff>96927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96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138854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94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72187</xdr:rowOff>
    </xdr:from>
    <xdr:to>
      <xdr:col>77</xdr:col>
      <xdr:colOff>95250</xdr:colOff>
      <xdr:row>64</xdr:row>
      <xdr:rowOff>2337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87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158564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95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59639</xdr:rowOff>
    </xdr:from>
    <xdr:to>
      <xdr:col>73</xdr:col>
      <xdr:colOff>44450</xdr:colOff>
      <xdr:row>63</xdr:row>
      <xdr:rowOff>161239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86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146016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94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45162</xdr:rowOff>
    </xdr:from>
    <xdr:to>
      <xdr:col>68</xdr:col>
      <xdr:colOff>203200</xdr:colOff>
      <xdr:row>63</xdr:row>
      <xdr:rowOff>146762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84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131539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93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36957</xdr:rowOff>
    </xdr:from>
    <xdr:to>
      <xdr:col>64</xdr:col>
      <xdr:colOff>152400</xdr:colOff>
      <xdr:row>63</xdr:row>
      <xdr:rowOff>138557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83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123334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92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年度の地方債償還の状況は、</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実施の繰上償還の影響により、前年度より</a:t>
          </a:r>
          <a:r>
            <a:rPr kumimoji="1" lang="en-US" altLang="ja-JP" sz="1300">
              <a:latin typeface="ＭＳ Ｐゴシック" panose="020B0600070205080204" pitchFamily="50" charset="-128"/>
              <a:ea typeface="ＭＳ Ｐゴシック" panose="020B0600070205080204" pitchFamily="50" charset="-128"/>
            </a:rPr>
            <a:t>294</a:t>
          </a:r>
          <a:r>
            <a:rPr kumimoji="1" lang="ja-JP" altLang="en-US" sz="1300">
              <a:latin typeface="ＭＳ Ｐゴシック" panose="020B0600070205080204" pitchFamily="50" charset="-128"/>
              <a:ea typeface="ＭＳ Ｐゴシック" panose="020B0600070205080204" pitchFamily="50" charset="-128"/>
            </a:rPr>
            <a:t>百万円の減となり、全体として</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ヵ年平均が</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今後は近年の大規模事業実施に係る元金償還が続き、分子・分母がともに増加し、比率は緩やかに増加していくことが想定され、</a:t>
          </a:r>
          <a:r>
            <a:rPr kumimoji="1" lang="en-US" altLang="ja-JP" sz="1300">
              <a:latin typeface="ＭＳ Ｐゴシック" panose="020B0600070205080204" pitchFamily="50" charset="-128"/>
              <a:ea typeface="ＭＳ Ｐゴシック" panose="020B0600070205080204" pitchFamily="50" charset="-128"/>
            </a:rPr>
            <a:t>R11</a:t>
          </a:r>
          <a:r>
            <a:rPr kumimoji="1" lang="ja-JP" altLang="en-US" sz="1300">
              <a:latin typeface="ＭＳ Ｐゴシック" panose="020B0600070205080204" pitchFamily="50" charset="-128"/>
              <a:ea typeface="ＭＳ Ｐゴシック" panose="020B0600070205080204" pitchFamily="50" charset="-128"/>
            </a:rPr>
            <a:t>年度頃がピークとなる見込みである。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繰上償還や、新規起債発行額の抑制を図ることで公債費負担の軽減を進める。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150876</xdr:rowOff>
    </xdr:from>
    <xdr:to>
      <xdr:col>81</xdr:col>
      <xdr:colOff>44450</xdr:colOff>
      <xdr:row>43</xdr:row>
      <xdr:rowOff>56642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351776"/>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170180</xdr:rowOff>
    </xdr:from>
    <xdr:to>
      <xdr:col>77</xdr:col>
      <xdr:colOff>44450</xdr:colOff>
      <xdr:row>43</xdr:row>
      <xdr:rowOff>56642</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37108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64008</xdr:rowOff>
    </xdr:from>
    <xdr:to>
      <xdr:col>72</xdr:col>
      <xdr:colOff>203200</xdr:colOff>
      <xdr:row>42</xdr:row>
      <xdr:rowOff>170180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26490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6096</xdr:rowOff>
    </xdr:from>
    <xdr:to>
      <xdr:col>68</xdr:col>
      <xdr:colOff>152400</xdr:colOff>
      <xdr:row>42</xdr:row>
      <xdr:rowOff>64008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20699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100076</xdr:rowOff>
    </xdr:from>
    <xdr:to>
      <xdr:col>81</xdr:col>
      <xdr:colOff>95250</xdr:colOff>
      <xdr:row>43</xdr:row>
      <xdr:rowOff>30226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72153</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27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5842</xdr:rowOff>
    </xdr:from>
    <xdr:to>
      <xdr:col>77</xdr:col>
      <xdr:colOff>95250</xdr:colOff>
      <xdr:row>43</xdr:row>
      <xdr:rowOff>107442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92219</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46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119380</xdr:rowOff>
    </xdr:from>
    <xdr:to>
      <xdr:col>73</xdr:col>
      <xdr:colOff>44450</xdr:colOff>
      <xdr:row>43</xdr:row>
      <xdr:rowOff>49530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34307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13208</xdr:rowOff>
    </xdr:from>
    <xdr:to>
      <xdr:col>68</xdr:col>
      <xdr:colOff>203200</xdr:colOff>
      <xdr:row>42</xdr:row>
      <xdr:rowOff>114808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99585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126746</xdr:rowOff>
    </xdr:from>
    <xdr:to>
      <xdr:col>64</xdr:col>
      <xdr:colOff>152400</xdr:colOff>
      <xdr:row>42</xdr:row>
      <xdr:rowOff>56896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41673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年度の地方債の状況は、新規借入額</a:t>
          </a:r>
          <a:r>
            <a:rPr kumimoji="1" lang="en-US" altLang="ja-JP" sz="1300">
              <a:latin typeface="ＭＳ Ｐゴシック" panose="020B0600070205080204" pitchFamily="50" charset="-128"/>
              <a:ea typeface="ＭＳ Ｐゴシック" panose="020B0600070205080204" pitchFamily="50" charset="-128"/>
            </a:rPr>
            <a:t>4,447</a:t>
          </a:r>
          <a:r>
            <a:rPr kumimoji="1" lang="ja-JP" altLang="en-US" sz="1300">
              <a:latin typeface="ＭＳ Ｐゴシック" panose="020B0600070205080204" pitchFamily="50" charset="-128"/>
              <a:ea typeface="ＭＳ Ｐゴシック" panose="020B0600070205080204" pitchFamily="50" charset="-128"/>
            </a:rPr>
            <a:t>百万円に対し、償還額は</a:t>
          </a:r>
          <a:r>
            <a:rPr kumimoji="1" lang="en-US" altLang="ja-JP" sz="1300">
              <a:latin typeface="ＭＳ Ｐゴシック" panose="020B0600070205080204" pitchFamily="50" charset="-128"/>
              <a:ea typeface="ＭＳ Ｐゴシック" panose="020B0600070205080204" pitchFamily="50" charset="-128"/>
            </a:rPr>
            <a:t>2,251</a:t>
          </a:r>
          <a:r>
            <a:rPr kumimoji="1" lang="ja-JP" altLang="en-US" sz="1300">
              <a:latin typeface="ＭＳ Ｐゴシック" panose="020B0600070205080204" pitchFamily="50" charset="-128"/>
              <a:ea typeface="ＭＳ Ｐゴシック" panose="020B0600070205080204" pitchFamily="50" charset="-128"/>
            </a:rPr>
            <a:t>百万円となっており、地方債残高は</a:t>
          </a:r>
          <a:r>
            <a:rPr kumimoji="1" lang="en-US" altLang="ja-JP" sz="1300">
              <a:latin typeface="ＭＳ Ｐゴシック" panose="020B0600070205080204" pitchFamily="50" charset="-128"/>
              <a:ea typeface="ＭＳ Ｐゴシック" panose="020B0600070205080204" pitchFamily="50" charset="-128"/>
            </a:rPr>
            <a:t>2,424</a:t>
          </a:r>
          <a:r>
            <a:rPr kumimoji="1" lang="ja-JP" altLang="en-US" sz="1300">
              <a:latin typeface="ＭＳ Ｐゴシック" panose="020B0600070205080204" pitchFamily="50" charset="-128"/>
              <a:ea typeface="ＭＳ Ｐゴシック" panose="020B0600070205080204" pitchFamily="50" charset="-128"/>
            </a:rPr>
            <a:t>百万円増加した。　今後も、西郷港まちづくり整備事業や小中学校大規模改修工事等の大規模事業が計画されており、さらに比率の上昇が見込まれるため、事業計画の見直しと、健全な財政運営に配慮した歳出抑制のバランスを取りながら、財政運営を推進す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157531</xdr:rowOff>
    </xdr:from>
    <xdr:to>
      <xdr:col>81</xdr:col>
      <xdr:colOff>44450</xdr:colOff>
      <xdr:row>23</xdr:row>
      <xdr:rowOff>66548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179800" y="3757981"/>
          <a:ext cx="838200" cy="25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157531</xdr:rowOff>
    </xdr:from>
    <xdr:to>
      <xdr:col>77</xdr:col>
      <xdr:colOff>44450</xdr:colOff>
      <xdr:row>22</xdr:row>
      <xdr:rowOff>5385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290800" y="3757981"/>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51359</xdr:rowOff>
    </xdr:from>
    <xdr:to>
      <xdr:col>72</xdr:col>
      <xdr:colOff>203200</xdr:colOff>
      <xdr:row>22</xdr:row>
      <xdr:rowOff>5385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4401800" y="3651809"/>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51359</xdr:rowOff>
    </xdr:from>
    <xdr:to>
      <xdr:col>68</xdr:col>
      <xdr:colOff>152400</xdr:colOff>
      <xdr:row>21</xdr:row>
      <xdr:rowOff>122784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3651809"/>
          <a:ext cx="889000" cy="7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66599</xdr:rowOff>
    </xdr:from>
    <xdr:to>
      <xdr:col>68</xdr:col>
      <xdr:colOff>203200</xdr:colOff>
      <xdr:row>14</xdr:row>
      <xdr:rowOff>168199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72559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01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23</xdr:row>
      <xdr:rowOff>15748</xdr:rowOff>
    </xdr:from>
    <xdr:to>
      <xdr:col>81</xdr:col>
      <xdr:colOff>95250</xdr:colOff>
      <xdr:row>23</xdr:row>
      <xdr:rowOff>117348</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395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22</xdr:row>
      <xdr:rowOff>83075</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3854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106731</xdr:rowOff>
    </xdr:from>
    <xdr:to>
      <xdr:col>77</xdr:col>
      <xdr:colOff>95250</xdr:colOff>
      <xdr:row>22</xdr:row>
      <xdr:rowOff>36881</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370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21658</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379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126035</xdr:rowOff>
    </xdr:from>
    <xdr:to>
      <xdr:col>73</xdr:col>
      <xdr:colOff>44450</xdr:colOff>
      <xdr:row>22</xdr:row>
      <xdr:rowOff>56185</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372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40962</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38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559</xdr:rowOff>
    </xdr:from>
    <xdr:to>
      <xdr:col>68</xdr:col>
      <xdr:colOff>203200</xdr:colOff>
      <xdr:row>21</xdr:row>
      <xdr:rowOff>102159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360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86936</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368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71984</xdr:rowOff>
    </xdr:from>
    <xdr:to>
      <xdr:col>64</xdr:col>
      <xdr:colOff>152400</xdr:colOff>
      <xdr:row>22</xdr:row>
      <xdr:rowOff>2134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367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158361</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758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島根県隠岐の島町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13,036
12,945
242.82
20,828,877
20,497,994
203,580
9,023,447
30,561,924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年度と比較すると、人件費は</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百万円となり、分母となる経常一般財源が増加したことで比率は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％増となった。</a:t>
          </a:r>
        </a:p>
        <a:p>
          <a:r>
            <a:rPr kumimoji="1" lang="ja-JP" altLang="en-US" sz="1300">
              <a:latin typeface="ＭＳ Ｐゴシック" panose="020B0600070205080204" pitchFamily="50" charset="-128"/>
              <a:ea typeface="ＭＳ Ｐゴシック" panose="020B0600070205080204" pitchFamily="50" charset="-128"/>
            </a:rPr>
            <a:t>　行政サービスの需要は多様化しており、これらに対応するための人員確保は不可欠であり、人件費の大幅な抑制は難しい状況である。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16510</xdr:rowOff>
    </xdr:from>
    <xdr:to>
      <xdr:col>24</xdr:col>
      <xdr:colOff>25400</xdr:colOff>
      <xdr:row>35</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172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16510</xdr:rowOff>
    </xdr:from>
    <xdr:to>
      <xdr:col>19</xdr:col>
      <xdr:colOff>187325</xdr:colOff>
      <xdr:row>35</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17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74947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4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31750</xdr:rowOff>
    </xdr:from>
    <xdr:to>
      <xdr:col>15</xdr:col>
      <xdr:colOff>98425</xdr:colOff>
      <xdr:row>35</xdr:row>
      <xdr:rowOff>35560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325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35560</xdr:rowOff>
    </xdr:from>
    <xdr:to>
      <xdr:col>11</xdr:col>
      <xdr:colOff>9525</xdr:colOff>
      <xdr:row>35</xdr:row>
      <xdr:rowOff>54610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363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9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163830</xdr:rowOff>
    </xdr:from>
    <xdr:to>
      <xdr:col>24</xdr:col>
      <xdr:colOff>76200</xdr:colOff>
      <xdr:row>35</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3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137160</xdr:rowOff>
    </xdr:from>
    <xdr:to>
      <xdr:col>20</xdr:col>
      <xdr:colOff>38100</xdr:colOff>
      <xdr:row>35</xdr:row>
      <xdr:rowOff>67310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77487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3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152400</xdr:rowOff>
    </xdr:from>
    <xdr:to>
      <xdr:col>15</xdr:col>
      <xdr:colOff>149225</xdr:colOff>
      <xdr:row>35</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92727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156210</xdr:rowOff>
    </xdr:from>
    <xdr:to>
      <xdr:col>11</xdr:col>
      <xdr:colOff>60325</xdr:colOff>
      <xdr:row>35</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8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96537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3810</xdr:rowOff>
    </xdr:from>
    <xdr:to>
      <xdr:col>6</xdr:col>
      <xdr:colOff>171450</xdr:colOff>
      <xdr:row>35</xdr:row>
      <xdr:rowOff>105410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115587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年度については、物件費自体が増加しているため、比率として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％増加している。</a:t>
          </a:r>
        </a:p>
        <a:p>
          <a:r>
            <a:rPr kumimoji="1" lang="ja-JP" altLang="en-US" sz="1300">
              <a:latin typeface="ＭＳ Ｐゴシック" panose="020B0600070205080204" pitchFamily="50" charset="-128"/>
              <a:ea typeface="ＭＳ Ｐゴシック" panose="020B0600070205080204" pitchFamily="50" charset="-128"/>
            </a:rPr>
            <a:t>　物価高騰や労務単価の上昇のほか、雇用確保の難しさなどの影響で、業務委託費が年々増加する状況にあることから、行政サービスに係る住民負担の見直しも、検討していかなければならない。</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107950</xdr:rowOff>
    </xdr:from>
    <xdr:to>
      <xdr:col>82</xdr:col>
      <xdr:colOff>107950</xdr:colOff>
      <xdr:row>16</xdr:row>
      <xdr:rowOff>88900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6797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7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107950</xdr:rowOff>
    </xdr:from>
    <xdr:to>
      <xdr:col>78</xdr:col>
      <xdr:colOff>69850</xdr:colOff>
      <xdr:row>16</xdr:row>
      <xdr:rowOff>50800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679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127000</xdr:rowOff>
    </xdr:from>
    <xdr:to>
      <xdr:col>73</xdr:col>
      <xdr:colOff>180975</xdr:colOff>
      <xdr:row>16</xdr:row>
      <xdr:rowOff>50800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698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127000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6035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114952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54627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57150</xdr:rowOff>
    </xdr:from>
    <xdr:to>
      <xdr:col>78</xdr:col>
      <xdr:colOff>120650</xdr:colOff>
      <xdr:row>15</xdr:row>
      <xdr:rowOff>158750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168927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76200</xdr:rowOff>
    </xdr:from>
    <xdr:to>
      <xdr:col>69</xdr:col>
      <xdr:colOff>142875</xdr:colOff>
      <xdr:row>16</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64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16527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41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社会福祉費（高齢者・障がい者等）における扶助費が増加傾向にあるが、児童手当等が微増となり全体としては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％の増となっている。</a:t>
          </a:r>
        </a:p>
        <a:p>
          <a:r>
            <a:rPr kumimoji="1" lang="ja-JP" altLang="en-US" sz="1300">
              <a:latin typeface="ＭＳ Ｐゴシック" panose="020B0600070205080204" pitchFamily="50" charset="-128"/>
              <a:ea typeface="ＭＳ Ｐゴシック" panose="020B0600070205080204" pitchFamily="50" charset="-128"/>
            </a:rPr>
            <a:t>　子育て支援に係る扶助費の減少は少子化に起因する部分でもあり、手放しで歓迎できる状況にない。　</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56</xdr:row>
      <xdr:rowOff>99785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6792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56</xdr:row>
      <xdr:rowOff>99785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6792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99785</xdr:rowOff>
    </xdr:from>
    <xdr:to>
      <xdr:col>15</xdr:col>
      <xdr:colOff>98425</xdr:colOff>
      <xdr:row>56</xdr:row>
      <xdr:rowOff>99785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700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99785</xdr:rowOff>
    </xdr:from>
    <xdr:to>
      <xdr:col>11</xdr:col>
      <xdr:colOff>9525</xdr:colOff>
      <xdr:row>56</xdr:row>
      <xdr:rowOff>143328</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700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65512</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138992</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397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48985</xdr:rowOff>
    </xdr:from>
    <xdr:to>
      <xdr:col>15</xdr:col>
      <xdr:colOff>149225</xdr:colOff>
      <xdr:row>56</xdr:row>
      <xdr:rowOff>150585</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135362</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48985</xdr:rowOff>
    </xdr:from>
    <xdr:to>
      <xdr:col>11</xdr:col>
      <xdr:colOff>60325</xdr:colOff>
      <xdr:row>56</xdr:row>
      <xdr:rowOff>150585</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135362</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7455</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より各診療所会計が町から広域連合へ移管されたことにより、今まで繰出金として支出されていたものが補助費等（負担金）へ移行したことによりここでのポイントが減少している。下水道事業については、供用開始後の速やかな加入接続を促進し、自主財源確保に努めるよう促していく。</a:t>
          </a: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116115</xdr:rowOff>
    </xdr:from>
    <xdr:to>
      <xdr:col>82</xdr:col>
      <xdr:colOff>107950</xdr:colOff>
      <xdr:row>60</xdr:row>
      <xdr:rowOff>34472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5671800" y="10060215"/>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53522</xdr:rowOff>
    </xdr:from>
    <xdr:to>
      <xdr:col>78</xdr:col>
      <xdr:colOff>69850</xdr:colOff>
      <xdr:row>60</xdr:row>
      <xdr:rowOff>34472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4782800" y="101690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53522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147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140607</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1473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163285</xdr:rowOff>
    </xdr:from>
    <xdr:to>
      <xdr:col>65</xdr:col>
      <xdr:colOff>53975</xdr:colOff>
      <xdr:row>59</xdr:row>
      <xdr:rowOff>93435</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103612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65315</xdr:rowOff>
    </xdr:from>
    <xdr:to>
      <xdr:col>82</xdr:col>
      <xdr:colOff>158750</xdr:colOff>
      <xdr:row>58</xdr:row>
      <xdr:rowOff>166915</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37392</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155122</xdr:rowOff>
    </xdr:from>
    <xdr:to>
      <xdr:col>78</xdr:col>
      <xdr:colOff>120650</xdr:colOff>
      <xdr:row>60</xdr:row>
      <xdr:rowOff>85272</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70049</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35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2722</xdr:rowOff>
    </xdr:from>
    <xdr:to>
      <xdr:col>74</xdr:col>
      <xdr:colOff>31750</xdr:colOff>
      <xdr:row>59</xdr:row>
      <xdr:rowOff>104322</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89099</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89807</xdr:rowOff>
    </xdr:from>
    <xdr:to>
      <xdr:col>65</xdr:col>
      <xdr:colOff>53975</xdr:colOff>
      <xdr:row>60</xdr:row>
      <xdr:rowOff>19957</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4734</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の経常一般財源の多くを隠岐広域連合への負担金が占めている。広域連合に対し、歳出の抑制をお願いしているが、離島同士の共同運営事業であるため、広域での事業展開による経費節減のメリットが出にくい。</a:t>
          </a:r>
        </a:p>
        <a:p>
          <a:r>
            <a:rPr kumimoji="1" lang="ja-JP" altLang="en-US" sz="1300">
              <a:latin typeface="ＭＳ Ｐゴシック" panose="020B0600070205080204" pitchFamily="50" charset="-128"/>
              <a:ea typeface="ＭＳ Ｐゴシック" panose="020B0600070205080204" pitchFamily="50" charset="-128"/>
            </a:rPr>
            <a:t>　各町村の負担割合の見直しがない限り、今後も大幅な比率改善は難しい。他の補助金にて多様化するニーズに対応するため、住民の理解を得ながら見直しを進めていく必要がある。</a:t>
          </a: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36</xdr:row>
      <xdr:rowOff>26416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14832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42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147574</xdr:rowOff>
    </xdr:from>
    <xdr:to>
      <xdr:col>78</xdr:col>
      <xdr:colOff>69850</xdr:colOff>
      <xdr:row>35</xdr:row>
      <xdr:rowOff>170434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1483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170434</xdr:rowOff>
    </xdr:from>
    <xdr:to>
      <xdr:col>73</xdr:col>
      <xdr:colOff>180975</xdr:colOff>
      <xdr:row>36</xdr:row>
      <xdr:rowOff>8128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1711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26416</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147066</xdr:rowOff>
    </xdr:from>
    <xdr:to>
      <xdr:col>82</xdr:col>
      <xdr:colOff>158750</xdr:colOff>
      <xdr:row>36</xdr:row>
      <xdr:rowOff>77216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163593</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9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119634</xdr:rowOff>
    </xdr:from>
    <xdr:to>
      <xdr:col>74</xdr:col>
      <xdr:colOff>31750</xdr:colOff>
      <xdr:row>36</xdr:row>
      <xdr:rowOff>49784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59961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実施の繰上償還により</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公債費が▲</a:t>
          </a:r>
          <a:r>
            <a:rPr kumimoji="1" lang="en-US" altLang="ja-JP" sz="1300">
              <a:latin typeface="ＭＳ Ｐゴシック" panose="020B0600070205080204" pitchFamily="50" charset="-128"/>
              <a:ea typeface="ＭＳ Ｐゴシック" panose="020B0600070205080204" pitchFamily="50" charset="-128"/>
            </a:rPr>
            <a:t>244</a:t>
          </a:r>
          <a:r>
            <a:rPr kumimoji="1" lang="ja-JP" altLang="en-US" sz="1300">
              <a:latin typeface="ＭＳ Ｐゴシック" panose="020B0600070205080204" pitchFamily="50" charset="-128"/>
              <a:ea typeface="ＭＳ Ｐゴシック" panose="020B0600070205080204" pitchFamily="50" charset="-128"/>
            </a:rPr>
            <a:t>百万円となり、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ポイントの減となっている。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こ数年実施してきた大規模事業による新規地方債発行額の増大に伴い、さらに比率が上昇することが見込まれるが、事業実施計画と財政健全化のバランスを考えた事業の選択により起債に大きく頼ることのない持続可能な財政運営を目指す。</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170435</xdr:rowOff>
    </xdr:from>
    <xdr:to>
      <xdr:col>24</xdr:col>
      <xdr:colOff>25400</xdr:colOff>
      <xdr:row>80</xdr:row>
      <xdr:rowOff>145287</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714985"/>
          <a:ext cx="838200" cy="14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72137</xdr:rowOff>
    </xdr:from>
    <xdr:to>
      <xdr:col>19</xdr:col>
      <xdr:colOff>187325</xdr:colOff>
      <xdr:row>80</xdr:row>
      <xdr:rowOff>145287</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788137"/>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165863</xdr:rowOff>
    </xdr:from>
    <xdr:to>
      <xdr:col>15</xdr:col>
      <xdr:colOff>98425</xdr:colOff>
      <xdr:row>80</xdr:row>
      <xdr:rowOff>72137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710413"/>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165863</xdr:rowOff>
    </xdr:from>
    <xdr:to>
      <xdr:col>11</xdr:col>
      <xdr:colOff>9525</xdr:colOff>
      <xdr:row>80</xdr:row>
      <xdr:rowOff>67563</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71041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119635</xdr:rowOff>
    </xdr:from>
    <xdr:to>
      <xdr:col>24</xdr:col>
      <xdr:colOff>76200</xdr:colOff>
      <xdr:row>80</xdr:row>
      <xdr:rowOff>49785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91712</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94487</xdr:rowOff>
    </xdr:from>
    <xdr:to>
      <xdr:col>20</xdr:col>
      <xdr:colOff>38100</xdr:colOff>
      <xdr:row>81</xdr:row>
      <xdr:rowOff>24637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8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9414</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896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21337</xdr:rowOff>
    </xdr:from>
    <xdr:to>
      <xdr:col>15</xdr:col>
      <xdr:colOff>149225</xdr:colOff>
      <xdr:row>80</xdr:row>
      <xdr:rowOff>122937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73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107714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82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115063</xdr:rowOff>
    </xdr:from>
    <xdr:to>
      <xdr:col>11</xdr:col>
      <xdr:colOff>60325</xdr:colOff>
      <xdr:row>80</xdr:row>
      <xdr:rowOff>45213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29990</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16763</xdr:rowOff>
    </xdr:from>
    <xdr:to>
      <xdr:col>6</xdr:col>
      <xdr:colOff>171450</xdr:colOff>
      <xdr:row>80</xdr:row>
      <xdr:rowOff>118363</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103140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項目では類似団体内平均値と比較し大幅に低い水準となっているが、これは本町が事業実施の際、地方債に依存することが多かったためその償還に係る一般財源の割合が多いことが要因と考えられる。</a:t>
          </a:r>
        </a:p>
        <a:p>
          <a:r>
            <a:rPr kumimoji="1" lang="ja-JP" altLang="en-US" sz="1300">
              <a:latin typeface="ＭＳ Ｐゴシック" panose="020B0600070205080204" pitchFamily="50" charset="-128"/>
              <a:ea typeface="ＭＳ Ｐゴシック" panose="020B0600070205080204" pitchFamily="50" charset="-128"/>
            </a:rPr>
            <a:t>　今後も、老朽化していく施設の維持管理費の増嵩改修等により、経常収支比率が悪化することが見込まれるため、事務事業の見直しを更に進めることにより経常経費の削減に努める。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138430</xdr:rowOff>
    </xdr:from>
    <xdr:to>
      <xdr:col>82</xdr:col>
      <xdr:colOff>107950</xdr:colOff>
      <xdr:row>74</xdr:row>
      <xdr:rowOff>21844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65428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138430</xdr:rowOff>
    </xdr:from>
    <xdr:to>
      <xdr:col>78</xdr:col>
      <xdr:colOff>69850</xdr:colOff>
      <xdr:row>74</xdr:row>
      <xdr:rowOff>8128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26542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138430</xdr:rowOff>
    </xdr:from>
    <xdr:to>
      <xdr:col>73</xdr:col>
      <xdr:colOff>180975</xdr:colOff>
      <xdr:row>74</xdr:row>
      <xdr:rowOff>8128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542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138430</xdr:rowOff>
    </xdr:from>
    <xdr:to>
      <xdr:col>69</xdr:col>
      <xdr:colOff>92075</xdr:colOff>
      <xdr:row>74</xdr:row>
      <xdr:rowOff>26416</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542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73423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142494</xdr:rowOff>
    </xdr:from>
    <xdr:to>
      <xdr:col>82</xdr:col>
      <xdr:colOff>158750</xdr:colOff>
      <xdr:row>74</xdr:row>
      <xdr:rowOff>72644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6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159021</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50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87630</xdr:rowOff>
    </xdr:from>
    <xdr:to>
      <xdr:col>78</xdr:col>
      <xdr:colOff>120650</xdr:colOff>
      <xdr:row>74</xdr:row>
      <xdr:rowOff>17780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60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27957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37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128778</xdr:rowOff>
    </xdr:from>
    <xdr:to>
      <xdr:col>74</xdr:col>
      <xdr:colOff>31750</xdr:colOff>
      <xdr:row>74</xdr:row>
      <xdr:rowOff>58928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64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69105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4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87630</xdr:rowOff>
    </xdr:from>
    <xdr:to>
      <xdr:col>69</xdr:col>
      <xdr:colOff>142875</xdr:colOff>
      <xdr:row>74</xdr:row>
      <xdr:rowOff>17780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60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27957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37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147066</xdr:rowOff>
    </xdr:from>
    <xdr:to>
      <xdr:col>65</xdr:col>
      <xdr:colOff>53975</xdr:colOff>
      <xdr:row>74</xdr:row>
      <xdr:rowOff>77216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87393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島根県隠岐の島町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77155</xdr:rowOff>
    </xdr:from>
    <xdr:to>
      <xdr:col>29</xdr:col>
      <xdr:colOff>127000</xdr:colOff>
      <xdr:row>14</xdr:row>
      <xdr:rowOff>161595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525080"/>
          <a:ext cx="647700" cy="84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161595</xdr:rowOff>
    </xdr:from>
    <xdr:to>
      <xdr:col>26</xdr:col>
      <xdr:colOff>50800</xdr:colOff>
      <xdr:row>15</xdr:row>
      <xdr:rowOff>7349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609520"/>
          <a:ext cx="698500" cy="17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7349</xdr:rowOff>
    </xdr:from>
    <xdr:to>
      <xdr:col>22</xdr:col>
      <xdr:colOff>114300</xdr:colOff>
      <xdr:row>15</xdr:row>
      <xdr:rowOff>20174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626724"/>
          <a:ext cx="698500" cy="12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13823</xdr:rowOff>
    </xdr:from>
    <xdr:to>
      <xdr:col>18</xdr:col>
      <xdr:colOff>177800</xdr:colOff>
      <xdr:row>15</xdr:row>
      <xdr:rowOff>20174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2908300" y="2633198"/>
          <a:ext cx="698500" cy="6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171313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26355</xdr:rowOff>
    </xdr:from>
    <xdr:to>
      <xdr:col>29</xdr:col>
      <xdr:colOff>177800</xdr:colOff>
      <xdr:row>14</xdr:row>
      <xdr:rowOff>127955</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474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42882</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31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110795</xdr:rowOff>
    </xdr:from>
    <xdr:to>
      <xdr:col>26</xdr:col>
      <xdr:colOff>101600</xdr:colOff>
      <xdr:row>15</xdr:row>
      <xdr:rowOff>40945</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558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51122</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32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127999</xdr:rowOff>
    </xdr:from>
    <xdr:to>
      <xdr:col>22</xdr:col>
      <xdr:colOff>165100</xdr:colOff>
      <xdr:row>15</xdr:row>
      <xdr:rowOff>58149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575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68326</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34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140824</xdr:rowOff>
    </xdr:from>
    <xdr:to>
      <xdr:col>19</xdr:col>
      <xdr:colOff>38100</xdr:colOff>
      <xdr:row>15</xdr:row>
      <xdr:rowOff>70974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588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81151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357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134473</xdr:rowOff>
    </xdr:from>
    <xdr:to>
      <xdr:col>15</xdr:col>
      <xdr:colOff>101600</xdr:colOff>
      <xdr:row>15</xdr:row>
      <xdr:rowOff>64623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582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74800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35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45371</xdr:rowOff>
    </xdr:from>
    <xdr:to>
      <xdr:col>29</xdr:col>
      <xdr:colOff>127000</xdr:colOff>
      <xdr:row>35</xdr:row>
      <xdr:rowOff>114389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312821"/>
          <a:ext cx="647700" cy="411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27036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80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45371</xdr:rowOff>
    </xdr:from>
    <xdr:to>
      <xdr:col>26</xdr:col>
      <xdr:colOff>50800</xdr:colOff>
      <xdr:row>34</xdr:row>
      <xdr:rowOff>158109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312821"/>
          <a:ext cx="698500" cy="1127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158109</xdr:rowOff>
    </xdr:from>
    <xdr:to>
      <xdr:col>22</xdr:col>
      <xdr:colOff>114300</xdr:colOff>
      <xdr:row>34</xdr:row>
      <xdr:rowOff>260179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425559"/>
          <a:ext cx="698500" cy="1020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260179</xdr:rowOff>
    </xdr:from>
    <xdr:to>
      <xdr:col>18</xdr:col>
      <xdr:colOff>177800</xdr:colOff>
      <xdr:row>34</xdr:row>
      <xdr:rowOff>297097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527629"/>
          <a:ext cx="698500" cy="36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1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32466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63589</xdr:rowOff>
    </xdr:from>
    <xdr:to>
      <xdr:col>29</xdr:col>
      <xdr:colOff>177800</xdr:colOff>
      <xdr:row>35</xdr:row>
      <xdr:rowOff>165189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673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251566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51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337471</xdr:rowOff>
    </xdr:from>
    <xdr:to>
      <xdr:col>26</xdr:col>
      <xdr:colOff>101600</xdr:colOff>
      <xdr:row>34</xdr:row>
      <xdr:rowOff>96171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262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106348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030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107309</xdr:rowOff>
    </xdr:from>
    <xdr:to>
      <xdr:col>22</xdr:col>
      <xdr:colOff>165100</xdr:colOff>
      <xdr:row>34</xdr:row>
      <xdr:rowOff>208909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374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219086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14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209379</xdr:rowOff>
    </xdr:from>
    <xdr:to>
      <xdr:col>19</xdr:col>
      <xdr:colOff>38100</xdr:colOff>
      <xdr:row>34</xdr:row>
      <xdr:rowOff>310979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476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321156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2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246297</xdr:rowOff>
    </xdr:from>
    <xdr:to>
      <xdr:col>15</xdr:col>
      <xdr:colOff>101600</xdr:colOff>
      <xdr:row>35</xdr:row>
      <xdr:rowOff>4997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513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15174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282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島根県隠岐の島町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13,036
12,945
242.82
20,828,877
20,497,994
203,580
9,023,447
30,561,924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123542</xdr:rowOff>
    </xdr:from>
    <xdr:to>
      <xdr:col>24</xdr:col>
      <xdr:colOff>63500</xdr:colOff>
      <xdr:row>34</xdr:row>
      <xdr:rowOff>70960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5781392"/>
          <a:ext cx="838200" cy="11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30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69076</xdr:rowOff>
    </xdr:from>
    <xdr:to>
      <xdr:col>19</xdr:col>
      <xdr:colOff>177800</xdr:colOff>
      <xdr:row>34</xdr:row>
      <xdr:rowOff>70960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5898376"/>
          <a:ext cx="889000" cy="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16880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618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69076</xdr:rowOff>
    </xdr:from>
    <xdr:to>
      <xdr:col>15</xdr:col>
      <xdr:colOff>50800</xdr:colOff>
      <xdr:row>34</xdr:row>
      <xdr:rowOff>95731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5898376"/>
          <a:ext cx="889000" cy="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27290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199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95731</xdr:rowOff>
    </xdr:from>
    <xdr:to>
      <xdr:col>10</xdr:col>
      <xdr:colOff>114300</xdr:colOff>
      <xdr:row>34</xdr:row>
      <xdr:rowOff>110023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5925031"/>
          <a:ext cx="889000" cy="1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20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42222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6214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72742</xdr:rowOff>
    </xdr:from>
    <xdr:to>
      <xdr:col>24</xdr:col>
      <xdr:colOff>114300</xdr:colOff>
      <xdr:row>34</xdr:row>
      <xdr:rowOff>2892</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573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95619</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58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20160</xdr:rowOff>
    </xdr:from>
    <xdr:to>
      <xdr:col>20</xdr:col>
      <xdr:colOff>38100</xdr:colOff>
      <xdr:row>34</xdr:row>
      <xdr:rowOff>121760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58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138287</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562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18276</xdr:rowOff>
    </xdr:from>
    <xdr:to>
      <xdr:col>15</xdr:col>
      <xdr:colOff>101600</xdr:colOff>
      <xdr:row>34</xdr:row>
      <xdr:rowOff>119876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584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136403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622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44931</xdr:rowOff>
    </xdr:from>
    <xdr:to>
      <xdr:col>10</xdr:col>
      <xdr:colOff>165100</xdr:colOff>
      <xdr:row>34</xdr:row>
      <xdr:rowOff>146531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587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163058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649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59223</xdr:rowOff>
    </xdr:from>
    <xdr:to>
      <xdr:col>6</xdr:col>
      <xdr:colOff>38100</xdr:colOff>
      <xdr:row>34</xdr:row>
      <xdr:rowOff>160823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588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5900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66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109169</xdr:rowOff>
    </xdr:from>
    <xdr:to>
      <xdr:col>24</xdr:col>
      <xdr:colOff>63500</xdr:colOff>
      <xdr:row>56</xdr:row>
      <xdr:rowOff>128058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10369"/>
          <a:ext cx="838200" cy="1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76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128058</xdr:rowOff>
    </xdr:from>
    <xdr:to>
      <xdr:col>19</xdr:col>
      <xdr:colOff>177800</xdr:colOff>
      <xdr:row>56</xdr:row>
      <xdr:rowOff>136516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729258"/>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91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136516</xdr:rowOff>
    </xdr:from>
    <xdr:to>
      <xdr:col>15</xdr:col>
      <xdr:colOff>50800</xdr:colOff>
      <xdr:row>56</xdr:row>
      <xdr:rowOff>167106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37716"/>
          <a:ext cx="889000" cy="30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1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167106</xdr:rowOff>
    </xdr:from>
    <xdr:to>
      <xdr:col>10</xdr:col>
      <xdr:colOff>114300</xdr:colOff>
      <xdr:row>57</xdr:row>
      <xdr:rowOff>3376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68306"/>
          <a:ext cx="889000" cy="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4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58369</xdr:rowOff>
    </xdr:from>
    <xdr:to>
      <xdr:col>24</xdr:col>
      <xdr:colOff>114300</xdr:colOff>
      <xdr:row>56</xdr:row>
      <xdr:rowOff>159969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5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81246</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1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77258</xdr:rowOff>
    </xdr:from>
    <xdr:to>
      <xdr:col>20</xdr:col>
      <xdr:colOff>38100</xdr:colOff>
      <xdr:row>57</xdr:row>
      <xdr:rowOff>7408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7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23935</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453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85716</xdr:rowOff>
    </xdr:from>
    <xdr:to>
      <xdr:col>15</xdr:col>
      <xdr:colOff>101600</xdr:colOff>
      <xdr:row>57</xdr:row>
      <xdr:rowOff>15866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8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32393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6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116306</xdr:rowOff>
    </xdr:from>
    <xdr:to>
      <xdr:col>10</xdr:col>
      <xdr:colOff>165100</xdr:colOff>
      <xdr:row>57</xdr:row>
      <xdr:rowOff>46456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1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62983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49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124026</xdr:rowOff>
    </xdr:from>
    <xdr:to>
      <xdr:col>6</xdr:col>
      <xdr:colOff>38100</xdr:colOff>
      <xdr:row>57</xdr:row>
      <xdr:rowOff>54176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70703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500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130373</xdr:rowOff>
    </xdr:from>
    <xdr:to>
      <xdr:col>24</xdr:col>
      <xdr:colOff>63500</xdr:colOff>
      <xdr:row>77</xdr:row>
      <xdr:rowOff>160091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32023"/>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113811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44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130373</xdr:rowOff>
    </xdr:from>
    <xdr:to>
      <xdr:col>19</xdr:col>
      <xdr:colOff>177800</xdr:colOff>
      <xdr:row>77</xdr:row>
      <xdr:rowOff>156617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32023"/>
          <a:ext cx="889000" cy="2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156617</xdr:rowOff>
    </xdr:from>
    <xdr:to>
      <xdr:col>15</xdr:col>
      <xdr:colOff>50800</xdr:colOff>
      <xdr:row>78</xdr:row>
      <xdr:rowOff>43162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58267"/>
          <a:ext cx="889000" cy="57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46595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7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127219</xdr:rowOff>
    </xdr:from>
    <xdr:to>
      <xdr:col>10</xdr:col>
      <xdr:colOff>114300</xdr:colOff>
      <xdr:row>78</xdr:row>
      <xdr:rowOff>43162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28869"/>
          <a:ext cx="889000" cy="8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50482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8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44147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1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109291</xdr:rowOff>
    </xdr:from>
    <xdr:to>
      <xdr:col>24</xdr:col>
      <xdr:colOff>114300</xdr:colOff>
      <xdr:row>78</xdr:row>
      <xdr:rowOff>39441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1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87718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8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79573</xdr:rowOff>
    </xdr:from>
    <xdr:to>
      <xdr:col>20</xdr:col>
      <xdr:colOff>38100</xdr:colOff>
      <xdr:row>78</xdr:row>
      <xdr:rowOff>9723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26250</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05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105817</xdr:rowOff>
    </xdr:from>
    <xdr:to>
      <xdr:col>15</xdr:col>
      <xdr:colOff>101600</xdr:colOff>
      <xdr:row>78</xdr:row>
      <xdr:rowOff>35967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0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27094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0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163812</xdr:rowOff>
    </xdr:from>
    <xdr:to>
      <xdr:col>10</xdr:col>
      <xdr:colOff>165100</xdr:colOff>
      <xdr:row>78</xdr:row>
      <xdr:rowOff>93962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85089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58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76419</xdr:rowOff>
    </xdr:from>
    <xdr:to>
      <xdr:col>6</xdr:col>
      <xdr:colOff>38100</xdr:colOff>
      <xdr:row>78</xdr:row>
      <xdr:rowOff>6569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23096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053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89942</xdr:rowOff>
    </xdr:from>
    <xdr:to>
      <xdr:col>24</xdr:col>
      <xdr:colOff>63500</xdr:colOff>
      <xdr:row>93</xdr:row>
      <xdr:rowOff>12849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5863342"/>
          <a:ext cx="838200" cy="9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96141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12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56828</xdr:rowOff>
    </xdr:from>
    <xdr:to>
      <xdr:col>19</xdr:col>
      <xdr:colOff>177800</xdr:colOff>
      <xdr:row>92</xdr:row>
      <xdr:rowOff>89942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908300" y="15830228"/>
          <a:ext cx="889000" cy="3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109138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9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56828</xdr:rowOff>
    </xdr:from>
    <xdr:to>
      <xdr:col>15</xdr:col>
      <xdr:colOff>50800</xdr:colOff>
      <xdr:row>92</xdr:row>
      <xdr:rowOff>151848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5830228"/>
          <a:ext cx="889000" cy="9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29511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151848</xdr:rowOff>
    </xdr:from>
    <xdr:to>
      <xdr:col>10</xdr:col>
      <xdr:colOff>114300</xdr:colOff>
      <xdr:row>93</xdr:row>
      <xdr:rowOff>150695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5925248"/>
          <a:ext cx="889000" cy="17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88141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133499</xdr:rowOff>
    </xdr:from>
    <xdr:to>
      <xdr:col>24</xdr:col>
      <xdr:colOff>114300</xdr:colOff>
      <xdr:row>93</xdr:row>
      <xdr:rowOff>63649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590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156376</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5758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39142</xdr:rowOff>
    </xdr:from>
    <xdr:to>
      <xdr:col>20</xdr:col>
      <xdr:colOff>38100</xdr:colOff>
      <xdr:row>92</xdr:row>
      <xdr:rowOff>140742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581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157269</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587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6028</xdr:rowOff>
    </xdr:from>
    <xdr:to>
      <xdr:col>15</xdr:col>
      <xdr:colOff>101600</xdr:colOff>
      <xdr:row>92</xdr:row>
      <xdr:rowOff>107628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57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124155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554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101048</xdr:rowOff>
    </xdr:from>
    <xdr:to>
      <xdr:col>10</xdr:col>
      <xdr:colOff>165100</xdr:colOff>
      <xdr:row>93</xdr:row>
      <xdr:rowOff>31198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587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47725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649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99895</xdr:rowOff>
    </xdr:from>
    <xdr:to>
      <xdr:col>6</xdr:col>
      <xdr:colOff>38100</xdr:colOff>
      <xdr:row>94</xdr:row>
      <xdr:rowOff>30045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04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46572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5819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121196</xdr:rowOff>
    </xdr:from>
    <xdr:to>
      <xdr:col>55</xdr:col>
      <xdr:colOff>0</xdr:colOff>
      <xdr:row>34</xdr:row>
      <xdr:rowOff>117526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5264696"/>
          <a:ext cx="838200" cy="68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82605</xdr:rowOff>
    </xdr:from>
    <xdr:to>
      <xdr:col>50</xdr:col>
      <xdr:colOff>114300</xdr:colOff>
      <xdr:row>34</xdr:row>
      <xdr:rowOff>117526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911905"/>
          <a:ext cx="889000" cy="3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82605</xdr:rowOff>
    </xdr:from>
    <xdr:to>
      <xdr:col>45</xdr:col>
      <xdr:colOff>177800</xdr:colOff>
      <xdr:row>35</xdr:row>
      <xdr:rowOff>33581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911905"/>
          <a:ext cx="889000" cy="12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24972</xdr:rowOff>
    </xdr:from>
    <xdr:to>
      <xdr:col>41</xdr:col>
      <xdr:colOff>50800</xdr:colOff>
      <xdr:row>35</xdr:row>
      <xdr:rowOff>33581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682822"/>
          <a:ext cx="889000" cy="3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147810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6148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70396</xdr:rowOff>
    </xdr:from>
    <xdr:to>
      <xdr:col>55</xdr:col>
      <xdr:colOff>50800</xdr:colOff>
      <xdr:row>31</xdr:row>
      <xdr:rowOff>546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21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23423</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166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66726</xdr:rowOff>
    </xdr:from>
    <xdr:to>
      <xdr:col>50</xdr:col>
      <xdr:colOff>165100</xdr:colOff>
      <xdr:row>34</xdr:row>
      <xdr:rowOff>168326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89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13403</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67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31805</xdr:rowOff>
    </xdr:from>
    <xdr:to>
      <xdr:col>46</xdr:col>
      <xdr:colOff>38100</xdr:colOff>
      <xdr:row>34</xdr:row>
      <xdr:rowOff>133405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86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149932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636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154231</xdr:rowOff>
    </xdr:from>
    <xdr:to>
      <xdr:col>41</xdr:col>
      <xdr:colOff>101600</xdr:colOff>
      <xdr:row>35</xdr:row>
      <xdr:rowOff>84381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98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100908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75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145622</xdr:rowOff>
    </xdr:from>
    <xdr:to>
      <xdr:col>36</xdr:col>
      <xdr:colOff>165100</xdr:colOff>
      <xdr:row>33</xdr:row>
      <xdr:rowOff>75772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63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92299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407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101316</xdr:rowOff>
    </xdr:from>
    <xdr:to>
      <xdr:col>55</xdr:col>
      <xdr:colOff>0</xdr:colOff>
      <xdr:row>55</xdr:row>
      <xdr:rowOff>129187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359616"/>
          <a:ext cx="838200" cy="199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147232</xdr:rowOff>
    </xdr:from>
    <xdr:to>
      <xdr:col>50</xdr:col>
      <xdr:colOff>114300</xdr:colOff>
      <xdr:row>55</xdr:row>
      <xdr:rowOff>129187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405532"/>
          <a:ext cx="889000" cy="15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147232</xdr:rowOff>
    </xdr:from>
    <xdr:to>
      <xdr:col>45</xdr:col>
      <xdr:colOff>177800</xdr:colOff>
      <xdr:row>55</xdr:row>
      <xdr:rowOff>49309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405532"/>
          <a:ext cx="889000" cy="7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144278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91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27414</xdr:rowOff>
    </xdr:from>
    <xdr:to>
      <xdr:col>41</xdr:col>
      <xdr:colOff>50800</xdr:colOff>
      <xdr:row>55</xdr:row>
      <xdr:rowOff>49309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285714"/>
          <a:ext cx="889000" cy="1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129602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85080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85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50516</xdr:rowOff>
    </xdr:from>
    <xdr:to>
      <xdr:col>55</xdr:col>
      <xdr:colOff>50800</xdr:colOff>
      <xdr:row>54</xdr:row>
      <xdr:rowOff>152116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30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73393</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16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78387</xdr:rowOff>
    </xdr:from>
    <xdr:to>
      <xdr:col>50</xdr:col>
      <xdr:colOff>165100</xdr:colOff>
      <xdr:row>56</xdr:row>
      <xdr:rowOff>8537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50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25064</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28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96432</xdr:rowOff>
    </xdr:from>
    <xdr:to>
      <xdr:col>46</xdr:col>
      <xdr:colOff>38100</xdr:colOff>
      <xdr:row>55</xdr:row>
      <xdr:rowOff>26582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35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43109</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912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169959</xdr:rowOff>
    </xdr:from>
    <xdr:to>
      <xdr:col>41</xdr:col>
      <xdr:colOff>101600</xdr:colOff>
      <xdr:row>55</xdr:row>
      <xdr:rowOff>100109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42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116636</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203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148064</xdr:rowOff>
    </xdr:from>
    <xdr:to>
      <xdr:col>36</xdr:col>
      <xdr:colOff>165100</xdr:colOff>
      <xdr:row>54</xdr:row>
      <xdr:rowOff>78214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23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94741</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010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166938</xdr:rowOff>
    </xdr:from>
    <xdr:to>
      <xdr:col>55</xdr:col>
      <xdr:colOff>0</xdr:colOff>
      <xdr:row>76</xdr:row>
      <xdr:rowOff>137957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2854238"/>
          <a:ext cx="838200" cy="31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106909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3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137957</xdr:rowOff>
    </xdr:from>
    <xdr:to>
      <xdr:col>50</xdr:col>
      <xdr:colOff>114300</xdr:colOff>
      <xdr:row>77</xdr:row>
      <xdr:rowOff>64714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168157"/>
          <a:ext cx="889000" cy="9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96713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9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92608</xdr:rowOff>
    </xdr:from>
    <xdr:to>
      <xdr:col>45</xdr:col>
      <xdr:colOff>177800</xdr:colOff>
      <xdr:row>77</xdr:row>
      <xdr:rowOff>64714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122808"/>
          <a:ext cx="889000" cy="14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110137</xdr:rowOff>
    </xdr:from>
    <xdr:to>
      <xdr:col>41</xdr:col>
      <xdr:colOff>50800</xdr:colOff>
      <xdr:row>76</xdr:row>
      <xdr:rowOff>92608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283087"/>
          <a:ext cx="889000" cy="83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48051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4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116138</xdr:rowOff>
    </xdr:from>
    <xdr:to>
      <xdr:col>55</xdr:col>
      <xdr:colOff>50800</xdr:colOff>
      <xdr:row>75</xdr:row>
      <xdr:rowOff>46288</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280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139015</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26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87157</xdr:rowOff>
    </xdr:from>
    <xdr:to>
      <xdr:col>50</xdr:col>
      <xdr:colOff>165100</xdr:colOff>
      <xdr:row>77</xdr:row>
      <xdr:rowOff>17307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11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33834</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289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13914</xdr:rowOff>
    </xdr:from>
    <xdr:to>
      <xdr:col>46</xdr:col>
      <xdr:colOff>38100</xdr:colOff>
      <xdr:row>77</xdr:row>
      <xdr:rowOff>115514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21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106641</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30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41808</xdr:rowOff>
    </xdr:from>
    <xdr:to>
      <xdr:col>41</xdr:col>
      <xdr:colOff>101600</xdr:colOff>
      <xdr:row>76</xdr:row>
      <xdr:rowOff>143408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07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159935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4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59337</xdr:rowOff>
    </xdr:from>
    <xdr:to>
      <xdr:col>36</xdr:col>
      <xdr:colOff>165100</xdr:colOff>
      <xdr:row>71</xdr:row>
      <xdr:rowOff>160937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23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6014</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672795" y="12007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29710</xdr:rowOff>
    </xdr:from>
    <xdr:to>
      <xdr:col>55</xdr:col>
      <xdr:colOff>0</xdr:colOff>
      <xdr:row>96</xdr:row>
      <xdr:rowOff>79953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488910"/>
          <a:ext cx="838200" cy="5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77061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707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51736</xdr:rowOff>
    </xdr:from>
    <xdr:to>
      <xdr:col>50</xdr:col>
      <xdr:colOff>114300</xdr:colOff>
      <xdr:row>96</xdr:row>
      <xdr:rowOff>79953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339486"/>
          <a:ext cx="889000" cy="199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51736</xdr:rowOff>
    </xdr:from>
    <xdr:to>
      <xdr:col>45</xdr:col>
      <xdr:colOff>177800</xdr:colOff>
      <xdr:row>96</xdr:row>
      <xdr:rowOff>28026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339486"/>
          <a:ext cx="889000" cy="14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56464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5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28026</xdr:rowOff>
    </xdr:from>
    <xdr:to>
      <xdr:col>41</xdr:col>
      <xdr:colOff>50800</xdr:colOff>
      <xdr:row>97</xdr:row>
      <xdr:rowOff>8648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487226"/>
          <a:ext cx="889000" cy="15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57168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5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40174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84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150360</xdr:rowOff>
    </xdr:from>
    <xdr:to>
      <xdr:col>55</xdr:col>
      <xdr:colOff>50800</xdr:colOff>
      <xdr:row>96</xdr:row>
      <xdr:rowOff>80510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43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1787</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289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29153</xdr:rowOff>
    </xdr:from>
    <xdr:to>
      <xdr:col>50</xdr:col>
      <xdr:colOff>165100</xdr:colOff>
      <xdr:row>96</xdr:row>
      <xdr:rowOff>130753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488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147280</xdr:rowOff>
    </xdr:from>
    <xdr:ext cx="59901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39795" y="16263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936</xdr:rowOff>
    </xdr:from>
    <xdr:to>
      <xdr:col>46</xdr:col>
      <xdr:colOff>38100</xdr:colOff>
      <xdr:row>95</xdr:row>
      <xdr:rowOff>102536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28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119063</xdr:rowOff>
    </xdr:from>
    <xdr:ext cx="59901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50795" y="16063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148676</xdr:rowOff>
    </xdr:from>
    <xdr:to>
      <xdr:col>41</xdr:col>
      <xdr:colOff>101600</xdr:colOff>
      <xdr:row>96</xdr:row>
      <xdr:rowOff>78826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43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95353</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61795" y="1621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129298</xdr:rowOff>
    </xdr:from>
    <xdr:to>
      <xdr:col>36</xdr:col>
      <xdr:colOff>165100</xdr:colOff>
      <xdr:row>97</xdr:row>
      <xdr:rowOff>59448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58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75975</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672795" y="163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4769</xdr:rowOff>
    </xdr:from>
    <xdr:to>
      <xdr:col>85</xdr:col>
      <xdr:colOff>126364</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662619"/>
          <a:ext cx="1269" cy="106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122896</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43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4769</xdr:rowOff>
    </xdr:from>
    <xdr:to>
      <xdr:col>86</xdr:col>
      <xdr:colOff>25400</xdr:colOff>
      <xdr:row>33</xdr:row>
      <xdr:rowOff>4769</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66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130289</xdr:rowOff>
    </xdr:from>
    <xdr:to>
      <xdr:col>85</xdr:col>
      <xdr:colOff>127000</xdr:colOff>
      <xdr:row>36</xdr:row>
      <xdr:rowOff>121183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5788139"/>
          <a:ext cx="838200" cy="50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92606</xdr:rowOff>
    </xdr:from>
    <xdr:ext cx="469744"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607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114179</xdr:rowOff>
    </xdr:from>
    <xdr:to>
      <xdr:col>85</xdr:col>
      <xdr:colOff>177800</xdr:colOff>
      <xdr:row>39</xdr:row>
      <xdr:rowOff>44329</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62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23190</xdr:rowOff>
    </xdr:from>
    <xdr:to>
      <xdr:col>81</xdr:col>
      <xdr:colOff>50800</xdr:colOff>
      <xdr:row>33</xdr:row>
      <xdr:rowOff>130289</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5509590"/>
          <a:ext cx="889000" cy="27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77870</xdr:rowOff>
    </xdr:from>
    <xdr:to>
      <xdr:col>81</xdr:col>
      <xdr:colOff>101600</xdr:colOff>
      <xdr:row>39</xdr:row>
      <xdr:rowOff>8020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59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170597</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46428" y="668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135528</xdr:rowOff>
    </xdr:from>
    <xdr:to>
      <xdr:col>76</xdr:col>
      <xdr:colOff>114300</xdr:colOff>
      <xdr:row>32</xdr:row>
      <xdr:rowOff>23190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5279028"/>
          <a:ext cx="889000" cy="23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34684</xdr:rowOff>
    </xdr:from>
    <xdr:to>
      <xdr:col>76</xdr:col>
      <xdr:colOff>165100</xdr:colOff>
      <xdr:row>38</xdr:row>
      <xdr:rowOff>136284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549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127411</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357428" y="66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135528</xdr:rowOff>
    </xdr:from>
    <xdr:to>
      <xdr:col>71</xdr:col>
      <xdr:colOff>177800</xdr:colOff>
      <xdr:row>35</xdr:row>
      <xdr:rowOff>78225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2814300" y="5279028"/>
          <a:ext cx="889000" cy="79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33427</xdr:rowOff>
    </xdr:from>
    <xdr:to>
      <xdr:col>72</xdr:col>
      <xdr:colOff>38100</xdr:colOff>
      <xdr:row>38</xdr:row>
      <xdr:rowOff>135027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126154</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8428" y="664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65125</xdr:rowOff>
    </xdr:from>
    <xdr:to>
      <xdr:col>67</xdr:col>
      <xdr:colOff>101600</xdr:colOff>
      <xdr:row>38</xdr:row>
      <xdr:rowOff>166725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157852</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6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70383</xdr:rowOff>
    </xdr:from>
    <xdr:to>
      <xdr:col>85</xdr:col>
      <xdr:colOff>177800</xdr:colOff>
      <xdr:row>37</xdr:row>
      <xdr:rowOff>533</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2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93260</xdr:rowOff>
    </xdr:from>
    <xdr:ext cx="534377"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09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79489</xdr:rowOff>
    </xdr:from>
    <xdr:to>
      <xdr:col>81</xdr:col>
      <xdr:colOff>101600</xdr:colOff>
      <xdr:row>34</xdr:row>
      <xdr:rowOff>9639</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573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26166</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14111" y="551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143840</xdr:rowOff>
    </xdr:from>
    <xdr:to>
      <xdr:col>76</xdr:col>
      <xdr:colOff>165100</xdr:colOff>
      <xdr:row>32</xdr:row>
      <xdr:rowOff>73990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5458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30</xdr:row>
      <xdr:rowOff>90517</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25111" y="523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84728</xdr:rowOff>
    </xdr:from>
    <xdr:to>
      <xdr:col>72</xdr:col>
      <xdr:colOff>38100</xdr:colOff>
      <xdr:row>31</xdr:row>
      <xdr:rowOff>14878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52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31405</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36111" y="500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27425</xdr:rowOff>
    </xdr:from>
    <xdr:to>
      <xdr:col>67</xdr:col>
      <xdr:colOff>101600</xdr:colOff>
      <xdr:row>35</xdr:row>
      <xdr:rowOff>129025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0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145552</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47111" y="58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132732</xdr:rowOff>
    </xdr:from>
    <xdr:to>
      <xdr:col>85</xdr:col>
      <xdr:colOff>127000</xdr:colOff>
      <xdr:row>73</xdr:row>
      <xdr:rowOff>170186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2477132"/>
          <a:ext cx="838200" cy="20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132732</xdr:rowOff>
    </xdr:from>
    <xdr:to>
      <xdr:col>81</xdr:col>
      <xdr:colOff>50800</xdr:colOff>
      <xdr:row>74</xdr:row>
      <xdr:rowOff>21985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2477132"/>
          <a:ext cx="889000" cy="232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21985</xdr:rowOff>
    </xdr:from>
    <xdr:to>
      <xdr:col>76</xdr:col>
      <xdr:colOff>114300</xdr:colOff>
      <xdr:row>74</xdr:row>
      <xdr:rowOff>72894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709285"/>
          <a:ext cx="889000" cy="50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32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47867</xdr:rowOff>
    </xdr:from>
    <xdr:to>
      <xdr:col>71</xdr:col>
      <xdr:colOff>177800</xdr:colOff>
      <xdr:row>74</xdr:row>
      <xdr:rowOff>72894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2735167"/>
          <a:ext cx="889000" cy="25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328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88363</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329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119386</xdr:rowOff>
    </xdr:from>
    <xdr:to>
      <xdr:col>85</xdr:col>
      <xdr:colOff>177800</xdr:colOff>
      <xdr:row>74</xdr:row>
      <xdr:rowOff>49536</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63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142263</xdr:rowOff>
    </xdr:from>
    <xdr:ext cx="599010"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48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81932</xdr:rowOff>
    </xdr:from>
    <xdr:to>
      <xdr:col>81</xdr:col>
      <xdr:colOff>101600</xdr:colOff>
      <xdr:row>73</xdr:row>
      <xdr:rowOff>12082</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42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28609</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2201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142635</xdr:rowOff>
    </xdr:from>
    <xdr:to>
      <xdr:col>76</xdr:col>
      <xdr:colOff>165100</xdr:colOff>
      <xdr:row>74</xdr:row>
      <xdr:rowOff>72785</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65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72</xdr:row>
      <xdr:rowOff>89312</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292795" y="12433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22094</xdr:rowOff>
    </xdr:from>
    <xdr:to>
      <xdr:col>72</xdr:col>
      <xdr:colOff>38100</xdr:colOff>
      <xdr:row>74</xdr:row>
      <xdr:rowOff>123694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70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72</xdr:row>
      <xdr:rowOff>140221</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03795" y="1248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168517</xdr:rowOff>
    </xdr:from>
    <xdr:to>
      <xdr:col>67</xdr:col>
      <xdr:colOff>101600</xdr:colOff>
      <xdr:row>74</xdr:row>
      <xdr:rowOff>98667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68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72</xdr:row>
      <xdr:rowOff>115194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14795" y="1245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24516</xdr:rowOff>
    </xdr:from>
    <xdr:to>
      <xdr:col>85</xdr:col>
      <xdr:colOff>127000</xdr:colOff>
      <xdr:row>99</xdr:row>
      <xdr:rowOff>25316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998066"/>
          <a:ext cx="8382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23837</xdr:rowOff>
    </xdr:from>
    <xdr:to>
      <xdr:col>81</xdr:col>
      <xdr:colOff>50800</xdr:colOff>
      <xdr:row>99</xdr:row>
      <xdr:rowOff>24516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997387"/>
          <a:ext cx="889000" cy="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140764</xdr:rowOff>
    </xdr:from>
    <xdr:to>
      <xdr:col>76</xdr:col>
      <xdr:colOff>114300</xdr:colOff>
      <xdr:row>99</xdr:row>
      <xdr:rowOff>23837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942864"/>
          <a:ext cx="889000" cy="5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122734</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140764</xdr:rowOff>
    </xdr:from>
    <xdr:to>
      <xdr:col>71</xdr:col>
      <xdr:colOff>177800</xdr:colOff>
      <xdr:row>99</xdr:row>
      <xdr:rowOff>27595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942864"/>
          <a:ext cx="889000" cy="5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145966</xdr:rowOff>
    </xdr:from>
    <xdr:to>
      <xdr:col>85</xdr:col>
      <xdr:colOff>177800</xdr:colOff>
      <xdr:row>99</xdr:row>
      <xdr:rowOff>76116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94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60893</xdr:rowOff>
    </xdr:from>
    <xdr:ext cx="469744"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86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145166</xdr:rowOff>
    </xdr:from>
    <xdr:to>
      <xdr:col>81</xdr:col>
      <xdr:colOff>101600</xdr:colOff>
      <xdr:row>99</xdr:row>
      <xdr:rowOff>75316</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4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66443</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46428" y="1703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144487</xdr:rowOff>
    </xdr:from>
    <xdr:to>
      <xdr:col>76</xdr:col>
      <xdr:colOff>165100</xdr:colOff>
      <xdr:row>99</xdr:row>
      <xdr:rowOff>74637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94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65764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57428" y="170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89964</xdr:rowOff>
    </xdr:from>
    <xdr:to>
      <xdr:col>72</xdr:col>
      <xdr:colOff>38100</xdr:colOff>
      <xdr:row>99</xdr:row>
      <xdr:rowOff>20114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9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11241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8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148245</xdr:rowOff>
    </xdr:from>
    <xdr:to>
      <xdr:col>67</xdr:col>
      <xdr:colOff>101600</xdr:colOff>
      <xdr:row>99</xdr:row>
      <xdr:rowOff>78395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95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69522</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7043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36099</xdr:rowOff>
    </xdr:from>
    <xdr:to>
      <xdr:col>116</xdr:col>
      <xdr:colOff>63500</xdr:colOff>
      <xdr:row>38</xdr:row>
      <xdr:rowOff>112314</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1323300" y="5179599"/>
          <a:ext cx="838200" cy="144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125346</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468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85385</xdr:rowOff>
    </xdr:from>
    <xdr:to>
      <xdr:col>111</xdr:col>
      <xdr:colOff>177800</xdr:colOff>
      <xdr:row>38</xdr:row>
      <xdr:rowOff>112314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600485"/>
          <a:ext cx="889000" cy="2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85385</xdr:rowOff>
    </xdr:from>
    <xdr:to>
      <xdr:col>107</xdr:col>
      <xdr:colOff>50800</xdr:colOff>
      <xdr:row>38</xdr:row>
      <xdr:rowOff>95077</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19545300" y="6600485"/>
          <a:ext cx="8890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95077</xdr:rowOff>
    </xdr:from>
    <xdr:to>
      <xdr:col>102</xdr:col>
      <xdr:colOff>114300</xdr:colOff>
      <xdr:row>38</xdr:row>
      <xdr:rowOff>129322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6610177"/>
          <a:ext cx="889000" cy="3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156749</xdr:rowOff>
    </xdr:from>
    <xdr:to>
      <xdr:col>116</xdr:col>
      <xdr:colOff>114300</xdr:colOff>
      <xdr:row>30</xdr:row>
      <xdr:rowOff>86899</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512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109776</xdr:rowOff>
    </xdr:from>
    <xdr:ext cx="534377"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508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61514</xdr:rowOff>
    </xdr:from>
    <xdr:to>
      <xdr:col>112</xdr:col>
      <xdr:colOff>38100</xdr:colOff>
      <xdr:row>38</xdr:row>
      <xdr:rowOff>163114</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57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154241</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4017" y="6669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34585</xdr:rowOff>
    </xdr:from>
    <xdr:to>
      <xdr:col>107</xdr:col>
      <xdr:colOff>101600</xdr:colOff>
      <xdr:row>38</xdr:row>
      <xdr:rowOff>136185</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54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127312</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64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44277</xdr:rowOff>
    </xdr:from>
    <xdr:to>
      <xdr:col>102</xdr:col>
      <xdr:colOff>165100</xdr:colOff>
      <xdr:row>38</xdr:row>
      <xdr:rowOff>145877</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55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137004</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6017" y="6652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78522</xdr:rowOff>
    </xdr:from>
    <xdr:to>
      <xdr:col>98</xdr:col>
      <xdr:colOff>38100</xdr:colOff>
      <xdr:row>39</xdr:row>
      <xdr:rowOff>8672</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59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171249</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686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15227</xdr:rowOff>
    </xdr:from>
    <xdr:to>
      <xdr:col>116</xdr:col>
      <xdr:colOff>63500</xdr:colOff>
      <xdr:row>59</xdr:row>
      <xdr:rowOff>15913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130777"/>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101185</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7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59575</xdr:rowOff>
    </xdr:from>
    <xdr:to>
      <xdr:col>111</xdr:col>
      <xdr:colOff>177800</xdr:colOff>
      <xdr:row>59</xdr:row>
      <xdr:rowOff>15913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03675"/>
          <a:ext cx="889000" cy="1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17746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7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82550</xdr:rowOff>
    </xdr:from>
    <xdr:to>
      <xdr:col>107</xdr:col>
      <xdr:colOff>50800</xdr:colOff>
      <xdr:row>58</xdr:row>
      <xdr:rowOff>59575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9855200"/>
          <a:ext cx="889000" cy="14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148365</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82550</xdr:rowOff>
    </xdr:from>
    <xdr:to>
      <xdr:col>102</xdr:col>
      <xdr:colOff>114300</xdr:colOff>
      <xdr:row>58</xdr:row>
      <xdr:rowOff>34468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8656300" y="9855200"/>
          <a:ext cx="889000" cy="1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148556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151147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135877</xdr:rowOff>
    </xdr:from>
    <xdr:to>
      <xdr:col>116</xdr:col>
      <xdr:colOff>114300</xdr:colOff>
      <xdr:row>59</xdr:row>
      <xdr:rowOff>66027</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7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56735</xdr:rowOff>
    </xdr:from>
    <xdr:ext cx="378565"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00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136563</xdr:rowOff>
    </xdr:from>
    <xdr:to>
      <xdr:col>112</xdr:col>
      <xdr:colOff>38100</xdr:colOff>
      <xdr:row>59</xdr:row>
      <xdr:rowOff>66713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8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57840</xdr:rowOff>
    </xdr:from>
    <xdr:ext cx="378565"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4017" y="1017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8775</xdr:rowOff>
    </xdr:from>
    <xdr:to>
      <xdr:col>107</xdr:col>
      <xdr:colOff>101600</xdr:colOff>
      <xdr:row>58</xdr:row>
      <xdr:rowOff>110375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95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126902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72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31750</xdr:rowOff>
    </xdr:from>
    <xdr:to>
      <xdr:col>102</xdr:col>
      <xdr:colOff>165100</xdr:colOff>
      <xdr:row>57</xdr:row>
      <xdr:rowOff>133350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149877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7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155118</xdr:rowOff>
    </xdr:from>
    <xdr:to>
      <xdr:col>98</xdr:col>
      <xdr:colOff>38100</xdr:colOff>
      <xdr:row>58</xdr:row>
      <xdr:rowOff>85268</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92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101795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0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170283</xdr:rowOff>
    </xdr:from>
    <xdr:to>
      <xdr:col>116</xdr:col>
      <xdr:colOff>62864</xdr:colOff>
      <xdr:row>79</xdr:row>
      <xdr:rowOff>38708</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343233"/>
          <a:ext cx="1269" cy="1240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42535</xdr:rowOff>
    </xdr:from>
    <xdr:ext cx="469744"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58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38708</xdr:rowOff>
    </xdr:from>
    <xdr:to>
      <xdr:col>116</xdr:col>
      <xdr:colOff>152400</xdr:colOff>
      <xdr:row>79</xdr:row>
      <xdr:rowOff>38708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583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116960</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21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170283</xdr:rowOff>
    </xdr:from>
    <xdr:to>
      <xdr:col>116</xdr:col>
      <xdr:colOff>152400</xdr:colOff>
      <xdr:row>71</xdr:row>
      <xdr:rowOff>170283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343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69</xdr:row>
      <xdr:rowOff>133952</xdr:rowOff>
    </xdr:from>
    <xdr:to>
      <xdr:col>116</xdr:col>
      <xdr:colOff>63500</xdr:colOff>
      <xdr:row>73</xdr:row>
      <xdr:rowOff>87367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1964002"/>
          <a:ext cx="838200" cy="63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17508</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704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39081</xdr:rowOff>
    </xdr:from>
    <xdr:to>
      <xdr:col>116</xdr:col>
      <xdr:colOff>114300</xdr:colOff>
      <xdr:row>74</xdr:row>
      <xdr:rowOff>140681</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72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69</xdr:row>
      <xdr:rowOff>133952</xdr:rowOff>
    </xdr:from>
    <xdr:to>
      <xdr:col>111</xdr:col>
      <xdr:colOff>177800</xdr:colOff>
      <xdr:row>70</xdr:row>
      <xdr:rowOff>130523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1964002"/>
          <a:ext cx="889000" cy="16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114226</xdr:rowOff>
    </xdr:from>
    <xdr:to>
      <xdr:col>112</xdr:col>
      <xdr:colOff>38100</xdr:colOff>
      <xdr:row>74</xdr:row>
      <xdr:rowOff>44376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3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35503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2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130523</xdr:rowOff>
    </xdr:from>
    <xdr:to>
      <xdr:col>107</xdr:col>
      <xdr:colOff>50800</xdr:colOff>
      <xdr:row>70</xdr:row>
      <xdr:rowOff>144125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132023"/>
          <a:ext cx="889000" cy="1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80001</xdr:rowOff>
    </xdr:from>
    <xdr:to>
      <xdr:col>107</xdr:col>
      <xdr:colOff>101600</xdr:colOff>
      <xdr:row>74</xdr:row>
      <xdr:rowOff>10151</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59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1278</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68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114619</xdr:rowOff>
    </xdr:from>
    <xdr:to>
      <xdr:col>102</xdr:col>
      <xdr:colOff>114300</xdr:colOff>
      <xdr:row>70</xdr:row>
      <xdr:rowOff>144125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116119"/>
          <a:ext cx="889000" cy="2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90533</xdr:rowOff>
    </xdr:from>
    <xdr:to>
      <xdr:col>102</xdr:col>
      <xdr:colOff>165100</xdr:colOff>
      <xdr:row>74</xdr:row>
      <xdr:rowOff>20683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0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11810</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69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86826</xdr:rowOff>
    </xdr:from>
    <xdr:to>
      <xdr:col>98</xdr:col>
      <xdr:colOff>38100</xdr:colOff>
      <xdr:row>74</xdr:row>
      <xdr:rowOff>16976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0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8103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69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36567</xdr:rowOff>
    </xdr:from>
    <xdr:to>
      <xdr:col>116</xdr:col>
      <xdr:colOff>114300</xdr:colOff>
      <xdr:row>73</xdr:row>
      <xdr:rowOff>138167</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55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59444</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40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69</xdr:row>
      <xdr:rowOff>83152</xdr:rowOff>
    </xdr:from>
    <xdr:to>
      <xdr:col>112</xdr:col>
      <xdr:colOff>38100</xdr:colOff>
      <xdr:row>70</xdr:row>
      <xdr:rowOff>13302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191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68</xdr:row>
      <xdr:rowOff>29829</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1688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79723</xdr:rowOff>
    </xdr:from>
    <xdr:to>
      <xdr:col>107</xdr:col>
      <xdr:colOff>101600</xdr:colOff>
      <xdr:row>71</xdr:row>
      <xdr:rowOff>9873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08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69</xdr:row>
      <xdr:rowOff>26400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185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93325</xdr:rowOff>
    </xdr:from>
    <xdr:to>
      <xdr:col>102</xdr:col>
      <xdr:colOff>165100</xdr:colOff>
      <xdr:row>71</xdr:row>
      <xdr:rowOff>23475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09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40002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187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63819</xdr:rowOff>
    </xdr:from>
    <xdr:to>
      <xdr:col>98</xdr:col>
      <xdr:colOff>38100</xdr:colOff>
      <xdr:row>70</xdr:row>
      <xdr:rowOff>165419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06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10496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184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1,572,414</a:t>
          </a:r>
          <a:r>
            <a:rPr kumimoji="1" lang="ja-JP" altLang="en-US" sz="1300">
              <a:latin typeface="ＭＳ Ｐゴシック" panose="020B0600070205080204" pitchFamily="50" charset="-128"/>
              <a:ea typeface="ＭＳ Ｐゴシック" panose="020B0600070205080204" pitchFamily="50" charset="-128"/>
            </a:rPr>
            <a:t>円で対前年</a:t>
          </a:r>
          <a:r>
            <a:rPr kumimoji="1" lang="en-US" altLang="ja-JP" sz="1300">
              <a:latin typeface="ＭＳ Ｐゴシック" panose="020B0600070205080204" pitchFamily="50" charset="-128"/>
              <a:ea typeface="ＭＳ Ｐゴシック" panose="020B0600070205080204" pitchFamily="50" charset="-128"/>
            </a:rPr>
            <a:t>237,996</a:t>
          </a:r>
          <a:r>
            <a:rPr kumimoji="1" lang="ja-JP" altLang="en-US" sz="1300">
              <a:latin typeface="ＭＳ Ｐゴシック" panose="020B0600070205080204" pitchFamily="50" charset="-128"/>
              <a:ea typeface="ＭＳ Ｐゴシック" panose="020B0600070205080204" pitchFamily="50" charset="-128"/>
            </a:rPr>
            <a:t>円増額となった。これは、補助費等（広域連合負担金の増によるもの）の増が主な要因である。</a:t>
          </a:r>
        </a:p>
        <a:p>
          <a:r>
            <a:rPr kumimoji="1" lang="ja-JP" altLang="en-US" sz="1300">
              <a:latin typeface="ＭＳ Ｐゴシック" panose="020B0600070205080204" pitchFamily="50" charset="-128"/>
              <a:ea typeface="ＭＳ Ｐゴシック" panose="020B0600070205080204" pitchFamily="50" charset="-128"/>
            </a:rPr>
            <a:t>補助費等が類似団体内平均及び県平均値と比較して高額となっている背景には、隠岐</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町村で共同運営している広域行政サービスへの負担金のほか、特定有人国境離島地域社会維持推進交付金・離島活性化交付金などを活用した事業を実施しているためである。</a:t>
          </a:r>
        </a:p>
        <a:p>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より隠岐</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町村と本土を結ぶ大型船の造船事業への負担金が生じ、その影響を受け類似団体中最も多くなっている。</a:t>
          </a:r>
        </a:p>
        <a:p>
          <a:r>
            <a:rPr kumimoji="1" lang="ja-JP" altLang="en-US" sz="1300">
              <a:latin typeface="ＭＳ Ｐゴシック" panose="020B0600070205080204" pitchFamily="50" charset="-128"/>
              <a:ea typeface="ＭＳ Ｐゴシック" panose="020B0600070205080204" pitchFamily="50" charset="-128"/>
            </a:rPr>
            <a:t>公債費が</a:t>
          </a:r>
          <a:r>
            <a:rPr kumimoji="1" lang="en-US" altLang="ja-JP" sz="1300">
              <a:latin typeface="ＭＳ Ｐゴシック" panose="020B0600070205080204" pitchFamily="50" charset="-128"/>
              <a:ea typeface="ＭＳ Ｐゴシック" panose="020B0600070205080204" pitchFamily="50" charset="-128"/>
            </a:rPr>
            <a:t>180,832</a:t>
          </a:r>
          <a:r>
            <a:rPr kumimoji="1" lang="ja-JP" altLang="en-US" sz="1300">
              <a:latin typeface="ＭＳ Ｐゴシック" panose="020B0600070205080204" pitchFamily="50" charset="-128"/>
              <a:ea typeface="ＭＳ Ｐゴシック" panose="020B0600070205080204" pitchFamily="50" charset="-128"/>
            </a:rPr>
            <a:t>円と類似団体と比較して多くなっているが、各種行政サービスに係る施設を単独地方公共団体で整備しなければならないことや、漁港・港湾施設の整備など離島特有の事情から普通建設事業費が嵩むことが要因である。</a:t>
          </a:r>
        </a:p>
        <a:p>
          <a:r>
            <a:rPr kumimoji="1" lang="ja-JP" altLang="en-US" sz="1300">
              <a:latin typeface="ＭＳ Ｐゴシック" panose="020B0600070205080204" pitchFamily="50" charset="-128"/>
              <a:ea typeface="ＭＳ Ｐゴシック" panose="020B0600070205080204" pitchFamily="50" charset="-128"/>
            </a:rPr>
            <a:t>普通建設事業費について、離島学生寮建設事業（</a:t>
          </a:r>
          <a:r>
            <a:rPr kumimoji="1" lang="en-US" altLang="ja-JP" sz="1300">
              <a:latin typeface="ＭＳ Ｐゴシック" panose="020B0600070205080204" pitchFamily="50" charset="-128"/>
              <a:ea typeface="ＭＳ Ｐゴシック" panose="020B0600070205080204" pitchFamily="50" charset="-128"/>
            </a:rPr>
            <a:t>502</a:t>
          </a:r>
          <a:r>
            <a:rPr kumimoji="1" lang="ja-JP" altLang="en-US" sz="1300">
              <a:latin typeface="ＭＳ Ｐゴシック" panose="020B0600070205080204" pitchFamily="50" charset="-128"/>
              <a:ea typeface="ＭＳ Ｐゴシック" panose="020B0600070205080204" pitchFamily="50" charset="-128"/>
            </a:rPr>
            <a:t>百万円）等により増額となった。</a:t>
          </a:r>
        </a:p>
        <a:p>
          <a:r>
            <a:rPr kumimoji="1" lang="ja-JP" altLang="en-US" sz="1300">
              <a:latin typeface="ＭＳ Ｐゴシック" panose="020B0600070205080204" pitchFamily="50" charset="-128"/>
              <a:ea typeface="ＭＳ Ｐゴシック" panose="020B0600070205080204" pitchFamily="50" charset="-128"/>
            </a:rPr>
            <a:t>投資及び出資金の大幅な伸びは、法適用公営企業となった下水道会計への出資金が要因となっており、前年度までは繰出金として整理されていたことによるもの。</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島根県隠岐の島町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13,036
12,945
242.82
20,828,877
20,497,994
203,580
9,023,447
30,561,924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102362</xdr:rowOff>
    </xdr:from>
    <xdr:to>
      <xdr:col>24</xdr:col>
      <xdr:colOff>63500</xdr:colOff>
      <xdr:row>35</xdr:row>
      <xdr:rowOff>102934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03112"/>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102934</xdr:rowOff>
    </xdr:from>
    <xdr:to>
      <xdr:col>19</xdr:col>
      <xdr:colOff>177800</xdr:colOff>
      <xdr:row>35</xdr:row>
      <xdr:rowOff>161227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03684"/>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161227</xdr:rowOff>
    </xdr:from>
    <xdr:to>
      <xdr:col>15</xdr:col>
      <xdr:colOff>50800</xdr:colOff>
      <xdr:row>36</xdr:row>
      <xdr:rowOff>59309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61977"/>
          <a:ext cx="889000" cy="6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59309</xdr:rowOff>
    </xdr:from>
    <xdr:to>
      <xdr:col>10</xdr:col>
      <xdr:colOff>114300</xdr:colOff>
      <xdr:row>36</xdr:row>
      <xdr:rowOff>60071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3150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51562</xdr:rowOff>
    </xdr:from>
    <xdr:to>
      <xdr:col>24</xdr:col>
      <xdr:colOff>114300</xdr:colOff>
      <xdr:row>35</xdr:row>
      <xdr:rowOff>153162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5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74439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0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52134</xdr:rowOff>
    </xdr:from>
    <xdr:to>
      <xdr:col>20</xdr:col>
      <xdr:colOff>38100</xdr:colOff>
      <xdr:row>35</xdr:row>
      <xdr:rowOff>153734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170261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2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110427</xdr:rowOff>
    </xdr:from>
    <xdr:to>
      <xdr:col>15</xdr:col>
      <xdr:colOff>101600</xdr:colOff>
      <xdr:row>36</xdr:row>
      <xdr:rowOff>40577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57104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8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8509</xdr:rowOff>
    </xdr:from>
    <xdr:to>
      <xdr:col>10</xdr:col>
      <xdr:colOff>165100</xdr:colOff>
      <xdr:row>36</xdr:row>
      <xdr:rowOff>110109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8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126636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9271</xdr:rowOff>
    </xdr:from>
    <xdr:to>
      <xdr:col>6</xdr:col>
      <xdr:colOff>38100</xdr:colOff>
      <xdr:row>36</xdr:row>
      <xdr:rowOff>110871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8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127398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5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43202</xdr:rowOff>
    </xdr:from>
    <xdr:to>
      <xdr:col>24</xdr:col>
      <xdr:colOff>63500</xdr:colOff>
      <xdr:row>57</xdr:row>
      <xdr:rowOff>27429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472952"/>
          <a:ext cx="838200" cy="3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27429</xdr:rowOff>
    </xdr:from>
    <xdr:to>
      <xdr:col>19</xdr:col>
      <xdr:colOff>177800</xdr:colOff>
      <xdr:row>57</xdr:row>
      <xdr:rowOff>50550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00079"/>
          <a:ext cx="889000" cy="2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9255</xdr:rowOff>
    </xdr:from>
    <xdr:to>
      <xdr:col>15</xdr:col>
      <xdr:colOff>50800</xdr:colOff>
      <xdr:row>57</xdr:row>
      <xdr:rowOff>50550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81905"/>
          <a:ext cx="889000" cy="4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163181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935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79970</xdr:rowOff>
    </xdr:from>
    <xdr:to>
      <xdr:col>10</xdr:col>
      <xdr:colOff>114300</xdr:colOff>
      <xdr:row>57</xdr:row>
      <xdr:rowOff>9255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09720"/>
          <a:ext cx="889000" cy="27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159997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3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163268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64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163852</xdr:rowOff>
    </xdr:from>
    <xdr:to>
      <xdr:col>24</xdr:col>
      <xdr:colOff>114300</xdr:colOff>
      <xdr:row>55</xdr:row>
      <xdr:rowOff>94002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2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15279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73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148079</xdr:rowOff>
    </xdr:from>
    <xdr:to>
      <xdr:col>20</xdr:col>
      <xdr:colOff>38100</xdr:colOff>
      <xdr:row>57</xdr:row>
      <xdr:rowOff>78229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4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94756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52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171200</xdr:rowOff>
    </xdr:from>
    <xdr:to>
      <xdr:col>15</xdr:col>
      <xdr:colOff>101600</xdr:colOff>
      <xdr:row>57</xdr:row>
      <xdr:rowOff>101350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7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117877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47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129905</xdr:rowOff>
    </xdr:from>
    <xdr:to>
      <xdr:col>10</xdr:col>
      <xdr:colOff>165100</xdr:colOff>
      <xdr:row>57</xdr:row>
      <xdr:rowOff>60055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76582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06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29170</xdr:rowOff>
    </xdr:from>
    <xdr:to>
      <xdr:col>6</xdr:col>
      <xdr:colOff>38100</xdr:colOff>
      <xdr:row>55</xdr:row>
      <xdr:rowOff>130770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4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147297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234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82200</xdr:rowOff>
    </xdr:from>
    <xdr:to>
      <xdr:col>24</xdr:col>
      <xdr:colOff>63500</xdr:colOff>
      <xdr:row>73</xdr:row>
      <xdr:rowOff>141735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598050"/>
          <a:ext cx="838200" cy="5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57063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7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137185</xdr:rowOff>
    </xdr:from>
    <xdr:to>
      <xdr:col>19</xdr:col>
      <xdr:colOff>177800</xdr:colOff>
      <xdr:row>73</xdr:row>
      <xdr:rowOff>141735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653035"/>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87703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89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137185</xdr:rowOff>
    </xdr:from>
    <xdr:to>
      <xdr:col>15</xdr:col>
      <xdr:colOff>50800</xdr:colOff>
      <xdr:row>74</xdr:row>
      <xdr:rowOff>88882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653035"/>
          <a:ext cx="889000" cy="12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165023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88882</xdr:rowOff>
    </xdr:from>
    <xdr:to>
      <xdr:col>10</xdr:col>
      <xdr:colOff>114300</xdr:colOff>
      <xdr:row>75</xdr:row>
      <xdr:rowOff>56291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76182"/>
          <a:ext cx="889000" cy="13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115158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1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46327</xdr:rowOff>
    </xdr:from>
    <xdr:to>
      <xdr:col>6</xdr:col>
      <xdr:colOff>38100</xdr:colOff>
      <xdr:row>78</xdr:row>
      <xdr:rowOff>147927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139054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31400</xdr:rowOff>
    </xdr:from>
    <xdr:to>
      <xdr:col>24</xdr:col>
      <xdr:colOff>114300</xdr:colOff>
      <xdr:row>73</xdr:row>
      <xdr:rowOff>133000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54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54277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398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90935</xdr:rowOff>
    </xdr:from>
    <xdr:to>
      <xdr:col>20</xdr:col>
      <xdr:colOff>38100</xdr:colOff>
      <xdr:row>74</xdr:row>
      <xdr:rowOff>21085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0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37612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382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86385</xdr:rowOff>
    </xdr:from>
    <xdr:to>
      <xdr:col>15</xdr:col>
      <xdr:colOff>101600</xdr:colOff>
      <xdr:row>74</xdr:row>
      <xdr:rowOff>16535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60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33062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37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38082</xdr:rowOff>
    </xdr:from>
    <xdr:to>
      <xdr:col>10</xdr:col>
      <xdr:colOff>165100</xdr:colOff>
      <xdr:row>74</xdr:row>
      <xdr:rowOff>139682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2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156209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0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5491</xdr:rowOff>
    </xdr:from>
    <xdr:to>
      <xdr:col>6</xdr:col>
      <xdr:colOff>38100</xdr:colOff>
      <xdr:row>75</xdr:row>
      <xdr:rowOff>107091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6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123618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39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125211</xdr:rowOff>
    </xdr:from>
    <xdr:to>
      <xdr:col>24</xdr:col>
      <xdr:colOff>63500</xdr:colOff>
      <xdr:row>94</xdr:row>
      <xdr:rowOff>126867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070061"/>
          <a:ext cx="838200" cy="17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534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22278</xdr:rowOff>
    </xdr:from>
    <xdr:to>
      <xdr:col>19</xdr:col>
      <xdr:colOff>177800</xdr:colOff>
      <xdr:row>94</xdr:row>
      <xdr:rowOff>126867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5624228"/>
          <a:ext cx="889000" cy="618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22278</xdr:rowOff>
    </xdr:from>
    <xdr:to>
      <xdr:col>15</xdr:col>
      <xdr:colOff>50800</xdr:colOff>
      <xdr:row>92</xdr:row>
      <xdr:rowOff>124763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5624228"/>
          <a:ext cx="889000" cy="27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124763</xdr:rowOff>
    </xdr:from>
    <xdr:to>
      <xdr:col>10</xdr:col>
      <xdr:colOff>114300</xdr:colOff>
      <xdr:row>95</xdr:row>
      <xdr:rowOff>111709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5898163"/>
          <a:ext cx="889000" cy="50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74341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74411</xdr:rowOff>
    </xdr:from>
    <xdr:to>
      <xdr:col>24</xdr:col>
      <xdr:colOff>114300</xdr:colOff>
      <xdr:row>94</xdr:row>
      <xdr:rowOff>4561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01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97288</xdr:rowOff>
    </xdr:from>
    <xdr:ext cx="599010"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587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76067</xdr:rowOff>
    </xdr:from>
    <xdr:to>
      <xdr:col>20</xdr:col>
      <xdr:colOff>38100</xdr:colOff>
      <xdr:row>95</xdr:row>
      <xdr:rowOff>6217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1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22744</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497795" y="1596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142928</xdr:rowOff>
    </xdr:from>
    <xdr:to>
      <xdr:col>15</xdr:col>
      <xdr:colOff>101600</xdr:colOff>
      <xdr:row>91</xdr:row>
      <xdr:rowOff>73078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557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89605</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08795" y="15348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73963</xdr:rowOff>
    </xdr:from>
    <xdr:to>
      <xdr:col>10</xdr:col>
      <xdr:colOff>165100</xdr:colOff>
      <xdr:row>93</xdr:row>
      <xdr:rowOff>4113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584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20640</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19795" y="15622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60909</xdr:rowOff>
    </xdr:from>
    <xdr:to>
      <xdr:col>6</xdr:col>
      <xdr:colOff>38100</xdr:colOff>
      <xdr:row>95</xdr:row>
      <xdr:rowOff>162509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34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7586</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30795" y="1612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128923</xdr:rowOff>
    </xdr:from>
    <xdr:to>
      <xdr:col>55</xdr:col>
      <xdr:colOff>0</xdr:colOff>
      <xdr:row>36</xdr:row>
      <xdr:rowOff>36177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129673"/>
          <a:ext cx="838200" cy="7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105737</xdr:rowOff>
    </xdr:from>
    <xdr:to>
      <xdr:col>50</xdr:col>
      <xdr:colOff>114300</xdr:colOff>
      <xdr:row>36</xdr:row>
      <xdr:rowOff>36177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106487"/>
          <a:ext cx="889000" cy="10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105737</xdr:rowOff>
    </xdr:from>
    <xdr:to>
      <xdr:col>45</xdr:col>
      <xdr:colOff>177800</xdr:colOff>
      <xdr:row>35</xdr:row>
      <xdr:rowOff>169745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106487"/>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92347</xdr:rowOff>
    </xdr:from>
    <xdr:to>
      <xdr:col>41</xdr:col>
      <xdr:colOff>50800</xdr:colOff>
      <xdr:row>35</xdr:row>
      <xdr:rowOff>169745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5750197"/>
          <a:ext cx="889000" cy="42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141785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78123</xdr:rowOff>
    </xdr:from>
    <xdr:to>
      <xdr:col>55</xdr:col>
      <xdr:colOff>50800</xdr:colOff>
      <xdr:row>36</xdr:row>
      <xdr:rowOff>8273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07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101000</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93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156827</xdr:rowOff>
    </xdr:from>
    <xdr:to>
      <xdr:col>50</xdr:col>
      <xdr:colOff>165100</xdr:colOff>
      <xdr:row>36</xdr:row>
      <xdr:rowOff>86977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15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103504</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932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54937</xdr:rowOff>
    </xdr:from>
    <xdr:to>
      <xdr:col>46</xdr:col>
      <xdr:colOff>38100</xdr:colOff>
      <xdr:row>35</xdr:row>
      <xdr:rowOff>156537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05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1614</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583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118945</xdr:rowOff>
    </xdr:from>
    <xdr:to>
      <xdr:col>41</xdr:col>
      <xdr:colOff>101600</xdr:colOff>
      <xdr:row>36</xdr:row>
      <xdr:rowOff>49095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11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65622</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589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41547</xdr:rowOff>
    </xdr:from>
    <xdr:to>
      <xdr:col>36</xdr:col>
      <xdr:colOff>165100</xdr:colOff>
      <xdr:row>33</xdr:row>
      <xdr:rowOff>143147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69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159674</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37428" y="5474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131204</xdr:rowOff>
    </xdr:from>
    <xdr:to>
      <xdr:col>55</xdr:col>
      <xdr:colOff>0</xdr:colOff>
      <xdr:row>53</xdr:row>
      <xdr:rowOff>40729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046604"/>
          <a:ext cx="838200" cy="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40729</xdr:rowOff>
    </xdr:from>
    <xdr:to>
      <xdr:col>50</xdr:col>
      <xdr:colOff>114300</xdr:colOff>
      <xdr:row>53</xdr:row>
      <xdr:rowOff>86360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127579"/>
          <a:ext cx="889000" cy="4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8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34722</xdr:rowOff>
    </xdr:from>
    <xdr:to>
      <xdr:col>45</xdr:col>
      <xdr:colOff>177800</xdr:colOff>
      <xdr:row>53</xdr:row>
      <xdr:rowOff>86360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121572"/>
          <a:ext cx="889000" cy="5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31983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8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148666</xdr:rowOff>
    </xdr:from>
    <xdr:to>
      <xdr:col>41</xdr:col>
      <xdr:colOff>50800</xdr:colOff>
      <xdr:row>53</xdr:row>
      <xdr:rowOff>34722</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064066"/>
          <a:ext cx="889000" cy="5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45267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8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8488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8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80404</xdr:rowOff>
    </xdr:from>
    <xdr:to>
      <xdr:col>55</xdr:col>
      <xdr:colOff>50800</xdr:colOff>
      <xdr:row>53</xdr:row>
      <xdr:rowOff>10554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899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103281</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884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161379</xdr:rowOff>
    </xdr:from>
    <xdr:to>
      <xdr:col>50</xdr:col>
      <xdr:colOff>165100</xdr:colOff>
      <xdr:row>53</xdr:row>
      <xdr:rowOff>91529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07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108056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885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35560</xdr:rowOff>
    </xdr:from>
    <xdr:to>
      <xdr:col>46</xdr:col>
      <xdr:colOff>38100</xdr:colOff>
      <xdr:row>53</xdr:row>
      <xdr:rowOff>137160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12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153687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889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155372</xdr:rowOff>
    </xdr:from>
    <xdr:to>
      <xdr:col>41</xdr:col>
      <xdr:colOff>101600</xdr:colOff>
      <xdr:row>53</xdr:row>
      <xdr:rowOff>85522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07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102049</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884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97866</xdr:rowOff>
    </xdr:from>
    <xdr:to>
      <xdr:col>36</xdr:col>
      <xdr:colOff>165100</xdr:colOff>
      <xdr:row>53</xdr:row>
      <xdr:rowOff>28016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01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44543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878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146836</xdr:rowOff>
    </xdr:from>
    <xdr:to>
      <xdr:col>55</xdr:col>
      <xdr:colOff>0</xdr:colOff>
      <xdr:row>77</xdr:row>
      <xdr:rowOff>170267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348486"/>
          <a:ext cx="8382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71896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444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74732</xdr:rowOff>
    </xdr:from>
    <xdr:to>
      <xdr:col>50</xdr:col>
      <xdr:colOff>114300</xdr:colOff>
      <xdr:row>77</xdr:row>
      <xdr:rowOff>170267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76382"/>
          <a:ext cx="889000" cy="9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55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74732</xdr:rowOff>
    </xdr:from>
    <xdr:to>
      <xdr:col>45</xdr:col>
      <xdr:colOff>177800</xdr:colOff>
      <xdr:row>77</xdr:row>
      <xdr:rowOff>131417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276382"/>
          <a:ext cx="889000" cy="5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153585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52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67139</xdr:rowOff>
    </xdr:from>
    <xdr:to>
      <xdr:col>41</xdr:col>
      <xdr:colOff>50800</xdr:colOff>
      <xdr:row>77</xdr:row>
      <xdr:rowOff>131417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268789"/>
          <a:ext cx="889000" cy="6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147981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52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96036</xdr:rowOff>
    </xdr:from>
    <xdr:to>
      <xdr:col>55</xdr:col>
      <xdr:colOff>50800</xdr:colOff>
      <xdr:row>78</xdr:row>
      <xdr:rowOff>26186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9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118913</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4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119467</xdr:rowOff>
    </xdr:from>
    <xdr:to>
      <xdr:col>50</xdr:col>
      <xdr:colOff>165100</xdr:colOff>
      <xdr:row>78</xdr:row>
      <xdr:rowOff>49617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32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66144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09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23932</xdr:rowOff>
    </xdr:from>
    <xdr:to>
      <xdr:col>46</xdr:col>
      <xdr:colOff>38100</xdr:colOff>
      <xdr:row>77</xdr:row>
      <xdr:rowOff>125532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2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142059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00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80617</xdr:rowOff>
    </xdr:from>
    <xdr:to>
      <xdr:col>41</xdr:col>
      <xdr:colOff>101600</xdr:colOff>
      <xdr:row>78</xdr:row>
      <xdr:rowOff>10767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28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27294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05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16339</xdr:rowOff>
    </xdr:from>
    <xdr:to>
      <xdr:col>36</xdr:col>
      <xdr:colOff>165100</xdr:colOff>
      <xdr:row>77</xdr:row>
      <xdr:rowOff>117939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134466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99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21191</xdr:rowOff>
    </xdr:from>
    <xdr:to>
      <xdr:col>55</xdr:col>
      <xdr:colOff>0</xdr:colOff>
      <xdr:row>96</xdr:row>
      <xdr:rowOff>85297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480391"/>
          <a:ext cx="838200" cy="6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76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85297</xdr:rowOff>
    </xdr:from>
    <xdr:to>
      <xdr:col>50</xdr:col>
      <xdr:colOff>114300</xdr:colOff>
      <xdr:row>97</xdr:row>
      <xdr:rowOff>147084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544497"/>
          <a:ext cx="889000" cy="23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91389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8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147084</xdr:rowOff>
    </xdr:from>
    <xdr:to>
      <xdr:col>45</xdr:col>
      <xdr:colOff>177800</xdr:colOff>
      <xdr:row>97</xdr:row>
      <xdr:rowOff>163909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777734"/>
          <a:ext cx="889000" cy="1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57257</xdr:rowOff>
    </xdr:from>
    <xdr:to>
      <xdr:col>41</xdr:col>
      <xdr:colOff>50800</xdr:colOff>
      <xdr:row>97</xdr:row>
      <xdr:rowOff>163909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687907"/>
          <a:ext cx="889000" cy="10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141841</xdr:rowOff>
    </xdr:from>
    <xdr:to>
      <xdr:col>55</xdr:col>
      <xdr:colOff>50800</xdr:colOff>
      <xdr:row>96</xdr:row>
      <xdr:rowOff>71991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42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164718</xdr:rowOff>
    </xdr:from>
    <xdr:ext cx="599010"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281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34497</xdr:rowOff>
    </xdr:from>
    <xdr:to>
      <xdr:col>50</xdr:col>
      <xdr:colOff>165100</xdr:colOff>
      <xdr:row>96</xdr:row>
      <xdr:rowOff>136097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49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152624</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6268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96284</xdr:rowOff>
    </xdr:from>
    <xdr:to>
      <xdr:col>46</xdr:col>
      <xdr:colOff>38100</xdr:colOff>
      <xdr:row>98</xdr:row>
      <xdr:rowOff>26434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2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42961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50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113109</xdr:rowOff>
    </xdr:from>
    <xdr:to>
      <xdr:col>41</xdr:col>
      <xdr:colOff>101600</xdr:colOff>
      <xdr:row>98</xdr:row>
      <xdr:rowOff>43259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4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59786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51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6457</xdr:rowOff>
    </xdr:from>
    <xdr:to>
      <xdr:col>36</xdr:col>
      <xdr:colOff>165100</xdr:colOff>
      <xdr:row>97</xdr:row>
      <xdr:rowOff>108057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3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124584</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641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69879</xdr:rowOff>
    </xdr:from>
    <xdr:to>
      <xdr:col>85</xdr:col>
      <xdr:colOff>127000</xdr:colOff>
      <xdr:row>36</xdr:row>
      <xdr:rowOff>46137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5899179"/>
          <a:ext cx="838200" cy="31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46137</xdr:rowOff>
    </xdr:from>
    <xdr:to>
      <xdr:col>81</xdr:col>
      <xdr:colOff>50800</xdr:colOff>
      <xdr:row>36</xdr:row>
      <xdr:rowOff>95058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218337"/>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38626</xdr:rowOff>
    </xdr:from>
    <xdr:to>
      <xdr:col>76</xdr:col>
      <xdr:colOff>114300</xdr:colOff>
      <xdr:row>36</xdr:row>
      <xdr:rowOff>95058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210826"/>
          <a:ext cx="889000" cy="5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149873</xdr:rowOff>
    </xdr:from>
    <xdr:to>
      <xdr:col>71</xdr:col>
      <xdr:colOff>177800</xdr:colOff>
      <xdr:row>36</xdr:row>
      <xdr:rowOff>38626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150623"/>
          <a:ext cx="889000" cy="6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129196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19079</xdr:rowOff>
    </xdr:from>
    <xdr:to>
      <xdr:col>85</xdr:col>
      <xdr:colOff>177800</xdr:colOff>
      <xdr:row>34</xdr:row>
      <xdr:rowOff>120679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584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41956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69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166787</xdr:rowOff>
    </xdr:from>
    <xdr:to>
      <xdr:col>81</xdr:col>
      <xdr:colOff>101600</xdr:colOff>
      <xdr:row>36</xdr:row>
      <xdr:rowOff>96937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1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113464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94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44258</xdr:rowOff>
    </xdr:from>
    <xdr:to>
      <xdr:col>76</xdr:col>
      <xdr:colOff>165100</xdr:colOff>
      <xdr:row>36</xdr:row>
      <xdr:rowOff>145858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21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162385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99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159276</xdr:rowOff>
    </xdr:from>
    <xdr:to>
      <xdr:col>72</xdr:col>
      <xdr:colOff>38100</xdr:colOff>
      <xdr:row>36</xdr:row>
      <xdr:rowOff>89426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16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105953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93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99073</xdr:rowOff>
    </xdr:from>
    <xdr:to>
      <xdr:col>67</xdr:col>
      <xdr:colOff>101600</xdr:colOff>
      <xdr:row>36</xdr:row>
      <xdr:rowOff>29223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09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45750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87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6774</xdr:rowOff>
    </xdr:from>
    <xdr:to>
      <xdr:col>85</xdr:col>
      <xdr:colOff>127000</xdr:colOff>
      <xdr:row>56</xdr:row>
      <xdr:rowOff>22689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436524"/>
          <a:ext cx="838200" cy="18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370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1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20169</xdr:rowOff>
    </xdr:from>
    <xdr:to>
      <xdr:col>81</xdr:col>
      <xdr:colOff>50800</xdr:colOff>
      <xdr:row>56</xdr:row>
      <xdr:rowOff>22689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621369"/>
          <a:ext cx="889000" cy="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157190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5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20169</xdr:rowOff>
    </xdr:from>
    <xdr:to>
      <xdr:col>76</xdr:col>
      <xdr:colOff>114300</xdr:colOff>
      <xdr:row>56</xdr:row>
      <xdr:rowOff>72665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621369"/>
          <a:ext cx="889000" cy="5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33865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80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34320</xdr:rowOff>
    </xdr:from>
    <xdr:to>
      <xdr:col>71</xdr:col>
      <xdr:colOff>177800</xdr:colOff>
      <xdr:row>56</xdr:row>
      <xdr:rowOff>72665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292620"/>
          <a:ext cx="889000" cy="38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36434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158337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5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127424</xdr:rowOff>
    </xdr:from>
    <xdr:to>
      <xdr:col>85</xdr:col>
      <xdr:colOff>177800</xdr:colOff>
      <xdr:row>55</xdr:row>
      <xdr:rowOff>57574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38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150301</xdr:rowOff>
    </xdr:from>
    <xdr:ext cx="599010"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23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143339</xdr:rowOff>
    </xdr:from>
    <xdr:to>
      <xdr:col>81</xdr:col>
      <xdr:colOff>101600</xdr:colOff>
      <xdr:row>56</xdr:row>
      <xdr:rowOff>73489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57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90016</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181795" y="9348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140819</xdr:rowOff>
    </xdr:from>
    <xdr:to>
      <xdr:col>76</xdr:col>
      <xdr:colOff>165100</xdr:colOff>
      <xdr:row>56</xdr:row>
      <xdr:rowOff>70969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57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87496</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292795" y="9345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21865</xdr:rowOff>
    </xdr:from>
    <xdr:to>
      <xdr:col>72</xdr:col>
      <xdr:colOff>38100</xdr:colOff>
      <xdr:row>56</xdr:row>
      <xdr:rowOff>123465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2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139992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39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154970</xdr:rowOff>
    </xdr:from>
    <xdr:to>
      <xdr:col>67</xdr:col>
      <xdr:colOff>101600</xdr:colOff>
      <xdr:row>54</xdr:row>
      <xdr:rowOff>85120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24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101647</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14795" y="9017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4769</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520619"/>
          <a:ext cx="1269" cy="106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122896</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29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4769</xdr:rowOff>
    </xdr:from>
    <xdr:to>
      <xdr:col>86</xdr:col>
      <xdr:colOff>25400</xdr:colOff>
      <xdr:row>73</xdr:row>
      <xdr:rowOff>4769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52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130289</xdr:rowOff>
    </xdr:from>
    <xdr:to>
      <xdr:col>85</xdr:col>
      <xdr:colOff>127000</xdr:colOff>
      <xdr:row>76</xdr:row>
      <xdr:rowOff>121183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2646139"/>
          <a:ext cx="838200" cy="50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92606</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6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114179</xdr:rowOff>
    </xdr:from>
    <xdr:to>
      <xdr:col>85</xdr:col>
      <xdr:colOff>177800</xdr:colOff>
      <xdr:row>79</xdr:row>
      <xdr:rowOff>44329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8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23190</xdr:rowOff>
    </xdr:from>
    <xdr:to>
      <xdr:col>81</xdr:col>
      <xdr:colOff>50800</xdr:colOff>
      <xdr:row>73</xdr:row>
      <xdr:rowOff>130289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2367590"/>
          <a:ext cx="889000" cy="27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77870</xdr:rowOff>
    </xdr:from>
    <xdr:to>
      <xdr:col>81</xdr:col>
      <xdr:colOff>101600</xdr:colOff>
      <xdr:row>79</xdr:row>
      <xdr:rowOff>8020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5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170597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54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135528</xdr:rowOff>
    </xdr:from>
    <xdr:to>
      <xdr:col>76</xdr:col>
      <xdr:colOff>114300</xdr:colOff>
      <xdr:row>72</xdr:row>
      <xdr:rowOff>23190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2137028"/>
          <a:ext cx="889000" cy="23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33941</xdr:rowOff>
    </xdr:from>
    <xdr:to>
      <xdr:col>76</xdr:col>
      <xdr:colOff>165100</xdr:colOff>
      <xdr:row>78</xdr:row>
      <xdr:rowOff>135541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0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126668</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49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135528</xdr:rowOff>
    </xdr:from>
    <xdr:to>
      <xdr:col>71</xdr:col>
      <xdr:colOff>177800</xdr:colOff>
      <xdr:row>75</xdr:row>
      <xdr:rowOff>78225</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2137028"/>
          <a:ext cx="889000" cy="79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33407</xdr:rowOff>
    </xdr:from>
    <xdr:to>
      <xdr:col>72</xdr:col>
      <xdr:colOff>38100</xdr:colOff>
      <xdr:row>78</xdr:row>
      <xdr:rowOff>135007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126134</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49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65106</xdr:rowOff>
    </xdr:from>
    <xdr:to>
      <xdr:col>67</xdr:col>
      <xdr:colOff>101600</xdr:colOff>
      <xdr:row>78</xdr:row>
      <xdr:rowOff>166706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157833</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5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70383</xdr:rowOff>
    </xdr:from>
    <xdr:to>
      <xdr:col>85</xdr:col>
      <xdr:colOff>177800</xdr:colOff>
      <xdr:row>77</xdr:row>
      <xdr:rowOff>533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10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93260</xdr:rowOff>
    </xdr:from>
    <xdr:ext cx="534377"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295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79489</xdr:rowOff>
    </xdr:from>
    <xdr:to>
      <xdr:col>81</xdr:col>
      <xdr:colOff>101600</xdr:colOff>
      <xdr:row>74</xdr:row>
      <xdr:rowOff>9639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259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26166</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237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143840</xdr:rowOff>
    </xdr:from>
    <xdr:to>
      <xdr:col>76</xdr:col>
      <xdr:colOff>165100</xdr:colOff>
      <xdr:row>72</xdr:row>
      <xdr:rowOff>73990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231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90517</xdr:rowOff>
    </xdr:from>
    <xdr:ext cx="534377"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25111" y="1209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84728</xdr:rowOff>
    </xdr:from>
    <xdr:to>
      <xdr:col>72</xdr:col>
      <xdr:colOff>38100</xdr:colOff>
      <xdr:row>71</xdr:row>
      <xdr:rowOff>14878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20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31405</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36111" y="1186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27425</xdr:rowOff>
    </xdr:from>
    <xdr:to>
      <xdr:col>67</xdr:col>
      <xdr:colOff>101600</xdr:colOff>
      <xdr:row>75</xdr:row>
      <xdr:rowOff>129025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288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145552</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47111" y="1266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132211</xdr:rowOff>
    </xdr:from>
    <xdr:to>
      <xdr:col>85</xdr:col>
      <xdr:colOff>127000</xdr:colOff>
      <xdr:row>93</xdr:row>
      <xdr:rowOff>170187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5905611"/>
          <a:ext cx="838200" cy="20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132211</xdr:rowOff>
    </xdr:from>
    <xdr:to>
      <xdr:col>81</xdr:col>
      <xdr:colOff>50800</xdr:colOff>
      <xdr:row>94</xdr:row>
      <xdr:rowOff>21985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5905611"/>
          <a:ext cx="889000" cy="23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21985</xdr:rowOff>
    </xdr:from>
    <xdr:to>
      <xdr:col>76</xdr:col>
      <xdr:colOff>114300</xdr:colOff>
      <xdr:row>94</xdr:row>
      <xdr:rowOff>72893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138285"/>
          <a:ext cx="889000" cy="5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47867</xdr:rowOff>
    </xdr:from>
    <xdr:to>
      <xdr:col>71</xdr:col>
      <xdr:colOff>177800</xdr:colOff>
      <xdr:row>94</xdr:row>
      <xdr:rowOff>72893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164167"/>
          <a:ext cx="889000" cy="2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7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88363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7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119387</xdr:rowOff>
    </xdr:from>
    <xdr:to>
      <xdr:col>85</xdr:col>
      <xdr:colOff>177800</xdr:colOff>
      <xdr:row>94</xdr:row>
      <xdr:rowOff>49537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06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142264</xdr:rowOff>
    </xdr:from>
    <xdr:ext cx="599010"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5915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81411</xdr:rowOff>
    </xdr:from>
    <xdr:to>
      <xdr:col>81</xdr:col>
      <xdr:colOff>101600</xdr:colOff>
      <xdr:row>93</xdr:row>
      <xdr:rowOff>11561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58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28088</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181795" y="15630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142635</xdr:rowOff>
    </xdr:from>
    <xdr:to>
      <xdr:col>76</xdr:col>
      <xdr:colOff>165100</xdr:colOff>
      <xdr:row>94</xdr:row>
      <xdr:rowOff>72785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08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92</xdr:row>
      <xdr:rowOff>89312</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292795" y="1586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22093</xdr:rowOff>
    </xdr:from>
    <xdr:to>
      <xdr:col>72</xdr:col>
      <xdr:colOff>38100</xdr:colOff>
      <xdr:row>94</xdr:row>
      <xdr:rowOff>123693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13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92</xdr:row>
      <xdr:rowOff>140220</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03795" y="15913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168517</xdr:rowOff>
    </xdr:from>
    <xdr:to>
      <xdr:col>67</xdr:col>
      <xdr:colOff>101600</xdr:colOff>
      <xdr:row>94</xdr:row>
      <xdr:rowOff>98667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11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115194</xdr:rowOff>
    </xdr:from>
    <xdr:ext cx="59901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14795" y="15888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消防費について、広域連合負担金のうち消防防災ネットワーク整備事業負担金（</a:t>
          </a:r>
          <a:r>
            <a:rPr kumimoji="1" lang="en-US" altLang="ja-JP" sz="1300">
              <a:latin typeface="ＭＳ Ｐゴシック" panose="020B0600070205080204" pitchFamily="50" charset="-128"/>
              <a:ea typeface="ＭＳ Ｐゴシック" panose="020B0600070205080204" pitchFamily="50" charset="-128"/>
            </a:rPr>
            <a:t>+583</a:t>
          </a:r>
          <a:r>
            <a:rPr kumimoji="1" lang="ja-JP" altLang="en-US" sz="1300">
              <a:latin typeface="ＭＳ Ｐゴシック" panose="020B0600070205080204" pitchFamily="50" charset="-128"/>
              <a:ea typeface="ＭＳ Ｐゴシック" panose="020B0600070205080204" pitchFamily="50" charset="-128"/>
            </a:rPr>
            <a:t>百万円）による影響で大きな増額となっている。</a:t>
          </a:r>
        </a:p>
        <a:p>
          <a:r>
            <a:rPr kumimoji="1" lang="ja-JP" altLang="en-US" sz="1300">
              <a:latin typeface="ＭＳ Ｐゴシック" panose="020B0600070205080204" pitchFamily="50" charset="-128"/>
              <a:ea typeface="ＭＳ Ｐゴシック" panose="020B0600070205080204" pitchFamily="50" charset="-128"/>
            </a:rPr>
            <a:t>公債費は</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繰上償還による影響で大きな減額となっているが、今後の推移はまた上昇していく見込みである。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総務費は、広域連合負担金のうち隠岐</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町村と本土をつなぐフェリーの造船負担金（</a:t>
          </a:r>
          <a:r>
            <a:rPr kumimoji="1" lang="en-US" altLang="ja-JP" sz="1300">
              <a:latin typeface="ＭＳ Ｐゴシック" panose="020B0600070205080204" pitchFamily="50" charset="-128"/>
              <a:ea typeface="ＭＳ Ｐゴシック" panose="020B0600070205080204" pitchFamily="50" charset="-128"/>
            </a:rPr>
            <a:t>+1,301</a:t>
          </a:r>
          <a:r>
            <a:rPr kumimoji="1" lang="ja-JP" altLang="en-US" sz="1300">
              <a:latin typeface="ＭＳ Ｐゴシック" panose="020B0600070205080204" pitchFamily="50" charset="-128"/>
              <a:ea typeface="ＭＳ Ｐゴシック" panose="020B0600070205080204" pitchFamily="50" charset="-128"/>
            </a:rPr>
            <a:t>百万円）の影響が大きく、大きな増額となっている。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土木費について、離島学生寮整備事業や支所診療所複合施設整備事業が大きく増額したことが増加要因である。</a:t>
          </a:r>
        </a:p>
        <a:p>
          <a:r>
            <a:rPr kumimoji="1" lang="ja-JP" altLang="en-US" sz="1300">
              <a:latin typeface="ＭＳ Ｐゴシック" panose="020B0600070205080204" pitchFamily="50" charset="-128"/>
              <a:ea typeface="ＭＳ Ｐゴシック" panose="020B0600070205080204" pitchFamily="50" charset="-128"/>
            </a:rPr>
            <a:t>その他の費目についても、類団体内平均値を超えている状況である。全体を通して離島であるという地域特性と、地形的要因により集落が点在していることで人件費・物件費が高くなることが要因である。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島根県隠岐の島町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財政調整基金については中期的な見直しのもとに、最低水準の取り崩しに努めている。令和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年度は、取崩し額が増加し、標準財政規模比は前年度より</a:t>
          </a:r>
          <a:r>
            <a:rPr kumimoji="1" lang="en-US" altLang="ja-JP" sz="1400">
              <a:latin typeface="ＭＳ ゴシック" pitchFamily="49" charset="-128"/>
              <a:ea typeface="ＭＳ ゴシック" pitchFamily="49" charset="-128"/>
            </a:rPr>
            <a:t>2.27</a:t>
          </a:r>
          <a:r>
            <a:rPr kumimoji="1" lang="ja-JP" altLang="en-US" sz="1400">
              <a:latin typeface="ＭＳ ゴシック" pitchFamily="49" charset="-128"/>
              <a:ea typeface="ＭＳ ゴシック" pitchFamily="49" charset="-128"/>
            </a:rPr>
            <a:t>％減の</a:t>
          </a:r>
          <a:r>
            <a:rPr kumimoji="1" lang="en-US" altLang="ja-JP" sz="1400">
              <a:latin typeface="ＭＳ ゴシック" pitchFamily="49" charset="-128"/>
              <a:ea typeface="ＭＳ ゴシック" pitchFamily="49" charset="-128"/>
            </a:rPr>
            <a:t>7.37</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実質収支額については、横ばいで推移している。今後も事務事業の見直し等歳出の合理化を推進し、健全な行財政運営に努めていく。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島根県隠岐の島町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標準財政規模に比した黒字のほとんどを一般会計及び上下水道事業会計で占めている。水道事業会計の黒字は企業債償還額の減少から成るものである。水道事業会計は平成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年度に簡易水道事業特別会計と統合、下水道会計は</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より法適用の公営企業会計へと移行したが、今後は経営の悪化が予測され、経年劣化した施設の修繕費も増えることから、水道･下水道料金の適正な改正を視野に収益の確保を行っていく。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20828877</v>
      </c>
      <c r="BO4" s="436"/>
      <c r="BP4" s="436"/>
      <c r="BQ4" s="436"/>
      <c r="BR4" s="436"/>
      <c r="BS4" s="436"/>
      <c r="BT4" s="436"/>
      <c r="BU4" s="437"/>
      <c r="BV4" s="435">
        <v>18150788</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2.2999999999999998</v>
      </c>
      <c r="CU4" s="576"/>
      <c r="CV4" s="576"/>
      <c r="CW4" s="576"/>
      <c r="CX4" s="576"/>
      <c r="CY4" s="576"/>
      <c r="CZ4" s="576"/>
      <c r="DA4" s="577"/>
      <c r="DB4" s="575">
        <v>3</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20497994</v>
      </c>
      <c r="BO5" s="407"/>
      <c r="BP5" s="407"/>
      <c r="BQ5" s="407"/>
      <c r="BR5" s="407"/>
      <c r="BS5" s="407"/>
      <c r="BT5" s="407"/>
      <c r="BU5" s="408"/>
      <c r="BV5" s="406">
        <v>17810479</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87.4</v>
      </c>
      <c r="CU5" s="404"/>
      <c r="CV5" s="404"/>
      <c r="CW5" s="404"/>
      <c r="CX5" s="404"/>
      <c r="CY5" s="404"/>
      <c r="CZ5" s="404"/>
      <c r="DA5" s="405"/>
      <c r="DB5" s="403">
        <v>89.4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330883</v>
      </c>
      <c r="BO6" s="407"/>
      <c r="BP6" s="407"/>
      <c r="BQ6" s="407"/>
      <c r="BR6" s="407"/>
      <c r="BS6" s="407"/>
      <c r="BT6" s="407"/>
      <c r="BU6" s="408"/>
      <c r="BV6" s="406">
        <v>340309</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87.5</v>
      </c>
      <c r="CU6" s="550"/>
      <c r="CV6" s="550"/>
      <c r="CW6" s="550"/>
      <c r="CX6" s="550"/>
      <c r="CY6" s="550"/>
      <c r="CZ6" s="550"/>
      <c r="DA6" s="551"/>
      <c r="DB6" s="549">
        <v>89.8</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127303</v>
      </c>
      <c r="BO7" s="407"/>
      <c r="BP7" s="407"/>
      <c r="BQ7" s="407"/>
      <c r="BR7" s="407"/>
      <c r="BS7" s="407"/>
      <c r="BT7" s="407"/>
      <c r="BU7" s="408"/>
      <c r="BV7" s="406">
        <v>71426</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9023447</v>
      </c>
      <c r="CU7" s="407"/>
      <c r="CV7" s="407"/>
      <c r="CW7" s="407"/>
      <c r="CX7" s="407"/>
      <c r="CY7" s="407"/>
      <c r="CZ7" s="407"/>
      <c r="DA7" s="408"/>
      <c r="DB7" s="406">
        <v>8907839</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203580</v>
      </c>
      <c r="BO8" s="407"/>
      <c r="BP8" s="407"/>
      <c r="BQ8" s="407"/>
      <c r="BR8" s="407"/>
      <c r="BS8" s="407"/>
      <c r="BT8" s="407"/>
      <c r="BU8" s="408"/>
      <c r="BV8" s="406">
        <v>268883</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0.2</v>
      </c>
      <c r="CU8" s="510"/>
      <c r="CV8" s="510"/>
      <c r="CW8" s="510"/>
      <c r="CX8" s="510"/>
      <c r="CY8" s="510"/>
      <c r="CZ8" s="510"/>
      <c r="DA8" s="511"/>
      <c r="DB8" s="509">
        <v>0.19</v>
      </c>
      <c r="DC8" s="510"/>
      <c r="DD8" s="510"/>
      <c r="DE8" s="510"/>
      <c r="DF8" s="510"/>
      <c r="DG8" s="510"/>
      <c r="DH8" s="510"/>
      <c r="DI8" s="511"/>
    </row>
    <row r="9" spans="1:119" ht="18.75" customHeight="1" thickBot="1" x14ac:dyDescent="0.25">
      <c r="A9" s="163"/>
      <c r="B9" s="538" t="s">
        <v>106</v>
      </c>
      <c r="C9" s="539"/>
      <c r="D9" s="539"/>
      <c r="E9" s="539"/>
      <c r="F9" s="539"/>
      <c r="G9" s="539"/>
      <c r="H9" s="539"/>
      <c r="I9" s="539"/>
      <c r="J9" s="539"/>
      <c r="K9" s="457"/>
      <c r="L9" s="540" t="s">
        <v>107</v>
      </c>
      <c r="M9" s="541"/>
      <c r="N9" s="541"/>
      <c r="O9" s="541"/>
      <c r="P9" s="541"/>
      <c r="Q9" s="542"/>
      <c r="R9" s="543">
        <v>13433</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-65303</v>
      </c>
      <c r="BO9" s="407"/>
      <c r="BP9" s="407"/>
      <c r="BQ9" s="407"/>
      <c r="BR9" s="407"/>
      <c r="BS9" s="407"/>
      <c r="BT9" s="407"/>
      <c r="BU9" s="408"/>
      <c r="BV9" s="406">
        <v>90503</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20.100000000000001</v>
      </c>
      <c r="CU9" s="404"/>
      <c r="CV9" s="404"/>
      <c r="CW9" s="404"/>
      <c r="CX9" s="404"/>
      <c r="CY9" s="404"/>
      <c r="CZ9" s="404"/>
      <c r="DA9" s="405"/>
      <c r="DB9" s="403">
        <v>25.9</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112</v>
      </c>
      <c r="M10" s="363"/>
      <c r="N10" s="363"/>
      <c r="O10" s="363"/>
      <c r="P10" s="363"/>
      <c r="Q10" s="364"/>
      <c r="R10" s="359">
        <v>14608</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119</v>
      </c>
      <c r="BO10" s="407"/>
      <c r="BP10" s="407"/>
      <c r="BQ10" s="407"/>
      <c r="BR10" s="407"/>
      <c r="BS10" s="407"/>
      <c r="BT10" s="407"/>
      <c r="BU10" s="408"/>
      <c r="BV10" s="406">
        <v>32</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401657</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13036</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393408</v>
      </c>
      <c r="BO12" s="407"/>
      <c r="BP12" s="407"/>
      <c r="BQ12" s="407"/>
      <c r="BR12" s="407"/>
      <c r="BS12" s="407"/>
      <c r="BT12" s="407"/>
      <c r="BU12" s="408"/>
      <c r="BV12" s="406">
        <v>421589</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12945</v>
      </c>
      <c r="S13" s="494"/>
      <c r="T13" s="494"/>
      <c r="U13" s="494"/>
      <c r="V13" s="495"/>
      <c r="W13" s="496" t="s">
        <v>131</v>
      </c>
      <c r="X13" s="392"/>
      <c r="Y13" s="392"/>
      <c r="Z13" s="392"/>
      <c r="AA13" s="392"/>
      <c r="AB13" s="393"/>
      <c r="AC13" s="359">
        <v>629</v>
      </c>
      <c r="AD13" s="360"/>
      <c r="AE13" s="360"/>
      <c r="AF13" s="360"/>
      <c r="AG13" s="361"/>
      <c r="AH13" s="359">
        <v>786</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-458592</v>
      </c>
      <c r="BO13" s="407"/>
      <c r="BP13" s="407"/>
      <c r="BQ13" s="407"/>
      <c r="BR13" s="407"/>
      <c r="BS13" s="407"/>
      <c r="BT13" s="407"/>
      <c r="BU13" s="408"/>
      <c r="BV13" s="406">
        <v>70603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11.3</v>
      </c>
      <c r="CU13" s="404"/>
      <c r="CV13" s="404"/>
      <c r="CW13" s="404"/>
      <c r="CX13" s="404"/>
      <c r="CY13" s="404"/>
      <c r="CZ13" s="404"/>
      <c r="DA13" s="405"/>
      <c r="DB13" s="403">
        <v>12.1</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13347</v>
      </c>
      <c r="S14" s="494"/>
      <c r="T14" s="494"/>
      <c r="U14" s="494"/>
      <c r="V14" s="495"/>
      <c r="W14" s="497"/>
      <c r="X14" s="395"/>
      <c r="Y14" s="395"/>
      <c r="Z14" s="395"/>
      <c r="AA14" s="395"/>
      <c r="AB14" s="396"/>
      <c r="AC14" s="486">
        <v>10</v>
      </c>
      <c r="AD14" s="487"/>
      <c r="AE14" s="487"/>
      <c r="AF14" s="487"/>
      <c r="AG14" s="488"/>
      <c r="AH14" s="486">
        <v>11.7</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161.5</v>
      </c>
      <c r="CU14" s="504"/>
      <c r="CV14" s="504"/>
      <c r="CW14" s="504"/>
      <c r="CX14" s="504"/>
      <c r="CY14" s="504"/>
      <c r="CZ14" s="504"/>
      <c r="DA14" s="505"/>
      <c r="DB14" s="503">
        <v>135.4</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13253</v>
      </c>
      <c r="S15" s="494"/>
      <c r="T15" s="494"/>
      <c r="U15" s="494"/>
      <c r="V15" s="495"/>
      <c r="W15" s="496" t="s">
        <v>137</v>
      </c>
      <c r="X15" s="392"/>
      <c r="Y15" s="392"/>
      <c r="Z15" s="392"/>
      <c r="AA15" s="392"/>
      <c r="AB15" s="393"/>
      <c r="AC15" s="359">
        <v>997</v>
      </c>
      <c r="AD15" s="360"/>
      <c r="AE15" s="360"/>
      <c r="AF15" s="360"/>
      <c r="AG15" s="361"/>
      <c r="AH15" s="359">
        <v>1115</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1680721</v>
      </c>
      <c r="BO15" s="436"/>
      <c r="BP15" s="436"/>
      <c r="BQ15" s="436"/>
      <c r="BR15" s="436"/>
      <c r="BS15" s="436"/>
      <c r="BT15" s="436"/>
      <c r="BU15" s="437"/>
      <c r="BV15" s="435">
        <v>1636811</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15.9</v>
      </c>
      <c r="AD16" s="487"/>
      <c r="AE16" s="487"/>
      <c r="AF16" s="487"/>
      <c r="AG16" s="488"/>
      <c r="AH16" s="486">
        <v>16.5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8608010</v>
      </c>
      <c r="BO16" s="407"/>
      <c r="BP16" s="407"/>
      <c r="BQ16" s="407"/>
      <c r="BR16" s="407"/>
      <c r="BS16" s="407"/>
      <c r="BT16" s="407"/>
      <c r="BU16" s="408"/>
      <c r="BV16" s="406">
        <v>8482381</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141</v>
      </c>
      <c r="S17" s="484"/>
      <c r="T17" s="484"/>
      <c r="U17" s="484"/>
      <c r="V17" s="485"/>
      <c r="W17" s="496" t="s">
        <v>144</v>
      </c>
      <c r="X17" s="392"/>
      <c r="Y17" s="392"/>
      <c r="Z17" s="392"/>
      <c r="AA17" s="392"/>
      <c r="AB17" s="393"/>
      <c r="AC17" s="359">
        <v>4651</v>
      </c>
      <c r="AD17" s="360"/>
      <c r="AE17" s="360"/>
      <c r="AF17" s="360"/>
      <c r="AG17" s="361"/>
      <c r="AH17" s="359">
        <v>4840</v>
      </c>
      <c r="AI17" s="360"/>
      <c r="AJ17" s="360"/>
      <c r="AK17" s="360"/>
      <c r="AL17" s="419"/>
      <c r="AM17" s="463"/>
      <c r="AN17" s="363"/>
      <c r="AO17" s="363"/>
      <c r="AP17" s="363"/>
      <c r="AQ17" s="363"/>
      <c r="AR17" s="363"/>
      <c r="AS17" s="363"/>
      <c r="AT17" s="364"/>
      <c r="AU17" s="464"/>
      <c r="AV17" s="465"/>
      <c r="AW17" s="465"/>
      <c r="AX17" s="465"/>
      <c r="AY17" s="420" t="s">
        <v>145</v>
      </c>
      <c r="AZ17" s="421"/>
      <c r="BA17" s="421"/>
      <c r="BB17" s="421"/>
      <c r="BC17" s="421"/>
      <c r="BD17" s="421"/>
      <c r="BE17" s="421"/>
      <c r="BF17" s="421"/>
      <c r="BG17" s="421"/>
      <c r="BH17" s="421"/>
      <c r="BI17" s="421"/>
      <c r="BJ17" s="421"/>
      <c r="BK17" s="421"/>
      <c r="BL17" s="421"/>
      <c r="BM17" s="422"/>
      <c r="BN17" s="406">
        <v>2079984</v>
      </c>
      <c r="BO17" s="407"/>
      <c r="BP17" s="407"/>
      <c r="BQ17" s="407"/>
      <c r="BR17" s="407"/>
      <c r="BS17" s="407"/>
      <c r="BT17" s="407"/>
      <c r="BU17" s="408"/>
      <c r="BV17" s="406">
        <v>2026391</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146</v>
      </c>
      <c r="C18" s="457"/>
      <c r="D18" s="457"/>
      <c r="E18" s="458"/>
      <c r="F18" s="458"/>
      <c r="G18" s="458"/>
      <c r="H18" s="458"/>
      <c r="I18" s="458"/>
      <c r="J18" s="458"/>
      <c r="K18" s="458"/>
      <c r="L18" s="459">
        <v>242.82</v>
      </c>
      <c r="M18" s="459"/>
      <c r="N18" s="459"/>
      <c r="O18" s="459"/>
      <c r="P18" s="459"/>
      <c r="Q18" s="459"/>
      <c r="R18" s="460"/>
      <c r="S18" s="460"/>
      <c r="T18" s="460"/>
      <c r="U18" s="460"/>
      <c r="V18" s="461"/>
      <c r="W18" s="477"/>
      <c r="X18" s="478"/>
      <c r="Y18" s="478"/>
      <c r="Z18" s="478"/>
      <c r="AA18" s="478"/>
      <c r="AB18" s="502"/>
      <c r="AC18" s="376">
        <v>74.099999999999994</v>
      </c>
      <c r="AD18" s="377"/>
      <c r="AE18" s="377"/>
      <c r="AF18" s="377"/>
      <c r="AG18" s="462"/>
      <c r="AH18" s="376">
        <v>71.8</v>
      </c>
      <c r="AI18" s="377"/>
      <c r="AJ18" s="377"/>
      <c r="AK18" s="377"/>
      <c r="AL18" s="378"/>
      <c r="AM18" s="463"/>
      <c r="AN18" s="363"/>
      <c r="AO18" s="363"/>
      <c r="AP18" s="363"/>
      <c r="AQ18" s="363"/>
      <c r="AR18" s="363"/>
      <c r="AS18" s="363"/>
      <c r="AT18" s="364"/>
      <c r="AU18" s="464"/>
      <c r="AV18" s="465"/>
      <c r="AW18" s="465"/>
      <c r="AX18" s="465"/>
      <c r="AY18" s="420" t="s">
        <v>147</v>
      </c>
      <c r="AZ18" s="421"/>
      <c r="BA18" s="421"/>
      <c r="BB18" s="421"/>
      <c r="BC18" s="421"/>
      <c r="BD18" s="421"/>
      <c r="BE18" s="421"/>
      <c r="BF18" s="421"/>
      <c r="BG18" s="421"/>
      <c r="BH18" s="421"/>
      <c r="BI18" s="421"/>
      <c r="BJ18" s="421"/>
      <c r="BK18" s="421"/>
      <c r="BL18" s="421"/>
      <c r="BM18" s="422"/>
      <c r="BN18" s="406">
        <v>7957839</v>
      </c>
      <c r="BO18" s="407"/>
      <c r="BP18" s="407"/>
      <c r="BQ18" s="407"/>
      <c r="BR18" s="407"/>
      <c r="BS18" s="407"/>
      <c r="BT18" s="407"/>
      <c r="BU18" s="408"/>
      <c r="BV18" s="406">
        <v>8003882</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148</v>
      </c>
      <c r="C19" s="457"/>
      <c r="D19" s="457"/>
      <c r="E19" s="458"/>
      <c r="F19" s="458"/>
      <c r="G19" s="458"/>
      <c r="H19" s="458"/>
      <c r="I19" s="458"/>
      <c r="J19" s="458"/>
      <c r="K19" s="458"/>
      <c r="L19" s="466">
        <v>55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149</v>
      </c>
      <c r="AZ19" s="421"/>
      <c r="BA19" s="421"/>
      <c r="BB19" s="421"/>
      <c r="BC19" s="421"/>
      <c r="BD19" s="421"/>
      <c r="BE19" s="421"/>
      <c r="BF19" s="421"/>
      <c r="BG19" s="421"/>
      <c r="BH19" s="421"/>
      <c r="BI19" s="421"/>
      <c r="BJ19" s="421"/>
      <c r="BK19" s="421"/>
      <c r="BL19" s="421"/>
      <c r="BM19" s="422"/>
      <c r="BN19" s="406">
        <v>11202560</v>
      </c>
      <c r="BO19" s="407"/>
      <c r="BP19" s="407"/>
      <c r="BQ19" s="407"/>
      <c r="BR19" s="407"/>
      <c r="BS19" s="407"/>
      <c r="BT19" s="407"/>
      <c r="BU19" s="408"/>
      <c r="BV19" s="406">
        <v>11210282</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150</v>
      </c>
      <c r="C20" s="457"/>
      <c r="D20" s="457"/>
      <c r="E20" s="458"/>
      <c r="F20" s="458"/>
      <c r="G20" s="458"/>
      <c r="H20" s="458"/>
      <c r="I20" s="458"/>
      <c r="J20" s="458"/>
      <c r="K20" s="458"/>
      <c r="L20" s="466">
        <v>5962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152</v>
      </c>
      <c r="C22" s="383"/>
      <c r="D22" s="384"/>
      <c r="E22" s="391" t="s">
        <v>1</v>
      </c>
      <c r="F22" s="392"/>
      <c r="G22" s="392"/>
      <c r="H22" s="392"/>
      <c r="I22" s="392"/>
      <c r="J22" s="392"/>
      <c r="K22" s="393"/>
      <c r="L22" s="391" t="s">
        <v>153</v>
      </c>
      <c r="M22" s="392"/>
      <c r="N22" s="392"/>
      <c r="O22" s="392"/>
      <c r="P22" s="393"/>
      <c r="Q22" s="397" t="s">
        <v>154</v>
      </c>
      <c r="R22" s="398"/>
      <c r="S22" s="398"/>
      <c r="T22" s="398"/>
      <c r="U22" s="398"/>
      <c r="V22" s="399"/>
      <c r="W22" s="448" t="s">
        <v>155</v>
      </c>
      <c r="X22" s="383"/>
      <c r="Y22" s="384"/>
      <c r="Z22" s="391" t="s">
        <v>1</v>
      </c>
      <c r="AA22" s="392"/>
      <c r="AB22" s="392"/>
      <c r="AC22" s="392"/>
      <c r="AD22" s="392"/>
      <c r="AE22" s="392"/>
      <c r="AF22" s="392"/>
      <c r="AG22" s="393"/>
      <c r="AH22" s="409" t="s">
        <v>156</v>
      </c>
      <c r="AI22" s="392"/>
      <c r="AJ22" s="392"/>
      <c r="AK22" s="392"/>
      <c r="AL22" s="393"/>
      <c r="AM22" s="409" t="s">
        <v>157</v>
      </c>
      <c r="AN22" s="410"/>
      <c r="AO22" s="410"/>
      <c r="AP22" s="410"/>
      <c r="AQ22" s="410"/>
      <c r="AR22" s="411"/>
      <c r="AS22" s="397" t="s">
        <v>154</v>
      </c>
      <c r="AT22" s="398"/>
      <c r="AU22" s="398"/>
      <c r="AV22" s="398"/>
      <c r="AW22" s="398"/>
      <c r="AX22" s="415"/>
      <c r="AY22" s="432" t="s">
        <v>158</v>
      </c>
      <c r="AZ22" s="433"/>
      <c r="BA22" s="433"/>
      <c r="BB22" s="433"/>
      <c r="BC22" s="433"/>
      <c r="BD22" s="433"/>
      <c r="BE22" s="433"/>
      <c r="BF22" s="433"/>
      <c r="BG22" s="433"/>
      <c r="BH22" s="433"/>
      <c r="BI22" s="433"/>
      <c r="BJ22" s="433"/>
      <c r="BK22" s="433"/>
      <c r="BL22" s="433"/>
      <c r="BM22" s="434"/>
      <c r="BN22" s="435">
        <v>30561924</v>
      </c>
      <c r="BO22" s="436"/>
      <c r="BP22" s="436"/>
      <c r="BQ22" s="436"/>
      <c r="BR22" s="436"/>
      <c r="BS22" s="436"/>
      <c r="BT22" s="436"/>
      <c r="BU22" s="437"/>
      <c r="BV22" s="435">
        <v>28137642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159</v>
      </c>
      <c r="AZ23" s="421"/>
      <c r="BA23" s="421"/>
      <c r="BB23" s="421"/>
      <c r="BC23" s="421"/>
      <c r="BD23" s="421"/>
      <c r="BE23" s="421"/>
      <c r="BF23" s="421"/>
      <c r="BG23" s="421"/>
      <c r="BH23" s="421"/>
      <c r="BI23" s="421"/>
      <c r="BJ23" s="421"/>
      <c r="BK23" s="421"/>
      <c r="BL23" s="421"/>
      <c r="BM23" s="422"/>
      <c r="BN23" s="406">
        <v>21336260</v>
      </c>
      <c r="BO23" s="407"/>
      <c r="BP23" s="407"/>
      <c r="BQ23" s="407"/>
      <c r="BR23" s="407"/>
      <c r="BS23" s="407"/>
      <c r="BT23" s="407"/>
      <c r="BU23" s="408"/>
      <c r="BV23" s="406">
        <v>18911017</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160</v>
      </c>
      <c r="F24" s="363"/>
      <c r="G24" s="363"/>
      <c r="H24" s="363"/>
      <c r="I24" s="363"/>
      <c r="J24" s="363"/>
      <c r="K24" s="364"/>
      <c r="L24" s="359">
        <v>1</v>
      </c>
      <c r="M24" s="360"/>
      <c r="N24" s="360"/>
      <c r="O24" s="360"/>
      <c r="P24" s="361"/>
      <c r="Q24" s="359">
        <v>7400</v>
      </c>
      <c r="R24" s="360"/>
      <c r="S24" s="360"/>
      <c r="T24" s="360"/>
      <c r="U24" s="360"/>
      <c r="V24" s="361"/>
      <c r="W24" s="449"/>
      <c r="X24" s="386"/>
      <c r="Y24" s="387"/>
      <c r="Z24" s="362" t="s">
        <v>161</v>
      </c>
      <c r="AA24" s="363"/>
      <c r="AB24" s="363"/>
      <c r="AC24" s="363"/>
      <c r="AD24" s="363"/>
      <c r="AE24" s="363"/>
      <c r="AF24" s="363"/>
      <c r="AG24" s="364"/>
      <c r="AH24" s="359">
        <v>253</v>
      </c>
      <c r="AI24" s="360"/>
      <c r="AJ24" s="360"/>
      <c r="AK24" s="360"/>
      <c r="AL24" s="361"/>
      <c r="AM24" s="359">
        <v>797962</v>
      </c>
      <c r="AN24" s="360"/>
      <c r="AO24" s="360"/>
      <c r="AP24" s="360"/>
      <c r="AQ24" s="360"/>
      <c r="AR24" s="361"/>
      <c r="AS24" s="359">
        <v>3154</v>
      </c>
      <c r="AT24" s="360"/>
      <c r="AU24" s="360"/>
      <c r="AV24" s="360"/>
      <c r="AW24" s="360"/>
      <c r="AX24" s="419"/>
      <c r="AY24" s="379" t="s">
        <v>162</v>
      </c>
      <c r="AZ24" s="380"/>
      <c r="BA24" s="380"/>
      <c r="BB24" s="380"/>
      <c r="BC24" s="380"/>
      <c r="BD24" s="380"/>
      <c r="BE24" s="380"/>
      <c r="BF24" s="380"/>
      <c r="BG24" s="380"/>
      <c r="BH24" s="380"/>
      <c r="BI24" s="380"/>
      <c r="BJ24" s="380"/>
      <c r="BK24" s="380"/>
      <c r="BL24" s="380"/>
      <c r="BM24" s="381"/>
      <c r="BN24" s="406">
        <v>27288348</v>
      </c>
      <c r="BO24" s="407"/>
      <c r="BP24" s="407"/>
      <c r="BQ24" s="407"/>
      <c r="BR24" s="407"/>
      <c r="BS24" s="407"/>
      <c r="BT24" s="407"/>
      <c r="BU24" s="408"/>
      <c r="BV24" s="406">
        <v>24517098</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163</v>
      </c>
      <c r="F25" s="363"/>
      <c r="G25" s="363"/>
      <c r="H25" s="363"/>
      <c r="I25" s="363"/>
      <c r="J25" s="363"/>
      <c r="K25" s="364"/>
      <c r="L25" s="359">
        <v>1</v>
      </c>
      <c r="M25" s="360"/>
      <c r="N25" s="360"/>
      <c r="O25" s="360"/>
      <c r="P25" s="361"/>
      <c r="Q25" s="359">
        <v>6290</v>
      </c>
      <c r="R25" s="360"/>
      <c r="S25" s="360"/>
      <c r="T25" s="360"/>
      <c r="U25" s="360"/>
      <c r="V25" s="361"/>
      <c r="W25" s="449"/>
      <c r="X25" s="386"/>
      <c r="Y25" s="387"/>
      <c r="Z25" s="362" t="s">
        <v>164</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165</v>
      </c>
      <c r="AZ25" s="433"/>
      <c r="BA25" s="433"/>
      <c r="BB25" s="433"/>
      <c r="BC25" s="433"/>
      <c r="BD25" s="433"/>
      <c r="BE25" s="433"/>
      <c r="BF25" s="433"/>
      <c r="BG25" s="433"/>
      <c r="BH25" s="433"/>
      <c r="BI25" s="433"/>
      <c r="BJ25" s="433"/>
      <c r="BK25" s="433"/>
      <c r="BL25" s="433"/>
      <c r="BM25" s="434"/>
      <c r="BN25" s="435">
        <v>4829954</v>
      </c>
      <c r="BO25" s="436"/>
      <c r="BP25" s="436"/>
      <c r="BQ25" s="436"/>
      <c r="BR25" s="436"/>
      <c r="BS25" s="436"/>
      <c r="BT25" s="436"/>
      <c r="BU25" s="437"/>
      <c r="BV25" s="435">
        <v>5925459</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166</v>
      </c>
      <c r="F26" s="363"/>
      <c r="G26" s="363"/>
      <c r="H26" s="363"/>
      <c r="I26" s="363"/>
      <c r="J26" s="363"/>
      <c r="K26" s="364"/>
      <c r="L26" s="359">
        <v>1</v>
      </c>
      <c r="M26" s="360"/>
      <c r="N26" s="360"/>
      <c r="O26" s="360"/>
      <c r="P26" s="361"/>
      <c r="Q26" s="359">
        <v>5550</v>
      </c>
      <c r="R26" s="360"/>
      <c r="S26" s="360"/>
      <c r="T26" s="360"/>
      <c r="U26" s="360"/>
      <c r="V26" s="361"/>
      <c r="W26" s="449"/>
      <c r="X26" s="386"/>
      <c r="Y26" s="387"/>
      <c r="Z26" s="362" t="s">
        <v>167</v>
      </c>
      <c r="AA26" s="417"/>
      <c r="AB26" s="417"/>
      <c r="AC26" s="417"/>
      <c r="AD26" s="417"/>
      <c r="AE26" s="417"/>
      <c r="AF26" s="417"/>
      <c r="AG26" s="418"/>
      <c r="AH26" s="359">
        <v>21</v>
      </c>
      <c r="AI26" s="360"/>
      <c r="AJ26" s="360"/>
      <c r="AK26" s="360"/>
      <c r="AL26" s="361"/>
      <c r="AM26" s="359">
        <v>69090</v>
      </c>
      <c r="AN26" s="360"/>
      <c r="AO26" s="360"/>
      <c r="AP26" s="360"/>
      <c r="AQ26" s="360"/>
      <c r="AR26" s="361"/>
      <c r="AS26" s="359">
        <v>3290</v>
      </c>
      <c r="AT26" s="360"/>
      <c r="AU26" s="360"/>
      <c r="AV26" s="360"/>
      <c r="AW26" s="360"/>
      <c r="AX26" s="419"/>
      <c r="AY26" s="446" t="s">
        <v>168</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169</v>
      </c>
      <c r="F27" s="363"/>
      <c r="G27" s="363"/>
      <c r="H27" s="363"/>
      <c r="I27" s="363"/>
      <c r="J27" s="363"/>
      <c r="K27" s="364"/>
      <c r="L27" s="359">
        <v>1</v>
      </c>
      <c r="M27" s="360"/>
      <c r="N27" s="360"/>
      <c r="O27" s="360"/>
      <c r="P27" s="361"/>
      <c r="Q27" s="359">
        <v>2970</v>
      </c>
      <c r="R27" s="360"/>
      <c r="S27" s="360"/>
      <c r="T27" s="360"/>
      <c r="U27" s="360"/>
      <c r="V27" s="361"/>
      <c r="W27" s="449"/>
      <c r="X27" s="386"/>
      <c r="Y27" s="387"/>
      <c r="Z27" s="362" t="s">
        <v>170</v>
      </c>
      <c r="AA27" s="363"/>
      <c r="AB27" s="363"/>
      <c r="AC27" s="363"/>
      <c r="AD27" s="363"/>
      <c r="AE27" s="363"/>
      <c r="AF27" s="363"/>
      <c r="AG27" s="364"/>
      <c r="AH27" s="359">
        <v>3</v>
      </c>
      <c r="AI27" s="360"/>
      <c r="AJ27" s="360"/>
      <c r="AK27" s="360"/>
      <c r="AL27" s="361"/>
      <c r="AM27" s="359">
        <v>8550</v>
      </c>
      <c r="AN27" s="360"/>
      <c r="AO27" s="360"/>
      <c r="AP27" s="360"/>
      <c r="AQ27" s="360"/>
      <c r="AR27" s="361"/>
      <c r="AS27" s="359">
        <v>2850</v>
      </c>
      <c r="AT27" s="360"/>
      <c r="AU27" s="360"/>
      <c r="AV27" s="360"/>
      <c r="AW27" s="360"/>
      <c r="AX27" s="419"/>
      <c r="AY27" s="443" t="s">
        <v>171</v>
      </c>
      <c r="AZ27" s="444"/>
      <c r="BA27" s="444"/>
      <c r="BB27" s="444"/>
      <c r="BC27" s="444"/>
      <c r="BD27" s="444"/>
      <c r="BE27" s="444"/>
      <c r="BF27" s="444"/>
      <c r="BG27" s="444"/>
      <c r="BH27" s="444"/>
      <c r="BI27" s="444"/>
      <c r="BJ27" s="444"/>
      <c r="BK27" s="444"/>
      <c r="BL27" s="444"/>
      <c r="BM27" s="445"/>
      <c r="BN27" s="440">
        <v>351312</v>
      </c>
      <c r="BO27" s="441"/>
      <c r="BP27" s="441"/>
      <c r="BQ27" s="441"/>
      <c r="BR27" s="441"/>
      <c r="BS27" s="441"/>
      <c r="BT27" s="441"/>
      <c r="BU27" s="442"/>
      <c r="BV27" s="440">
        <v>281312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172</v>
      </c>
      <c r="F28" s="363"/>
      <c r="G28" s="363"/>
      <c r="H28" s="363"/>
      <c r="I28" s="363"/>
      <c r="J28" s="363"/>
      <c r="K28" s="364"/>
      <c r="L28" s="359">
        <v>1</v>
      </c>
      <c r="M28" s="360"/>
      <c r="N28" s="360"/>
      <c r="O28" s="360"/>
      <c r="P28" s="361"/>
      <c r="Q28" s="359">
        <v>2460</v>
      </c>
      <c r="R28" s="360"/>
      <c r="S28" s="360"/>
      <c r="T28" s="360"/>
      <c r="U28" s="360"/>
      <c r="V28" s="361"/>
      <c r="W28" s="449"/>
      <c r="X28" s="386"/>
      <c r="Y28" s="387"/>
      <c r="Z28" s="362" t="s">
        <v>173</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174</v>
      </c>
      <c r="AZ28" s="424"/>
      <c r="BA28" s="424"/>
      <c r="BB28" s="425"/>
      <c r="BC28" s="432" t="s">
        <v>46</v>
      </c>
      <c r="BD28" s="433"/>
      <c r="BE28" s="433"/>
      <c r="BF28" s="433"/>
      <c r="BG28" s="433"/>
      <c r="BH28" s="433"/>
      <c r="BI28" s="433"/>
      <c r="BJ28" s="433"/>
      <c r="BK28" s="433"/>
      <c r="BL28" s="433"/>
      <c r="BM28" s="434"/>
      <c r="BN28" s="435">
        <v>665252</v>
      </c>
      <c r="BO28" s="436"/>
      <c r="BP28" s="436"/>
      <c r="BQ28" s="436"/>
      <c r="BR28" s="436"/>
      <c r="BS28" s="436"/>
      <c r="BT28" s="436"/>
      <c r="BU28" s="437"/>
      <c r="BV28" s="435">
        <v>858541</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175</v>
      </c>
      <c r="F29" s="363"/>
      <c r="G29" s="363"/>
      <c r="H29" s="363"/>
      <c r="I29" s="363"/>
      <c r="J29" s="363"/>
      <c r="K29" s="364"/>
      <c r="L29" s="359">
        <v>14</v>
      </c>
      <c r="M29" s="360"/>
      <c r="N29" s="360"/>
      <c r="O29" s="360"/>
      <c r="P29" s="361"/>
      <c r="Q29" s="359">
        <v>2050</v>
      </c>
      <c r="R29" s="360"/>
      <c r="S29" s="360"/>
      <c r="T29" s="360"/>
      <c r="U29" s="360"/>
      <c r="V29" s="361"/>
      <c r="W29" s="450"/>
      <c r="X29" s="451"/>
      <c r="Y29" s="452"/>
      <c r="Z29" s="362" t="s">
        <v>176</v>
      </c>
      <c r="AA29" s="363"/>
      <c r="AB29" s="363"/>
      <c r="AC29" s="363"/>
      <c r="AD29" s="363"/>
      <c r="AE29" s="363"/>
      <c r="AF29" s="363"/>
      <c r="AG29" s="364"/>
      <c r="AH29" s="359">
        <v>256</v>
      </c>
      <c r="AI29" s="360"/>
      <c r="AJ29" s="360"/>
      <c r="AK29" s="360"/>
      <c r="AL29" s="361"/>
      <c r="AM29" s="359">
        <v>806512</v>
      </c>
      <c r="AN29" s="360"/>
      <c r="AO29" s="360"/>
      <c r="AP29" s="360"/>
      <c r="AQ29" s="360"/>
      <c r="AR29" s="361"/>
      <c r="AS29" s="359">
        <v>3150</v>
      </c>
      <c r="AT29" s="360"/>
      <c r="AU29" s="360"/>
      <c r="AV29" s="360"/>
      <c r="AW29" s="360"/>
      <c r="AX29" s="419"/>
      <c r="AY29" s="426"/>
      <c r="AZ29" s="427"/>
      <c r="BA29" s="427"/>
      <c r="BB29" s="428"/>
      <c r="BC29" s="420" t="s">
        <v>177</v>
      </c>
      <c r="BD29" s="421"/>
      <c r="BE29" s="421"/>
      <c r="BF29" s="421"/>
      <c r="BG29" s="421"/>
      <c r="BH29" s="421"/>
      <c r="BI29" s="421"/>
      <c r="BJ29" s="421"/>
      <c r="BK29" s="421"/>
      <c r="BL29" s="421"/>
      <c r="BM29" s="422"/>
      <c r="BN29" s="406">
        <v>1222934</v>
      </c>
      <c r="BO29" s="407"/>
      <c r="BP29" s="407"/>
      <c r="BQ29" s="407"/>
      <c r="BR29" s="407"/>
      <c r="BS29" s="407"/>
      <c r="BT29" s="407"/>
      <c r="BU29" s="408"/>
      <c r="BV29" s="406">
        <v>1412645</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178</v>
      </c>
      <c r="X30" s="374"/>
      <c r="Y30" s="374"/>
      <c r="Z30" s="374"/>
      <c r="AA30" s="374"/>
      <c r="AB30" s="374"/>
      <c r="AC30" s="374"/>
      <c r="AD30" s="374"/>
      <c r="AE30" s="374"/>
      <c r="AF30" s="374"/>
      <c r="AG30" s="375"/>
      <c r="AH30" s="376">
        <v>99.1</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1464310</v>
      </c>
      <c r="BO30" s="441"/>
      <c r="BP30" s="441"/>
      <c r="BQ30" s="441"/>
      <c r="BR30" s="441"/>
      <c r="BS30" s="441"/>
      <c r="BT30" s="441"/>
      <c r="BU30" s="442"/>
      <c r="BV30" s="440">
        <v>1905037</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179</v>
      </c>
      <c r="D32" s="365"/>
      <c r="E32" s="365"/>
      <c r="F32" s="365"/>
      <c r="G32" s="365"/>
      <c r="H32" s="365"/>
      <c r="I32" s="365"/>
      <c r="J32" s="365"/>
      <c r="K32" s="365"/>
      <c r="L32" s="365"/>
      <c r="M32" s="365"/>
      <c r="N32" s="365"/>
      <c r="O32" s="365"/>
      <c r="P32" s="365"/>
      <c r="Q32" s="365"/>
      <c r="R32" s="365"/>
      <c r="S32" s="365"/>
      <c r="U32" s="366" t="s">
        <v>180</v>
      </c>
      <c r="V32" s="366"/>
      <c r="W32" s="366"/>
      <c r="X32" s="366"/>
      <c r="Y32" s="366"/>
      <c r="Z32" s="366"/>
      <c r="AA32" s="366"/>
      <c r="AB32" s="366"/>
      <c r="AC32" s="366"/>
      <c r="AD32" s="366"/>
      <c r="AE32" s="366"/>
      <c r="AF32" s="366"/>
      <c r="AG32" s="366"/>
      <c r="AH32" s="366"/>
      <c r="AI32" s="366"/>
      <c r="AJ32" s="366"/>
      <c r="AK32" s="366"/>
      <c r="AM32" s="366" t="s">
        <v>181</v>
      </c>
      <c r="AN32" s="366"/>
      <c r="AO32" s="366"/>
      <c r="AP32" s="366"/>
      <c r="AQ32" s="366"/>
      <c r="AR32" s="366"/>
      <c r="AS32" s="366"/>
      <c r="AT32" s="366"/>
      <c r="AU32" s="366"/>
      <c r="AV32" s="366"/>
      <c r="AW32" s="366"/>
      <c r="AX32" s="366"/>
      <c r="AY32" s="366"/>
      <c r="AZ32" s="366"/>
      <c r="BA32" s="366"/>
      <c r="BB32" s="366"/>
      <c r="BC32" s="366"/>
      <c r="BE32" s="366" t="s">
        <v>182</v>
      </c>
      <c r="BF32" s="366"/>
      <c r="BG32" s="366"/>
      <c r="BH32" s="366"/>
      <c r="BI32" s="366"/>
      <c r="BJ32" s="366"/>
      <c r="BK32" s="366"/>
      <c r="BL32" s="366"/>
      <c r="BM32" s="366"/>
      <c r="BN32" s="366"/>
      <c r="BO32" s="366"/>
      <c r="BP32" s="366"/>
      <c r="BQ32" s="366"/>
      <c r="BR32" s="366"/>
      <c r="BS32" s="366"/>
      <c r="BT32" s="366"/>
      <c r="BU32" s="366"/>
      <c r="BW32" s="366" t="s">
        <v>183</v>
      </c>
      <c r="BX32" s="366"/>
      <c r="BY32" s="366"/>
      <c r="BZ32" s="366"/>
      <c r="CA32" s="366"/>
      <c r="CB32" s="366"/>
      <c r="CC32" s="366"/>
      <c r="CD32" s="366"/>
      <c r="CE32" s="366"/>
      <c r="CF32" s="366"/>
      <c r="CG32" s="366"/>
      <c r="CH32" s="366"/>
      <c r="CI32" s="366"/>
      <c r="CJ32" s="366"/>
      <c r="CK32" s="366"/>
      <c r="CL32" s="366"/>
      <c r="CM32" s="366"/>
      <c r="CO32" s="366" t="s">
        <v>184</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185</v>
      </c>
      <c r="D33" s="358"/>
      <c r="E33" s="357" t="s">
        <v>186</v>
      </c>
      <c r="F33" s="357"/>
      <c r="G33" s="357"/>
      <c r="H33" s="357"/>
      <c r="I33" s="357"/>
      <c r="J33" s="357"/>
      <c r="K33" s="357"/>
      <c r="L33" s="357"/>
      <c r="M33" s="357"/>
      <c r="N33" s="357"/>
      <c r="O33" s="357"/>
      <c r="P33" s="357"/>
      <c r="Q33" s="357"/>
      <c r="R33" s="357"/>
      <c r="S33" s="357"/>
      <c r="T33" s="167"/>
      <c r="U33" s="358" t="s">
        <v>185</v>
      </c>
      <c r="V33" s="358"/>
      <c r="W33" s="357" t="s">
        <v>186</v>
      </c>
      <c r="X33" s="357"/>
      <c r="Y33" s="357"/>
      <c r="Z33" s="357"/>
      <c r="AA33" s="357"/>
      <c r="AB33" s="357"/>
      <c r="AC33" s="357"/>
      <c r="AD33" s="357"/>
      <c r="AE33" s="357"/>
      <c r="AF33" s="357"/>
      <c r="AG33" s="357"/>
      <c r="AH33" s="357"/>
      <c r="AI33" s="357"/>
      <c r="AJ33" s="357"/>
      <c r="AK33" s="357"/>
      <c r="AL33" s="167"/>
      <c r="AM33" s="358" t="s">
        <v>185</v>
      </c>
      <c r="AN33" s="358"/>
      <c r="AO33" s="357" t="s">
        <v>186</v>
      </c>
      <c r="AP33" s="357"/>
      <c r="AQ33" s="357"/>
      <c r="AR33" s="357"/>
      <c r="AS33" s="357"/>
      <c r="AT33" s="357"/>
      <c r="AU33" s="357"/>
      <c r="AV33" s="357"/>
      <c r="AW33" s="357"/>
      <c r="AX33" s="357"/>
      <c r="AY33" s="357"/>
      <c r="AZ33" s="357"/>
      <c r="BA33" s="357"/>
      <c r="BB33" s="357"/>
      <c r="BC33" s="357"/>
      <c r="BD33" s="173"/>
      <c r="BE33" s="357" t="s">
        <v>187</v>
      </c>
      <c r="BF33" s="357"/>
      <c r="BG33" s="357" t="s">
        <v>188</v>
      </c>
      <c r="BH33" s="357"/>
      <c r="BI33" s="357"/>
      <c r="BJ33" s="357"/>
      <c r="BK33" s="357"/>
      <c r="BL33" s="357"/>
      <c r="BM33" s="357"/>
      <c r="BN33" s="357"/>
      <c r="BO33" s="357"/>
      <c r="BP33" s="357"/>
      <c r="BQ33" s="357"/>
      <c r="BR33" s="357"/>
      <c r="BS33" s="357"/>
      <c r="BT33" s="357"/>
      <c r="BU33" s="357"/>
      <c r="BV33" s="173"/>
      <c r="BW33" s="358" t="s">
        <v>187</v>
      </c>
      <c r="BX33" s="358"/>
      <c r="BY33" s="357" t="s">
        <v>189</v>
      </c>
      <c r="BZ33" s="357"/>
      <c r="CA33" s="357"/>
      <c r="CB33" s="357"/>
      <c r="CC33" s="357"/>
      <c r="CD33" s="357"/>
      <c r="CE33" s="357"/>
      <c r="CF33" s="357"/>
      <c r="CG33" s="357"/>
      <c r="CH33" s="357"/>
      <c r="CI33" s="357"/>
      <c r="CJ33" s="357"/>
      <c r="CK33" s="357"/>
      <c r="CL33" s="357"/>
      <c r="CM33" s="357"/>
      <c r="CN33" s="167"/>
      <c r="CO33" s="358" t="s">
        <v>185</v>
      </c>
      <c r="CP33" s="358"/>
      <c r="CQ33" s="357" t="s">
        <v>190</v>
      </c>
      <c r="CR33" s="357"/>
      <c r="CS33" s="357"/>
      <c r="CT33" s="357"/>
      <c r="CU33" s="357"/>
      <c r="CV33" s="357"/>
      <c r="CW33" s="357"/>
      <c r="CX33" s="357"/>
      <c r="CY33" s="357"/>
      <c r="CZ33" s="357"/>
      <c r="DA33" s="357"/>
      <c r="DB33" s="357"/>
      <c r="DC33" s="357"/>
      <c r="DD33" s="357"/>
      <c r="DE33" s="357"/>
      <c r="DF33" s="167"/>
      <c r="DG33" s="356" t="s">
        <v>191</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国民健康保険事業勘定特別会計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島根県市町村総合事務組合（普通会計）</v>
      </c>
      <c r="BZ34" s="355"/>
      <c r="CA34" s="355"/>
      <c r="CB34" s="355"/>
      <c r="CC34" s="355"/>
      <c r="CD34" s="355"/>
      <c r="CE34" s="355"/>
      <c r="CF34" s="355"/>
      <c r="CG34" s="355"/>
      <c r="CH34" s="355"/>
      <c r="CI34" s="355"/>
      <c r="CJ34" s="355"/>
      <c r="CK34" s="355"/>
      <c r="CL34" s="355"/>
      <c r="CM34" s="355"/>
      <c r="CN34" s="163"/>
      <c r="CO34" s="354">
        <f>IF(CQ34="","",MAX(C34:D43,U34:V43,AM34:AN43,BE34:BF43,BW34:BX43)+1)</f>
        <v>14</v>
      </c>
      <c r="CP34" s="354"/>
      <c r="CQ34" s="355" t="str">
        <f>IF('各会計、関係団体の財政状況及び健全化判断比率'!BS7="","",'各会計、関係団体の財政状況及び健全化判断比率'!BS7)</f>
        <v>隠岐の島町文化振興財団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後期高齢者医療保険事業特別会計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隠岐広域連合（普通会計）</v>
      </c>
      <c r="BZ35" s="355"/>
      <c r="CA35" s="355"/>
      <c r="CB35" s="355"/>
      <c r="CC35" s="355"/>
      <c r="CD35" s="355"/>
      <c r="CE35" s="355"/>
      <c r="CF35" s="355"/>
      <c r="CG35" s="355"/>
      <c r="CH35" s="355"/>
      <c r="CI35" s="355"/>
      <c r="CJ35" s="355"/>
      <c r="CK35" s="355"/>
      <c r="CL35" s="355"/>
      <c r="CM35" s="355"/>
      <c r="CN35" s="163"/>
      <c r="CO35" s="354">
        <f t="shared" ref="CO35:CO43" si="3">IF(CQ35="","",CO34+1)</f>
        <v>15</v>
      </c>
      <c r="CP35" s="354"/>
      <c r="CQ35" s="355" t="str">
        <f>IF('各会計、関係団体の財政状況及び健全化判断比率'!BS8="","",'各会計、関係団体の財政状況及び健全化判断比率'!BS8)</f>
        <v>ふせの里</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駐車場事業特別会計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隠岐広域連合（介護）</v>
      </c>
      <c r="BZ36" s="355"/>
      <c r="CA36" s="355"/>
      <c r="CB36" s="355"/>
      <c r="CC36" s="355"/>
      <c r="CD36" s="355"/>
      <c r="CE36" s="355"/>
      <c r="CF36" s="355"/>
      <c r="CG36" s="355"/>
      <c r="CH36" s="355"/>
      <c r="CI36" s="355"/>
      <c r="CJ36" s="355"/>
      <c r="CK36" s="355"/>
      <c r="CL36" s="355"/>
      <c r="CM36" s="355"/>
      <c r="CN36" s="163"/>
      <c r="CO36" s="354">
        <f t="shared" si="3"/>
        <v>16</v>
      </c>
      <c r="CP36" s="354"/>
      <c r="CQ36" s="355" t="str">
        <f>IF('各会計、関係団体の財政状況及び健全化判断比率'!BS9="","",'各会計、関係団体の財政状況及び健全化判断比率'!BS9)</f>
        <v>隠岐の島町農業公社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島根県後期高齢者医療広域連合（普通会計）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島根県後期高齢者医療広域連合（後期高齢）</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隠岐広域連合（隠岐病院）</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13</v>
      </c>
      <c r="BX40" s="354"/>
      <c r="BY40" s="355" t="str">
        <f>IF('各会計、関係団体の財政状況及び健全化判断比率'!B74="","",'各会計、関係団体の財政状況及び健全化判断比率'!B74)</f>
        <v>隠岐広域連合（島前病院）</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192</v>
      </c>
      <c r="E46" s="351" t="s">
        <v>193</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194</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195</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196</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197</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198</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199</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200</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R+SfLcA5twooCtGO47RN6V8tv46I9UXCX2yU59gXUmRXeWg0DNnJCont94WzsiaWuIBRsWrLqvRHPN5y6pMJhQ==" saltValue="sE8CVJP1UFummbptIvsnu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F33"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531</v>
      </c>
      <c r="D34" s="1136"/>
      <c r="E34" s="1137"/>
      <c r="F34" s="32">
        <v>2.87</v>
      </c>
      <c r="G34" s="33">
        <v>2.87</v>
      </c>
      <c r="H34" s="33">
        <v>2.06</v>
      </c>
      <c r="I34" s="33">
        <v>3.01</v>
      </c>
      <c r="J34" s="34">
        <v>2.25</v>
      </c>
      <c r="K34" s="22"/>
      <c r="L34" s="22"/>
      <c r="M34" s="22"/>
      <c r="N34" s="22"/>
      <c r="O34" s="22"/>
      <c r="P34" s="22"/>
    </row>
    <row r="35" spans="1:16" ht="39" customHeight="1" x14ac:dyDescent="0.2">
      <c r="A35" s="22"/>
      <c r="B35" s="35"/>
      <c r="C35" s="1132" t="s">
        <v>532</v>
      </c>
      <c r="D35" s="1132"/>
      <c r="E35" s="1133"/>
      <c r="F35" s="36" t="s">
        <v>485</v>
      </c>
      <c r="G35" s="37" t="s">
        <v>485</v>
      </c>
      <c r="H35" s="37" t="s">
        <v>485</v>
      </c>
      <c r="I35" s="37" t="s">
        <v>485</v>
      </c>
      <c r="J35" s="38">
        <v>1.77</v>
      </c>
      <c r="K35" s="22"/>
      <c r="L35" s="22"/>
      <c r="M35" s="22"/>
      <c r="N35" s="22"/>
      <c r="O35" s="22"/>
      <c r="P35" s="22"/>
    </row>
    <row r="36" spans="1:16" ht="39" customHeight="1" x14ac:dyDescent="0.2">
      <c r="A36" s="22"/>
      <c r="B36" s="35"/>
      <c r="C36" s="1132" t="s">
        <v>533</v>
      </c>
      <c r="D36" s="1132"/>
      <c r="E36" s="1133"/>
      <c r="F36" s="36" t="s">
        <v>485</v>
      </c>
      <c r="G36" s="37" t="s">
        <v>485</v>
      </c>
      <c r="H36" s="37" t="s">
        <v>485</v>
      </c>
      <c r="I36" s="37" t="s">
        <v>485</v>
      </c>
      <c r="J36" s="38">
        <v>0.15</v>
      </c>
      <c r="K36" s="22"/>
      <c r="L36" s="22"/>
      <c r="M36" s="22"/>
      <c r="N36" s="22"/>
      <c r="O36" s="22"/>
      <c r="P36" s="22"/>
    </row>
    <row r="37" spans="1:16" ht="39" customHeight="1" x14ac:dyDescent="0.2">
      <c r="A37" s="22"/>
      <c r="B37" s="35"/>
      <c r="C37" s="1132" t="s">
        <v>534</v>
      </c>
      <c r="D37" s="1132"/>
      <c r="E37" s="1133"/>
      <c r="F37" s="36">
        <v>0.04</v>
      </c>
      <c r="G37" s="37">
        <v>0.04</v>
      </c>
      <c r="H37" s="37">
        <v>0.05</v>
      </c>
      <c r="I37" s="37">
        <v>0.06</v>
      </c>
      <c r="J37" s="38">
        <v>7.0000000000000007E-2</v>
      </c>
      <c r="K37" s="22"/>
      <c r="L37" s="22"/>
      <c r="M37" s="22"/>
      <c r="N37" s="22"/>
      <c r="O37" s="22"/>
      <c r="P37" s="22"/>
    </row>
    <row r="38" spans="1:16" ht="39" customHeight="1" x14ac:dyDescent="0.2">
      <c r="A38" s="22"/>
      <c r="B38" s="35"/>
      <c r="C38" s="1132" t="s">
        <v>535</v>
      </c>
      <c r="D38" s="1132"/>
      <c r="E38" s="1133"/>
      <c r="F38" s="36">
        <v>0.44</v>
      </c>
      <c r="G38" s="37">
        <v>0.56999999999999995</v>
      </c>
      <c r="H38" s="37">
        <v>0.03</v>
      </c>
      <c r="I38" s="37">
        <v>0.03</v>
      </c>
      <c r="J38" s="38">
        <v>0.02</v>
      </c>
      <c r="K38" s="22"/>
      <c r="L38" s="22"/>
      <c r="M38" s="22"/>
      <c r="N38" s="22"/>
      <c r="O38" s="22"/>
      <c r="P38" s="22"/>
    </row>
    <row r="39" spans="1:16" ht="39" customHeight="1" x14ac:dyDescent="0.2">
      <c r="A39" s="22"/>
      <c r="B39" s="35"/>
      <c r="C39" s="1132" t="s">
        <v>536</v>
      </c>
      <c r="D39" s="1132"/>
      <c r="E39" s="1133"/>
      <c r="F39" s="36">
        <v>0</v>
      </c>
      <c r="G39" s="37">
        <v>0</v>
      </c>
      <c r="H39" s="37">
        <v>0</v>
      </c>
      <c r="I39" s="37">
        <v>0</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538</v>
      </c>
      <c r="D43" s="1134"/>
      <c r="E43" s="1135"/>
      <c r="F43" s="41">
        <v>2.38</v>
      </c>
      <c r="G43" s="42">
        <v>2.68</v>
      </c>
      <c r="H43" s="42">
        <v>2.81</v>
      </c>
      <c r="I43" s="42">
        <v>3.29</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VMggehgJkNd1Dd9k1nF2NSxwIZtRQmHgV/5J1mr7EJEs5tczctsXD7yjX/OEFU+jW2jeOYmKtH0OwuZJ8JMNQ==" saltValue="BaomXIJDCSo2EzMIjLny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B53" zoomScale="85" zoomScaleNormal="8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2358</v>
      </c>
      <c r="L45" s="58">
        <v>2259</v>
      </c>
      <c r="M45" s="58">
        <v>2382</v>
      </c>
      <c r="N45" s="58">
        <v>2622</v>
      </c>
      <c r="O45" s="59">
        <v>2357</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485</v>
      </c>
      <c r="L46" s="62" t="s">
        <v>485</v>
      </c>
      <c r="M46" s="62" t="s">
        <v>485</v>
      </c>
      <c r="N46" s="62" t="s">
        <v>485</v>
      </c>
      <c r="O46" s="63" t="s">
        <v>485</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485</v>
      </c>
      <c r="L47" s="62" t="s">
        <v>485</v>
      </c>
      <c r="M47" s="62" t="s">
        <v>485</v>
      </c>
      <c r="N47" s="62" t="s">
        <v>485</v>
      </c>
      <c r="O47" s="63" t="s">
        <v>485</v>
      </c>
      <c r="P47" s="46"/>
      <c r="Q47" s="46"/>
      <c r="R47" s="46"/>
      <c r="S47" s="46"/>
      <c r="T47" s="46"/>
      <c r="U47" s="46"/>
    </row>
    <row r="48" spans="1:21" ht="30.75" customHeight="1" x14ac:dyDescent="0.2">
      <c r="A48" s="46"/>
      <c r="B48" s="1163"/>
      <c r="C48" s="1164"/>
      <c r="D48" s="60"/>
      <c r="E48" s="1140" t="s">
        <v>13</v>
      </c>
      <c r="F48" s="1140"/>
      <c r="G48" s="1140"/>
      <c r="H48" s="1140"/>
      <c r="I48" s="1140"/>
      <c r="J48" s="1141"/>
      <c r="K48" s="61">
        <v>531</v>
      </c>
      <c r="L48" s="62">
        <v>497</v>
      </c>
      <c r="M48" s="62">
        <v>521</v>
      </c>
      <c r="N48" s="62">
        <v>591</v>
      </c>
      <c r="O48" s="63">
        <v>545</v>
      </c>
      <c r="P48" s="46"/>
      <c r="Q48" s="46"/>
      <c r="R48" s="46"/>
      <c r="S48" s="46"/>
      <c r="T48" s="46"/>
      <c r="U48" s="46"/>
    </row>
    <row r="49" spans="1:21" ht="30.75" customHeight="1" x14ac:dyDescent="0.2">
      <c r="A49" s="46"/>
      <c r="B49" s="1163"/>
      <c r="C49" s="1164"/>
      <c r="D49" s="60"/>
      <c r="E49" s="1140" t="s">
        <v>14</v>
      </c>
      <c r="F49" s="1140"/>
      <c r="G49" s="1140"/>
      <c r="H49" s="1140"/>
      <c r="I49" s="1140"/>
      <c r="J49" s="1141"/>
      <c r="K49" s="61">
        <v>78</v>
      </c>
      <c r="L49" s="62">
        <v>81</v>
      </c>
      <c r="M49" s="62">
        <v>78</v>
      </c>
      <c r="N49" s="62">
        <v>72</v>
      </c>
      <c r="O49" s="63">
        <v>76</v>
      </c>
      <c r="P49" s="46"/>
      <c r="Q49" s="46"/>
      <c r="R49" s="46"/>
      <c r="S49" s="46"/>
      <c r="T49" s="46"/>
      <c r="U49" s="46"/>
    </row>
    <row r="50" spans="1:21" ht="30.75" customHeight="1" x14ac:dyDescent="0.2">
      <c r="A50" s="46"/>
      <c r="B50" s="1163"/>
      <c r="C50" s="1164"/>
      <c r="D50" s="60"/>
      <c r="E50" s="1140" t="s">
        <v>15</v>
      </c>
      <c r="F50" s="1140"/>
      <c r="G50" s="1140"/>
      <c r="H50" s="1140"/>
      <c r="I50" s="1140"/>
      <c r="J50" s="1141"/>
      <c r="K50" s="61">
        <v>2</v>
      </c>
      <c r="L50" s="62">
        <v>2</v>
      </c>
      <c r="M50" s="62">
        <v>2</v>
      </c>
      <c r="N50" s="62">
        <v>2</v>
      </c>
      <c r="O50" s="63">
        <v>2</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485</v>
      </c>
      <c r="L51" s="62" t="s">
        <v>485</v>
      </c>
      <c r="M51" s="62" t="s">
        <v>485</v>
      </c>
      <c r="N51" s="62" t="s">
        <v>485</v>
      </c>
      <c r="O51" s="63" t="s">
        <v>485</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2249</v>
      </c>
      <c r="L52" s="62">
        <v>2097</v>
      </c>
      <c r="M52" s="62">
        <v>2178</v>
      </c>
      <c r="N52" s="62">
        <v>2415</v>
      </c>
      <c r="O52" s="63">
        <v>2410</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720</v>
      </c>
      <c r="L53" s="67">
        <v>742</v>
      </c>
      <c r="M53" s="67">
        <v>805</v>
      </c>
      <c r="N53" s="67">
        <v>872</v>
      </c>
      <c r="O53" s="68">
        <v>570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QHZTin4OGTLAgupaKIc42rQKYSriEBHbl9+P4buek1P54mN6v1eMvJggzEYCDuVcIghGV2B+vaEDXRPOyTFhXg==" saltValue="P8C7CjMwt6zD5lKBkCJN9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47"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81" t="s">
        <v>30</v>
      </c>
      <c r="C41" s="1182"/>
      <c r="D41" s="103"/>
      <c r="E41" s="1183" t="s">
        <v>31</v>
      </c>
      <c r="F41" s="1183"/>
      <c r="G41" s="1183"/>
      <c r="H41" s="1184"/>
      <c r="I41" s="330">
        <v>27470</v>
      </c>
      <c r="J41" s="331">
        <v>28354</v>
      </c>
      <c r="K41" s="331">
        <v>29225</v>
      </c>
      <c r="L41" s="331">
        <v>28138</v>
      </c>
      <c r="M41" s="332">
        <v>30562</v>
      </c>
    </row>
    <row r="42" spans="2:13" ht="27.75" customHeight="1" x14ac:dyDescent="0.2">
      <c r="B42" s="1171"/>
      <c r="C42" s="1172"/>
      <c r="D42" s="104"/>
      <c r="E42" s="1175" t="s">
        <v>32</v>
      </c>
      <c r="F42" s="1175"/>
      <c r="G42" s="1175"/>
      <c r="H42" s="1176"/>
      <c r="I42" s="333">
        <v>8</v>
      </c>
      <c r="J42" s="334">
        <v>6</v>
      </c>
      <c r="K42" s="334">
        <v>5</v>
      </c>
      <c r="L42" s="334">
        <v>3</v>
      </c>
      <c r="M42" s="335">
        <v>2</v>
      </c>
    </row>
    <row r="43" spans="2:13" ht="27.75" customHeight="1" x14ac:dyDescent="0.2">
      <c r="B43" s="1171"/>
      <c r="C43" s="1172"/>
      <c r="D43" s="104"/>
      <c r="E43" s="1175" t="s">
        <v>33</v>
      </c>
      <c r="F43" s="1175"/>
      <c r="G43" s="1175"/>
      <c r="H43" s="1176"/>
      <c r="I43" s="333">
        <v>6700</v>
      </c>
      <c r="J43" s="334">
        <v>6851</v>
      </c>
      <c r="K43" s="334">
        <v>6832</v>
      </c>
      <c r="L43" s="334">
        <v>6823</v>
      </c>
      <c r="M43" s="335">
        <v>6842</v>
      </c>
    </row>
    <row r="44" spans="2:13" ht="27.75" customHeight="1" x14ac:dyDescent="0.2">
      <c r="B44" s="1171"/>
      <c r="C44" s="1172"/>
      <c r="D44" s="104"/>
      <c r="E44" s="1175" t="s">
        <v>34</v>
      </c>
      <c r="F44" s="1175"/>
      <c r="G44" s="1175"/>
      <c r="H44" s="1176"/>
      <c r="I44" s="333">
        <v>659</v>
      </c>
      <c r="J44" s="334">
        <v>700</v>
      </c>
      <c r="K44" s="334">
        <v>784</v>
      </c>
      <c r="L44" s="334">
        <v>758</v>
      </c>
      <c r="M44" s="335">
        <v>806</v>
      </c>
    </row>
    <row r="45" spans="2:13" ht="27.75" customHeight="1" x14ac:dyDescent="0.2">
      <c r="B45" s="1171"/>
      <c r="C45" s="1172"/>
      <c r="D45" s="104"/>
      <c r="E45" s="1175" t="s">
        <v>35</v>
      </c>
      <c r="F45" s="1175"/>
      <c r="G45" s="1175"/>
      <c r="H45" s="1176"/>
      <c r="I45" s="333">
        <v>1900</v>
      </c>
      <c r="J45" s="334">
        <v>1745</v>
      </c>
      <c r="K45" s="334">
        <v>2041</v>
      </c>
      <c r="L45" s="334">
        <v>2029</v>
      </c>
      <c r="M45" s="335">
        <v>2123</v>
      </c>
    </row>
    <row r="46" spans="2:13" ht="27.75" customHeight="1" x14ac:dyDescent="0.2">
      <c r="B46" s="1171"/>
      <c r="C46" s="1172"/>
      <c r="D46" s="105"/>
      <c r="E46" s="1175" t="s">
        <v>36</v>
      </c>
      <c r="F46" s="1175"/>
      <c r="G46" s="1175"/>
      <c r="H46" s="1176"/>
      <c r="I46" s="333" t="s">
        <v>485</v>
      </c>
      <c r="J46" s="334" t="s">
        <v>485</v>
      </c>
      <c r="K46" s="334" t="s">
        <v>485</v>
      </c>
      <c r="L46" s="334" t="s">
        <v>485</v>
      </c>
      <c r="M46" s="335" t="s">
        <v>485</v>
      </c>
    </row>
    <row r="47" spans="2:13" ht="27.75" customHeight="1" x14ac:dyDescent="0.2">
      <c r="B47" s="1171"/>
      <c r="C47" s="1172"/>
      <c r="D47" s="106"/>
      <c r="E47" s="1185" t="s">
        <v>37</v>
      </c>
      <c r="F47" s="1186"/>
      <c r="G47" s="1186"/>
      <c r="H47" s="1187"/>
      <c r="I47" s="333" t="s">
        <v>485</v>
      </c>
      <c r="J47" s="334" t="s">
        <v>485</v>
      </c>
      <c r="K47" s="334" t="s">
        <v>485</v>
      </c>
      <c r="L47" s="334" t="s">
        <v>485</v>
      </c>
      <c r="M47" s="335" t="s">
        <v>485</v>
      </c>
    </row>
    <row r="48" spans="2:13" ht="27.75" customHeight="1" x14ac:dyDescent="0.2">
      <c r="B48" s="1171"/>
      <c r="C48" s="1172"/>
      <c r="D48" s="104"/>
      <c r="E48" s="1175" t="s">
        <v>38</v>
      </c>
      <c r="F48" s="1175"/>
      <c r="G48" s="1175"/>
      <c r="H48" s="1176"/>
      <c r="I48" s="333" t="s">
        <v>485</v>
      </c>
      <c r="J48" s="334" t="s">
        <v>485</v>
      </c>
      <c r="K48" s="334" t="s">
        <v>485</v>
      </c>
      <c r="L48" s="334" t="s">
        <v>485</v>
      </c>
      <c r="M48" s="335" t="s">
        <v>485</v>
      </c>
    </row>
    <row r="49" spans="2:13" ht="27.75" customHeight="1" x14ac:dyDescent="0.2">
      <c r="B49" s="1173"/>
      <c r="C49" s="1174"/>
      <c r="D49" s="104"/>
      <c r="E49" s="1175" t="s">
        <v>39</v>
      </c>
      <c r="F49" s="1175"/>
      <c r="G49" s="1175"/>
      <c r="H49" s="1176"/>
      <c r="I49" s="333" t="s">
        <v>485</v>
      </c>
      <c r="J49" s="334" t="s">
        <v>485</v>
      </c>
      <c r="K49" s="334" t="s">
        <v>485</v>
      </c>
      <c r="L49" s="334" t="s">
        <v>485</v>
      </c>
      <c r="M49" s="335" t="s">
        <v>485</v>
      </c>
    </row>
    <row r="50" spans="2:13" ht="27.75" customHeight="1" x14ac:dyDescent="0.2">
      <c r="B50" s="1169" t="s">
        <v>40</v>
      </c>
      <c r="C50" s="1170"/>
      <c r="D50" s="107"/>
      <c r="E50" s="1175" t="s">
        <v>41</v>
      </c>
      <c r="F50" s="1175"/>
      <c r="G50" s="1175"/>
      <c r="H50" s="1176"/>
      <c r="I50" s="333">
        <v>3251</v>
      </c>
      <c r="J50" s="334">
        <v>3641</v>
      </c>
      <c r="K50" s="334">
        <v>3815</v>
      </c>
      <c r="L50" s="334">
        <v>3073</v>
      </c>
      <c r="M50" s="335">
        <v>2472</v>
      </c>
    </row>
    <row r="51" spans="2:13" ht="27.75" customHeight="1" x14ac:dyDescent="0.2">
      <c r="B51" s="1171"/>
      <c r="C51" s="1172"/>
      <c r="D51" s="104"/>
      <c r="E51" s="1175" t="s">
        <v>42</v>
      </c>
      <c r="F51" s="1175"/>
      <c r="G51" s="1175"/>
      <c r="H51" s="1176"/>
      <c r="I51" s="333">
        <v>1347</v>
      </c>
      <c r="J51" s="334">
        <v>1380</v>
      </c>
      <c r="K51" s="334">
        <v>1268</v>
      </c>
      <c r="L51" s="334">
        <v>1230</v>
      </c>
      <c r="M51" s="335">
        <v>1359</v>
      </c>
    </row>
    <row r="52" spans="2:13" ht="27.75" customHeight="1" x14ac:dyDescent="0.2">
      <c r="B52" s="1173"/>
      <c r="C52" s="1174"/>
      <c r="D52" s="104"/>
      <c r="E52" s="1175" t="s">
        <v>43</v>
      </c>
      <c r="F52" s="1175"/>
      <c r="G52" s="1175"/>
      <c r="H52" s="1176"/>
      <c r="I52" s="333">
        <v>23728</v>
      </c>
      <c r="J52" s="334">
        <v>24282</v>
      </c>
      <c r="K52" s="334">
        <v>24818</v>
      </c>
      <c r="L52" s="334">
        <v>24485</v>
      </c>
      <c r="M52" s="335">
        <v>25653</v>
      </c>
    </row>
    <row r="53" spans="2:13" ht="27.75" customHeight="1" thickBot="1" x14ac:dyDescent="0.25">
      <c r="B53" s="1177" t="s">
        <v>19</v>
      </c>
      <c r="C53" s="1178"/>
      <c r="D53" s="108"/>
      <c r="E53" s="1179" t="s">
        <v>44</v>
      </c>
      <c r="F53" s="1179"/>
      <c r="G53" s="1179"/>
      <c r="H53" s="1180"/>
      <c r="I53" s="336">
        <v>8411</v>
      </c>
      <c r="J53" s="337">
        <v>8354</v>
      </c>
      <c r="K53" s="337">
        <v>8985</v>
      </c>
      <c r="L53" s="337">
        <v>8962</v>
      </c>
      <c r="M53" s="338">
        <v>10851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WILZcBWu6W/j6W91GZsw5ekDIJH6QrZHRXeDiTYXeJIC2UcitvyeZl3fSnHeD8vzjNu5iLWhdmqU7XIq6W1AQ==" saltValue="Mog98EC6cS+R+Bika6QMY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1280</v>
      </c>
      <c r="G55" s="339">
        <v>859</v>
      </c>
      <c r="H55" s="340">
        <v>665</v>
      </c>
    </row>
    <row r="56" spans="2:8" ht="52.5" customHeight="1" x14ac:dyDescent="0.2">
      <c r="B56" s="120"/>
      <c r="C56" s="1198" t="s">
        <v>47</v>
      </c>
      <c r="D56" s="1198"/>
      <c r="E56" s="1199"/>
      <c r="F56" s="341">
        <v>1725</v>
      </c>
      <c r="G56" s="341">
        <v>1413</v>
      </c>
      <c r="H56" s="342">
        <v>1223</v>
      </c>
    </row>
    <row r="57" spans="2:8" ht="53.25" customHeight="1" x14ac:dyDescent="0.2">
      <c r="B57" s="120"/>
      <c r="C57" s="1200" t="s">
        <v>48</v>
      </c>
      <c r="D57" s="1200"/>
      <c r="E57" s="1201"/>
      <c r="F57" s="343">
        <v>2058</v>
      </c>
      <c r="G57" s="343">
        <v>1905</v>
      </c>
      <c r="H57" s="344">
        <v>1464</v>
      </c>
    </row>
    <row r="58" spans="2:8" ht="45.75" customHeight="1" x14ac:dyDescent="0.2">
      <c r="B58" s="121"/>
      <c r="C58" s="1188" t="s">
        <v>544</v>
      </c>
      <c r="D58" s="1189"/>
      <c r="E58" s="1190"/>
      <c r="F58" s="345">
        <v>1506</v>
      </c>
      <c r="G58" s="345">
        <v>1326</v>
      </c>
      <c r="H58" s="346">
        <v>1087</v>
      </c>
    </row>
    <row r="59" spans="2:8" ht="45.75" customHeight="1" x14ac:dyDescent="0.2">
      <c r="B59" s="121"/>
      <c r="C59" s="1188" t="s">
        <v>545</v>
      </c>
      <c r="D59" s="1189"/>
      <c r="E59" s="1190"/>
      <c r="F59" s="345">
        <v>130</v>
      </c>
      <c r="G59" s="345">
        <v>152</v>
      </c>
      <c r="H59" s="346">
        <v>139</v>
      </c>
    </row>
    <row r="60" spans="2:8" ht="45.75" customHeight="1" x14ac:dyDescent="0.2">
      <c r="B60" s="121"/>
      <c r="C60" s="1188" t="s">
        <v>546</v>
      </c>
      <c r="D60" s="1189"/>
      <c r="E60" s="1190"/>
      <c r="F60" s="345">
        <v>72</v>
      </c>
      <c r="G60" s="345">
        <v>77</v>
      </c>
      <c r="H60" s="346">
        <v>89</v>
      </c>
    </row>
    <row r="61" spans="2:8" ht="45.75" customHeight="1" x14ac:dyDescent="0.2">
      <c r="B61" s="121"/>
      <c r="C61" s="1188" t="s">
        <v>548</v>
      </c>
      <c r="D61" s="1189"/>
      <c r="E61" s="1190"/>
      <c r="F61" s="345">
        <v>282</v>
      </c>
      <c r="G61" s="345">
        <v>282</v>
      </c>
      <c r="H61" s="346">
        <v>81</v>
      </c>
    </row>
    <row r="62" spans="2:8" ht="45.75" customHeight="1" thickBot="1" x14ac:dyDescent="0.25">
      <c r="B62" s="122"/>
      <c r="C62" s="1191" t="s">
        <v>547</v>
      </c>
      <c r="D62" s="1192"/>
      <c r="E62" s="1193"/>
      <c r="F62" s="347">
        <v>50</v>
      </c>
      <c r="G62" s="347">
        <v>50</v>
      </c>
      <c r="H62" s="348">
        <v>50</v>
      </c>
    </row>
    <row r="63" spans="2:8" ht="52.5" customHeight="1" thickBot="1" x14ac:dyDescent="0.25">
      <c r="B63" s="123"/>
      <c r="C63" s="1194" t="s">
        <v>49</v>
      </c>
      <c r="D63" s="1194"/>
      <c r="E63" s="1195"/>
      <c r="F63" s="349">
        <v>5063</v>
      </c>
      <c r="G63" s="349">
        <v>4176</v>
      </c>
      <c r="H63" s="350">
        <v>3352</v>
      </c>
    </row>
    <row r="64" spans="2:8" ht="13.2" x14ac:dyDescent="0.2"/>
  </sheetData>
  <sheetProtection algorithmName="SHA-512" hashValue="3ibLmC3v1HTXpiwNjfNLNdlpOsMHsgohWCQVnNRX/v18kRETJC4zNpgAqyLS0Sm3jRha9wqjO2ZNCq3hie0hJQ==" saltValue="XBF20ZU8fFFW2JXrTI2g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349119</v>
      </c>
      <c r="E3" s="142"/>
      <c r="F3" s="143">
        <v>117234</v>
      </c>
      <c r="G3" s="144"/>
      <c r="H3" s="145"/>
    </row>
    <row r="4" spans="1:8" x14ac:dyDescent="0.2">
      <c r="A4" s="146"/>
      <c r="B4" s="147"/>
      <c r="C4" s="148"/>
      <c r="D4" s="149">
        <v>224446</v>
      </c>
      <c r="E4" s="150"/>
      <c r="F4" s="151">
        <v>59796</v>
      </c>
      <c r="G4" s="152"/>
      <c r="H4" s="153"/>
    </row>
    <row r="5" spans="1:8" x14ac:dyDescent="0.2">
      <c r="A5" s="134" t="s">
        <v>517</v>
      </c>
      <c r="B5" s="139"/>
      <c r="C5" s="140"/>
      <c r="D5" s="141">
        <v>264541</v>
      </c>
      <c r="E5" s="142"/>
      <c r="F5" s="143">
        <v>97758</v>
      </c>
      <c r="G5" s="144"/>
      <c r="H5" s="145"/>
    </row>
    <row r="6" spans="1:8" x14ac:dyDescent="0.2">
      <c r="A6" s="146"/>
      <c r="B6" s="147"/>
      <c r="C6" s="148"/>
      <c r="D6" s="149">
        <v>54249</v>
      </c>
      <c r="E6" s="150"/>
      <c r="F6" s="151">
        <v>45946</v>
      </c>
      <c r="G6" s="152"/>
      <c r="H6" s="153"/>
    </row>
    <row r="7" spans="1:8" x14ac:dyDescent="0.2">
      <c r="A7" s="134" t="s">
        <v>518</v>
      </c>
      <c r="B7" s="139"/>
      <c r="C7" s="140"/>
      <c r="D7" s="141">
        <v>296705</v>
      </c>
      <c r="E7" s="142"/>
      <c r="F7" s="143">
        <v>91338</v>
      </c>
      <c r="G7" s="144"/>
      <c r="H7" s="145"/>
    </row>
    <row r="8" spans="1:8" x14ac:dyDescent="0.2">
      <c r="A8" s="146"/>
      <c r="B8" s="147"/>
      <c r="C8" s="148"/>
      <c r="D8" s="149">
        <v>65586</v>
      </c>
      <c r="E8" s="150"/>
      <c r="F8" s="151">
        <v>43989</v>
      </c>
      <c r="G8" s="152"/>
      <c r="H8" s="153"/>
    </row>
    <row r="9" spans="1:8" x14ac:dyDescent="0.2">
      <c r="A9" s="134" t="s">
        <v>519</v>
      </c>
      <c r="B9" s="139"/>
      <c r="C9" s="140"/>
      <c r="D9" s="141">
        <v>229599</v>
      </c>
      <c r="E9" s="142"/>
      <c r="F9" s="143">
        <v>103975</v>
      </c>
      <c r="G9" s="144"/>
      <c r="H9" s="145"/>
    </row>
    <row r="10" spans="1:8" x14ac:dyDescent="0.2">
      <c r="A10" s="146"/>
      <c r="B10" s="147"/>
      <c r="C10" s="148"/>
      <c r="D10" s="149">
        <v>73349</v>
      </c>
      <c r="E10" s="150"/>
      <c r="F10" s="151">
        <v>52698</v>
      </c>
      <c r="G10" s="152"/>
      <c r="H10" s="153"/>
    </row>
    <row r="11" spans="1:8" x14ac:dyDescent="0.2">
      <c r="A11" s="134" t="s">
        <v>520</v>
      </c>
      <c r="B11" s="139"/>
      <c r="C11" s="140"/>
      <c r="D11" s="141">
        <v>316791</v>
      </c>
      <c r="E11" s="142"/>
      <c r="F11" s="143">
        <v>112678</v>
      </c>
      <c r="G11" s="144"/>
      <c r="H11" s="145"/>
    </row>
    <row r="12" spans="1:8" x14ac:dyDescent="0.2">
      <c r="A12" s="146"/>
      <c r="B12" s="147"/>
      <c r="C12" s="154"/>
      <c r="D12" s="149">
        <v>111756</v>
      </c>
      <c r="E12" s="150"/>
      <c r="F12" s="151">
        <v>55165</v>
      </c>
      <c r="G12" s="152"/>
      <c r="H12" s="153"/>
    </row>
    <row r="13" spans="1:8" x14ac:dyDescent="0.2">
      <c r="A13" s="134"/>
      <c r="B13" s="139"/>
      <c r="C13" s="140"/>
      <c r="D13" s="141">
        <v>291351</v>
      </c>
      <c r="E13" s="142"/>
      <c r="F13" s="143">
        <v>104597</v>
      </c>
      <c r="G13" s="155"/>
      <c r="H13" s="145"/>
    </row>
    <row r="14" spans="1:8" x14ac:dyDescent="0.2">
      <c r="A14" s="146"/>
      <c r="B14" s="147"/>
      <c r="C14" s="148"/>
      <c r="D14" s="149">
        <v>105877</v>
      </c>
      <c r="E14" s="150"/>
      <c r="F14" s="151">
        <v>51519</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2.88</v>
      </c>
      <c r="C19" s="156">
        <f>ROUND(VALUE(SUBSTITUTE(実質収支比率等に係る経年分析!G$48,"▲","-")),2)</f>
        <v>2.89</v>
      </c>
      <c r="D19" s="156">
        <f>ROUND(VALUE(SUBSTITUTE(実質収支比率等に係る経年分析!H$48,"▲","-")),2)</f>
        <v>2.0699999999999998</v>
      </c>
      <c r="E19" s="156">
        <f>ROUND(VALUE(SUBSTITUTE(実質収支比率等に係る経年分析!I$48,"▲","-")),2)</f>
        <v>3.02</v>
      </c>
      <c r="F19" s="156">
        <f>ROUND(VALUE(SUBSTITUTE(実質収支比率等に係る経年分析!J$48,"▲","-")),2)</f>
        <v>2.2599999999999998</v>
      </c>
    </row>
    <row r="20" spans="1:11" x14ac:dyDescent="0.2">
      <c r="A20" s="156" t="s">
        <v>53</v>
      </c>
      <c r="B20" s="156">
        <f>ROUND(VALUE(SUBSTITUTE(実質収支比率等に係る経年分析!F$47,"▲","-")),2)</f>
        <v>15.32</v>
      </c>
      <c r="C20" s="156">
        <f>ROUND(VALUE(SUBSTITUTE(実質収支比率等に係る経年分析!G$47,"▲","-")),2)</f>
        <v>14.98</v>
      </c>
      <c r="D20" s="156">
        <f>ROUND(VALUE(SUBSTITUTE(実質収支比率等に係る経年分析!H$47,"▲","-")),2)</f>
        <v>14.88</v>
      </c>
      <c r="E20" s="156">
        <f>ROUND(VALUE(SUBSTITUTE(実質収支比率等に係る経年分析!I$47,"▲","-")),2)</f>
        <v>9.64</v>
      </c>
      <c r="F20" s="156">
        <f>ROUND(VALUE(SUBSTITUTE(実質収支比率等に係る経年分析!J$47,"▲","-")),2)</f>
        <v>7.37</v>
      </c>
    </row>
    <row r="21" spans="1:11" x14ac:dyDescent="0.2">
      <c r="A21" s="156" t="s">
        <v>54</v>
      </c>
      <c r="B21" s="156">
        <f>IF(ISNUMBER(VALUE(SUBSTITUTE(実質収支比率等に係る経年分析!F$49,"▲","-"))),ROUND(VALUE(SUBSTITUTE(実質収支比率等に係る経年分析!F$49,"▲","-")),2),NA())</f>
        <v>-1.34</v>
      </c>
      <c r="C21" s="156">
        <f>IF(ISNUMBER(VALUE(SUBSTITUTE(実質収支比率等に係る経年分析!G$49,"▲","-"))),ROUND(VALUE(SUBSTITUTE(実質収支比率等に係る経年分析!G$49,"▲","-")),2),NA())</f>
        <v>7.0000000000000007E-2</v>
      </c>
      <c r="D21" s="156">
        <f>IF(ISNUMBER(VALUE(SUBSTITUTE(実質収支比率等に係る経年分析!H$49,"▲","-"))),ROUND(VALUE(SUBSTITUTE(実質収支比率等に係る経年分析!H$49,"▲","-")),2),NA())</f>
        <v>-1.1000000000000001</v>
      </c>
      <c r="E21" s="156">
        <f>IF(ISNUMBER(VALUE(SUBSTITUTE(実質収支比率等に係る経年分析!I$49,"▲","-"))),ROUND(VALUE(SUBSTITUTE(実質収支比率等に係る経年分析!I$49,"▲","-")),2),NA())</f>
        <v>0.79</v>
      </c>
      <c r="F21" s="156">
        <f>IF(ISNUMBER(VALUE(SUBSTITUTE(実質収支比率等に係る経年分析!J$49,"▲","-"))),ROUND(VALUE(SUBSTITUTE(実質収支比率等に係る経年分析!J$49,"▲","-")),2),NA())</f>
        <v>-5.08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2.38</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2.68</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2.81</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3.29</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駐車場事業特別会計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国民健康保険事業勘定特別会計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0.56999999999999995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0.03</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0.02</v>
      </c>
    </row>
    <row r="33" spans="1:16" x14ac:dyDescent="0.2">
      <c r="A33" s="157" t="str">
        <f>IF(連結実質赤字比率に係る赤字・黒字の構成分析!C$37="",NA(),連結実質赤字比率に係る赤字・黒字の構成分析!C$37)</f>
        <v>後期高齢者医療保険事業特別会計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7.0000000000000007E-2</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0.15</v>
      </c>
    </row>
    <row r="35" spans="1:16" x14ac:dyDescent="0.2">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1.77</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2.87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2.87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2.06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3.01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2.25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2249</v>
      </c>
      <c r="E42" s="158"/>
      <c r="F42" s="158"/>
      <c r="G42" s="158">
        <f>'実質公債費比率（分子）の構造'!L$52</f>
        <v>2097</v>
      </c>
      <c r="H42" s="158"/>
      <c r="I42" s="158"/>
      <c r="J42" s="158">
        <f>'実質公債費比率（分子）の構造'!M$52</f>
        <v>2178</v>
      </c>
      <c r="K42" s="158"/>
      <c r="L42" s="158"/>
      <c r="M42" s="158">
        <f>'実質公債費比率（分子）の構造'!N$52</f>
        <v>2415</v>
      </c>
      <c r="N42" s="158"/>
      <c r="O42" s="158"/>
      <c r="P42" s="158">
        <f>'実質公債費比率（分子）の構造'!O$52</f>
        <v>2410</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2</v>
      </c>
      <c r="C44" s="158"/>
      <c r="D44" s="158"/>
      <c r="E44" s="158">
        <f>'実質公債費比率（分子）の構造'!L$50</f>
        <v>2</v>
      </c>
      <c r="F44" s="158"/>
      <c r="G44" s="158"/>
      <c r="H44" s="158">
        <f>'実質公債費比率（分子）の構造'!M$50</f>
        <v>2</v>
      </c>
      <c r="I44" s="158"/>
      <c r="J44" s="158"/>
      <c r="K44" s="158">
        <f>'実質公債費比率（分子）の構造'!N$50</f>
        <v>2</v>
      </c>
      <c r="L44" s="158"/>
      <c r="M44" s="158"/>
      <c r="N44" s="158">
        <f>'実質公債費比率（分子）の構造'!O$50</f>
        <v>2</v>
      </c>
      <c r="O44" s="158"/>
      <c r="P44" s="158"/>
    </row>
    <row r="45" spans="1:16" x14ac:dyDescent="0.2">
      <c r="A45" s="158" t="s">
        <v>63</v>
      </c>
      <c r="B45" s="158">
        <f>'実質公債費比率（分子）の構造'!K$49</f>
        <v>78</v>
      </c>
      <c r="C45" s="158"/>
      <c r="D45" s="158"/>
      <c r="E45" s="158">
        <f>'実質公債費比率（分子）の構造'!L$49</f>
        <v>81</v>
      </c>
      <c r="F45" s="158"/>
      <c r="G45" s="158"/>
      <c r="H45" s="158">
        <f>'実質公債費比率（分子）の構造'!M$49</f>
        <v>78</v>
      </c>
      <c r="I45" s="158"/>
      <c r="J45" s="158"/>
      <c r="K45" s="158">
        <f>'実質公債費比率（分子）の構造'!N$49</f>
        <v>72</v>
      </c>
      <c r="L45" s="158"/>
      <c r="M45" s="158"/>
      <c r="N45" s="158">
        <f>'実質公債費比率（分子）の構造'!O$49</f>
        <v>76</v>
      </c>
      <c r="O45" s="158"/>
      <c r="P45" s="158"/>
    </row>
    <row r="46" spans="1:16" x14ac:dyDescent="0.2">
      <c r="A46" s="158" t="s">
        <v>64</v>
      </c>
      <c r="B46" s="158">
        <f>'実質公債費比率（分子）の構造'!K$48</f>
        <v>531</v>
      </c>
      <c r="C46" s="158"/>
      <c r="D46" s="158"/>
      <c r="E46" s="158">
        <f>'実質公債費比率（分子）の構造'!L$48</f>
        <v>497</v>
      </c>
      <c r="F46" s="158"/>
      <c r="G46" s="158"/>
      <c r="H46" s="158">
        <f>'実質公債費比率（分子）の構造'!M$48</f>
        <v>521</v>
      </c>
      <c r="I46" s="158"/>
      <c r="J46" s="158"/>
      <c r="K46" s="158">
        <f>'実質公債費比率（分子）の構造'!N$48</f>
        <v>591</v>
      </c>
      <c r="L46" s="158"/>
      <c r="M46" s="158"/>
      <c r="N46" s="158">
        <f>'実質公債費比率（分子）の構造'!O$48</f>
        <v>545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2358</v>
      </c>
      <c r="C49" s="158"/>
      <c r="D49" s="158"/>
      <c r="E49" s="158">
        <f>'実質公債費比率（分子）の構造'!L$45</f>
        <v>2259</v>
      </c>
      <c r="F49" s="158"/>
      <c r="G49" s="158"/>
      <c r="H49" s="158">
        <f>'実質公債費比率（分子）の構造'!M$45</f>
        <v>2382</v>
      </c>
      <c r="I49" s="158"/>
      <c r="J49" s="158"/>
      <c r="K49" s="158">
        <f>'実質公債費比率（分子）の構造'!N$45</f>
        <v>2622</v>
      </c>
      <c r="L49" s="158"/>
      <c r="M49" s="158"/>
      <c r="N49" s="158">
        <f>'実質公債費比率（分子）の構造'!O$45</f>
        <v>2357</v>
      </c>
      <c r="O49" s="158"/>
      <c r="P49" s="158"/>
    </row>
    <row r="50" spans="1:16" x14ac:dyDescent="0.2">
      <c r="A50" s="158" t="s">
        <v>67</v>
      </c>
      <c r="B50" s="158" t="e">
        <f>NA()</f>
        <v>#N/A</v>
      </c>
      <c r="C50" s="158">
        <f>IF(ISNUMBER('実質公債費比率（分子）の構造'!K$53),'実質公債費比率（分子）の構造'!K$53,NA())</f>
        <v>720</v>
      </c>
      <c r="D50" s="158" t="e">
        <f>NA()</f>
        <v>#N/A</v>
      </c>
      <c r="E50" s="158" t="e">
        <f>NA()</f>
        <v>#N/A</v>
      </c>
      <c r="F50" s="158">
        <f>IF(ISNUMBER('実質公債費比率（分子）の構造'!L$53),'実質公債費比率（分子）の構造'!L$53,NA())</f>
        <v>742</v>
      </c>
      <c r="G50" s="158" t="e">
        <f>NA()</f>
        <v>#N/A</v>
      </c>
      <c r="H50" s="158" t="e">
        <f>NA()</f>
        <v>#N/A</v>
      </c>
      <c r="I50" s="158">
        <f>IF(ISNUMBER('実質公債費比率（分子）の構造'!M$53),'実質公債費比率（分子）の構造'!M$53,NA())</f>
        <v>805</v>
      </c>
      <c r="J50" s="158" t="e">
        <f>NA()</f>
        <v>#N/A</v>
      </c>
      <c r="K50" s="158" t="e">
        <f>NA()</f>
        <v>#N/A</v>
      </c>
      <c r="L50" s="158">
        <f>IF(ISNUMBER('実質公債費比率（分子）の構造'!N$53),'実質公債費比率（分子）の構造'!N$53,NA())</f>
        <v>872</v>
      </c>
      <c r="M50" s="158" t="e">
        <f>NA()</f>
        <v>#N/A</v>
      </c>
      <c r="N50" s="158" t="e">
        <f>NA()</f>
        <v>#N/A</v>
      </c>
      <c r="O50" s="158">
        <f>IF(ISNUMBER('実質公債費比率（分子）の構造'!O$53),'実質公債費比率（分子）の構造'!O$53,NA())</f>
        <v>570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23728</v>
      </c>
      <c r="E56" s="157"/>
      <c r="F56" s="157"/>
      <c r="G56" s="157">
        <f>'将来負担比率（分子）の構造'!J$52</f>
        <v>24282</v>
      </c>
      <c r="H56" s="157"/>
      <c r="I56" s="157"/>
      <c r="J56" s="157">
        <f>'将来負担比率（分子）の構造'!K$52</f>
        <v>24818</v>
      </c>
      <c r="K56" s="157"/>
      <c r="L56" s="157"/>
      <c r="M56" s="157">
        <f>'将来負担比率（分子）の構造'!L$52</f>
        <v>24485</v>
      </c>
      <c r="N56" s="157"/>
      <c r="O56" s="157"/>
      <c r="P56" s="157">
        <f>'将来負担比率（分子）の構造'!M$52</f>
        <v>25653</v>
      </c>
    </row>
    <row r="57" spans="1:16" x14ac:dyDescent="0.2">
      <c r="A57" s="157" t="s">
        <v>42</v>
      </c>
      <c r="B57" s="157"/>
      <c r="C57" s="157"/>
      <c r="D57" s="157">
        <f>'将来負担比率（分子）の構造'!I$51</f>
        <v>1347</v>
      </c>
      <c r="E57" s="157"/>
      <c r="F57" s="157"/>
      <c r="G57" s="157">
        <f>'将来負担比率（分子）の構造'!J$51</f>
        <v>1380</v>
      </c>
      <c r="H57" s="157"/>
      <c r="I57" s="157"/>
      <c r="J57" s="157">
        <f>'将来負担比率（分子）の構造'!K$51</f>
        <v>1268</v>
      </c>
      <c r="K57" s="157"/>
      <c r="L57" s="157"/>
      <c r="M57" s="157">
        <f>'将来負担比率（分子）の構造'!L$51</f>
        <v>1230</v>
      </c>
      <c r="N57" s="157"/>
      <c r="O57" s="157"/>
      <c r="P57" s="157">
        <f>'将来負担比率（分子）の構造'!M$51</f>
        <v>1359</v>
      </c>
    </row>
    <row r="58" spans="1:16" x14ac:dyDescent="0.2">
      <c r="A58" s="157" t="s">
        <v>41</v>
      </c>
      <c r="B58" s="157"/>
      <c r="C58" s="157"/>
      <c r="D58" s="157">
        <f>'将来負担比率（分子）の構造'!I$50</f>
        <v>3251</v>
      </c>
      <c r="E58" s="157"/>
      <c r="F58" s="157"/>
      <c r="G58" s="157">
        <f>'将来負担比率（分子）の構造'!J$50</f>
        <v>3641</v>
      </c>
      <c r="H58" s="157"/>
      <c r="I58" s="157"/>
      <c r="J58" s="157">
        <f>'将来負担比率（分子）の構造'!K$50</f>
        <v>3815</v>
      </c>
      <c r="K58" s="157"/>
      <c r="L58" s="157"/>
      <c r="M58" s="157">
        <f>'将来負担比率（分子）の構造'!L$50</f>
        <v>3073</v>
      </c>
      <c r="N58" s="157"/>
      <c r="O58" s="157"/>
      <c r="P58" s="157">
        <f>'将来負担比率（分子）の構造'!M$50</f>
        <v>2472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1900</v>
      </c>
      <c r="C62" s="157"/>
      <c r="D62" s="157"/>
      <c r="E62" s="157">
        <f>'将来負担比率（分子）の構造'!J$45</f>
        <v>1745</v>
      </c>
      <c r="F62" s="157"/>
      <c r="G62" s="157"/>
      <c r="H62" s="157">
        <f>'将来負担比率（分子）の構造'!K$45</f>
        <v>2041</v>
      </c>
      <c r="I62" s="157"/>
      <c r="J62" s="157"/>
      <c r="K62" s="157">
        <f>'将来負担比率（分子）の構造'!L$45</f>
        <v>2029</v>
      </c>
      <c r="L62" s="157"/>
      <c r="M62" s="157"/>
      <c r="N62" s="157">
        <f>'将来負担比率（分子）の構造'!M$45</f>
        <v>2123</v>
      </c>
      <c r="O62" s="157"/>
      <c r="P62" s="157"/>
    </row>
    <row r="63" spans="1:16" x14ac:dyDescent="0.2">
      <c r="A63" s="157" t="s">
        <v>34</v>
      </c>
      <c r="B63" s="157">
        <f>'将来負担比率（分子）の構造'!I$44</f>
        <v>659</v>
      </c>
      <c r="C63" s="157"/>
      <c r="D63" s="157"/>
      <c r="E63" s="157">
        <f>'将来負担比率（分子）の構造'!J$44</f>
        <v>700</v>
      </c>
      <c r="F63" s="157"/>
      <c r="G63" s="157"/>
      <c r="H63" s="157">
        <f>'将来負担比率（分子）の構造'!K$44</f>
        <v>784</v>
      </c>
      <c r="I63" s="157"/>
      <c r="J63" s="157"/>
      <c r="K63" s="157">
        <f>'将来負担比率（分子）の構造'!L$44</f>
        <v>758</v>
      </c>
      <c r="L63" s="157"/>
      <c r="M63" s="157"/>
      <c r="N63" s="157">
        <f>'将来負担比率（分子）の構造'!M$44</f>
        <v>806</v>
      </c>
      <c r="O63" s="157"/>
      <c r="P63" s="157"/>
    </row>
    <row r="64" spans="1:16" x14ac:dyDescent="0.2">
      <c r="A64" s="157" t="s">
        <v>33</v>
      </c>
      <c r="B64" s="157">
        <f>'将来負担比率（分子）の構造'!I$43</f>
        <v>6700</v>
      </c>
      <c r="C64" s="157"/>
      <c r="D64" s="157"/>
      <c r="E64" s="157">
        <f>'将来負担比率（分子）の構造'!J$43</f>
        <v>6851</v>
      </c>
      <c r="F64" s="157"/>
      <c r="G64" s="157"/>
      <c r="H64" s="157">
        <f>'将来負担比率（分子）の構造'!K$43</f>
        <v>6832</v>
      </c>
      <c r="I64" s="157"/>
      <c r="J64" s="157"/>
      <c r="K64" s="157">
        <f>'将来負担比率（分子）の構造'!L$43</f>
        <v>6823</v>
      </c>
      <c r="L64" s="157"/>
      <c r="M64" s="157"/>
      <c r="N64" s="157">
        <f>'将来負担比率（分子）の構造'!M$43</f>
        <v>6842</v>
      </c>
      <c r="O64" s="157"/>
      <c r="P64" s="157"/>
    </row>
    <row r="65" spans="1:16" x14ac:dyDescent="0.2">
      <c r="A65" s="157" t="s">
        <v>32</v>
      </c>
      <c r="B65" s="157">
        <f>'将来負担比率（分子）の構造'!I$42</f>
        <v>8</v>
      </c>
      <c r="C65" s="157"/>
      <c r="D65" s="157"/>
      <c r="E65" s="157">
        <f>'将来負担比率（分子）の構造'!J$42</f>
        <v>6</v>
      </c>
      <c r="F65" s="157"/>
      <c r="G65" s="157"/>
      <c r="H65" s="157">
        <f>'将来負担比率（分子）の構造'!K$42</f>
        <v>5</v>
      </c>
      <c r="I65" s="157"/>
      <c r="J65" s="157"/>
      <c r="K65" s="157">
        <f>'将来負担比率（分子）の構造'!L$42</f>
        <v>3</v>
      </c>
      <c r="L65" s="157"/>
      <c r="M65" s="157"/>
      <c r="N65" s="157">
        <f>'将来負担比率（分子）の構造'!M$42</f>
        <v>2</v>
      </c>
      <c r="O65" s="157"/>
      <c r="P65" s="157"/>
    </row>
    <row r="66" spans="1:16" x14ac:dyDescent="0.2">
      <c r="A66" s="157" t="s">
        <v>31</v>
      </c>
      <c r="B66" s="157">
        <f>'将来負担比率（分子）の構造'!I$41</f>
        <v>27470</v>
      </c>
      <c r="C66" s="157"/>
      <c r="D66" s="157"/>
      <c r="E66" s="157">
        <f>'将来負担比率（分子）の構造'!J$41</f>
        <v>28354</v>
      </c>
      <c r="F66" s="157"/>
      <c r="G66" s="157"/>
      <c r="H66" s="157">
        <f>'将来負担比率（分子）の構造'!K$41</f>
        <v>29225</v>
      </c>
      <c r="I66" s="157"/>
      <c r="J66" s="157"/>
      <c r="K66" s="157">
        <f>'将来負担比率（分子）の構造'!L$41</f>
        <v>28138</v>
      </c>
      <c r="L66" s="157"/>
      <c r="M66" s="157"/>
      <c r="N66" s="157">
        <f>'将来負担比率（分子）の構造'!M$41</f>
        <v>30562</v>
      </c>
      <c r="O66" s="157"/>
      <c r="P66" s="157"/>
    </row>
    <row r="67" spans="1:16" x14ac:dyDescent="0.2">
      <c r="A67" s="157" t="s">
        <v>71</v>
      </c>
      <c r="B67" s="157" t="e">
        <f>NA()</f>
        <v>#N/A</v>
      </c>
      <c r="C67" s="157">
        <f>IF(ISNUMBER('将来負担比率（分子）の構造'!I$53), IF('将来負担比率（分子）の構造'!I$53 &lt; 0, 0, '将来負担比率（分子）の構造'!I$53), NA())</f>
        <v>8411</v>
      </c>
      <c r="D67" s="157" t="e">
        <f>NA()</f>
        <v>#N/A</v>
      </c>
      <c r="E67" s="157" t="e">
        <f>NA()</f>
        <v>#N/A</v>
      </c>
      <c r="F67" s="157">
        <f>IF(ISNUMBER('将来負担比率（分子）の構造'!J$53), IF('将来負担比率（分子）の構造'!J$53 &lt; 0, 0, '将来負担比率（分子）の構造'!J$53), NA())</f>
        <v>8354</v>
      </c>
      <c r="G67" s="157" t="e">
        <f>NA()</f>
        <v>#N/A</v>
      </c>
      <c r="H67" s="157" t="e">
        <f>NA()</f>
        <v>#N/A</v>
      </c>
      <c r="I67" s="157">
        <f>IF(ISNUMBER('将来負担比率（分子）の構造'!K$53), IF('将来負担比率（分子）の構造'!K$53 &lt; 0, 0, '将来負担比率（分子）の構造'!K$53), NA())</f>
        <v>8985</v>
      </c>
      <c r="J67" s="157" t="e">
        <f>NA()</f>
        <v>#N/A</v>
      </c>
      <c r="K67" s="157" t="e">
        <f>NA()</f>
        <v>#N/A</v>
      </c>
      <c r="L67" s="157">
        <f>IF(ISNUMBER('将来負担比率（分子）の構造'!L$53), IF('将来負担比率（分子）の構造'!L$53 &lt; 0, 0, '将来負担比率（分子）の構造'!L$53), NA())</f>
        <v>8962</v>
      </c>
      <c r="M67" s="157" t="e">
        <f>NA()</f>
        <v>#N/A</v>
      </c>
      <c r="N67" s="157" t="e">
        <f>NA()</f>
        <v>#N/A</v>
      </c>
      <c r="O67" s="157">
        <f>IF(ISNUMBER('将来負担比率（分子）の構造'!M$53), IF('将来負担比率（分子）の構造'!M$53 &lt; 0, 0, '将来負担比率（分子）の構造'!M$53), NA())</f>
        <v>10851</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1280</v>
      </c>
      <c r="C72" s="161">
        <f>基金残高に係る経年分析!G55</f>
        <v>859</v>
      </c>
      <c r="D72" s="161">
        <f>基金残高に係る経年分析!H55</f>
        <v>665</v>
      </c>
    </row>
    <row r="73" spans="1:16" x14ac:dyDescent="0.2">
      <c r="A73" s="160" t="s">
        <v>74</v>
      </c>
      <c r="B73" s="161">
        <f>基金残高に係る経年分析!F56</f>
        <v>1725</v>
      </c>
      <c r="C73" s="161">
        <f>基金残高に係る経年分析!G56</f>
        <v>1413</v>
      </c>
      <c r="D73" s="161">
        <f>基金残高に係る経年分析!H56</f>
        <v>1223</v>
      </c>
    </row>
    <row r="74" spans="1:16" x14ac:dyDescent="0.2">
      <c r="A74" s="160" t="s">
        <v>75</v>
      </c>
      <c r="B74" s="161">
        <f>基金残高に係る経年分析!F57</f>
        <v>2058</v>
      </c>
      <c r="C74" s="161">
        <f>基金残高に係る経年分析!G57</f>
        <v>1905</v>
      </c>
      <c r="D74" s="161">
        <f>基金残高に係る経年分析!H57</f>
        <v>1464</v>
      </c>
    </row>
  </sheetData>
  <sheetProtection algorithmName="SHA-512" hashValue="WAHC264rh1sBe1EKh0FHkm1sHp7v45+zYb7pPuIKoxWniBYSSGdWB+57nkjaEoPVigYs7k3xbY4hDz/qiCdU/w==" saltValue="pTRpaDFXGncp4ZIQXLuKo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201</v>
      </c>
      <c r="DI1" s="705"/>
      <c r="DJ1" s="705"/>
      <c r="DK1" s="705"/>
      <c r="DL1" s="705"/>
      <c r="DM1" s="705"/>
      <c r="DN1" s="706"/>
      <c r="DO1" s="196"/>
      <c r="DP1" s="704" t="s">
        <v>202</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6" t="s">
        <v>204</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205</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206</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2">
      <c r="B4" s="666" t="s">
        <v>1</v>
      </c>
      <c r="C4" s="667"/>
      <c r="D4" s="667"/>
      <c r="E4" s="667"/>
      <c r="F4" s="667"/>
      <c r="G4" s="667"/>
      <c r="H4" s="667"/>
      <c r="I4" s="667"/>
      <c r="J4" s="667"/>
      <c r="K4" s="667"/>
      <c r="L4" s="667"/>
      <c r="M4" s="667"/>
      <c r="N4" s="667"/>
      <c r="O4" s="667"/>
      <c r="P4" s="667"/>
      <c r="Q4" s="668"/>
      <c r="R4" s="666" t="s">
        <v>207</v>
      </c>
      <c r="S4" s="667"/>
      <c r="T4" s="667"/>
      <c r="U4" s="667"/>
      <c r="V4" s="667"/>
      <c r="W4" s="667"/>
      <c r="X4" s="667"/>
      <c r="Y4" s="668"/>
      <c r="Z4" s="666" t="s">
        <v>208</v>
      </c>
      <c r="AA4" s="667"/>
      <c r="AB4" s="667"/>
      <c r="AC4" s="668"/>
      <c r="AD4" s="666" t="s">
        <v>209</v>
      </c>
      <c r="AE4" s="667"/>
      <c r="AF4" s="667"/>
      <c r="AG4" s="667"/>
      <c r="AH4" s="667"/>
      <c r="AI4" s="667"/>
      <c r="AJ4" s="667"/>
      <c r="AK4" s="668"/>
      <c r="AL4" s="666" t="s">
        <v>208</v>
      </c>
      <c r="AM4" s="667"/>
      <c r="AN4" s="667"/>
      <c r="AO4" s="668"/>
      <c r="AP4" s="707" t="s">
        <v>210</v>
      </c>
      <c r="AQ4" s="707"/>
      <c r="AR4" s="707"/>
      <c r="AS4" s="707"/>
      <c r="AT4" s="707"/>
      <c r="AU4" s="707"/>
      <c r="AV4" s="707"/>
      <c r="AW4" s="707"/>
      <c r="AX4" s="707"/>
      <c r="AY4" s="707"/>
      <c r="AZ4" s="707"/>
      <c r="BA4" s="707"/>
      <c r="BB4" s="707"/>
      <c r="BC4" s="707"/>
      <c r="BD4" s="707"/>
      <c r="BE4" s="707"/>
      <c r="BF4" s="707"/>
      <c r="BG4" s="707" t="s">
        <v>211</v>
      </c>
      <c r="BH4" s="707"/>
      <c r="BI4" s="707"/>
      <c r="BJ4" s="707"/>
      <c r="BK4" s="707"/>
      <c r="BL4" s="707"/>
      <c r="BM4" s="707"/>
      <c r="BN4" s="707"/>
      <c r="BO4" s="707" t="s">
        <v>208</v>
      </c>
      <c r="BP4" s="707"/>
      <c r="BQ4" s="707"/>
      <c r="BR4" s="707"/>
      <c r="BS4" s="707" t="s">
        <v>212</v>
      </c>
      <c r="BT4" s="707"/>
      <c r="BU4" s="707"/>
      <c r="BV4" s="707"/>
      <c r="BW4" s="707"/>
      <c r="BX4" s="707"/>
      <c r="BY4" s="707"/>
      <c r="BZ4" s="707"/>
      <c r="CA4" s="707"/>
      <c r="CB4" s="707"/>
      <c r="CD4" s="666" t="s">
        <v>213</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2">
      <c r="B5" s="663" t="s">
        <v>214</v>
      </c>
      <c r="C5" s="664"/>
      <c r="D5" s="664"/>
      <c r="E5" s="664"/>
      <c r="F5" s="664"/>
      <c r="G5" s="664"/>
      <c r="H5" s="664"/>
      <c r="I5" s="664"/>
      <c r="J5" s="664"/>
      <c r="K5" s="664"/>
      <c r="L5" s="664"/>
      <c r="M5" s="664"/>
      <c r="N5" s="664"/>
      <c r="O5" s="664"/>
      <c r="P5" s="664"/>
      <c r="Q5" s="665"/>
      <c r="R5" s="660">
        <v>1523393</v>
      </c>
      <c r="S5" s="661"/>
      <c r="T5" s="661"/>
      <c r="U5" s="661"/>
      <c r="V5" s="661"/>
      <c r="W5" s="661"/>
      <c r="X5" s="661"/>
      <c r="Y5" s="689"/>
      <c r="Z5" s="702">
        <v>7.3</v>
      </c>
      <c r="AA5" s="702"/>
      <c r="AB5" s="702"/>
      <c r="AC5" s="702"/>
      <c r="AD5" s="703">
        <v>1523393</v>
      </c>
      <c r="AE5" s="703"/>
      <c r="AF5" s="703"/>
      <c r="AG5" s="703"/>
      <c r="AH5" s="703"/>
      <c r="AI5" s="703"/>
      <c r="AJ5" s="703"/>
      <c r="AK5" s="703"/>
      <c r="AL5" s="690">
        <v>16.8</v>
      </c>
      <c r="AM5" s="672"/>
      <c r="AN5" s="672"/>
      <c r="AO5" s="691"/>
      <c r="AP5" s="663" t="s">
        <v>215</v>
      </c>
      <c r="AQ5" s="664"/>
      <c r="AR5" s="664"/>
      <c r="AS5" s="664"/>
      <c r="AT5" s="664"/>
      <c r="AU5" s="664"/>
      <c r="AV5" s="664"/>
      <c r="AW5" s="664"/>
      <c r="AX5" s="664"/>
      <c r="AY5" s="664"/>
      <c r="AZ5" s="664"/>
      <c r="BA5" s="664"/>
      <c r="BB5" s="664"/>
      <c r="BC5" s="664"/>
      <c r="BD5" s="664"/>
      <c r="BE5" s="664"/>
      <c r="BF5" s="665"/>
      <c r="BG5" s="608">
        <v>1523393</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6" t="s">
        <v>210</v>
      </c>
      <c r="CE5" s="667"/>
      <c r="CF5" s="667"/>
      <c r="CG5" s="667"/>
      <c r="CH5" s="667"/>
      <c r="CI5" s="667"/>
      <c r="CJ5" s="667"/>
      <c r="CK5" s="667"/>
      <c r="CL5" s="667"/>
      <c r="CM5" s="667"/>
      <c r="CN5" s="667"/>
      <c r="CO5" s="667"/>
      <c r="CP5" s="667"/>
      <c r="CQ5" s="668"/>
      <c r="CR5" s="666" t="s">
        <v>216</v>
      </c>
      <c r="CS5" s="667"/>
      <c r="CT5" s="667"/>
      <c r="CU5" s="667"/>
      <c r="CV5" s="667"/>
      <c r="CW5" s="667"/>
      <c r="CX5" s="667"/>
      <c r="CY5" s="668"/>
      <c r="CZ5" s="666" t="s">
        <v>208</v>
      </c>
      <c r="DA5" s="667"/>
      <c r="DB5" s="667"/>
      <c r="DC5" s="668"/>
      <c r="DD5" s="666" t="s">
        <v>217</v>
      </c>
      <c r="DE5" s="667"/>
      <c r="DF5" s="667"/>
      <c r="DG5" s="667"/>
      <c r="DH5" s="667"/>
      <c r="DI5" s="667"/>
      <c r="DJ5" s="667"/>
      <c r="DK5" s="667"/>
      <c r="DL5" s="667"/>
      <c r="DM5" s="667"/>
      <c r="DN5" s="667"/>
      <c r="DO5" s="667"/>
      <c r="DP5" s="668"/>
      <c r="DQ5" s="666" t="s">
        <v>218</v>
      </c>
      <c r="DR5" s="667"/>
      <c r="DS5" s="667"/>
      <c r="DT5" s="667"/>
      <c r="DU5" s="667"/>
      <c r="DV5" s="667"/>
      <c r="DW5" s="667"/>
      <c r="DX5" s="667"/>
      <c r="DY5" s="667"/>
      <c r="DZ5" s="667"/>
      <c r="EA5" s="667"/>
      <c r="EB5" s="667"/>
      <c r="EC5" s="668"/>
    </row>
    <row r="6" spans="2:143" ht="11.25" customHeight="1" x14ac:dyDescent="0.2">
      <c r="B6" s="605" t="s">
        <v>219</v>
      </c>
      <c r="C6" s="606"/>
      <c r="D6" s="606"/>
      <c r="E6" s="606"/>
      <c r="F6" s="606"/>
      <c r="G6" s="606"/>
      <c r="H6" s="606"/>
      <c r="I6" s="606"/>
      <c r="J6" s="606"/>
      <c r="K6" s="606"/>
      <c r="L6" s="606"/>
      <c r="M6" s="606"/>
      <c r="N6" s="606"/>
      <c r="O6" s="606"/>
      <c r="P6" s="606"/>
      <c r="Q6" s="607"/>
      <c r="R6" s="608">
        <v>174978</v>
      </c>
      <c r="S6" s="609"/>
      <c r="T6" s="609"/>
      <c r="U6" s="609"/>
      <c r="V6" s="609"/>
      <c r="W6" s="609"/>
      <c r="X6" s="609"/>
      <c r="Y6" s="610"/>
      <c r="Z6" s="646">
        <v>0.8</v>
      </c>
      <c r="AA6" s="646"/>
      <c r="AB6" s="646"/>
      <c r="AC6" s="646"/>
      <c r="AD6" s="647">
        <v>174978</v>
      </c>
      <c r="AE6" s="647"/>
      <c r="AF6" s="647"/>
      <c r="AG6" s="647"/>
      <c r="AH6" s="647"/>
      <c r="AI6" s="647"/>
      <c r="AJ6" s="647"/>
      <c r="AK6" s="647"/>
      <c r="AL6" s="611">
        <v>1.9</v>
      </c>
      <c r="AM6" s="612"/>
      <c r="AN6" s="612"/>
      <c r="AO6" s="648"/>
      <c r="AP6" s="605" t="s">
        <v>220</v>
      </c>
      <c r="AQ6" s="606"/>
      <c r="AR6" s="606"/>
      <c r="AS6" s="606"/>
      <c r="AT6" s="606"/>
      <c r="AU6" s="606"/>
      <c r="AV6" s="606"/>
      <c r="AW6" s="606"/>
      <c r="AX6" s="606"/>
      <c r="AY6" s="606"/>
      <c r="AZ6" s="606"/>
      <c r="BA6" s="606"/>
      <c r="BB6" s="606"/>
      <c r="BC6" s="606"/>
      <c r="BD6" s="606"/>
      <c r="BE6" s="606"/>
      <c r="BF6" s="607"/>
      <c r="BG6" s="608">
        <v>1523393</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3" t="s">
        <v>221</v>
      </c>
      <c r="CE6" s="664"/>
      <c r="CF6" s="664"/>
      <c r="CG6" s="664"/>
      <c r="CH6" s="664"/>
      <c r="CI6" s="664"/>
      <c r="CJ6" s="664"/>
      <c r="CK6" s="664"/>
      <c r="CL6" s="664"/>
      <c r="CM6" s="664"/>
      <c r="CN6" s="664"/>
      <c r="CO6" s="664"/>
      <c r="CP6" s="664"/>
      <c r="CQ6" s="665"/>
      <c r="CR6" s="608">
        <v>95113</v>
      </c>
      <c r="CS6" s="609"/>
      <c r="CT6" s="609"/>
      <c r="CU6" s="609"/>
      <c r="CV6" s="609"/>
      <c r="CW6" s="609"/>
      <c r="CX6" s="609"/>
      <c r="CY6" s="610"/>
      <c r="CZ6" s="690">
        <v>0.5</v>
      </c>
      <c r="DA6" s="672"/>
      <c r="DB6" s="672"/>
      <c r="DC6" s="692"/>
      <c r="DD6" s="614" t="s">
        <v>122</v>
      </c>
      <c r="DE6" s="609"/>
      <c r="DF6" s="609"/>
      <c r="DG6" s="609"/>
      <c r="DH6" s="609"/>
      <c r="DI6" s="609"/>
      <c r="DJ6" s="609"/>
      <c r="DK6" s="609"/>
      <c r="DL6" s="609"/>
      <c r="DM6" s="609"/>
      <c r="DN6" s="609"/>
      <c r="DO6" s="609"/>
      <c r="DP6" s="610"/>
      <c r="DQ6" s="614">
        <v>95113</v>
      </c>
      <c r="DR6" s="609"/>
      <c r="DS6" s="609"/>
      <c r="DT6" s="609"/>
      <c r="DU6" s="609"/>
      <c r="DV6" s="609"/>
      <c r="DW6" s="609"/>
      <c r="DX6" s="609"/>
      <c r="DY6" s="609"/>
      <c r="DZ6" s="609"/>
      <c r="EA6" s="609"/>
      <c r="EB6" s="609"/>
      <c r="EC6" s="645"/>
    </row>
    <row r="7" spans="2:143" ht="11.25" customHeight="1" x14ac:dyDescent="0.2">
      <c r="B7" s="605" t="s">
        <v>222</v>
      </c>
      <c r="C7" s="606"/>
      <c r="D7" s="606"/>
      <c r="E7" s="606"/>
      <c r="F7" s="606"/>
      <c r="G7" s="606"/>
      <c r="H7" s="606"/>
      <c r="I7" s="606"/>
      <c r="J7" s="606"/>
      <c r="K7" s="606"/>
      <c r="L7" s="606"/>
      <c r="M7" s="606"/>
      <c r="N7" s="606"/>
      <c r="O7" s="606"/>
      <c r="P7" s="606"/>
      <c r="Q7" s="607"/>
      <c r="R7" s="608">
        <v>1531</v>
      </c>
      <c r="S7" s="609"/>
      <c r="T7" s="609"/>
      <c r="U7" s="609"/>
      <c r="V7" s="609"/>
      <c r="W7" s="609"/>
      <c r="X7" s="609"/>
      <c r="Y7" s="610"/>
      <c r="Z7" s="646">
        <v>0</v>
      </c>
      <c r="AA7" s="646"/>
      <c r="AB7" s="646"/>
      <c r="AC7" s="646"/>
      <c r="AD7" s="647">
        <v>1531</v>
      </c>
      <c r="AE7" s="647"/>
      <c r="AF7" s="647"/>
      <c r="AG7" s="647"/>
      <c r="AH7" s="647"/>
      <c r="AI7" s="647"/>
      <c r="AJ7" s="647"/>
      <c r="AK7" s="647"/>
      <c r="AL7" s="611">
        <v>0</v>
      </c>
      <c r="AM7" s="612"/>
      <c r="AN7" s="612"/>
      <c r="AO7" s="648"/>
      <c r="AP7" s="605" t="s">
        <v>223</v>
      </c>
      <c r="AQ7" s="606"/>
      <c r="AR7" s="606"/>
      <c r="AS7" s="606"/>
      <c r="AT7" s="606"/>
      <c r="AU7" s="606"/>
      <c r="AV7" s="606"/>
      <c r="AW7" s="606"/>
      <c r="AX7" s="606"/>
      <c r="AY7" s="606"/>
      <c r="AZ7" s="606"/>
      <c r="BA7" s="606"/>
      <c r="BB7" s="606"/>
      <c r="BC7" s="606"/>
      <c r="BD7" s="606"/>
      <c r="BE7" s="606"/>
      <c r="BF7" s="607"/>
      <c r="BG7" s="608">
        <v>724426</v>
      </c>
      <c r="BH7" s="609"/>
      <c r="BI7" s="609"/>
      <c r="BJ7" s="609"/>
      <c r="BK7" s="609"/>
      <c r="BL7" s="609"/>
      <c r="BM7" s="609"/>
      <c r="BN7" s="610"/>
      <c r="BO7" s="646">
        <v>47.6</v>
      </c>
      <c r="BP7" s="646"/>
      <c r="BQ7" s="646"/>
      <c r="BR7" s="646"/>
      <c r="BS7" s="647" t="s">
        <v>122</v>
      </c>
      <c r="BT7" s="647"/>
      <c r="BU7" s="647"/>
      <c r="BV7" s="647"/>
      <c r="BW7" s="647"/>
      <c r="BX7" s="647"/>
      <c r="BY7" s="647"/>
      <c r="BZ7" s="647"/>
      <c r="CA7" s="647"/>
      <c r="CB7" s="682"/>
      <c r="CD7" s="605" t="s">
        <v>224</v>
      </c>
      <c r="CE7" s="606"/>
      <c r="CF7" s="606"/>
      <c r="CG7" s="606"/>
      <c r="CH7" s="606"/>
      <c r="CI7" s="606"/>
      <c r="CJ7" s="606"/>
      <c r="CK7" s="606"/>
      <c r="CL7" s="606"/>
      <c r="CM7" s="606"/>
      <c r="CN7" s="606"/>
      <c r="CO7" s="606"/>
      <c r="CP7" s="606"/>
      <c r="CQ7" s="607"/>
      <c r="CR7" s="608">
        <v>4701503</v>
      </c>
      <c r="CS7" s="609"/>
      <c r="CT7" s="609"/>
      <c r="CU7" s="609"/>
      <c r="CV7" s="609"/>
      <c r="CW7" s="609"/>
      <c r="CX7" s="609"/>
      <c r="CY7" s="610"/>
      <c r="CZ7" s="646">
        <v>22.9</v>
      </c>
      <c r="DA7" s="646"/>
      <c r="DB7" s="646"/>
      <c r="DC7" s="646"/>
      <c r="DD7" s="614">
        <v>692203</v>
      </c>
      <c r="DE7" s="609"/>
      <c r="DF7" s="609"/>
      <c r="DG7" s="609"/>
      <c r="DH7" s="609"/>
      <c r="DI7" s="609"/>
      <c r="DJ7" s="609"/>
      <c r="DK7" s="609"/>
      <c r="DL7" s="609"/>
      <c r="DM7" s="609"/>
      <c r="DN7" s="609"/>
      <c r="DO7" s="609"/>
      <c r="DP7" s="610"/>
      <c r="DQ7" s="614">
        <v>1698523</v>
      </c>
      <c r="DR7" s="609"/>
      <c r="DS7" s="609"/>
      <c r="DT7" s="609"/>
      <c r="DU7" s="609"/>
      <c r="DV7" s="609"/>
      <c r="DW7" s="609"/>
      <c r="DX7" s="609"/>
      <c r="DY7" s="609"/>
      <c r="DZ7" s="609"/>
      <c r="EA7" s="609"/>
      <c r="EB7" s="609"/>
      <c r="EC7" s="645"/>
    </row>
    <row r="8" spans="2:143" ht="11.25" customHeight="1" x14ac:dyDescent="0.2">
      <c r="B8" s="605" t="s">
        <v>225</v>
      </c>
      <c r="C8" s="606"/>
      <c r="D8" s="606"/>
      <c r="E8" s="606"/>
      <c r="F8" s="606"/>
      <c r="G8" s="606"/>
      <c r="H8" s="606"/>
      <c r="I8" s="606"/>
      <c r="J8" s="606"/>
      <c r="K8" s="606"/>
      <c r="L8" s="606"/>
      <c r="M8" s="606"/>
      <c r="N8" s="606"/>
      <c r="O8" s="606"/>
      <c r="P8" s="606"/>
      <c r="Q8" s="607"/>
      <c r="R8" s="608">
        <v>12100</v>
      </c>
      <c r="S8" s="609"/>
      <c r="T8" s="609"/>
      <c r="U8" s="609"/>
      <c r="V8" s="609"/>
      <c r="W8" s="609"/>
      <c r="X8" s="609"/>
      <c r="Y8" s="610"/>
      <c r="Z8" s="646">
        <v>0.1</v>
      </c>
      <c r="AA8" s="646"/>
      <c r="AB8" s="646"/>
      <c r="AC8" s="646"/>
      <c r="AD8" s="647">
        <v>12100</v>
      </c>
      <c r="AE8" s="647"/>
      <c r="AF8" s="647"/>
      <c r="AG8" s="647"/>
      <c r="AH8" s="647"/>
      <c r="AI8" s="647"/>
      <c r="AJ8" s="647"/>
      <c r="AK8" s="647"/>
      <c r="AL8" s="611">
        <v>0.1</v>
      </c>
      <c r="AM8" s="612"/>
      <c r="AN8" s="612"/>
      <c r="AO8" s="648"/>
      <c r="AP8" s="605" t="s">
        <v>226</v>
      </c>
      <c r="AQ8" s="606"/>
      <c r="AR8" s="606"/>
      <c r="AS8" s="606"/>
      <c r="AT8" s="606"/>
      <c r="AU8" s="606"/>
      <c r="AV8" s="606"/>
      <c r="AW8" s="606"/>
      <c r="AX8" s="606"/>
      <c r="AY8" s="606"/>
      <c r="AZ8" s="606"/>
      <c r="BA8" s="606"/>
      <c r="BB8" s="606"/>
      <c r="BC8" s="606"/>
      <c r="BD8" s="606"/>
      <c r="BE8" s="606"/>
      <c r="BF8" s="607"/>
      <c r="BG8" s="608">
        <v>23535</v>
      </c>
      <c r="BH8" s="609"/>
      <c r="BI8" s="609"/>
      <c r="BJ8" s="609"/>
      <c r="BK8" s="609"/>
      <c r="BL8" s="609"/>
      <c r="BM8" s="609"/>
      <c r="BN8" s="610"/>
      <c r="BO8" s="646">
        <v>1.5</v>
      </c>
      <c r="BP8" s="646"/>
      <c r="BQ8" s="646"/>
      <c r="BR8" s="646"/>
      <c r="BS8" s="647" t="s">
        <v>122</v>
      </c>
      <c r="BT8" s="647"/>
      <c r="BU8" s="647"/>
      <c r="BV8" s="647"/>
      <c r="BW8" s="647"/>
      <c r="BX8" s="647"/>
      <c r="BY8" s="647"/>
      <c r="BZ8" s="647"/>
      <c r="CA8" s="647"/>
      <c r="CB8" s="682"/>
      <c r="CD8" s="605" t="s">
        <v>227</v>
      </c>
      <c r="CE8" s="606"/>
      <c r="CF8" s="606"/>
      <c r="CG8" s="606"/>
      <c r="CH8" s="606"/>
      <c r="CI8" s="606"/>
      <c r="CJ8" s="606"/>
      <c r="CK8" s="606"/>
      <c r="CL8" s="606"/>
      <c r="CM8" s="606"/>
      <c r="CN8" s="606"/>
      <c r="CO8" s="606"/>
      <c r="CP8" s="606"/>
      <c r="CQ8" s="607"/>
      <c r="CR8" s="608">
        <v>3650677</v>
      </c>
      <c r="CS8" s="609"/>
      <c r="CT8" s="609"/>
      <c r="CU8" s="609"/>
      <c r="CV8" s="609"/>
      <c r="CW8" s="609"/>
      <c r="CX8" s="609"/>
      <c r="CY8" s="610"/>
      <c r="CZ8" s="646">
        <v>17.8</v>
      </c>
      <c r="DA8" s="646"/>
      <c r="DB8" s="646"/>
      <c r="DC8" s="646"/>
      <c r="DD8" s="614">
        <v>73563</v>
      </c>
      <c r="DE8" s="609"/>
      <c r="DF8" s="609"/>
      <c r="DG8" s="609"/>
      <c r="DH8" s="609"/>
      <c r="DI8" s="609"/>
      <c r="DJ8" s="609"/>
      <c r="DK8" s="609"/>
      <c r="DL8" s="609"/>
      <c r="DM8" s="609"/>
      <c r="DN8" s="609"/>
      <c r="DO8" s="609"/>
      <c r="DP8" s="610"/>
      <c r="DQ8" s="614">
        <v>2105948</v>
      </c>
      <c r="DR8" s="609"/>
      <c r="DS8" s="609"/>
      <c r="DT8" s="609"/>
      <c r="DU8" s="609"/>
      <c r="DV8" s="609"/>
      <c r="DW8" s="609"/>
      <c r="DX8" s="609"/>
      <c r="DY8" s="609"/>
      <c r="DZ8" s="609"/>
      <c r="EA8" s="609"/>
      <c r="EB8" s="609"/>
      <c r="EC8" s="645"/>
    </row>
    <row r="9" spans="2:143" ht="11.25" customHeight="1" x14ac:dyDescent="0.2">
      <c r="B9" s="605" t="s">
        <v>228</v>
      </c>
      <c r="C9" s="606"/>
      <c r="D9" s="606"/>
      <c r="E9" s="606"/>
      <c r="F9" s="606"/>
      <c r="G9" s="606"/>
      <c r="H9" s="606"/>
      <c r="I9" s="606"/>
      <c r="J9" s="606"/>
      <c r="K9" s="606"/>
      <c r="L9" s="606"/>
      <c r="M9" s="606"/>
      <c r="N9" s="606"/>
      <c r="O9" s="606"/>
      <c r="P9" s="606"/>
      <c r="Q9" s="607"/>
      <c r="R9" s="608">
        <v>15141</v>
      </c>
      <c r="S9" s="609"/>
      <c r="T9" s="609"/>
      <c r="U9" s="609"/>
      <c r="V9" s="609"/>
      <c r="W9" s="609"/>
      <c r="X9" s="609"/>
      <c r="Y9" s="610"/>
      <c r="Z9" s="646">
        <v>0.1</v>
      </c>
      <c r="AA9" s="646"/>
      <c r="AB9" s="646"/>
      <c r="AC9" s="646"/>
      <c r="AD9" s="647">
        <v>15141</v>
      </c>
      <c r="AE9" s="647"/>
      <c r="AF9" s="647"/>
      <c r="AG9" s="647"/>
      <c r="AH9" s="647"/>
      <c r="AI9" s="647"/>
      <c r="AJ9" s="647"/>
      <c r="AK9" s="647"/>
      <c r="AL9" s="611">
        <v>0.2</v>
      </c>
      <c r="AM9" s="612"/>
      <c r="AN9" s="612"/>
      <c r="AO9" s="648"/>
      <c r="AP9" s="605" t="s">
        <v>229</v>
      </c>
      <c r="AQ9" s="606"/>
      <c r="AR9" s="606"/>
      <c r="AS9" s="606"/>
      <c r="AT9" s="606"/>
      <c r="AU9" s="606"/>
      <c r="AV9" s="606"/>
      <c r="AW9" s="606"/>
      <c r="AX9" s="606"/>
      <c r="AY9" s="606"/>
      <c r="AZ9" s="606"/>
      <c r="BA9" s="606"/>
      <c r="BB9" s="606"/>
      <c r="BC9" s="606"/>
      <c r="BD9" s="606"/>
      <c r="BE9" s="606"/>
      <c r="BF9" s="607"/>
      <c r="BG9" s="608">
        <v>629314</v>
      </c>
      <c r="BH9" s="609"/>
      <c r="BI9" s="609"/>
      <c r="BJ9" s="609"/>
      <c r="BK9" s="609"/>
      <c r="BL9" s="609"/>
      <c r="BM9" s="609"/>
      <c r="BN9" s="610"/>
      <c r="BO9" s="646">
        <v>41.3</v>
      </c>
      <c r="BP9" s="646"/>
      <c r="BQ9" s="646"/>
      <c r="BR9" s="646"/>
      <c r="BS9" s="647" t="s">
        <v>122</v>
      </c>
      <c r="BT9" s="647"/>
      <c r="BU9" s="647"/>
      <c r="BV9" s="647"/>
      <c r="BW9" s="647"/>
      <c r="BX9" s="647"/>
      <c r="BY9" s="647"/>
      <c r="BZ9" s="647"/>
      <c r="CA9" s="647"/>
      <c r="CB9" s="682"/>
      <c r="CD9" s="605" t="s">
        <v>230</v>
      </c>
      <c r="CE9" s="606"/>
      <c r="CF9" s="606"/>
      <c r="CG9" s="606"/>
      <c r="CH9" s="606"/>
      <c r="CI9" s="606"/>
      <c r="CJ9" s="606"/>
      <c r="CK9" s="606"/>
      <c r="CL9" s="606"/>
      <c r="CM9" s="606"/>
      <c r="CN9" s="606"/>
      <c r="CO9" s="606"/>
      <c r="CP9" s="606"/>
      <c r="CQ9" s="607"/>
      <c r="CR9" s="608">
        <v>2485565</v>
      </c>
      <c r="CS9" s="609"/>
      <c r="CT9" s="609"/>
      <c r="CU9" s="609"/>
      <c r="CV9" s="609"/>
      <c r="CW9" s="609"/>
      <c r="CX9" s="609"/>
      <c r="CY9" s="610"/>
      <c r="CZ9" s="646">
        <v>12.1</v>
      </c>
      <c r="DA9" s="646"/>
      <c r="DB9" s="646"/>
      <c r="DC9" s="646"/>
      <c r="DD9" s="614">
        <v>123231</v>
      </c>
      <c r="DE9" s="609"/>
      <c r="DF9" s="609"/>
      <c r="DG9" s="609"/>
      <c r="DH9" s="609"/>
      <c r="DI9" s="609"/>
      <c r="DJ9" s="609"/>
      <c r="DK9" s="609"/>
      <c r="DL9" s="609"/>
      <c r="DM9" s="609"/>
      <c r="DN9" s="609"/>
      <c r="DO9" s="609"/>
      <c r="DP9" s="610"/>
      <c r="DQ9" s="614">
        <v>1853919</v>
      </c>
      <c r="DR9" s="609"/>
      <c r="DS9" s="609"/>
      <c r="DT9" s="609"/>
      <c r="DU9" s="609"/>
      <c r="DV9" s="609"/>
      <c r="DW9" s="609"/>
      <c r="DX9" s="609"/>
      <c r="DY9" s="609"/>
      <c r="DZ9" s="609"/>
      <c r="EA9" s="609"/>
      <c r="EB9" s="609"/>
      <c r="EC9" s="645"/>
    </row>
    <row r="10" spans="2:143" ht="11.25" customHeight="1" x14ac:dyDescent="0.2">
      <c r="B10" s="605" t="s">
        <v>231</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232</v>
      </c>
      <c r="AQ10" s="606"/>
      <c r="AR10" s="606"/>
      <c r="AS10" s="606"/>
      <c r="AT10" s="606"/>
      <c r="AU10" s="606"/>
      <c r="AV10" s="606"/>
      <c r="AW10" s="606"/>
      <c r="AX10" s="606"/>
      <c r="AY10" s="606"/>
      <c r="AZ10" s="606"/>
      <c r="BA10" s="606"/>
      <c r="BB10" s="606"/>
      <c r="BC10" s="606"/>
      <c r="BD10" s="606"/>
      <c r="BE10" s="606"/>
      <c r="BF10" s="607"/>
      <c r="BG10" s="608">
        <v>35584</v>
      </c>
      <c r="BH10" s="609"/>
      <c r="BI10" s="609"/>
      <c r="BJ10" s="609"/>
      <c r="BK10" s="609"/>
      <c r="BL10" s="609"/>
      <c r="BM10" s="609"/>
      <c r="BN10" s="610"/>
      <c r="BO10" s="646">
        <v>2.2999999999999998</v>
      </c>
      <c r="BP10" s="646"/>
      <c r="BQ10" s="646"/>
      <c r="BR10" s="646"/>
      <c r="BS10" s="647" t="s">
        <v>122</v>
      </c>
      <c r="BT10" s="647"/>
      <c r="BU10" s="647"/>
      <c r="BV10" s="647"/>
      <c r="BW10" s="647"/>
      <c r="BX10" s="647"/>
      <c r="BY10" s="647"/>
      <c r="BZ10" s="647"/>
      <c r="CA10" s="647"/>
      <c r="CB10" s="682"/>
      <c r="CD10" s="605" t="s">
        <v>233</v>
      </c>
      <c r="CE10" s="606"/>
      <c r="CF10" s="606"/>
      <c r="CG10" s="606"/>
      <c r="CH10" s="606"/>
      <c r="CI10" s="606"/>
      <c r="CJ10" s="606"/>
      <c r="CK10" s="606"/>
      <c r="CL10" s="606"/>
      <c r="CM10" s="606"/>
      <c r="CN10" s="606"/>
      <c r="CO10" s="606"/>
      <c r="CP10" s="606"/>
      <c r="CQ10" s="607"/>
      <c r="CR10" s="608">
        <v>26179</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17993</v>
      </c>
      <c r="DR10" s="609"/>
      <c r="DS10" s="609"/>
      <c r="DT10" s="609"/>
      <c r="DU10" s="609"/>
      <c r="DV10" s="609"/>
      <c r="DW10" s="609"/>
      <c r="DX10" s="609"/>
      <c r="DY10" s="609"/>
      <c r="DZ10" s="609"/>
      <c r="EA10" s="609"/>
      <c r="EB10" s="609"/>
      <c r="EC10" s="645"/>
    </row>
    <row r="11" spans="2:143" ht="11.25" customHeight="1" x14ac:dyDescent="0.2">
      <c r="B11" s="605" t="s">
        <v>234</v>
      </c>
      <c r="C11" s="606"/>
      <c r="D11" s="606"/>
      <c r="E11" s="606"/>
      <c r="F11" s="606"/>
      <c r="G11" s="606"/>
      <c r="H11" s="606"/>
      <c r="I11" s="606"/>
      <c r="J11" s="606"/>
      <c r="K11" s="606"/>
      <c r="L11" s="606"/>
      <c r="M11" s="606"/>
      <c r="N11" s="606"/>
      <c r="O11" s="606"/>
      <c r="P11" s="606"/>
      <c r="Q11" s="607"/>
      <c r="R11" s="608">
        <v>330005</v>
      </c>
      <c r="S11" s="609"/>
      <c r="T11" s="609"/>
      <c r="U11" s="609"/>
      <c r="V11" s="609"/>
      <c r="W11" s="609"/>
      <c r="X11" s="609"/>
      <c r="Y11" s="610"/>
      <c r="Z11" s="611">
        <v>1.6</v>
      </c>
      <c r="AA11" s="612"/>
      <c r="AB11" s="612"/>
      <c r="AC11" s="613"/>
      <c r="AD11" s="614">
        <v>330005</v>
      </c>
      <c r="AE11" s="609"/>
      <c r="AF11" s="609"/>
      <c r="AG11" s="609"/>
      <c r="AH11" s="609"/>
      <c r="AI11" s="609"/>
      <c r="AJ11" s="609"/>
      <c r="AK11" s="610"/>
      <c r="AL11" s="611">
        <v>3.6</v>
      </c>
      <c r="AM11" s="612"/>
      <c r="AN11" s="612"/>
      <c r="AO11" s="648"/>
      <c r="AP11" s="605" t="s">
        <v>235</v>
      </c>
      <c r="AQ11" s="606"/>
      <c r="AR11" s="606"/>
      <c r="AS11" s="606"/>
      <c r="AT11" s="606"/>
      <c r="AU11" s="606"/>
      <c r="AV11" s="606"/>
      <c r="AW11" s="606"/>
      <c r="AX11" s="606"/>
      <c r="AY11" s="606"/>
      <c r="AZ11" s="606"/>
      <c r="BA11" s="606"/>
      <c r="BB11" s="606"/>
      <c r="BC11" s="606"/>
      <c r="BD11" s="606"/>
      <c r="BE11" s="606"/>
      <c r="BF11" s="607"/>
      <c r="BG11" s="608">
        <v>35993</v>
      </c>
      <c r="BH11" s="609"/>
      <c r="BI11" s="609"/>
      <c r="BJ11" s="609"/>
      <c r="BK11" s="609"/>
      <c r="BL11" s="609"/>
      <c r="BM11" s="609"/>
      <c r="BN11" s="610"/>
      <c r="BO11" s="646">
        <v>2.4</v>
      </c>
      <c r="BP11" s="646"/>
      <c r="BQ11" s="646"/>
      <c r="BR11" s="646"/>
      <c r="BS11" s="647" t="s">
        <v>122</v>
      </c>
      <c r="BT11" s="647"/>
      <c r="BU11" s="647"/>
      <c r="BV11" s="647"/>
      <c r="BW11" s="647"/>
      <c r="BX11" s="647"/>
      <c r="BY11" s="647"/>
      <c r="BZ11" s="647"/>
      <c r="CA11" s="647"/>
      <c r="CB11" s="682"/>
      <c r="CD11" s="605" t="s">
        <v>236</v>
      </c>
      <c r="CE11" s="606"/>
      <c r="CF11" s="606"/>
      <c r="CG11" s="606"/>
      <c r="CH11" s="606"/>
      <c r="CI11" s="606"/>
      <c r="CJ11" s="606"/>
      <c r="CK11" s="606"/>
      <c r="CL11" s="606"/>
      <c r="CM11" s="606"/>
      <c r="CN11" s="606"/>
      <c r="CO11" s="606"/>
      <c r="CP11" s="606"/>
      <c r="CQ11" s="607"/>
      <c r="CR11" s="608">
        <v>1142859</v>
      </c>
      <c r="CS11" s="609"/>
      <c r="CT11" s="609"/>
      <c r="CU11" s="609"/>
      <c r="CV11" s="609"/>
      <c r="CW11" s="609"/>
      <c r="CX11" s="609"/>
      <c r="CY11" s="610"/>
      <c r="CZ11" s="646">
        <v>5.6</v>
      </c>
      <c r="DA11" s="646"/>
      <c r="DB11" s="646"/>
      <c r="DC11" s="646"/>
      <c r="DD11" s="614">
        <v>698830</v>
      </c>
      <c r="DE11" s="609"/>
      <c r="DF11" s="609"/>
      <c r="DG11" s="609"/>
      <c r="DH11" s="609"/>
      <c r="DI11" s="609"/>
      <c r="DJ11" s="609"/>
      <c r="DK11" s="609"/>
      <c r="DL11" s="609"/>
      <c r="DM11" s="609"/>
      <c r="DN11" s="609"/>
      <c r="DO11" s="609"/>
      <c r="DP11" s="610"/>
      <c r="DQ11" s="614">
        <v>276413</v>
      </c>
      <c r="DR11" s="609"/>
      <c r="DS11" s="609"/>
      <c r="DT11" s="609"/>
      <c r="DU11" s="609"/>
      <c r="DV11" s="609"/>
      <c r="DW11" s="609"/>
      <c r="DX11" s="609"/>
      <c r="DY11" s="609"/>
      <c r="DZ11" s="609"/>
      <c r="EA11" s="609"/>
      <c r="EB11" s="609"/>
      <c r="EC11" s="645"/>
    </row>
    <row r="12" spans="2:143" ht="11.25" customHeight="1" x14ac:dyDescent="0.2">
      <c r="B12" s="605" t="s">
        <v>237</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238</v>
      </c>
      <c r="AQ12" s="606"/>
      <c r="AR12" s="606"/>
      <c r="AS12" s="606"/>
      <c r="AT12" s="606"/>
      <c r="AU12" s="606"/>
      <c r="AV12" s="606"/>
      <c r="AW12" s="606"/>
      <c r="AX12" s="606"/>
      <c r="AY12" s="606"/>
      <c r="AZ12" s="606"/>
      <c r="BA12" s="606"/>
      <c r="BB12" s="606"/>
      <c r="BC12" s="606"/>
      <c r="BD12" s="606"/>
      <c r="BE12" s="606"/>
      <c r="BF12" s="607"/>
      <c r="BG12" s="608">
        <v>610197</v>
      </c>
      <c r="BH12" s="609"/>
      <c r="BI12" s="609"/>
      <c r="BJ12" s="609"/>
      <c r="BK12" s="609"/>
      <c r="BL12" s="609"/>
      <c r="BM12" s="609"/>
      <c r="BN12" s="610"/>
      <c r="BO12" s="646">
        <v>40.1</v>
      </c>
      <c r="BP12" s="646"/>
      <c r="BQ12" s="646"/>
      <c r="BR12" s="646"/>
      <c r="BS12" s="647" t="s">
        <v>122</v>
      </c>
      <c r="BT12" s="647"/>
      <c r="BU12" s="647"/>
      <c r="BV12" s="647"/>
      <c r="BW12" s="647"/>
      <c r="BX12" s="647"/>
      <c r="BY12" s="647"/>
      <c r="BZ12" s="647"/>
      <c r="CA12" s="647"/>
      <c r="CB12" s="682"/>
      <c r="CD12" s="605" t="s">
        <v>239</v>
      </c>
      <c r="CE12" s="606"/>
      <c r="CF12" s="606"/>
      <c r="CG12" s="606"/>
      <c r="CH12" s="606"/>
      <c r="CI12" s="606"/>
      <c r="CJ12" s="606"/>
      <c r="CK12" s="606"/>
      <c r="CL12" s="606"/>
      <c r="CM12" s="606"/>
      <c r="CN12" s="606"/>
      <c r="CO12" s="606"/>
      <c r="CP12" s="606"/>
      <c r="CQ12" s="607"/>
      <c r="CR12" s="608">
        <v>822929</v>
      </c>
      <c r="CS12" s="609"/>
      <c r="CT12" s="609"/>
      <c r="CU12" s="609"/>
      <c r="CV12" s="609"/>
      <c r="CW12" s="609"/>
      <c r="CX12" s="609"/>
      <c r="CY12" s="610"/>
      <c r="CZ12" s="646">
        <v>4</v>
      </c>
      <c r="DA12" s="646"/>
      <c r="DB12" s="646"/>
      <c r="DC12" s="646"/>
      <c r="DD12" s="614">
        <v>188489</v>
      </c>
      <c r="DE12" s="609"/>
      <c r="DF12" s="609"/>
      <c r="DG12" s="609"/>
      <c r="DH12" s="609"/>
      <c r="DI12" s="609"/>
      <c r="DJ12" s="609"/>
      <c r="DK12" s="609"/>
      <c r="DL12" s="609"/>
      <c r="DM12" s="609"/>
      <c r="DN12" s="609"/>
      <c r="DO12" s="609"/>
      <c r="DP12" s="610"/>
      <c r="DQ12" s="614">
        <v>326698</v>
      </c>
      <c r="DR12" s="609"/>
      <c r="DS12" s="609"/>
      <c r="DT12" s="609"/>
      <c r="DU12" s="609"/>
      <c r="DV12" s="609"/>
      <c r="DW12" s="609"/>
      <c r="DX12" s="609"/>
      <c r="DY12" s="609"/>
      <c r="DZ12" s="609"/>
      <c r="EA12" s="609"/>
      <c r="EB12" s="609"/>
      <c r="EC12" s="645"/>
    </row>
    <row r="13" spans="2:143" ht="11.25" customHeight="1" x14ac:dyDescent="0.2">
      <c r="B13" s="605" t="s">
        <v>240</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241</v>
      </c>
      <c r="AQ13" s="606"/>
      <c r="AR13" s="606"/>
      <c r="AS13" s="606"/>
      <c r="AT13" s="606"/>
      <c r="AU13" s="606"/>
      <c r="AV13" s="606"/>
      <c r="AW13" s="606"/>
      <c r="AX13" s="606"/>
      <c r="AY13" s="606"/>
      <c r="AZ13" s="606"/>
      <c r="BA13" s="606"/>
      <c r="BB13" s="606"/>
      <c r="BC13" s="606"/>
      <c r="BD13" s="606"/>
      <c r="BE13" s="606"/>
      <c r="BF13" s="607"/>
      <c r="BG13" s="608">
        <v>585152</v>
      </c>
      <c r="BH13" s="609"/>
      <c r="BI13" s="609"/>
      <c r="BJ13" s="609"/>
      <c r="BK13" s="609"/>
      <c r="BL13" s="609"/>
      <c r="BM13" s="609"/>
      <c r="BN13" s="610"/>
      <c r="BO13" s="646">
        <v>38.4</v>
      </c>
      <c r="BP13" s="646"/>
      <c r="BQ13" s="646"/>
      <c r="BR13" s="646"/>
      <c r="BS13" s="647" t="s">
        <v>122</v>
      </c>
      <c r="BT13" s="647"/>
      <c r="BU13" s="647"/>
      <c r="BV13" s="647"/>
      <c r="BW13" s="647"/>
      <c r="BX13" s="647"/>
      <c r="BY13" s="647"/>
      <c r="BZ13" s="647"/>
      <c r="CA13" s="647"/>
      <c r="CB13" s="682"/>
      <c r="CD13" s="605" t="s">
        <v>242</v>
      </c>
      <c r="CE13" s="606"/>
      <c r="CF13" s="606"/>
      <c r="CG13" s="606"/>
      <c r="CH13" s="606"/>
      <c r="CI13" s="606"/>
      <c r="CJ13" s="606"/>
      <c r="CK13" s="606"/>
      <c r="CL13" s="606"/>
      <c r="CM13" s="606"/>
      <c r="CN13" s="606"/>
      <c r="CO13" s="606"/>
      <c r="CP13" s="606"/>
      <c r="CQ13" s="607"/>
      <c r="CR13" s="608">
        <v>2363289</v>
      </c>
      <c r="CS13" s="609"/>
      <c r="CT13" s="609"/>
      <c r="CU13" s="609"/>
      <c r="CV13" s="609"/>
      <c r="CW13" s="609"/>
      <c r="CX13" s="609"/>
      <c r="CY13" s="610"/>
      <c r="CZ13" s="646">
        <v>11.5</v>
      </c>
      <c r="DA13" s="646"/>
      <c r="DB13" s="646"/>
      <c r="DC13" s="646"/>
      <c r="DD13" s="614">
        <v>1536897</v>
      </c>
      <c r="DE13" s="609"/>
      <c r="DF13" s="609"/>
      <c r="DG13" s="609"/>
      <c r="DH13" s="609"/>
      <c r="DI13" s="609"/>
      <c r="DJ13" s="609"/>
      <c r="DK13" s="609"/>
      <c r="DL13" s="609"/>
      <c r="DM13" s="609"/>
      <c r="DN13" s="609"/>
      <c r="DO13" s="609"/>
      <c r="DP13" s="610"/>
      <c r="DQ13" s="614">
        <v>860927</v>
      </c>
      <c r="DR13" s="609"/>
      <c r="DS13" s="609"/>
      <c r="DT13" s="609"/>
      <c r="DU13" s="609"/>
      <c r="DV13" s="609"/>
      <c r="DW13" s="609"/>
      <c r="DX13" s="609"/>
      <c r="DY13" s="609"/>
      <c r="DZ13" s="609"/>
      <c r="EA13" s="609"/>
      <c r="EB13" s="609"/>
      <c r="EC13" s="645"/>
    </row>
    <row r="14" spans="2:143" ht="11.25" customHeight="1" x14ac:dyDescent="0.2">
      <c r="B14" s="605" t="s">
        <v>243</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244</v>
      </c>
      <c r="AQ14" s="606"/>
      <c r="AR14" s="606"/>
      <c r="AS14" s="606"/>
      <c r="AT14" s="606"/>
      <c r="AU14" s="606"/>
      <c r="AV14" s="606"/>
      <c r="AW14" s="606"/>
      <c r="AX14" s="606"/>
      <c r="AY14" s="606"/>
      <c r="AZ14" s="606"/>
      <c r="BA14" s="606"/>
      <c r="BB14" s="606"/>
      <c r="BC14" s="606"/>
      <c r="BD14" s="606"/>
      <c r="BE14" s="606"/>
      <c r="BF14" s="607"/>
      <c r="BG14" s="608">
        <v>73068</v>
      </c>
      <c r="BH14" s="609"/>
      <c r="BI14" s="609"/>
      <c r="BJ14" s="609"/>
      <c r="BK14" s="609"/>
      <c r="BL14" s="609"/>
      <c r="BM14" s="609"/>
      <c r="BN14" s="610"/>
      <c r="BO14" s="646">
        <v>4.8</v>
      </c>
      <c r="BP14" s="646"/>
      <c r="BQ14" s="646"/>
      <c r="BR14" s="646"/>
      <c r="BS14" s="647" t="s">
        <v>122</v>
      </c>
      <c r="BT14" s="647"/>
      <c r="BU14" s="647"/>
      <c r="BV14" s="647"/>
      <c r="BW14" s="647"/>
      <c r="BX14" s="647"/>
      <c r="BY14" s="647"/>
      <c r="BZ14" s="647"/>
      <c r="CA14" s="647"/>
      <c r="CB14" s="682"/>
      <c r="CD14" s="605" t="s">
        <v>245</v>
      </c>
      <c r="CE14" s="606"/>
      <c r="CF14" s="606"/>
      <c r="CG14" s="606"/>
      <c r="CH14" s="606"/>
      <c r="CI14" s="606"/>
      <c r="CJ14" s="606"/>
      <c r="CK14" s="606"/>
      <c r="CL14" s="606"/>
      <c r="CM14" s="606"/>
      <c r="CN14" s="606"/>
      <c r="CO14" s="606"/>
      <c r="CP14" s="606"/>
      <c r="CQ14" s="607"/>
      <c r="CR14" s="608">
        <v>707546</v>
      </c>
      <c r="CS14" s="609"/>
      <c r="CT14" s="609"/>
      <c r="CU14" s="609"/>
      <c r="CV14" s="609"/>
      <c r="CW14" s="609"/>
      <c r="CX14" s="609"/>
      <c r="CY14" s="610"/>
      <c r="CZ14" s="646">
        <v>3.5</v>
      </c>
      <c r="DA14" s="646"/>
      <c r="DB14" s="646"/>
      <c r="DC14" s="646"/>
      <c r="DD14" s="614">
        <v>18090</v>
      </c>
      <c r="DE14" s="609"/>
      <c r="DF14" s="609"/>
      <c r="DG14" s="609"/>
      <c r="DH14" s="609"/>
      <c r="DI14" s="609"/>
      <c r="DJ14" s="609"/>
      <c r="DK14" s="609"/>
      <c r="DL14" s="609"/>
      <c r="DM14" s="609"/>
      <c r="DN14" s="609"/>
      <c r="DO14" s="609"/>
      <c r="DP14" s="610"/>
      <c r="DQ14" s="614">
        <v>447900</v>
      </c>
      <c r="DR14" s="609"/>
      <c r="DS14" s="609"/>
      <c r="DT14" s="609"/>
      <c r="DU14" s="609"/>
      <c r="DV14" s="609"/>
      <c r="DW14" s="609"/>
      <c r="DX14" s="609"/>
      <c r="DY14" s="609"/>
      <c r="DZ14" s="609"/>
      <c r="EA14" s="609"/>
      <c r="EB14" s="609"/>
      <c r="EC14" s="645"/>
    </row>
    <row r="15" spans="2:143" ht="11.25" customHeight="1" x14ac:dyDescent="0.2">
      <c r="B15" s="605" t="s">
        <v>246</v>
      </c>
      <c r="C15" s="606"/>
      <c r="D15" s="606"/>
      <c r="E15" s="606"/>
      <c r="F15" s="606"/>
      <c r="G15" s="606"/>
      <c r="H15" s="606"/>
      <c r="I15" s="606"/>
      <c r="J15" s="606"/>
      <c r="K15" s="606"/>
      <c r="L15" s="606"/>
      <c r="M15" s="606"/>
      <c r="N15" s="606"/>
      <c r="O15" s="606"/>
      <c r="P15" s="606"/>
      <c r="Q15" s="607"/>
      <c r="R15" s="608">
        <v>7878</v>
      </c>
      <c r="S15" s="609"/>
      <c r="T15" s="609"/>
      <c r="U15" s="609"/>
      <c r="V15" s="609"/>
      <c r="W15" s="609"/>
      <c r="X15" s="609"/>
      <c r="Y15" s="610"/>
      <c r="Z15" s="646">
        <v>0</v>
      </c>
      <c r="AA15" s="646"/>
      <c r="AB15" s="646"/>
      <c r="AC15" s="646"/>
      <c r="AD15" s="647">
        <v>7878</v>
      </c>
      <c r="AE15" s="647"/>
      <c r="AF15" s="647"/>
      <c r="AG15" s="647"/>
      <c r="AH15" s="647"/>
      <c r="AI15" s="647"/>
      <c r="AJ15" s="647"/>
      <c r="AK15" s="647"/>
      <c r="AL15" s="611">
        <v>0.1</v>
      </c>
      <c r="AM15" s="612"/>
      <c r="AN15" s="612"/>
      <c r="AO15" s="648"/>
      <c r="AP15" s="605" t="s">
        <v>247</v>
      </c>
      <c r="AQ15" s="606"/>
      <c r="AR15" s="606"/>
      <c r="AS15" s="606"/>
      <c r="AT15" s="606"/>
      <c r="AU15" s="606"/>
      <c r="AV15" s="606"/>
      <c r="AW15" s="606"/>
      <c r="AX15" s="606"/>
      <c r="AY15" s="606"/>
      <c r="AZ15" s="606"/>
      <c r="BA15" s="606"/>
      <c r="BB15" s="606"/>
      <c r="BC15" s="606"/>
      <c r="BD15" s="606"/>
      <c r="BE15" s="606"/>
      <c r="BF15" s="607"/>
      <c r="BG15" s="608">
        <v>115702</v>
      </c>
      <c r="BH15" s="609"/>
      <c r="BI15" s="609"/>
      <c r="BJ15" s="609"/>
      <c r="BK15" s="609"/>
      <c r="BL15" s="609"/>
      <c r="BM15" s="609"/>
      <c r="BN15" s="610"/>
      <c r="BO15" s="646">
        <v>7.6</v>
      </c>
      <c r="BP15" s="646"/>
      <c r="BQ15" s="646"/>
      <c r="BR15" s="646"/>
      <c r="BS15" s="647" t="s">
        <v>122</v>
      </c>
      <c r="BT15" s="647"/>
      <c r="BU15" s="647"/>
      <c r="BV15" s="647"/>
      <c r="BW15" s="647"/>
      <c r="BX15" s="647"/>
      <c r="BY15" s="647"/>
      <c r="BZ15" s="647"/>
      <c r="CA15" s="647"/>
      <c r="CB15" s="682"/>
      <c r="CD15" s="605" t="s">
        <v>248</v>
      </c>
      <c r="CE15" s="606"/>
      <c r="CF15" s="606"/>
      <c r="CG15" s="606"/>
      <c r="CH15" s="606"/>
      <c r="CI15" s="606"/>
      <c r="CJ15" s="606"/>
      <c r="CK15" s="606"/>
      <c r="CL15" s="606"/>
      <c r="CM15" s="606"/>
      <c r="CN15" s="606"/>
      <c r="CO15" s="606"/>
      <c r="CP15" s="606"/>
      <c r="CQ15" s="607"/>
      <c r="CR15" s="608">
        <v>1845556</v>
      </c>
      <c r="CS15" s="609"/>
      <c r="CT15" s="609"/>
      <c r="CU15" s="609"/>
      <c r="CV15" s="609"/>
      <c r="CW15" s="609"/>
      <c r="CX15" s="609"/>
      <c r="CY15" s="610"/>
      <c r="CZ15" s="646">
        <v>9</v>
      </c>
      <c r="DA15" s="646"/>
      <c r="DB15" s="646"/>
      <c r="DC15" s="646"/>
      <c r="DD15" s="614">
        <v>798381</v>
      </c>
      <c r="DE15" s="609"/>
      <c r="DF15" s="609"/>
      <c r="DG15" s="609"/>
      <c r="DH15" s="609"/>
      <c r="DI15" s="609"/>
      <c r="DJ15" s="609"/>
      <c r="DK15" s="609"/>
      <c r="DL15" s="609"/>
      <c r="DM15" s="609"/>
      <c r="DN15" s="609"/>
      <c r="DO15" s="609"/>
      <c r="DP15" s="610"/>
      <c r="DQ15" s="614">
        <v>932952</v>
      </c>
      <c r="DR15" s="609"/>
      <c r="DS15" s="609"/>
      <c r="DT15" s="609"/>
      <c r="DU15" s="609"/>
      <c r="DV15" s="609"/>
      <c r="DW15" s="609"/>
      <c r="DX15" s="609"/>
      <c r="DY15" s="609"/>
      <c r="DZ15" s="609"/>
      <c r="EA15" s="609"/>
      <c r="EB15" s="609"/>
      <c r="EC15" s="645"/>
    </row>
    <row r="16" spans="2:143" ht="11.25" customHeight="1" x14ac:dyDescent="0.2">
      <c r="B16" s="605" t="s">
        <v>249</v>
      </c>
      <c r="C16" s="606"/>
      <c r="D16" s="606"/>
      <c r="E16" s="606"/>
      <c r="F16" s="606"/>
      <c r="G16" s="606"/>
      <c r="H16" s="606"/>
      <c r="I16" s="606"/>
      <c r="J16" s="606"/>
      <c r="K16" s="606"/>
      <c r="L16" s="606"/>
      <c r="M16" s="606"/>
      <c r="N16" s="606"/>
      <c r="O16" s="606"/>
      <c r="P16" s="606"/>
      <c r="Q16" s="607"/>
      <c r="R16" s="608">
        <v>30813</v>
      </c>
      <c r="S16" s="609"/>
      <c r="T16" s="609"/>
      <c r="U16" s="609"/>
      <c r="V16" s="609"/>
      <c r="W16" s="609"/>
      <c r="X16" s="609"/>
      <c r="Y16" s="610"/>
      <c r="Z16" s="646">
        <v>0.1</v>
      </c>
      <c r="AA16" s="646"/>
      <c r="AB16" s="646"/>
      <c r="AC16" s="646"/>
      <c r="AD16" s="647">
        <v>30813</v>
      </c>
      <c r="AE16" s="647"/>
      <c r="AF16" s="647"/>
      <c r="AG16" s="647"/>
      <c r="AH16" s="647"/>
      <c r="AI16" s="647"/>
      <c r="AJ16" s="647"/>
      <c r="AK16" s="647"/>
      <c r="AL16" s="611">
        <v>0.3</v>
      </c>
      <c r="AM16" s="612"/>
      <c r="AN16" s="612"/>
      <c r="AO16" s="648"/>
      <c r="AP16" s="605" t="s">
        <v>250</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251</v>
      </c>
      <c r="CE16" s="606"/>
      <c r="CF16" s="606"/>
      <c r="CG16" s="606"/>
      <c r="CH16" s="606"/>
      <c r="CI16" s="606"/>
      <c r="CJ16" s="606"/>
      <c r="CK16" s="606"/>
      <c r="CL16" s="606"/>
      <c r="CM16" s="606"/>
      <c r="CN16" s="606"/>
      <c r="CO16" s="606"/>
      <c r="CP16" s="606"/>
      <c r="CQ16" s="607"/>
      <c r="CR16" s="608">
        <v>299457</v>
      </c>
      <c r="CS16" s="609"/>
      <c r="CT16" s="609"/>
      <c r="CU16" s="609"/>
      <c r="CV16" s="609"/>
      <c r="CW16" s="609"/>
      <c r="CX16" s="609"/>
      <c r="CY16" s="610"/>
      <c r="CZ16" s="646">
        <v>1.5</v>
      </c>
      <c r="DA16" s="646"/>
      <c r="DB16" s="646"/>
      <c r="DC16" s="646"/>
      <c r="DD16" s="614" t="s">
        <v>122</v>
      </c>
      <c r="DE16" s="609"/>
      <c r="DF16" s="609"/>
      <c r="DG16" s="609"/>
      <c r="DH16" s="609"/>
      <c r="DI16" s="609"/>
      <c r="DJ16" s="609"/>
      <c r="DK16" s="609"/>
      <c r="DL16" s="609"/>
      <c r="DM16" s="609"/>
      <c r="DN16" s="609"/>
      <c r="DO16" s="609"/>
      <c r="DP16" s="610"/>
      <c r="DQ16" s="614">
        <v>2283</v>
      </c>
      <c r="DR16" s="609"/>
      <c r="DS16" s="609"/>
      <c r="DT16" s="609"/>
      <c r="DU16" s="609"/>
      <c r="DV16" s="609"/>
      <c r="DW16" s="609"/>
      <c r="DX16" s="609"/>
      <c r="DY16" s="609"/>
      <c r="DZ16" s="609"/>
      <c r="EA16" s="609"/>
      <c r="EB16" s="609"/>
      <c r="EC16" s="645"/>
    </row>
    <row r="17" spans="2:133" ht="11.25" customHeight="1" x14ac:dyDescent="0.2">
      <c r="B17" s="605" t="s">
        <v>252</v>
      </c>
      <c r="C17" s="606"/>
      <c r="D17" s="606"/>
      <c r="E17" s="606"/>
      <c r="F17" s="606"/>
      <c r="G17" s="606"/>
      <c r="H17" s="606"/>
      <c r="I17" s="606"/>
      <c r="J17" s="606"/>
      <c r="K17" s="606"/>
      <c r="L17" s="606"/>
      <c r="M17" s="606"/>
      <c r="N17" s="606"/>
      <c r="O17" s="606"/>
      <c r="P17" s="606"/>
      <c r="Q17" s="607"/>
      <c r="R17" s="608">
        <v>62386</v>
      </c>
      <c r="S17" s="609"/>
      <c r="T17" s="609"/>
      <c r="U17" s="609"/>
      <c r="V17" s="609"/>
      <c r="W17" s="609"/>
      <c r="X17" s="609"/>
      <c r="Y17" s="610"/>
      <c r="Z17" s="646">
        <v>0.3</v>
      </c>
      <c r="AA17" s="646"/>
      <c r="AB17" s="646"/>
      <c r="AC17" s="646"/>
      <c r="AD17" s="647">
        <v>62386</v>
      </c>
      <c r="AE17" s="647"/>
      <c r="AF17" s="647"/>
      <c r="AG17" s="647"/>
      <c r="AH17" s="647"/>
      <c r="AI17" s="647"/>
      <c r="AJ17" s="647"/>
      <c r="AK17" s="647"/>
      <c r="AL17" s="611">
        <v>0.7</v>
      </c>
      <c r="AM17" s="612"/>
      <c r="AN17" s="612"/>
      <c r="AO17" s="648"/>
      <c r="AP17" s="605" t="s">
        <v>253</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254</v>
      </c>
      <c r="CE17" s="606"/>
      <c r="CF17" s="606"/>
      <c r="CG17" s="606"/>
      <c r="CH17" s="606"/>
      <c r="CI17" s="606"/>
      <c r="CJ17" s="606"/>
      <c r="CK17" s="606"/>
      <c r="CL17" s="606"/>
      <c r="CM17" s="606"/>
      <c r="CN17" s="606"/>
      <c r="CO17" s="606"/>
      <c r="CP17" s="606"/>
      <c r="CQ17" s="607"/>
      <c r="CR17" s="608">
        <v>2357321</v>
      </c>
      <c r="CS17" s="609"/>
      <c r="CT17" s="609"/>
      <c r="CU17" s="609"/>
      <c r="CV17" s="609"/>
      <c r="CW17" s="609"/>
      <c r="CX17" s="609"/>
      <c r="CY17" s="610"/>
      <c r="CZ17" s="646">
        <v>11.5</v>
      </c>
      <c r="DA17" s="646"/>
      <c r="DB17" s="646"/>
      <c r="DC17" s="646"/>
      <c r="DD17" s="614" t="s">
        <v>122</v>
      </c>
      <c r="DE17" s="609"/>
      <c r="DF17" s="609"/>
      <c r="DG17" s="609"/>
      <c r="DH17" s="609"/>
      <c r="DI17" s="609"/>
      <c r="DJ17" s="609"/>
      <c r="DK17" s="609"/>
      <c r="DL17" s="609"/>
      <c r="DM17" s="609"/>
      <c r="DN17" s="609"/>
      <c r="DO17" s="609"/>
      <c r="DP17" s="610"/>
      <c r="DQ17" s="614">
        <v>2253008</v>
      </c>
      <c r="DR17" s="609"/>
      <c r="DS17" s="609"/>
      <c r="DT17" s="609"/>
      <c r="DU17" s="609"/>
      <c r="DV17" s="609"/>
      <c r="DW17" s="609"/>
      <c r="DX17" s="609"/>
      <c r="DY17" s="609"/>
      <c r="DZ17" s="609"/>
      <c r="EA17" s="609"/>
      <c r="EB17" s="609"/>
      <c r="EC17" s="645"/>
    </row>
    <row r="18" spans="2:133" ht="11.25" customHeight="1" x14ac:dyDescent="0.2">
      <c r="B18" s="605" t="s">
        <v>255</v>
      </c>
      <c r="C18" s="606"/>
      <c r="D18" s="606"/>
      <c r="E18" s="606"/>
      <c r="F18" s="606"/>
      <c r="G18" s="606"/>
      <c r="H18" s="606"/>
      <c r="I18" s="606"/>
      <c r="J18" s="606"/>
      <c r="K18" s="606"/>
      <c r="L18" s="606"/>
      <c r="M18" s="606"/>
      <c r="N18" s="606"/>
      <c r="O18" s="606"/>
      <c r="P18" s="606"/>
      <c r="Q18" s="607"/>
      <c r="R18" s="608">
        <v>5652</v>
      </c>
      <c r="S18" s="609"/>
      <c r="T18" s="609"/>
      <c r="U18" s="609"/>
      <c r="V18" s="609"/>
      <c r="W18" s="609"/>
      <c r="X18" s="609"/>
      <c r="Y18" s="610"/>
      <c r="Z18" s="646">
        <v>0</v>
      </c>
      <c r="AA18" s="646"/>
      <c r="AB18" s="646"/>
      <c r="AC18" s="646"/>
      <c r="AD18" s="647">
        <v>5652</v>
      </c>
      <c r="AE18" s="647"/>
      <c r="AF18" s="647"/>
      <c r="AG18" s="647"/>
      <c r="AH18" s="647"/>
      <c r="AI18" s="647"/>
      <c r="AJ18" s="647"/>
      <c r="AK18" s="647"/>
      <c r="AL18" s="611">
        <v>0.1</v>
      </c>
      <c r="AM18" s="612"/>
      <c r="AN18" s="612"/>
      <c r="AO18" s="648"/>
      <c r="AP18" s="605" t="s">
        <v>256</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257</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258</v>
      </c>
      <c r="C19" s="606"/>
      <c r="D19" s="606"/>
      <c r="E19" s="606"/>
      <c r="F19" s="606"/>
      <c r="G19" s="606"/>
      <c r="H19" s="606"/>
      <c r="I19" s="606"/>
      <c r="J19" s="606"/>
      <c r="K19" s="606"/>
      <c r="L19" s="606"/>
      <c r="M19" s="606"/>
      <c r="N19" s="606"/>
      <c r="O19" s="606"/>
      <c r="P19" s="606"/>
      <c r="Q19" s="607"/>
      <c r="R19" s="608">
        <v>55927</v>
      </c>
      <c r="S19" s="609"/>
      <c r="T19" s="609"/>
      <c r="U19" s="609"/>
      <c r="V19" s="609"/>
      <c r="W19" s="609"/>
      <c r="X19" s="609"/>
      <c r="Y19" s="610"/>
      <c r="Z19" s="646">
        <v>0.3</v>
      </c>
      <c r="AA19" s="646"/>
      <c r="AB19" s="646"/>
      <c r="AC19" s="646"/>
      <c r="AD19" s="647">
        <v>55927</v>
      </c>
      <c r="AE19" s="647"/>
      <c r="AF19" s="647"/>
      <c r="AG19" s="647"/>
      <c r="AH19" s="647"/>
      <c r="AI19" s="647"/>
      <c r="AJ19" s="647"/>
      <c r="AK19" s="647"/>
      <c r="AL19" s="611">
        <v>0.6</v>
      </c>
      <c r="AM19" s="612"/>
      <c r="AN19" s="612"/>
      <c r="AO19" s="648"/>
      <c r="AP19" s="605" t="s">
        <v>259</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260</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261</v>
      </c>
      <c r="C20" s="684"/>
      <c r="D20" s="684"/>
      <c r="E20" s="684"/>
      <c r="F20" s="684"/>
      <c r="G20" s="684"/>
      <c r="H20" s="684"/>
      <c r="I20" s="684"/>
      <c r="J20" s="684"/>
      <c r="K20" s="684"/>
      <c r="L20" s="684"/>
      <c r="M20" s="684"/>
      <c r="N20" s="684"/>
      <c r="O20" s="684"/>
      <c r="P20" s="684"/>
      <c r="Q20" s="685"/>
      <c r="R20" s="608">
        <v>807</v>
      </c>
      <c r="S20" s="609"/>
      <c r="T20" s="609"/>
      <c r="U20" s="609"/>
      <c r="V20" s="609"/>
      <c r="W20" s="609"/>
      <c r="X20" s="609"/>
      <c r="Y20" s="610"/>
      <c r="Z20" s="646">
        <v>0</v>
      </c>
      <c r="AA20" s="646"/>
      <c r="AB20" s="646"/>
      <c r="AC20" s="646"/>
      <c r="AD20" s="647">
        <v>807</v>
      </c>
      <c r="AE20" s="647"/>
      <c r="AF20" s="647"/>
      <c r="AG20" s="647"/>
      <c r="AH20" s="647"/>
      <c r="AI20" s="647"/>
      <c r="AJ20" s="647"/>
      <c r="AK20" s="647"/>
      <c r="AL20" s="611">
        <v>0</v>
      </c>
      <c r="AM20" s="612"/>
      <c r="AN20" s="612"/>
      <c r="AO20" s="648"/>
      <c r="AP20" s="605" t="s">
        <v>262</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263</v>
      </c>
      <c r="CE20" s="606"/>
      <c r="CF20" s="606"/>
      <c r="CG20" s="606"/>
      <c r="CH20" s="606"/>
      <c r="CI20" s="606"/>
      <c r="CJ20" s="606"/>
      <c r="CK20" s="606"/>
      <c r="CL20" s="606"/>
      <c r="CM20" s="606"/>
      <c r="CN20" s="606"/>
      <c r="CO20" s="606"/>
      <c r="CP20" s="606"/>
      <c r="CQ20" s="607"/>
      <c r="CR20" s="608">
        <v>20497994</v>
      </c>
      <c r="CS20" s="609"/>
      <c r="CT20" s="609"/>
      <c r="CU20" s="609"/>
      <c r="CV20" s="609"/>
      <c r="CW20" s="609"/>
      <c r="CX20" s="609"/>
      <c r="CY20" s="610"/>
      <c r="CZ20" s="646">
        <v>100</v>
      </c>
      <c r="DA20" s="646"/>
      <c r="DB20" s="646"/>
      <c r="DC20" s="646"/>
      <c r="DD20" s="614">
        <v>4129684</v>
      </c>
      <c r="DE20" s="609"/>
      <c r="DF20" s="609"/>
      <c r="DG20" s="609"/>
      <c r="DH20" s="609"/>
      <c r="DI20" s="609"/>
      <c r="DJ20" s="609"/>
      <c r="DK20" s="609"/>
      <c r="DL20" s="609"/>
      <c r="DM20" s="609"/>
      <c r="DN20" s="609"/>
      <c r="DO20" s="609"/>
      <c r="DP20" s="610"/>
      <c r="DQ20" s="614">
        <v>10871677</v>
      </c>
      <c r="DR20" s="609"/>
      <c r="DS20" s="609"/>
      <c r="DT20" s="609"/>
      <c r="DU20" s="609"/>
      <c r="DV20" s="609"/>
      <c r="DW20" s="609"/>
      <c r="DX20" s="609"/>
      <c r="DY20" s="609"/>
      <c r="DZ20" s="609"/>
      <c r="EA20" s="609"/>
      <c r="EB20" s="609"/>
      <c r="EC20" s="645"/>
    </row>
    <row r="21" spans="2:133" ht="11.25" customHeight="1" x14ac:dyDescent="0.2">
      <c r="B21" s="605" t="s">
        <v>264</v>
      </c>
      <c r="C21" s="606"/>
      <c r="D21" s="606"/>
      <c r="E21" s="606"/>
      <c r="F21" s="606"/>
      <c r="G21" s="606"/>
      <c r="H21" s="606"/>
      <c r="I21" s="606"/>
      <c r="J21" s="606"/>
      <c r="K21" s="606"/>
      <c r="L21" s="606"/>
      <c r="M21" s="606"/>
      <c r="N21" s="606"/>
      <c r="O21" s="606"/>
      <c r="P21" s="606"/>
      <c r="Q21" s="607"/>
      <c r="R21" s="608">
        <v>7869550</v>
      </c>
      <c r="S21" s="609"/>
      <c r="T21" s="609"/>
      <c r="U21" s="609"/>
      <c r="V21" s="609"/>
      <c r="W21" s="609"/>
      <c r="X21" s="609"/>
      <c r="Y21" s="610"/>
      <c r="Z21" s="646">
        <v>37.799999999999997</v>
      </c>
      <c r="AA21" s="646"/>
      <c r="AB21" s="646"/>
      <c r="AC21" s="646"/>
      <c r="AD21" s="647">
        <v>6927289</v>
      </c>
      <c r="AE21" s="647"/>
      <c r="AF21" s="647"/>
      <c r="AG21" s="647"/>
      <c r="AH21" s="647"/>
      <c r="AI21" s="647"/>
      <c r="AJ21" s="647"/>
      <c r="AK21" s="647"/>
      <c r="AL21" s="611">
        <v>76.2</v>
      </c>
      <c r="AM21" s="612"/>
      <c r="AN21" s="612"/>
      <c r="AO21" s="648"/>
      <c r="AP21" s="605" t="s">
        <v>265</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266</v>
      </c>
      <c r="C22" s="606"/>
      <c r="D22" s="606"/>
      <c r="E22" s="606"/>
      <c r="F22" s="606"/>
      <c r="G22" s="606"/>
      <c r="H22" s="606"/>
      <c r="I22" s="606"/>
      <c r="J22" s="606"/>
      <c r="K22" s="606"/>
      <c r="L22" s="606"/>
      <c r="M22" s="606"/>
      <c r="N22" s="606"/>
      <c r="O22" s="606"/>
      <c r="P22" s="606"/>
      <c r="Q22" s="607"/>
      <c r="R22" s="608">
        <v>6927289</v>
      </c>
      <c r="S22" s="609"/>
      <c r="T22" s="609"/>
      <c r="U22" s="609"/>
      <c r="V22" s="609"/>
      <c r="W22" s="609"/>
      <c r="X22" s="609"/>
      <c r="Y22" s="610"/>
      <c r="Z22" s="646">
        <v>33.299999999999997</v>
      </c>
      <c r="AA22" s="646"/>
      <c r="AB22" s="646"/>
      <c r="AC22" s="646"/>
      <c r="AD22" s="647">
        <v>6927289</v>
      </c>
      <c r="AE22" s="647"/>
      <c r="AF22" s="647"/>
      <c r="AG22" s="647"/>
      <c r="AH22" s="647"/>
      <c r="AI22" s="647"/>
      <c r="AJ22" s="647"/>
      <c r="AK22" s="647"/>
      <c r="AL22" s="611">
        <v>76.2</v>
      </c>
      <c r="AM22" s="612"/>
      <c r="AN22" s="612"/>
      <c r="AO22" s="648"/>
      <c r="AP22" s="605" t="s">
        <v>267</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6" t="s">
        <v>268</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2">
      <c r="B23" s="605" t="s">
        <v>269</v>
      </c>
      <c r="C23" s="606"/>
      <c r="D23" s="606"/>
      <c r="E23" s="606"/>
      <c r="F23" s="606"/>
      <c r="G23" s="606"/>
      <c r="H23" s="606"/>
      <c r="I23" s="606"/>
      <c r="J23" s="606"/>
      <c r="K23" s="606"/>
      <c r="L23" s="606"/>
      <c r="M23" s="606"/>
      <c r="N23" s="606"/>
      <c r="O23" s="606"/>
      <c r="P23" s="606"/>
      <c r="Q23" s="607"/>
      <c r="R23" s="608">
        <v>942261</v>
      </c>
      <c r="S23" s="609"/>
      <c r="T23" s="609"/>
      <c r="U23" s="609"/>
      <c r="V23" s="609"/>
      <c r="W23" s="609"/>
      <c r="X23" s="609"/>
      <c r="Y23" s="610"/>
      <c r="Z23" s="646">
        <v>4.5</v>
      </c>
      <c r="AA23" s="646"/>
      <c r="AB23" s="646"/>
      <c r="AC23" s="646"/>
      <c r="AD23" s="647" t="s">
        <v>122</v>
      </c>
      <c r="AE23" s="647"/>
      <c r="AF23" s="647"/>
      <c r="AG23" s="647"/>
      <c r="AH23" s="647"/>
      <c r="AI23" s="647"/>
      <c r="AJ23" s="647"/>
      <c r="AK23" s="647"/>
      <c r="AL23" s="611" t="s">
        <v>122</v>
      </c>
      <c r="AM23" s="612"/>
      <c r="AN23" s="612"/>
      <c r="AO23" s="648"/>
      <c r="AP23" s="605" t="s">
        <v>270</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6" t="s">
        <v>210</v>
      </c>
      <c r="CE23" s="667"/>
      <c r="CF23" s="667"/>
      <c r="CG23" s="667"/>
      <c r="CH23" s="667"/>
      <c r="CI23" s="667"/>
      <c r="CJ23" s="667"/>
      <c r="CK23" s="667"/>
      <c r="CL23" s="667"/>
      <c r="CM23" s="667"/>
      <c r="CN23" s="667"/>
      <c r="CO23" s="667"/>
      <c r="CP23" s="667"/>
      <c r="CQ23" s="668"/>
      <c r="CR23" s="666" t="s">
        <v>271</v>
      </c>
      <c r="CS23" s="667"/>
      <c r="CT23" s="667"/>
      <c r="CU23" s="667"/>
      <c r="CV23" s="667"/>
      <c r="CW23" s="667"/>
      <c r="CX23" s="667"/>
      <c r="CY23" s="668"/>
      <c r="CZ23" s="666" t="s">
        <v>272</v>
      </c>
      <c r="DA23" s="667"/>
      <c r="DB23" s="667"/>
      <c r="DC23" s="668"/>
      <c r="DD23" s="666" t="s">
        <v>273</v>
      </c>
      <c r="DE23" s="667"/>
      <c r="DF23" s="667"/>
      <c r="DG23" s="667"/>
      <c r="DH23" s="667"/>
      <c r="DI23" s="667"/>
      <c r="DJ23" s="667"/>
      <c r="DK23" s="668"/>
      <c r="DL23" s="698" t="s">
        <v>274</v>
      </c>
      <c r="DM23" s="699"/>
      <c r="DN23" s="699"/>
      <c r="DO23" s="699"/>
      <c r="DP23" s="699"/>
      <c r="DQ23" s="699"/>
      <c r="DR23" s="699"/>
      <c r="DS23" s="699"/>
      <c r="DT23" s="699"/>
      <c r="DU23" s="699"/>
      <c r="DV23" s="700"/>
      <c r="DW23" s="666" t="s">
        <v>275</v>
      </c>
      <c r="DX23" s="667"/>
      <c r="DY23" s="667"/>
      <c r="DZ23" s="667"/>
      <c r="EA23" s="667"/>
      <c r="EB23" s="667"/>
      <c r="EC23" s="668"/>
    </row>
    <row r="24" spans="2:133" ht="11.25" customHeight="1" x14ac:dyDescent="0.2">
      <c r="B24" s="605" t="s">
        <v>276</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277</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3" t="s">
        <v>278</v>
      </c>
      <c r="CE24" s="664"/>
      <c r="CF24" s="664"/>
      <c r="CG24" s="664"/>
      <c r="CH24" s="664"/>
      <c r="CI24" s="664"/>
      <c r="CJ24" s="664"/>
      <c r="CK24" s="664"/>
      <c r="CL24" s="664"/>
      <c r="CM24" s="664"/>
      <c r="CN24" s="664"/>
      <c r="CO24" s="664"/>
      <c r="CP24" s="664"/>
      <c r="CQ24" s="665"/>
      <c r="CR24" s="660">
        <v>6573645</v>
      </c>
      <c r="CS24" s="661"/>
      <c r="CT24" s="661"/>
      <c r="CU24" s="661"/>
      <c r="CV24" s="661"/>
      <c r="CW24" s="661"/>
      <c r="CX24" s="661"/>
      <c r="CY24" s="689"/>
      <c r="CZ24" s="690">
        <v>32.1</v>
      </c>
      <c r="DA24" s="672"/>
      <c r="DB24" s="672"/>
      <c r="DC24" s="692"/>
      <c r="DD24" s="688">
        <v>5010330</v>
      </c>
      <c r="DE24" s="661"/>
      <c r="DF24" s="661"/>
      <c r="DG24" s="661"/>
      <c r="DH24" s="661"/>
      <c r="DI24" s="661"/>
      <c r="DJ24" s="661"/>
      <c r="DK24" s="689"/>
      <c r="DL24" s="688">
        <v>4664340</v>
      </c>
      <c r="DM24" s="661"/>
      <c r="DN24" s="661"/>
      <c r="DO24" s="661"/>
      <c r="DP24" s="661"/>
      <c r="DQ24" s="661"/>
      <c r="DR24" s="661"/>
      <c r="DS24" s="661"/>
      <c r="DT24" s="661"/>
      <c r="DU24" s="661"/>
      <c r="DV24" s="689"/>
      <c r="DW24" s="690">
        <v>51.2</v>
      </c>
      <c r="DX24" s="672"/>
      <c r="DY24" s="672"/>
      <c r="DZ24" s="672"/>
      <c r="EA24" s="672"/>
      <c r="EB24" s="672"/>
      <c r="EC24" s="691"/>
    </row>
    <row r="25" spans="2:133" ht="11.25" customHeight="1" x14ac:dyDescent="0.2">
      <c r="B25" s="605" t="s">
        <v>279</v>
      </c>
      <c r="C25" s="606"/>
      <c r="D25" s="606"/>
      <c r="E25" s="606"/>
      <c r="F25" s="606"/>
      <c r="G25" s="606"/>
      <c r="H25" s="606"/>
      <c r="I25" s="606"/>
      <c r="J25" s="606"/>
      <c r="K25" s="606"/>
      <c r="L25" s="606"/>
      <c r="M25" s="606"/>
      <c r="N25" s="606"/>
      <c r="O25" s="606"/>
      <c r="P25" s="606"/>
      <c r="Q25" s="607"/>
      <c r="R25" s="608">
        <v>10027775</v>
      </c>
      <c r="S25" s="609"/>
      <c r="T25" s="609"/>
      <c r="U25" s="609"/>
      <c r="V25" s="609"/>
      <c r="W25" s="609"/>
      <c r="X25" s="609"/>
      <c r="Y25" s="610"/>
      <c r="Z25" s="646">
        <v>48.1</v>
      </c>
      <c r="AA25" s="646"/>
      <c r="AB25" s="646"/>
      <c r="AC25" s="646"/>
      <c r="AD25" s="647">
        <v>9085514</v>
      </c>
      <c r="AE25" s="647"/>
      <c r="AF25" s="647"/>
      <c r="AG25" s="647"/>
      <c r="AH25" s="647"/>
      <c r="AI25" s="647"/>
      <c r="AJ25" s="647"/>
      <c r="AK25" s="647"/>
      <c r="AL25" s="611">
        <v>99.9</v>
      </c>
      <c r="AM25" s="612"/>
      <c r="AN25" s="612"/>
      <c r="AO25" s="648"/>
      <c r="AP25" s="605" t="s">
        <v>280</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281</v>
      </c>
      <c r="CE25" s="606"/>
      <c r="CF25" s="606"/>
      <c r="CG25" s="606"/>
      <c r="CH25" s="606"/>
      <c r="CI25" s="606"/>
      <c r="CJ25" s="606"/>
      <c r="CK25" s="606"/>
      <c r="CL25" s="606"/>
      <c r="CM25" s="606"/>
      <c r="CN25" s="606"/>
      <c r="CO25" s="606"/>
      <c r="CP25" s="606"/>
      <c r="CQ25" s="607"/>
      <c r="CR25" s="608">
        <v>2490323</v>
      </c>
      <c r="CS25" s="621"/>
      <c r="CT25" s="621"/>
      <c r="CU25" s="621"/>
      <c r="CV25" s="621"/>
      <c r="CW25" s="621"/>
      <c r="CX25" s="621"/>
      <c r="CY25" s="622"/>
      <c r="CZ25" s="611">
        <v>12.1</v>
      </c>
      <c r="DA25" s="623"/>
      <c r="DB25" s="623"/>
      <c r="DC25" s="624"/>
      <c r="DD25" s="614">
        <v>2191293</v>
      </c>
      <c r="DE25" s="621"/>
      <c r="DF25" s="621"/>
      <c r="DG25" s="621"/>
      <c r="DH25" s="621"/>
      <c r="DI25" s="621"/>
      <c r="DJ25" s="621"/>
      <c r="DK25" s="622"/>
      <c r="DL25" s="614">
        <v>1846996</v>
      </c>
      <c r="DM25" s="621"/>
      <c r="DN25" s="621"/>
      <c r="DO25" s="621"/>
      <c r="DP25" s="621"/>
      <c r="DQ25" s="621"/>
      <c r="DR25" s="621"/>
      <c r="DS25" s="621"/>
      <c r="DT25" s="621"/>
      <c r="DU25" s="621"/>
      <c r="DV25" s="622"/>
      <c r="DW25" s="611">
        <v>20.3</v>
      </c>
      <c r="DX25" s="623"/>
      <c r="DY25" s="623"/>
      <c r="DZ25" s="623"/>
      <c r="EA25" s="623"/>
      <c r="EB25" s="623"/>
      <c r="EC25" s="635"/>
    </row>
    <row r="26" spans="2:133" ht="11.25" customHeight="1" x14ac:dyDescent="0.2">
      <c r="B26" s="605" t="s">
        <v>282</v>
      </c>
      <c r="C26" s="606"/>
      <c r="D26" s="606"/>
      <c r="E26" s="606"/>
      <c r="F26" s="606"/>
      <c r="G26" s="606"/>
      <c r="H26" s="606"/>
      <c r="I26" s="606"/>
      <c r="J26" s="606"/>
      <c r="K26" s="606"/>
      <c r="L26" s="606"/>
      <c r="M26" s="606"/>
      <c r="N26" s="606"/>
      <c r="O26" s="606"/>
      <c r="P26" s="606"/>
      <c r="Q26" s="607"/>
      <c r="R26" s="608">
        <v>695</v>
      </c>
      <c r="S26" s="609"/>
      <c r="T26" s="609"/>
      <c r="U26" s="609"/>
      <c r="V26" s="609"/>
      <c r="W26" s="609"/>
      <c r="X26" s="609"/>
      <c r="Y26" s="610"/>
      <c r="Z26" s="646">
        <v>0</v>
      </c>
      <c r="AA26" s="646"/>
      <c r="AB26" s="646"/>
      <c r="AC26" s="646"/>
      <c r="AD26" s="647">
        <v>695</v>
      </c>
      <c r="AE26" s="647"/>
      <c r="AF26" s="647"/>
      <c r="AG26" s="647"/>
      <c r="AH26" s="647"/>
      <c r="AI26" s="647"/>
      <c r="AJ26" s="647"/>
      <c r="AK26" s="647"/>
      <c r="AL26" s="611">
        <v>0</v>
      </c>
      <c r="AM26" s="612"/>
      <c r="AN26" s="612"/>
      <c r="AO26" s="648"/>
      <c r="AP26" s="605" t="s">
        <v>283</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284</v>
      </c>
      <c r="CE26" s="606"/>
      <c r="CF26" s="606"/>
      <c r="CG26" s="606"/>
      <c r="CH26" s="606"/>
      <c r="CI26" s="606"/>
      <c r="CJ26" s="606"/>
      <c r="CK26" s="606"/>
      <c r="CL26" s="606"/>
      <c r="CM26" s="606"/>
      <c r="CN26" s="606"/>
      <c r="CO26" s="606"/>
      <c r="CP26" s="606"/>
      <c r="CQ26" s="607"/>
      <c r="CR26" s="608">
        <v>1571502</v>
      </c>
      <c r="CS26" s="609"/>
      <c r="CT26" s="609"/>
      <c r="CU26" s="609"/>
      <c r="CV26" s="609"/>
      <c r="CW26" s="609"/>
      <c r="CX26" s="609"/>
      <c r="CY26" s="610"/>
      <c r="CZ26" s="611">
        <v>7.7</v>
      </c>
      <c r="DA26" s="623"/>
      <c r="DB26" s="623"/>
      <c r="DC26" s="624"/>
      <c r="DD26" s="614">
        <v>1314697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285</v>
      </c>
      <c r="C27" s="606"/>
      <c r="D27" s="606"/>
      <c r="E27" s="606"/>
      <c r="F27" s="606"/>
      <c r="G27" s="606"/>
      <c r="H27" s="606"/>
      <c r="I27" s="606"/>
      <c r="J27" s="606"/>
      <c r="K27" s="606"/>
      <c r="L27" s="606"/>
      <c r="M27" s="606"/>
      <c r="N27" s="606"/>
      <c r="O27" s="606"/>
      <c r="P27" s="606"/>
      <c r="Q27" s="607"/>
      <c r="R27" s="608">
        <v>396619</v>
      </c>
      <c r="S27" s="609"/>
      <c r="T27" s="609"/>
      <c r="U27" s="609"/>
      <c r="V27" s="609"/>
      <c r="W27" s="609"/>
      <c r="X27" s="609"/>
      <c r="Y27" s="610"/>
      <c r="Z27" s="646">
        <v>1.9</v>
      </c>
      <c r="AA27" s="646"/>
      <c r="AB27" s="646"/>
      <c r="AC27" s="646"/>
      <c r="AD27" s="647" t="s">
        <v>122</v>
      </c>
      <c r="AE27" s="647"/>
      <c r="AF27" s="647"/>
      <c r="AG27" s="647"/>
      <c r="AH27" s="647"/>
      <c r="AI27" s="647"/>
      <c r="AJ27" s="647"/>
      <c r="AK27" s="647"/>
      <c r="AL27" s="611" t="s">
        <v>122</v>
      </c>
      <c r="AM27" s="612"/>
      <c r="AN27" s="612"/>
      <c r="AO27" s="648"/>
      <c r="AP27" s="605" t="s">
        <v>286</v>
      </c>
      <c r="AQ27" s="606"/>
      <c r="AR27" s="606"/>
      <c r="AS27" s="606"/>
      <c r="AT27" s="606"/>
      <c r="AU27" s="606"/>
      <c r="AV27" s="606"/>
      <c r="AW27" s="606"/>
      <c r="AX27" s="606"/>
      <c r="AY27" s="606"/>
      <c r="AZ27" s="606"/>
      <c r="BA27" s="606"/>
      <c r="BB27" s="606"/>
      <c r="BC27" s="606"/>
      <c r="BD27" s="606"/>
      <c r="BE27" s="606"/>
      <c r="BF27" s="607"/>
      <c r="BG27" s="608">
        <v>1523393</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287</v>
      </c>
      <c r="CE27" s="606"/>
      <c r="CF27" s="606"/>
      <c r="CG27" s="606"/>
      <c r="CH27" s="606"/>
      <c r="CI27" s="606"/>
      <c r="CJ27" s="606"/>
      <c r="CK27" s="606"/>
      <c r="CL27" s="606"/>
      <c r="CM27" s="606"/>
      <c r="CN27" s="606"/>
      <c r="CO27" s="606"/>
      <c r="CP27" s="606"/>
      <c r="CQ27" s="607"/>
      <c r="CR27" s="608">
        <v>1726001</v>
      </c>
      <c r="CS27" s="621"/>
      <c r="CT27" s="621"/>
      <c r="CU27" s="621"/>
      <c r="CV27" s="621"/>
      <c r="CW27" s="621"/>
      <c r="CX27" s="621"/>
      <c r="CY27" s="622"/>
      <c r="CZ27" s="611">
        <v>8.4</v>
      </c>
      <c r="DA27" s="623"/>
      <c r="DB27" s="623"/>
      <c r="DC27" s="624"/>
      <c r="DD27" s="614">
        <v>566029</v>
      </c>
      <c r="DE27" s="621"/>
      <c r="DF27" s="621"/>
      <c r="DG27" s="621"/>
      <c r="DH27" s="621"/>
      <c r="DI27" s="621"/>
      <c r="DJ27" s="621"/>
      <c r="DK27" s="622"/>
      <c r="DL27" s="614">
        <v>564336</v>
      </c>
      <c r="DM27" s="621"/>
      <c r="DN27" s="621"/>
      <c r="DO27" s="621"/>
      <c r="DP27" s="621"/>
      <c r="DQ27" s="621"/>
      <c r="DR27" s="621"/>
      <c r="DS27" s="621"/>
      <c r="DT27" s="621"/>
      <c r="DU27" s="621"/>
      <c r="DV27" s="622"/>
      <c r="DW27" s="611">
        <v>6.2</v>
      </c>
      <c r="DX27" s="623"/>
      <c r="DY27" s="623"/>
      <c r="DZ27" s="623"/>
      <c r="EA27" s="623"/>
      <c r="EB27" s="623"/>
      <c r="EC27" s="635"/>
    </row>
    <row r="28" spans="2:133" ht="11.25" customHeight="1" x14ac:dyDescent="0.2">
      <c r="B28" s="605" t="s">
        <v>288</v>
      </c>
      <c r="C28" s="606"/>
      <c r="D28" s="606"/>
      <c r="E28" s="606"/>
      <c r="F28" s="606"/>
      <c r="G28" s="606"/>
      <c r="H28" s="606"/>
      <c r="I28" s="606"/>
      <c r="J28" s="606"/>
      <c r="K28" s="606"/>
      <c r="L28" s="606"/>
      <c r="M28" s="606"/>
      <c r="N28" s="606"/>
      <c r="O28" s="606"/>
      <c r="P28" s="606"/>
      <c r="Q28" s="607"/>
      <c r="R28" s="608">
        <v>226696</v>
      </c>
      <c r="S28" s="609"/>
      <c r="T28" s="609"/>
      <c r="U28" s="609"/>
      <c r="V28" s="609"/>
      <c r="W28" s="609"/>
      <c r="X28" s="609"/>
      <c r="Y28" s="610"/>
      <c r="Z28" s="646">
        <v>1.1000000000000001</v>
      </c>
      <c r="AA28" s="646"/>
      <c r="AB28" s="646"/>
      <c r="AC28" s="646"/>
      <c r="AD28" s="647">
        <v>3915</v>
      </c>
      <c r="AE28" s="647"/>
      <c r="AF28" s="647"/>
      <c r="AG28" s="647"/>
      <c r="AH28" s="647"/>
      <c r="AI28" s="647"/>
      <c r="AJ28" s="647"/>
      <c r="AK28" s="647"/>
      <c r="AL28" s="611">
        <v>0</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289</v>
      </c>
      <c r="CE28" s="606"/>
      <c r="CF28" s="606"/>
      <c r="CG28" s="606"/>
      <c r="CH28" s="606"/>
      <c r="CI28" s="606"/>
      <c r="CJ28" s="606"/>
      <c r="CK28" s="606"/>
      <c r="CL28" s="606"/>
      <c r="CM28" s="606"/>
      <c r="CN28" s="606"/>
      <c r="CO28" s="606"/>
      <c r="CP28" s="606"/>
      <c r="CQ28" s="607"/>
      <c r="CR28" s="608">
        <v>2357321</v>
      </c>
      <c r="CS28" s="609"/>
      <c r="CT28" s="609"/>
      <c r="CU28" s="609"/>
      <c r="CV28" s="609"/>
      <c r="CW28" s="609"/>
      <c r="CX28" s="609"/>
      <c r="CY28" s="610"/>
      <c r="CZ28" s="611">
        <v>11.5</v>
      </c>
      <c r="DA28" s="623"/>
      <c r="DB28" s="623"/>
      <c r="DC28" s="624"/>
      <c r="DD28" s="614">
        <v>2253008</v>
      </c>
      <c r="DE28" s="609"/>
      <c r="DF28" s="609"/>
      <c r="DG28" s="609"/>
      <c r="DH28" s="609"/>
      <c r="DI28" s="609"/>
      <c r="DJ28" s="609"/>
      <c r="DK28" s="610"/>
      <c r="DL28" s="614">
        <v>2253008</v>
      </c>
      <c r="DM28" s="609"/>
      <c r="DN28" s="609"/>
      <c r="DO28" s="609"/>
      <c r="DP28" s="609"/>
      <c r="DQ28" s="609"/>
      <c r="DR28" s="609"/>
      <c r="DS28" s="609"/>
      <c r="DT28" s="609"/>
      <c r="DU28" s="609"/>
      <c r="DV28" s="610"/>
      <c r="DW28" s="611">
        <v>24.7</v>
      </c>
      <c r="DX28" s="623"/>
      <c r="DY28" s="623"/>
      <c r="DZ28" s="623"/>
      <c r="EA28" s="623"/>
      <c r="EB28" s="623"/>
      <c r="EC28" s="635"/>
    </row>
    <row r="29" spans="2:133" ht="11.25" customHeight="1" x14ac:dyDescent="0.2">
      <c r="B29" s="605" t="s">
        <v>290</v>
      </c>
      <c r="C29" s="606"/>
      <c r="D29" s="606"/>
      <c r="E29" s="606"/>
      <c r="F29" s="606"/>
      <c r="G29" s="606"/>
      <c r="H29" s="606"/>
      <c r="I29" s="606"/>
      <c r="J29" s="606"/>
      <c r="K29" s="606"/>
      <c r="L29" s="606"/>
      <c r="M29" s="606"/>
      <c r="N29" s="606"/>
      <c r="O29" s="606"/>
      <c r="P29" s="606"/>
      <c r="Q29" s="607"/>
      <c r="R29" s="608">
        <v>107812</v>
      </c>
      <c r="S29" s="609"/>
      <c r="T29" s="609"/>
      <c r="U29" s="609"/>
      <c r="V29" s="609"/>
      <c r="W29" s="609"/>
      <c r="X29" s="609"/>
      <c r="Y29" s="610"/>
      <c r="Z29" s="646">
        <v>0.5</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291</v>
      </c>
      <c r="CE29" s="628"/>
      <c r="CF29" s="605" t="s">
        <v>66</v>
      </c>
      <c r="CG29" s="606"/>
      <c r="CH29" s="606"/>
      <c r="CI29" s="606"/>
      <c r="CJ29" s="606"/>
      <c r="CK29" s="606"/>
      <c r="CL29" s="606"/>
      <c r="CM29" s="606"/>
      <c r="CN29" s="606"/>
      <c r="CO29" s="606"/>
      <c r="CP29" s="606"/>
      <c r="CQ29" s="607"/>
      <c r="CR29" s="608">
        <v>2356058</v>
      </c>
      <c r="CS29" s="621"/>
      <c r="CT29" s="621"/>
      <c r="CU29" s="621"/>
      <c r="CV29" s="621"/>
      <c r="CW29" s="621"/>
      <c r="CX29" s="621"/>
      <c r="CY29" s="622"/>
      <c r="CZ29" s="611">
        <v>11.5</v>
      </c>
      <c r="DA29" s="623"/>
      <c r="DB29" s="623"/>
      <c r="DC29" s="624"/>
      <c r="DD29" s="614">
        <v>2251745</v>
      </c>
      <c r="DE29" s="621"/>
      <c r="DF29" s="621"/>
      <c r="DG29" s="621"/>
      <c r="DH29" s="621"/>
      <c r="DI29" s="621"/>
      <c r="DJ29" s="621"/>
      <c r="DK29" s="622"/>
      <c r="DL29" s="614">
        <v>2251745</v>
      </c>
      <c r="DM29" s="621"/>
      <c r="DN29" s="621"/>
      <c r="DO29" s="621"/>
      <c r="DP29" s="621"/>
      <c r="DQ29" s="621"/>
      <c r="DR29" s="621"/>
      <c r="DS29" s="621"/>
      <c r="DT29" s="621"/>
      <c r="DU29" s="621"/>
      <c r="DV29" s="622"/>
      <c r="DW29" s="611">
        <v>24.7</v>
      </c>
      <c r="DX29" s="623"/>
      <c r="DY29" s="623"/>
      <c r="DZ29" s="623"/>
      <c r="EA29" s="623"/>
      <c r="EB29" s="623"/>
      <c r="EC29" s="635"/>
    </row>
    <row r="30" spans="2:133" ht="11.25" customHeight="1" x14ac:dyDescent="0.2">
      <c r="B30" s="605" t="s">
        <v>292</v>
      </c>
      <c r="C30" s="606"/>
      <c r="D30" s="606"/>
      <c r="E30" s="606"/>
      <c r="F30" s="606"/>
      <c r="G30" s="606"/>
      <c r="H30" s="606"/>
      <c r="I30" s="606"/>
      <c r="J30" s="606"/>
      <c r="K30" s="606"/>
      <c r="L30" s="606"/>
      <c r="M30" s="606"/>
      <c r="N30" s="606"/>
      <c r="O30" s="606"/>
      <c r="P30" s="606"/>
      <c r="Q30" s="607"/>
      <c r="R30" s="608">
        <v>2346363</v>
      </c>
      <c r="S30" s="609"/>
      <c r="T30" s="609"/>
      <c r="U30" s="609"/>
      <c r="V30" s="609"/>
      <c r="W30" s="609"/>
      <c r="X30" s="609"/>
      <c r="Y30" s="610"/>
      <c r="Z30" s="646">
        <v>11.3</v>
      </c>
      <c r="AA30" s="646"/>
      <c r="AB30" s="646"/>
      <c r="AC30" s="646"/>
      <c r="AD30" s="647" t="s">
        <v>122</v>
      </c>
      <c r="AE30" s="647"/>
      <c r="AF30" s="647"/>
      <c r="AG30" s="647"/>
      <c r="AH30" s="647"/>
      <c r="AI30" s="647"/>
      <c r="AJ30" s="647"/>
      <c r="AK30" s="647"/>
      <c r="AL30" s="611" t="s">
        <v>122</v>
      </c>
      <c r="AM30" s="612"/>
      <c r="AN30" s="612"/>
      <c r="AO30" s="648"/>
      <c r="AP30" s="666" t="s">
        <v>210</v>
      </c>
      <c r="AQ30" s="667"/>
      <c r="AR30" s="667"/>
      <c r="AS30" s="667"/>
      <c r="AT30" s="667"/>
      <c r="AU30" s="667"/>
      <c r="AV30" s="667"/>
      <c r="AW30" s="667"/>
      <c r="AX30" s="667"/>
      <c r="AY30" s="667"/>
      <c r="AZ30" s="667"/>
      <c r="BA30" s="667"/>
      <c r="BB30" s="667"/>
      <c r="BC30" s="667"/>
      <c r="BD30" s="667"/>
      <c r="BE30" s="667"/>
      <c r="BF30" s="668"/>
      <c r="BG30" s="666" t="s">
        <v>293</v>
      </c>
      <c r="BH30" s="680"/>
      <c r="BI30" s="680"/>
      <c r="BJ30" s="680"/>
      <c r="BK30" s="680"/>
      <c r="BL30" s="680"/>
      <c r="BM30" s="680"/>
      <c r="BN30" s="680"/>
      <c r="BO30" s="680"/>
      <c r="BP30" s="680"/>
      <c r="BQ30" s="681"/>
      <c r="BR30" s="666" t="s">
        <v>294</v>
      </c>
      <c r="BS30" s="680"/>
      <c r="BT30" s="680"/>
      <c r="BU30" s="680"/>
      <c r="BV30" s="680"/>
      <c r="BW30" s="680"/>
      <c r="BX30" s="680"/>
      <c r="BY30" s="680"/>
      <c r="BZ30" s="680"/>
      <c r="CA30" s="680"/>
      <c r="CB30" s="681"/>
      <c r="CD30" s="629"/>
      <c r="CE30" s="630"/>
      <c r="CF30" s="605" t="s">
        <v>295</v>
      </c>
      <c r="CG30" s="606"/>
      <c r="CH30" s="606"/>
      <c r="CI30" s="606"/>
      <c r="CJ30" s="606"/>
      <c r="CK30" s="606"/>
      <c r="CL30" s="606"/>
      <c r="CM30" s="606"/>
      <c r="CN30" s="606"/>
      <c r="CO30" s="606"/>
      <c r="CP30" s="606"/>
      <c r="CQ30" s="607"/>
      <c r="CR30" s="608">
        <v>2251248</v>
      </c>
      <c r="CS30" s="609"/>
      <c r="CT30" s="609"/>
      <c r="CU30" s="609"/>
      <c r="CV30" s="609"/>
      <c r="CW30" s="609"/>
      <c r="CX30" s="609"/>
      <c r="CY30" s="610"/>
      <c r="CZ30" s="611">
        <v>11</v>
      </c>
      <c r="DA30" s="623"/>
      <c r="DB30" s="623"/>
      <c r="DC30" s="624"/>
      <c r="DD30" s="614">
        <v>2147603</v>
      </c>
      <c r="DE30" s="609"/>
      <c r="DF30" s="609"/>
      <c r="DG30" s="609"/>
      <c r="DH30" s="609"/>
      <c r="DI30" s="609"/>
      <c r="DJ30" s="609"/>
      <c r="DK30" s="610"/>
      <c r="DL30" s="614">
        <v>2147603</v>
      </c>
      <c r="DM30" s="609"/>
      <c r="DN30" s="609"/>
      <c r="DO30" s="609"/>
      <c r="DP30" s="609"/>
      <c r="DQ30" s="609"/>
      <c r="DR30" s="609"/>
      <c r="DS30" s="609"/>
      <c r="DT30" s="609"/>
      <c r="DU30" s="609"/>
      <c r="DV30" s="610"/>
      <c r="DW30" s="611">
        <v>23.6</v>
      </c>
      <c r="DX30" s="623"/>
      <c r="DY30" s="623"/>
      <c r="DZ30" s="623"/>
      <c r="EA30" s="623"/>
      <c r="EB30" s="623"/>
      <c r="EC30" s="635"/>
    </row>
    <row r="31" spans="2:133" ht="11.25" customHeight="1" x14ac:dyDescent="0.2">
      <c r="B31" s="683" t="s">
        <v>296</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297</v>
      </c>
      <c r="AQ31" s="675"/>
      <c r="AR31" s="675"/>
      <c r="AS31" s="675"/>
      <c r="AT31" s="676" t="s">
        <v>298</v>
      </c>
      <c r="AU31" s="200"/>
      <c r="AV31" s="200"/>
      <c r="AW31" s="200"/>
      <c r="AX31" s="663" t="s">
        <v>176</v>
      </c>
      <c r="AY31" s="664"/>
      <c r="AZ31" s="664"/>
      <c r="BA31" s="664"/>
      <c r="BB31" s="664"/>
      <c r="BC31" s="664"/>
      <c r="BD31" s="664"/>
      <c r="BE31" s="664"/>
      <c r="BF31" s="665"/>
      <c r="BG31" s="670">
        <v>99.5</v>
      </c>
      <c r="BH31" s="671"/>
      <c r="BI31" s="671"/>
      <c r="BJ31" s="671"/>
      <c r="BK31" s="671"/>
      <c r="BL31" s="671"/>
      <c r="BM31" s="672">
        <v>98.2</v>
      </c>
      <c r="BN31" s="671"/>
      <c r="BO31" s="671"/>
      <c r="BP31" s="671"/>
      <c r="BQ31" s="673"/>
      <c r="BR31" s="670">
        <v>99.5</v>
      </c>
      <c r="BS31" s="671"/>
      <c r="BT31" s="671"/>
      <c r="BU31" s="671"/>
      <c r="BV31" s="671"/>
      <c r="BW31" s="671"/>
      <c r="BX31" s="672">
        <v>98.2</v>
      </c>
      <c r="BY31" s="671"/>
      <c r="BZ31" s="671"/>
      <c r="CA31" s="671"/>
      <c r="CB31" s="673"/>
      <c r="CD31" s="629"/>
      <c r="CE31" s="630"/>
      <c r="CF31" s="605" t="s">
        <v>299</v>
      </c>
      <c r="CG31" s="606"/>
      <c r="CH31" s="606"/>
      <c r="CI31" s="606"/>
      <c r="CJ31" s="606"/>
      <c r="CK31" s="606"/>
      <c r="CL31" s="606"/>
      <c r="CM31" s="606"/>
      <c r="CN31" s="606"/>
      <c r="CO31" s="606"/>
      <c r="CP31" s="606"/>
      <c r="CQ31" s="607"/>
      <c r="CR31" s="608">
        <v>104810</v>
      </c>
      <c r="CS31" s="621"/>
      <c r="CT31" s="621"/>
      <c r="CU31" s="621"/>
      <c r="CV31" s="621"/>
      <c r="CW31" s="621"/>
      <c r="CX31" s="621"/>
      <c r="CY31" s="622"/>
      <c r="CZ31" s="611">
        <v>0.5</v>
      </c>
      <c r="DA31" s="623"/>
      <c r="DB31" s="623"/>
      <c r="DC31" s="624"/>
      <c r="DD31" s="614">
        <v>104142</v>
      </c>
      <c r="DE31" s="621"/>
      <c r="DF31" s="621"/>
      <c r="DG31" s="621"/>
      <c r="DH31" s="621"/>
      <c r="DI31" s="621"/>
      <c r="DJ31" s="621"/>
      <c r="DK31" s="622"/>
      <c r="DL31" s="614">
        <v>104142</v>
      </c>
      <c r="DM31" s="621"/>
      <c r="DN31" s="621"/>
      <c r="DO31" s="621"/>
      <c r="DP31" s="621"/>
      <c r="DQ31" s="621"/>
      <c r="DR31" s="621"/>
      <c r="DS31" s="621"/>
      <c r="DT31" s="621"/>
      <c r="DU31" s="621"/>
      <c r="DV31" s="622"/>
      <c r="DW31" s="611">
        <v>1.1000000000000001</v>
      </c>
      <c r="DX31" s="623"/>
      <c r="DY31" s="623"/>
      <c r="DZ31" s="623"/>
      <c r="EA31" s="623"/>
      <c r="EB31" s="623"/>
      <c r="EC31" s="635"/>
    </row>
    <row r="32" spans="2:133" ht="11.25" customHeight="1" x14ac:dyDescent="0.2">
      <c r="B32" s="605" t="s">
        <v>300</v>
      </c>
      <c r="C32" s="606"/>
      <c r="D32" s="606"/>
      <c r="E32" s="606"/>
      <c r="F32" s="606"/>
      <c r="G32" s="606"/>
      <c r="H32" s="606"/>
      <c r="I32" s="606"/>
      <c r="J32" s="606"/>
      <c r="K32" s="606"/>
      <c r="L32" s="606"/>
      <c r="M32" s="606"/>
      <c r="N32" s="606"/>
      <c r="O32" s="606"/>
      <c r="P32" s="606"/>
      <c r="Q32" s="607"/>
      <c r="R32" s="608">
        <v>1683385</v>
      </c>
      <c r="S32" s="609"/>
      <c r="T32" s="609"/>
      <c r="U32" s="609"/>
      <c r="V32" s="609"/>
      <c r="W32" s="609"/>
      <c r="X32" s="609"/>
      <c r="Y32" s="610"/>
      <c r="Z32" s="646">
        <v>8.1</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301</v>
      </c>
      <c r="AX32" s="605" t="s">
        <v>302</v>
      </c>
      <c r="AY32" s="606"/>
      <c r="AZ32" s="606"/>
      <c r="BA32" s="606"/>
      <c r="BB32" s="606"/>
      <c r="BC32" s="606"/>
      <c r="BD32" s="606"/>
      <c r="BE32" s="606"/>
      <c r="BF32" s="607"/>
      <c r="BG32" s="679">
        <v>99.4</v>
      </c>
      <c r="BH32" s="621"/>
      <c r="BI32" s="621"/>
      <c r="BJ32" s="621"/>
      <c r="BK32" s="621"/>
      <c r="BL32" s="621"/>
      <c r="BM32" s="612">
        <v>98.5</v>
      </c>
      <c r="BN32" s="621"/>
      <c r="BO32" s="621"/>
      <c r="BP32" s="621"/>
      <c r="BQ32" s="644"/>
      <c r="BR32" s="679">
        <v>99.6</v>
      </c>
      <c r="BS32" s="621"/>
      <c r="BT32" s="621"/>
      <c r="BU32" s="621"/>
      <c r="BV32" s="621"/>
      <c r="BW32" s="621"/>
      <c r="BX32" s="612">
        <v>98.9</v>
      </c>
      <c r="BY32" s="621"/>
      <c r="BZ32" s="621"/>
      <c r="CA32" s="621"/>
      <c r="CB32" s="644"/>
      <c r="CD32" s="631"/>
      <c r="CE32" s="632"/>
      <c r="CF32" s="605" t="s">
        <v>303</v>
      </c>
      <c r="CG32" s="606"/>
      <c r="CH32" s="606"/>
      <c r="CI32" s="606"/>
      <c r="CJ32" s="606"/>
      <c r="CK32" s="606"/>
      <c r="CL32" s="606"/>
      <c r="CM32" s="606"/>
      <c r="CN32" s="606"/>
      <c r="CO32" s="606"/>
      <c r="CP32" s="606"/>
      <c r="CQ32" s="607"/>
      <c r="CR32" s="608">
        <v>1263</v>
      </c>
      <c r="CS32" s="609"/>
      <c r="CT32" s="609"/>
      <c r="CU32" s="609"/>
      <c r="CV32" s="609"/>
      <c r="CW32" s="609"/>
      <c r="CX32" s="609"/>
      <c r="CY32" s="610"/>
      <c r="CZ32" s="611">
        <v>0</v>
      </c>
      <c r="DA32" s="623"/>
      <c r="DB32" s="623"/>
      <c r="DC32" s="624"/>
      <c r="DD32" s="614">
        <v>1263</v>
      </c>
      <c r="DE32" s="609"/>
      <c r="DF32" s="609"/>
      <c r="DG32" s="609"/>
      <c r="DH32" s="609"/>
      <c r="DI32" s="609"/>
      <c r="DJ32" s="609"/>
      <c r="DK32" s="610"/>
      <c r="DL32" s="614">
        <v>1263</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304</v>
      </c>
      <c r="C33" s="606"/>
      <c r="D33" s="606"/>
      <c r="E33" s="606"/>
      <c r="F33" s="606"/>
      <c r="G33" s="606"/>
      <c r="H33" s="606"/>
      <c r="I33" s="606"/>
      <c r="J33" s="606"/>
      <c r="K33" s="606"/>
      <c r="L33" s="606"/>
      <c r="M33" s="606"/>
      <c r="N33" s="606"/>
      <c r="O33" s="606"/>
      <c r="P33" s="606"/>
      <c r="Q33" s="607"/>
      <c r="R33" s="608">
        <v>19329</v>
      </c>
      <c r="S33" s="609"/>
      <c r="T33" s="609"/>
      <c r="U33" s="609"/>
      <c r="V33" s="609"/>
      <c r="W33" s="609"/>
      <c r="X33" s="609"/>
      <c r="Y33" s="610"/>
      <c r="Z33" s="646">
        <v>0.1</v>
      </c>
      <c r="AA33" s="646"/>
      <c r="AB33" s="646"/>
      <c r="AC33" s="646"/>
      <c r="AD33" s="647">
        <v>2097</v>
      </c>
      <c r="AE33" s="647"/>
      <c r="AF33" s="647"/>
      <c r="AG33" s="647"/>
      <c r="AH33" s="647"/>
      <c r="AI33" s="647"/>
      <c r="AJ33" s="647"/>
      <c r="AK33" s="647"/>
      <c r="AL33" s="611">
        <v>0</v>
      </c>
      <c r="AM33" s="612"/>
      <c r="AN33" s="612"/>
      <c r="AO33" s="648"/>
      <c r="AP33" s="651"/>
      <c r="AQ33" s="652"/>
      <c r="AR33" s="652"/>
      <c r="AS33" s="652"/>
      <c r="AT33" s="678"/>
      <c r="AU33" s="201"/>
      <c r="AV33" s="201"/>
      <c r="AW33" s="201"/>
      <c r="AX33" s="589" t="s">
        <v>305</v>
      </c>
      <c r="AY33" s="590"/>
      <c r="AZ33" s="590"/>
      <c r="BA33" s="590"/>
      <c r="BB33" s="590"/>
      <c r="BC33" s="590"/>
      <c r="BD33" s="590"/>
      <c r="BE33" s="590"/>
      <c r="BF33" s="591"/>
      <c r="BG33" s="669">
        <v>99.4</v>
      </c>
      <c r="BH33" s="593"/>
      <c r="BI33" s="593"/>
      <c r="BJ33" s="593"/>
      <c r="BK33" s="593"/>
      <c r="BL33" s="593"/>
      <c r="BM33" s="639">
        <v>97.4</v>
      </c>
      <c r="BN33" s="593"/>
      <c r="BO33" s="593"/>
      <c r="BP33" s="593"/>
      <c r="BQ33" s="656"/>
      <c r="BR33" s="669">
        <v>99.3</v>
      </c>
      <c r="BS33" s="593"/>
      <c r="BT33" s="593"/>
      <c r="BU33" s="593"/>
      <c r="BV33" s="593"/>
      <c r="BW33" s="593"/>
      <c r="BX33" s="639">
        <v>96.8</v>
      </c>
      <c r="BY33" s="593"/>
      <c r="BZ33" s="593"/>
      <c r="CA33" s="593"/>
      <c r="CB33" s="656"/>
      <c r="CD33" s="605" t="s">
        <v>306</v>
      </c>
      <c r="CE33" s="606"/>
      <c r="CF33" s="606"/>
      <c r="CG33" s="606"/>
      <c r="CH33" s="606"/>
      <c r="CI33" s="606"/>
      <c r="CJ33" s="606"/>
      <c r="CK33" s="606"/>
      <c r="CL33" s="606"/>
      <c r="CM33" s="606"/>
      <c r="CN33" s="606"/>
      <c r="CO33" s="606"/>
      <c r="CP33" s="606"/>
      <c r="CQ33" s="607"/>
      <c r="CR33" s="608">
        <v>9495208</v>
      </c>
      <c r="CS33" s="621"/>
      <c r="CT33" s="621"/>
      <c r="CU33" s="621"/>
      <c r="CV33" s="621"/>
      <c r="CW33" s="621"/>
      <c r="CX33" s="621"/>
      <c r="CY33" s="622"/>
      <c r="CZ33" s="611">
        <v>46.3</v>
      </c>
      <c r="DA33" s="623"/>
      <c r="DB33" s="623"/>
      <c r="DC33" s="624"/>
      <c r="DD33" s="614">
        <v>5581643</v>
      </c>
      <c r="DE33" s="621"/>
      <c r="DF33" s="621"/>
      <c r="DG33" s="621"/>
      <c r="DH33" s="621"/>
      <c r="DI33" s="621"/>
      <c r="DJ33" s="621"/>
      <c r="DK33" s="622"/>
      <c r="DL33" s="614">
        <v>3293499</v>
      </c>
      <c r="DM33" s="621"/>
      <c r="DN33" s="621"/>
      <c r="DO33" s="621"/>
      <c r="DP33" s="621"/>
      <c r="DQ33" s="621"/>
      <c r="DR33" s="621"/>
      <c r="DS33" s="621"/>
      <c r="DT33" s="621"/>
      <c r="DU33" s="621"/>
      <c r="DV33" s="622"/>
      <c r="DW33" s="611">
        <v>36.200000000000003</v>
      </c>
      <c r="DX33" s="623"/>
      <c r="DY33" s="623"/>
      <c r="DZ33" s="623"/>
      <c r="EA33" s="623"/>
      <c r="EB33" s="623"/>
      <c r="EC33" s="635"/>
    </row>
    <row r="34" spans="2:133" ht="11.25" customHeight="1" x14ac:dyDescent="0.2">
      <c r="B34" s="605" t="s">
        <v>307</v>
      </c>
      <c r="C34" s="606"/>
      <c r="D34" s="606"/>
      <c r="E34" s="606"/>
      <c r="F34" s="606"/>
      <c r="G34" s="606"/>
      <c r="H34" s="606"/>
      <c r="I34" s="606"/>
      <c r="J34" s="606"/>
      <c r="K34" s="606"/>
      <c r="L34" s="606"/>
      <c r="M34" s="606"/>
      <c r="N34" s="606"/>
      <c r="O34" s="606"/>
      <c r="P34" s="606"/>
      <c r="Q34" s="607"/>
      <c r="R34" s="608">
        <v>42912</v>
      </c>
      <c r="S34" s="609"/>
      <c r="T34" s="609"/>
      <c r="U34" s="609"/>
      <c r="V34" s="609"/>
      <c r="W34" s="609"/>
      <c r="X34" s="609"/>
      <c r="Y34" s="610"/>
      <c r="Z34" s="646">
        <v>0.2</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308</v>
      </c>
      <c r="CE34" s="606"/>
      <c r="CF34" s="606"/>
      <c r="CG34" s="606"/>
      <c r="CH34" s="606"/>
      <c r="CI34" s="606"/>
      <c r="CJ34" s="606"/>
      <c r="CK34" s="606"/>
      <c r="CL34" s="606"/>
      <c r="CM34" s="606"/>
      <c r="CN34" s="606"/>
      <c r="CO34" s="606"/>
      <c r="CP34" s="606"/>
      <c r="CQ34" s="607"/>
      <c r="CR34" s="608">
        <v>2012089</v>
      </c>
      <c r="CS34" s="609"/>
      <c r="CT34" s="609"/>
      <c r="CU34" s="609"/>
      <c r="CV34" s="609"/>
      <c r="CW34" s="609"/>
      <c r="CX34" s="609"/>
      <c r="CY34" s="610"/>
      <c r="CZ34" s="611">
        <v>9.8000000000000007</v>
      </c>
      <c r="DA34" s="623"/>
      <c r="DB34" s="623"/>
      <c r="DC34" s="624"/>
      <c r="DD34" s="614">
        <v>1384386</v>
      </c>
      <c r="DE34" s="609"/>
      <c r="DF34" s="609"/>
      <c r="DG34" s="609"/>
      <c r="DH34" s="609"/>
      <c r="DI34" s="609"/>
      <c r="DJ34" s="609"/>
      <c r="DK34" s="610"/>
      <c r="DL34" s="614">
        <v>1220901</v>
      </c>
      <c r="DM34" s="609"/>
      <c r="DN34" s="609"/>
      <c r="DO34" s="609"/>
      <c r="DP34" s="609"/>
      <c r="DQ34" s="609"/>
      <c r="DR34" s="609"/>
      <c r="DS34" s="609"/>
      <c r="DT34" s="609"/>
      <c r="DU34" s="609"/>
      <c r="DV34" s="610"/>
      <c r="DW34" s="611">
        <v>13.4</v>
      </c>
      <c r="DX34" s="623"/>
      <c r="DY34" s="623"/>
      <c r="DZ34" s="623"/>
      <c r="EA34" s="623"/>
      <c r="EB34" s="623"/>
      <c r="EC34" s="635"/>
    </row>
    <row r="35" spans="2:133" ht="11.25" customHeight="1" x14ac:dyDescent="0.2">
      <c r="B35" s="605" t="s">
        <v>309</v>
      </c>
      <c r="C35" s="606"/>
      <c r="D35" s="606"/>
      <c r="E35" s="606"/>
      <c r="F35" s="606"/>
      <c r="G35" s="606"/>
      <c r="H35" s="606"/>
      <c r="I35" s="606"/>
      <c r="J35" s="606"/>
      <c r="K35" s="606"/>
      <c r="L35" s="606"/>
      <c r="M35" s="606"/>
      <c r="N35" s="606"/>
      <c r="O35" s="606"/>
      <c r="P35" s="606"/>
      <c r="Q35" s="607"/>
      <c r="R35" s="608">
        <v>1143193</v>
      </c>
      <c r="S35" s="609"/>
      <c r="T35" s="609"/>
      <c r="U35" s="609"/>
      <c r="V35" s="609"/>
      <c r="W35" s="609"/>
      <c r="X35" s="609"/>
      <c r="Y35" s="610"/>
      <c r="Z35" s="646">
        <v>5.5</v>
      </c>
      <c r="AA35" s="646"/>
      <c r="AB35" s="646"/>
      <c r="AC35" s="646"/>
      <c r="AD35" s="647" t="s">
        <v>122</v>
      </c>
      <c r="AE35" s="647"/>
      <c r="AF35" s="647"/>
      <c r="AG35" s="647"/>
      <c r="AH35" s="647"/>
      <c r="AI35" s="647"/>
      <c r="AJ35" s="647"/>
      <c r="AK35" s="647"/>
      <c r="AL35" s="611" t="s">
        <v>122</v>
      </c>
      <c r="AM35" s="612"/>
      <c r="AN35" s="612"/>
      <c r="AO35" s="648"/>
      <c r="AP35" s="206"/>
      <c r="AQ35" s="666" t="s">
        <v>310</v>
      </c>
      <c r="AR35" s="667"/>
      <c r="AS35" s="667"/>
      <c r="AT35" s="667"/>
      <c r="AU35" s="667"/>
      <c r="AV35" s="667"/>
      <c r="AW35" s="667"/>
      <c r="AX35" s="667"/>
      <c r="AY35" s="667"/>
      <c r="AZ35" s="667"/>
      <c r="BA35" s="667"/>
      <c r="BB35" s="667"/>
      <c r="BC35" s="667"/>
      <c r="BD35" s="667"/>
      <c r="BE35" s="667"/>
      <c r="BF35" s="668"/>
      <c r="BG35" s="666" t="s">
        <v>311</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05" t="s">
        <v>312</v>
      </c>
      <c r="CE35" s="606"/>
      <c r="CF35" s="606"/>
      <c r="CG35" s="606"/>
      <c r="CH35" s="606"/>
      <c r="CI35" s="606"/>
      <c r="CJ35" s="606"/>
      <c r="CK35" s="606"/>
      <c r="CL35" s="606"/>
      <c r="CM35" s="606"/>
      <c r="CN35" s="606"/>
      <c r="CO35" s="606"/>
      <c r="CP35" s="606"/>
      <c r="CQ35" s="607"/>
      <c r="CR35" s="608">
        <v>86141</v>
      </c>
      <c r="CS35" s="621"/>
      <c r="CT35" s="621"/>
      <c r="CU35" s="621"/>
      <c r="CV35" s="621"/>
      <c r="CW35" s="621"/>
      <c r="CX35" s="621"/>
      <c r="CY35" s="622"/>
      <c r="CZ35" s="611">
        <v>0.4</v>
      </c>
      <c r="DA35" s="623"/>
      <c r="DB35" s="623"/>
      <c r="DC35" s="624"/>
      <c r="DD35" s="614">
        <v>77907</v>
      </c>
      <c r="DE35" s="621"/>
      <c r="DF35" s="621"/>
      <c r="DG35" s="621"/>
      <c r="DH35" s="621"/>
      <c r="DI35" s="621"/>
      <c r="DJ35" s="621"/>
      <c r="DK35" s="622"/>
      <c r="DL35" s="614">
        <v>77907</v>
      </c>
      <c r="DM35" s="621"/>
      <c r="DN35" s="621"/>
      <c r="DO35" s="621"/>
      <c r="DP35" s="621"/>
      <c r="DQ35" s="621"/>
      <c r="DR35" s="621"/>
      <c r="DS35" s="621"/>
      <c r="DT35" s="621"/>
      <c r="DU35" s="621"/>
      <c r="DV35" s="622"/>
      <c r="DW35" s="611">
        <v>0.9</v>
      </c>
      <c r="DX35" s="623"/>
      <c r="DY35" s="623"/>
      <c r="DZ35" s="623"/>
      <c r="EA35" s="623"/>
      <c r="EB35" s="623"/>
      <c r="EC35" s="635"/>
    </row>
    <row r="36" spans="2:133" ht="11.25" customHeight="1" x14ac:dyDescent="0.2">
      <c r="B36" s="605" t="s">
        <v>313</v>
      </c>
      <c r="C36" s="606"/>
      <c r="D36" s="606"/>
      <c r="E36" s="606"/>
      <c r="F36" s="606"/>
      <c r="G36" s="606"/>
      <c r="H36" s="606"/>
      <c r="I36" s="606"/>
      <c r="J36" s="606"/>
      <c r="K36" s="606"/>
      <c r="L36" s="606"/>
      <c r="M36" s="606"/>
      <c r="N36" s="606"/>
      <c r="O36" s="606"/>
      <c r="P36" s="606"/>
      <c r="Q36" s="607"/>
      <c r="R36" s="608">
        <v>140309</v>
      </c>
      <c r="S36" s="609"/>
      <c r="T36" s="609"/>
      <c r="U36" s="609"/>
      <c r="V36" s="609"/>
      <c r="W36" s="609"/>
      <c r="X36" s="609"/>
      <c r="Y36" s="610"/>
      <c r="Z36" s="646">
        <v>0.7</v>
      </c>
      <c r="AA36" s="646"/>
      <c r="AB36" s="646"/>
      <c r="AC36" s="646"/>
      <c r="AD36" s="647" t="s">
        <v>122</v>
      </c>
      <c r="AE36" s="647"/>
      <c r="AF36" s="647"/>
      <c r="AG36" s="647"/>
      <c r="AH36" s="647"/>
      <c r="AI36" s="647"/>
      <c r="AJ36" s="647"/>
      <c r="AK36" s="647"/>
      <c r="AL36" s="611" t="s">
        <v>122</v>
      </c>
      <c r="AM36" s="612"/>
      <c r="AN36" s="612"/>
      <c r="AO36" s="648"/>
      <c r="AP36" s="206"/>
      <c r="AQ36" s="657" t="s">
        <v>314</v>
      </c>
      <c r="AR36" s="658"/>
      <c r="AS36" s="658"/>
      <c r="AT36" s="658"/>
      <c r="AU36" s="658"/>
      <c r="AV36" s="658"/>
      <c r="AW36" s="658"/>
      <c r="AX36" s="658"/>
      <c r="AY36" s="659"/>
      <c r="AZ36" s="660">
        <v>2813744</v>
      </c>
      <c r="BA36" s="661"/>
      <c r="BB36" s="661"/>
      <c r="BC36" s="661"/>
      <c r="BD36" s="661"/>
      <c r="BE36" s="661"/>
      <c r="BF36" s="662"/>
      <c r="BG36" s="663" t="s">
        <v>315</v>
      </c>
      <c r="BH36" s="664"/>
      <c r="BI36" s="664"/>
      <c r="BJ36" s="664"/>
      <c r="BK36" s="664"/>
      <c r="BL36" s="664"/>
      <c r="BM36" s="664"/>
      <c r="BN36" s="664"/>
      <c r="BO36" s="664"/>
      <c r="BP36" s="664"/>
      <c r="BQ36" s="664"/>
      <c r="BR36" s="664"/>
      <c r="BS36" s="664"/>
      <c r="BT36" s="664"/>
      <c r="BU36" s="665"/>
      <c r="BV36" s="660">
        <v>2209</v>
      </c>
      <c r="BW36" s="661"/>
      <c r="BX36" s="661"/>
      <c r="BY36" s="661"/>
      <c r="BZ36" s="661"/>
      <c r="CA36" s="661"/>
      <c r="CB36" s="662"/>
      <c r="CD36" s="605" t="s">
        <v>316</v>
      </c>
      <c r="CE36" s="606"/>
      <c r="CF36" s="606"/>
      <c r="CG36" s="606"/>
      <c r="CH36" s="606"/>
      <c r="CI36" s="606"/>
      <c r="CJ36" s="606"/>
      <c r="CK36" s="606"/>
      <c r="CL36" s="606"/>
      <c r="CM36" s="606"/>
      <c r="CN36" s="606"/>
      <c r="CO36" s="606"/>
      <c r="CP36" s="606"/>
      <c r="CQ36" s="607"/>
      <c r="CR36" s="608">
        <v>6070424</v>
      </c>
      <c r="CS36" s="609"/>
      <c r="CT36" s="609"/>
      <c r="CU36" s="609"/>
      <c r="CV36" s="609"/>
      <c r="CW36" s="609"/>
      <c r="CX36" s="609"/>
      <c r="CY36" s="610"/>
      <c r="CZ36" s="611">
        <v>29.6</v>
      </c>
      <c r="DA36" s="623"/>
      <c r="DB36" s="623"/>
      <c r="DC36" s="624"/>
      <c r="DD36" s="614">
        <v>3062083</v>
      </c>
      <c r="DE36" s="609"/>
      <c r="DF36" s="609"/>
      <c r="DG36" s="609"/>
      <c r="DH36" s="609"/>
      <c r="DI36" s="609"/>
      <c r="DJ36" s="609"/>
      <c r="DK36" s="610"/>
      <c r="DL36" s="614">
        <v>937440</v>
      </c>
      <c r="DM36" s="609"/>
      <c r="DN36" s="609"/>
      <c r="DO36" s="609"/>
      <c r="DP36" s="609"/>
      <c r="DQ36" s="609"/>
      <c r="DR36" s="609"/>
      <c r="DS36" s="609"/>
      <c r="DT36" s="609"/>
      <c r="DU36" s="609"/>
      <c r="DV36" s="610"/>
      <c r="DW36" s="611">
        <v>10.3</v>
      </c>
      <c r="DX36" s="623"/>
      <c r="DY36" s="623"/>
      <c r="DZ36" s="623"/>
      <c r="EA36" s="623"/>
      <c r="EB36" s="623"/>
      <c r="EC36" s="635"/>
    </row>
    <row r="37" spans="2:133" ht="11.25" customHeight="1" x14ac:dyDescent="0.2">
      <c r="B37" s="605" t="s">
        <v>317</v>
      </c>
      <c r="C37" s="606"/>
      <c r="D37" s="606"/>
      <c r="E37" s="606"/>
      <c r="F37" s="606"/>
      <c r="G37" s="606"/>
      <c r="H37" s="606"/>
      <c r="I37" s="606"/>
      <c r="J37" s="606"/>
      <c r="K37" s="606"/>
      <c r="L37" s="606"/>
      <c r="M37" s="606"/>
      <c r="N37" s="606"/>
      <c r="O37" s="606"/>
      <c r="P37" s="606"/>
      <c r="Q37" s="607"/>
      <c r="R37" s="608">
        <v>246689</v>
      </c>
      <c r="S37" s="609"/>
      <c r="T37" s="609"/>
      <c r="U37" s="609"/>
      <c r="V37" s="609"/>
      <c r="W37" s="609"/>
      <c r="X37" s="609"/>
      <c r="Y37" s="610"/>
      <c r="Z37" s="646">
        <v>1.2</v>
      </c>
      <c r="AA37" s="646"/>
      <c r="AB37" s="646"/>
      <c r="AC37" s="646"/>
      <c r="AD37" s="647">
        <v>1029</v>
      </c>
      <c r="AE37" s="647"/>
      <c r="AF37" s="647"/>
      <c r="AG37" s="647"/>
      <c r="AH37" s="647"/>
      <c r="AI37" s="647"/>
      <c r="AJ37" s="647"/>
      <c r="AK37" s="647"/>
      <c r="AL37" s="611">
        <v>0</v>
      </c>
      <c r="AM37" s="612"/>
      <c r="AN37" s="612"/>
      <c r="AO37" s="648"/>
      <c r="AQ37" s="641" t="s">
        <v>318</v>
      </c>
      <c r="AR37" s="642"/>
      <c r="AS37" s="642"/>
      <c r="AT37" s="642"/>
      <c r="AU37" s="642"/>
      <c r="AV37" s="642"/>
      <c r="AW37" s="642"/>
      <c r="AX37" s="642"/>
      <c r="AY37" s="643"/>
      <c r="AZ37" s="608">
        <v>1334625</v>
      </c>
      <c r="BA37" s="609"/>
      <c r="BB37" s="609"/>
      <c r="BC37" s="609"/>
      <c r="BD37" s="621"/>
      <c r="BE37" s="621"/>
      <c r="BF37" s="644"/>
      <c r="BG37" s="605" t="s">
        <v>319</v>
      </c>
      <c r="BH37" s="606"/>
      <c r="BI37" s="606"/>
      <c r="BJ37" s="606"/>
      <c r="BK37" s="606"/>
      <c r="BL37" s="606"/>
      <c r="BM37" s="606"/>
      <c r="BN37" s="606"/>
      <c r="BO37" s="606"/>
      <c r="BP37" s="606"/>
      <c r="BQ37" s="606"/>
      <c r="BR37" s="606"/>
      <c r="BS37" s="606"/>
      <c r="BT37" s="606"/>
      <c r="BU37" s="607"/>
      <c r="BV37" s="608">
        <v>-21971</v>
      </c>
      <c r="BW37" s="609"/>
      <c r="BX37" s="609"/>
      <c r="BY37" s="609"/>
      <c r="BZ37" s="609"/>
      <c r="CA37" s="609"/>
      <c r="CB37" s="645"/>
      <c r="CD37" s="605" t="s">
        <v>320</v>
      </c>
      <c r="CE37" s="606"/>
      <c r="CF37" s="606"/>
      <c r="CG37" s="606"/>
      <c r="CH37" s="606"/>
      <c r="CI37" s="606"/>
      <c r="CJ37" s="606"/>
      <c r="CK37" s="606"/>
      <c r="CL37" s="606"/>
      <c r="CM37" s="606"/>
      <c r="CN37" s="606"/>
      <c r="CO37" s="606"/>
      <c r="CP37" s="606"/>
      <c r="CQ37" s="607"/>
      <c r="CR37" s="608">
        <v>2217674</v>
      </c>
      <c r="CS37" s="621"/>
      <c r="CT37" s="621"/>
      <c r="CU37" s="621"/>
      <c r="CV37" s="621"/>
      <c r="CW37" s="621"/>
      <c r="CX37" s="621"/>
      <c r="CY37" s="622"/>
      <c r="CZ37" s="611">
        <v>10.8</v>
      </c>
      <c r="DA37" s="623"/>
      <c r="DB37" s="623"/>
      <c r="DC37" s="624"/>
      <c r="DD37" s="614">
        <v>673347</v>
      </c>
      <c r="DE37" s="621"/>
      <c r="DF37" s="621"/>
      <c r="DG37" s="621"/>
      <c r="DH37" s="621"/>
      <c r="DI37" s="621"/>
      <c r="DJ37" s="621"/>
      <c r="DK37" s="622"/>
      <c r="DL37" s="614">
        <v>516734</v>
      </c>
      <c r="DM37" s="621"/>
      <c r="DN37" s="621"/>
      <c r="DO37" s="621"/>
      <c r="DP37" s="621"/>
      <c r="DQ37" s="621"/>
      <c r="DR37" s="621"/>
      <c r="DS37" s="621"/>
      <c r="DT37" s="621"/>
      <c r="DU37" s="621"/>
      <c r="DV37" s="622"/>
      <c r="DW37" s="611">
        <v>5.7</v>
      </c>
      <c r="DX37" s="623"/>
      <c r="DY37" s="623"/>
      <c r="DZ37" s="623"/>
      <c r="EA37" s="623"/>
      <c r="EB37" s="623"/>
      <c r="EC37" s="635"/>
    </row>
    <row r="38" spans="2:133" ht="11.25" customHeight="1" x14ac:dyDescent="0.2">
      <c r="B38" s="605" t="s">
        <v>321</v>
      </c>
      <c r="C38" s="606"/>
      <c r="D38" s="606"/>
      <c r="E38" s="606"/>
      <c r="F38" s="606"/>
      <c r="G38" s="606"/>
      <c r="H38" s="606"/>
      <c r="I38" s="606"/>
      <c r="J38" s="606"/>
      <c r="K38" s="606"/>
      <c r="L38" s="606"/>
      <c r="M38" s="606"/>
      <c r="N38" s="606"/>
      <c r="O38" s="606"/>
      <c r="P38" s="606"/>
      <c r="Q38" s="607"/>
      <c r="R38" s="608">
        <v>4447100</v>
      </c>
      <c r="S38" s="609"/>
      <c r="T38" s="609"/>
      <c r="U38" s="609"/>
      <c r="V38" s="609"/>
      <c r="W38" s="609"/>
      <c r="X38" s="609"/>
      <c r="Y38" s="610"/>
      <c r="Z38" s="646">
        <v>21.4</v>
      </c>
      <c r="AA38" s="646"/>
      <c r="AB38" s="646"/>
      <c r="AC38" s="646"/>
      <c r="AD38" s="647" t="s">
        <v>122</v>
      </c>
      <c r="AE38" s="647"/>
      <c r="AF38" s="647"/>
      <c r="AG38" s="647"/>
      <c r="AH38" s="647"/>
      <c r="AI38" s="647"/>
      <c r="AJ38" s="647"/>
      <c r="AK38" s="647"/>
      <c r="AL38" s="611" t="s">
        <v>122</v>
      </c>
      <c r="AM38" s="612"/>
      <c r="AN38" s="612"/>
      <c r="AO38" s="648"/>
      <c r="AQ38" s="641" t="s">
        <v>322</v>
      </c>
      <c r="AR38" s="642"/>
      <c r="AS38" s="642"/>
      <c r="AT38" s="642"/>
      <c r="AU38" s="642"/>
      <c r="AV38" s="642"/>
      <c r="AW38" s="642"/>
      <c r="AX38" s="642"/>
      <c r="AY38" s="643"/>
      <c r="AZ38" s="608">
        <v>522501</v>
      </c>
      <c r="BA38" s="609"/>
      <c r="BB38" s="609"/>
      <c r="BC38" s="609"/>
      <c r="BD38" s="621"/>
      <c r="BE38" s="621"/>
      <c r="BF38" s="644"/>
      <c r="BG38" s="605" t="s">
        <v>323</v>
      </c>
      <c r="BH38" s="606"/>
      <c r="BI38" s="606"/>
      <c r="BJ38" s="606"/>
      <c r="BK38" s="606"/>
      <c r="BL38" s="606"/>
      <c r="BM38" s="606"/>
      <c r="BN38" s="606"/>
      <c r="BO38" s="606"/>
      <c r="BP38" s="606"/>
      <c r="BQ38" s="606"/>
      <c r="BR38" s="606"/>
      <c r="BS38" s="606"/>
      <c r="BT38" s="606"/>
      <c r="BU38" s="607"/>
      <c r="BV38" s="608">
        <v>1918</v>
      </c>
      <c r="BW38" s="609"/>
      <c r="BX38" s="609"/>
      <c r="BY38" s="609"/>
      <c r="BZ38" s="609"/>
      <c r="CA38" s="609"/>
      <c r="CB38" s="645"/>
      <c r="CD38" s="605" t="s">
        <v>324</v>
      </c>
      <c r="CE38" s="606"/>
      <c r="CF38" s="606"/>
      <c r="CG38" s="606"/>
      <c r="CH38" s="606"/>
      <c r="CI38" s="606"/>
      <c r="CJ38" s="606"/>
      <c r="CK38" s="606"/>
      <c r="CL38" s="606"/>
      <c r="CM38" s="606"/>
      <c r="CN38" s="606"/>
      <c r="CO38" s="606"/>
      <c r="CP38" s="606"/>
      <c r="CQ38" s="607"/>
      <c r="CR38" s="608">
        <v>830464</v>
      </c>
      <c r="CS38" s="609"/>
      <c r="CT38" s="609"/>
      <c r="CU38" s="609"/>
      <c r="CV38" s="609"/>
      <c r="CW38" s="609"/>
      <c r="CX38" s="609"/>
      <c r="CY38" s="610"/>
      <c r="CZ38" s="611">
        <v>4.0999999999999996</v>
      </c>
      <c r="DA38" s="623"/>
      <c r="DB38" s="623"/>
      <c r="DC38" s="624"/>
      <c r="DD38" s="614">
        <v>640531</v>
      </c>
      <c r="DE38" s="609"/>
      <c r="DF38" s="609"/>
      <c r="DG38" s="609"/>
      <c r="DH38" s="609"/>
      <c r="DI38" s="609"/>
      <c r="DJ38" s="609"/>
      <c r="DK38" s="610"/>
      <c r="DL38" s="614">
        <v>640531</v>
      </c>
      <c r="DM38" s="609"/>
      <c r="DN38" s="609"/>
      <c r="DO38" s="609"/>
      <c r="DP38" s="609"/>
      <c r="DQ38" s="609"/>
      <c r="DR38" s="609"/>
      <c r="DS38" s="609"/>
      <c r="DT38" s="609"/>
      <c r="DU38" s="609"/>
      <c r="DV38" s="610"/>
      <c r="DW38" s="611">
        <v>7</v>
      </c>
      <c r="DX38" s="623"/>
      <c r="DY38" s="623"/>
      <c r="DZ38" s="623"/>
      <c r="EA38" s="623"/>
      <c r="EB38" s="623"/>
      <c r="EC38" s="635"/>
    </row>
    <row r="39" spans="2:133" ht="11.25" customHeight="1" x14ac:dyDescent="0.2">
      <c r="B39" s="605" t="s">
        <v>325</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326</v>
      </c>
      <c r="AR39" s="642"/>
      <c r="AS39" s="642"/>
      <c r="AT39" s="642"/>
      <c r="AU39" s="642"/>
      <c r="AV39" s="642"/>
      <c r="AW39" s="642"/>
      <c r="AX39" s="642"/>
      <c r="AY39" s="643"/>
      <c r="AZ39" s="608">
        <v>126154</v>
      </c>
      <c r="BA39" s="609"/>
      <c r="BB39" s="609"/>
      <c r="BC39" s="609"/>
      <c r="BD39" s="621"/>
      <c r="BE39" s="621"/>
      <c r="BF39" s="644"/>
      <c r="BG39" s="605" t="s">
        <v>327</v>
      </c>
      <c r="BH39" s="606"/>
      <c r="BI39" s="606"/>
      <c r="BJ39" s="606"/>
      <c r="BK39" s="606"/>
      <c r="BL39" s="606"/>
      <c r="BM39" s="606"/>
      <c r="BN39" s="606"/>
      <c r="BO39" s="606"/>
      <c r="BP39" s="606"/>
      <c r="BQ39" s="606"/>
      <c r="BR39" s="606"/>
      <c r="BS39" s="606"/>
      <c r="BT39" s="606"/>
      <c r="BU39" s="607"/>
      <c r="BV39" s="608">
        <v>2552</v>
      </c>
      <c r="BW39" s="609"/>
      <c r="BX39" s="609"/>
      <c r="BY39" s="609"/>
      <c r="BZ39" s="609"/>
      <c r="CA39" s="609"/>
      <c r="CB39" s="645"/>
      <c r="CD39" s="605" t="s">
        <v>328</v>
      </c>
      <c r="CE39" s="606"/>
      <c r="CF39" s="606"/>
      <c r="CG39" s="606"/>
      <c r="CH39" s="606"/>
      <c r="CI39" s="606"/>
      <c r="CJ39" s="606"/>
      <c r="CK39" s="606"/>
      <c r="CL39" s="606"/>
      <c r="CM39" s="606"/>
      <c r="CN39" s="606"/>
      <c r="CO39" s="606"/>
      <c r="CP39" s="606"/>
      <c r="CQ39" s="607"/>
      <c r="CR39" s="608">
        <v>65470</v>
      </c>
      <c r="CS39" s="621"/>
      <c r="CT39" s="621"/>
      <c r="CU39" s="621"/>
      <c r="CV39" s="621"/>
      <c r="CW39" s="621"/>
      <c r="CX39" s="621"/>
      <c r="CY39" s="622"/>
      <c r="CZ39" s="611">
        <v>0.3</v>
      </c>
      <c r="DA39" s="623"/>
      <c r="DB39" s="623"/>
      <c r="DC39" s="624"/>
      <c r="DD39" s="614">
        <v>16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329</v>
      </c>
      <c r="C40" s="606"/>
      <c r="D40" s="606"/>
      <c r="E40" s="606"/>
      <c r="F40" s="606"/>
      <c r="G40" s="606"/>
      <c r="H40" s="606"/>
      <c r="I40" s="606"/>
      <c r="J40" s="606"/>
      <c r="K40" s="606"/>
      <c r="L40" s="606"/>
      <c r="M40" s="606"/>
      <c r="N40" s="606"/>
      <c r="O40" s="606"/>
      <c r="P40" s="606"/>
      <c r="Q40" s="607"/>
      <c r="R40" s="608">
        <v>16100</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330</v>
      </c>
      <c r="AR40" s="642"/>
      <c r="AS40" s="642"/>
      <c r="AT40" s="642"/>
      <c r="AU40" s="642"/>
      <c r="AV40" s="642"/>
      <c r="AW40" s="642"/>
      <c r="AX40" s="642"/>
      <c r="AY40" s="643"/>
      <c r="AZ40" s="608" t="s">
        <v>122</v>
      </c>
      <c r="BA40" s="609"/>
      <c r="BB40" s="609"/>
      <c r="BC40" s="609"/>
      <c r="BD40" s="621"/>
      <c r="BE40" s="621"/>
      <c r="BF40" s="644"/>
      <c r="BG40" s="649" t="s">
        <v>331</v>
      </c>
      <c r="BH40" s="650"/>
      <c r="BI40" s="650"/>
      <c r="BJ40" s="650"/>
      <c r="BK40" s="650"/>
      <c r="BL40" s="202"/>
      <c r="BM40" s="606" t="s">
        <v>332</v>
      </c>
      <c r="BN40" s="606"/>
      <c r="BO40" s="606"/>
      <c r="BP40" s="606"/>
      <c r="BQ40" s="606"/>
      <c r="BR40" s="606"/>
      <c r="BS40" s="606"/>
      <c r="BT40" s="606"/>
      <c r="BU40" s="607"/>
      <c r="BV40" s="608">
        <v>92</v>
      </c>
      <c r="BW40" s="609"/>
      <c r="BX40" s="609"/>
      <c r="BY40" s="609"/>
      <c r="BZ40" s="609"/>
      <c r="CA40" s="609"/>
      <c r="CB40" s="645"/>
      <c r="CD40" s="605" t="s">
        <v>333</v>
      </c>
      <c r="CE40" s="606"/>
      <c r="CF40" s="606"/>
      <c r="CG40" s="606"/>
      <c r="CH40" s="606"/>
      <c r="CI40" s="606"/>
      <c r="CJ40" s="606"/>
      <c r="CK40" s="606"/>
      <c r="CL40" s="606"/>
      <c r="CM40" s="606"/>
      <c r="CN40" s="606"/>
      <c r="CO40" s="606"/>
      <c r="CP40" s="606"/>
      <c r="CQ40" s="607"/>
      <c r="CR40" s="608">
        <v>430620</v>
      </c>
      <c r="CS40" s="609"/>
      <c r="CT40" s="609"/>
      <c r="CU40" s="609"/>
      <c r="CV40" s="609"/>
      <c r="CW40" s="609"/>
      <c r="CX40" s="609"/>
      <c r="CY40" s="610"/>
      <c r="CZ40" s="611">
        <v>2.1</v>
      </c>
      <c r="DA40" s="623"/>
      <c r="DB40" s="623"/>
      <c r="DC40" s="624"/>
      <c r="DD40" s="614">
        <v>416720</v>
      </c>
      <c r="DE40" s="609"/>
      <c r="DF40" s="609"/>
      <c r="DG40" s="609"/>
      <c r="DH40" s="609"/>
      <c r="DI40" s="609"/>
      <c r="DJ40" s="609"/>
      <c r="DK40" s="610"/>
      <c r="DL40" s="614">
        <v>416720</v>
      </c>
      <c r="DM40" s="609"/>
      <c r="DN40" s="609"/>
      <c r="DO40" s="609"/>
      <c r="DP40" s="609"/>
      <c r="DQ40" s="609"/>
      <c r="DR40" s="609"/>
      <c r="DS40" s="609"/>
      <c r="DT40" s="609"/>
      <c r="DU40" s="609"/>
      <c r="DV40" s="610"/>
      <c r="DW40" s="611">
        <v>4.5999999999999996</v>
      </c>
      <c r="DX40" s="623"/>
      <c r="DY40" s="623"/>
      <c r="DZ40" s="623"/>
      <c r="EA40" s="623"/>
      <c r="EB40" s="623"/>
      <c r="EC40" s="635"/>
    </row>
    <row r="41" spans="2:133" ht="11.25" customHeight="1" x14ac:dyDescent="0.2">
      <c r="B41" s="589" t="s">
        <v>334</v>
      </c>
      <c r="C41" s="590"/>
      <c r="D41" s="590"/>
      <c r="E41" s="590"/>
      <c r="F41" s="590"/>
      <c r="G41" s="590"/>
      <c r="H41" s="590"/>
      <c r="I41" s="590"/>
      <c r="J41" s="590"/>
      <c r="K41" s="590"/>
      <c r="L41" s="590"/>
      <c r="M41" s="590"/>
      <c r="N41" s="590"/>
      <c r="O41" s="590"/>
      <c r="P41" s="590"/>
      <c r="Q41" s="591"/>
      <c r="R41" s="592">
        <v>20828877</v>
      </c>
      <c r="S41" s="633"/>
      <c r="T41" s="633"/>
      <c r="U41" s="633"/>
      <c r="V41" s="633"/>
      <c r="W41" s="633"/>
      <c r="X41" s="633"/>
      <c r="Y41" s="636"/>
      <c r="Z41" s="637">
        <v>100</v>
      </c>
      <c r="AA41" s="637"/>
      <c r="AB41" s="637"/>
      <c r="AC41" s="637"/>
      <c r="AD41" s="638">
        <v>9093250</v>
      </c>
      <c r="AE41" s="638"/>
      <c r="AF41" s="638"/>
      <c r="AG41" s="638"/>
      <c r="AH41" s="638"/>
      <c r="AI41" s="638"/>
      <c r="AJ41" s="638"/>
      <c r="AK41" s="638"/>
      <c r="AL41" s="595">
        <v>100</v>
      </c>
      <c r="AM41" s="639"/>
      <c r="AN41" s="639"/>
      <c r="AO41" s="640"/>
      <c r="AQ41" s="641" t="s">
        <v>335</v>
      </c>
      <c r="AR41" s="642"/>
      <c r="AS41" s="642"/>
      <c r="AT41" s="642"/>
      <c r="AU41" s="642"/>
      <c r="AV41" s="642"/>
      <c r="AW41" s="642"/>
      <c r="AX41" s="642"/>
      <c r="AY41" s="643"/>
      <c r="AZ41" s="608">
        <v>148425</v>
      </c>
      <c r="BA41" s="609"/>
      <c r="BB41" s="609"/>
      <c r="BC41" s="609"/>
      <c r="BD41" s="621"/>
      <c r="BE41" s="621"/>
      <c r="BF41" s="644"/>
      <c r="BG41" s="649"/>
      <c r="BH41" s="650"/>
      <c r="BI41" s="650"/>
      <c r="BJ41" s="650"/>
      <c r="BK41" s="650"/>
      <c r="BL41" s="202"/>
      <c r="BM41" s="606" t="s">
        <v>336</v>
      </c>
      <c r="BN41" s="606"/>
      <c r="BO41" s="606"/>
      <c r="BP41" s="606"/>
      <c r="BQ41" s="606"/>
      <c r="BR41" s="606"/>
      <c r="BS41" s="606"/>
      <c r="BT41" s="606"/>
      <c r="BU41" s="607"/>
      <c r="BV41" s="608">
        <v>2</v>
      </c>
      <c r="BW41" s="609"/>
      <c r="BX41" s="609"/>
      <c r="BY41" s="609"/>
      <c r="BZ41" s="609"/>
      <c r="CA41" s="609"/>
      <c r="CB41" s="645"/>
      <c r="CD41" s="605" t="s">
        <v>337</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338</v>
      </c>
      <c r="AR42" s="654"/>
      <c r="AS42" s="654"/>
      <c r="AT42" s="654"/>
      <c r="AU42" s="654"/>
      <c r="AV42" s="654"/>
      <c r="AW42" s="654"/>
      <c r="AX42" s="654"/>
      <c r="AY42" s="655"/>
      <c r="AZ42" s="592">
        <v>682039</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535</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4429141</v>
      </c>
      <c r="CS42" s="621"/>
      <c r="CT42" s="621"/>
      <c r="CU42" s="621"/>
      <c r="CV42" s="621"/>
      <c r="CW42" s="621"/>
      <c r="CX42" s="621"/>
      <c r="CY42" s="622"/>
      <c r="CZ42" s="611">
        <v>21.6</v>
      </c>
      <c r="DA42" s="623"/>
      <c r="DB42" s="623"/>
      <c r="DC42" s="624"/>
      <c r="DD42" s="614">
        <v>279704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341</v>
      </c>
      <c r="CD43" s="605" t="s">
        <v>342</v>
      </c>
      <c r="CE43" s="606"/>
      <c r="CF43" s="606"/>
      <c r="CG43" s="606"/>
      <c r="CH43" s="606"/>
      <c r="CI43" s="606"/>
      <c r="CJ43" s="606"/>
      <c r="CK43" s="606"/>
      <c r="CL43" s="606"/>
      <c r="CM43" s="606"/>
      <c r="CN43" s="606"/>
      <c r="CO43" s="606"/>
      <c r="CP43" s="606"/>
      <c r="CQ43" s="607"/>
      <c r="CR43" s="608">
        <v>40440</v>
      </c>
      <c r="CS43" s="621"/>
      <c r="CT43" s="621"/>
      <c r="CU43" s="621"/>
      <c r="CV43" s="621"/>
      <c r="CW43" s="621"/>
      <c r="CX43" s="621"/>
      <c r="CY43" s="622"/>
      <c r="CZ43" s="611">
        <v>0.2</v>
      </c>
      <c r="DA43" s="623"/>
      <c r="DB43" s="623"/>
      <c r="DC43" s="624"/>
      <c r="DD43" s="614">
        <v>34703</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291</v>
      </c>
      <c r="CE44" s="628"/>
      <c r="CF44" s="605" t="s">
        <v>344</v>
      </c>
      <c r="CG44" s="606"/>
      <c r="CH44" s="606"/>
      <c r="CI44" s="606"/>
      <c r="CJ44" s="606"/>
      <c r="CK44" s="606"/>
      <c r="CL44" s="606"/>
      <c r="CM44" s="606"/>
      <c r="CN44" s="606"/>
      <c r="CO44" s="606"/>
      <c r="CP44" s="606"/>
      <c r="CQ44" s="607"/>
      <c r="CR44" s="608">
        <v>4129684</v>
      </c>
      <c r="CS44" s="609"/>
      <c r="CT44" s="609"/>
      <c r="CU44" s="609"/>
      <c r="CV44" s="609"/>
      <c r="CW44" s="609"/>
      <c r="CX44" s="609"/>
      <c r="CY44" s="610"/>
      <c r="CZ44" s="611">
        <v>20.100000000000001</v>
      </c>
      <c r="DA44" s="612"/>
      <c r="DB44" s="612"/>
      <c r="DC44" s="613"/>
      <c r="DD44" s="614">
        <v>277421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2591877</v>
      </c>
      <c r="CS45" s="621"/>
      <c r="CT45" s="621"/>
      <c r="CU45" s="621"/>
      <c r="CV45" s="621"/>
      <c r="CW45" s="621"/>
      <c r="CX45" s="621"/>
      <c r="CY45" s="622"/>
      <c r="CZ45" s="611">
        <v>12.6</v>
      </c>
      <c r="DA45" s="623"/>
      <c r="DB45" s="623"/>
      <c r="DC45" s="624"/>
      <c r="DD45" s="614">
        <v>141389</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347</v>
      </c>
      <c r="CG46" s="606"/>
      <c r="CH46" s="606"/>
      <c r="CI46" s="606"/>
      <c r="CJ46" s="606"/>
      <c r="CK46" s="606"/>
      <c r="CL46" s="606"/>
      <c r="CM46" s="606"/>
      <c r="CN46" s="606"/>
      <c r="CO46" s="606"/>
      <c r="CP46" s="606"/>
      <c r="CQ46" s="607"/>
      <c r="CR46" s="608">
        <v>1456848</v>
      </c>
      <c r="CS46" s="609"/>
      <c r="CT46" s="609"/>
      <c r="CU46" s="609"/>
      <c r="CV46" s="609"/>
      <c r="CW46" s="609"/>
      <c r="CX46" s="609"/>
      <c r="CY46" s="610"/>
      <c r="CZ46" s="611">
        <v>7.1</v>
      </c>
      <c r="DA46" s="612"/>
      <c r="DB46" s="612"/>
      <c r="DC46" s="613"/>
      <c r="DD46" s="614">
        <v>132395</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348</v>
      </c>
      <c r="CG47" s="606"/>
      <c r="CH47" s="606"/>
      <c r="CI47" s="606"/>
      <c r="CJ47" s="606"/>
      <c r="CK47" s="606"/>
      <c r="CL47" s="606"/>
      <c r="CM47" s="606"/>
      <c r="CN47" s="606"/>
      <c r="CO47" s="606"/>
      <c r="CP47" s="606"/>
      <c r="CQ47" s="607"/>
      <c r="CR47" s="608">
        <v>299457</v>
      </c>
      <c r="CS47" s="621"/>
      <c r="CT47" s="621"/>
      <c r="CU47" s="621"/>
      <c r="CV47" s="621"/>
      <c r="CW47" s="621"/>
      <c r="CX47" s="621"/>
      <c r="CY47" s="622"/>
      <c r="CZ47" s="611">
        <v>1.5</v>
      </c>
      <c r="DA47" s="623"/>
      <c r="DB47" s="623"/>
      <c r="DC47" s="624"/>
      <c r="DD47" s="614">
        <v>2283</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350</v>
      </c>
      <c r="CE49" s="590"/>
      <c r="CF49" s="590"/>
      <c r="CG49" s="590"/>
      <c r="CH49" s="590"/>
      <c r="CI49" s="590"/>
      <c r="CJ49" s="590"/>
      <c r="CK49" s="590"/>
      <c r="CL49" s="590"/>
      <c r="CM49" s="590"/>
      <c r="CN49" s="590"/>
      <c r="CO49" s="590"/>
      <c r="CP49" s="590"/>
      <c r="CQ49" s="591"/>
      <c r="CR49" s="592">
        <v>20497994</v>
      </c>
      <c r="CS49" s="593"/>
      <c r="CT49" s="593"/>
      <c r="CU49" s="593"/>
      <c r="CV49" s="593"/>
      <c r="CW49" s="593"/>
      <c r="CX49" s="593"/>
      <c r="CY49" s="594"/>
      <c r="CZ49" s="595">
        <v>100</v>
      </c>
      <c r="DA49" s="596"/>
      <c r="DB49" s="596"/>
      <c r="DC49" s="597"/>
      <c r="DD49" s="598">
        <v>10871677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jFCM6MMq3TVpirBTlLKDOUp0OVdGOZ5DUbx/36kWk8XT2EgomoWWSV09zZkejrikfrxV2v/Q8xSnjkHGwMAOpw==" saltValue="9ljoOtx8rgAXPjFlUur4d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1"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373</v>
      </c>
      <c r="C7" s="1035"/>
      <c r="D7" s="1035"/>
      <c r="E7" s="1035"/>
      <c r="F7" s="1035"/>
      <c r="G7" s="1035"/>
      <c r="H7" s="1035"/>
      <c r="I7" s="1035"/>
      <c r="J7" s="1035"/>
      <c r="K7" s="1035"/>
      <c r="L7" s="1035"/>
      <c r="M7" s="1035"/>
      <c r="N7" s="1035"/>
      <c r="O7" s="1035"/>
      <c r="P7" s="1036"/>
      <c r="Q7" s="1089">
        <v>20829</v>
      </c>
      <c r="R7" s="1090"/>
      <c r="S7" s="1090"/>
      <c r="T7" s="1090"/>
      <c r="U7" s="1090"/>
      <c r="V7" s="1090">
        <v>20498</v>
      </c>
      <c r="W7" s="1090"/>
      <c r="X7" s="1090"/>
      <c r="Y7" s="1090"/>
      <c r="Z7" s="1090"/>
      <c r="AA7" s="1090">
        <v>331</v>
      </c>
      <c r="AB7" s="1090"/>
      <c r="AC7" s="1090"/>
      <c r="AD7" s="1090"/>
      <c r="AE7" s="1091"/>
      <c r="AF7" s="1092">
        <v>204</v>
      </c>
      <c r="AG7" s="1093"/>
      <c r="AH7" s="1093"/>
      <c r="AI7" s="1093"/>
      <c r="AJ7" s="1094"/>
      <c r="AK7" s="1095">
        <v>1143</v>
      </c>
      <c r="AL7" s="1096"/>
      <c r="AM7" s="1096"/>
      <c r="AN7" s="1096"/>
      <c r="AO7" s="1096"/>
      <c r="AP7" s="1096">
        <v>30562</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550</v>
      </c>
      <c r="BT7" s="1087"/>
      <c r="BU7" s="1087"/>
      <c r="BV7" s="1087"/>
      <c r="BW7" s="1087"/>
      <c r="BX7" s="1087"/>
      <c r="BY7" s="1087"/>
      <c r="BZ7" s="1087"/>
      <c r="CA7" s="1087"/>
      <c r="CB7" s="1087"/>
      <c r="CC7" s="1087"/>
      <c r="CD7" s="1087"/>
      <c r="CE7" s="1087"/>
      <c r="CF7" s="1087"/>
      <c r="CG7" s="1099"/>
      <c r="CH7" s="1083">
        <v>2</v>
      </c>
      <c r="CI7" s="1084"/>
      <c r="CJ7" s="1084"/>
      <c r="CK7" s="1084"/>
      <c r="CL7" s="1085"/>
      <c r="CM7" s="1083">
        <v>92</v>
      </c>
      <c r="CN7" s="1084"/>
      <c r="CO7" s="1084"/>
      <c r="CP7" s="1084"/>
      <c r="CQ7" s="1085"/>
      <c r="CR7" s="1083">
        <v>133</v>
      </c>
      <c r="CS7" s="1084"/>
      <c r="CT7" s="1084"/>
      <c r="CU7" s="1084"/>
      <c r="CV7" s="1085"/>
      <c r="CW7" s="1083" t="s">
        <v>551</v>
      </c>
      <c r="CX7" s="1084"/>
      <c r="CY7" s="1084"/>
      <c r="CZ7" s="1084"/>
      <c r="DA7" s="1085"/>
      <c r="DB7" s="1083" t="s">
        <v>551</v>
      </c>
      <c r="DC7" s="1084"/>
      <c r="DD7" s="1084"/>
      <c r="DE7" s="1084"/>
      <c r="DF7" s="1085"/>
      <c r="DG7" s="1083" t="s">
        <v>551</v>
      </c>
      <c r="DH7" s="1084"/>
      <c r="DI7" s="1084"/>
      <c r="DJ7" s="1084"/>
      <c r="DK7" s="1085"/>
      <c r="DL7" s="1083" t="s">
        <v>551</v>
      </c>
      <c r="DM7" s="1084"/>
      <c r="DN7" s="1084"/>
      <c r="DO7" s="1084"/>
      <c r="DP7" s="1085"/>
      <c r="DQ7" s="1083" t="s">
        <v>551</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552</v>
      </c>
      <c r="BT8" s="980"/>
      <c r="BU8" s="980"/>
      <c r="BV8" s="980"/>
      <c r="BW8" s="980"/>
      <c r="BX8" s="980"/>
      <c r="BY8" s="980"/>
      <c r="BZ8" s="980"/>
      <c r="CA8" s="980"/>
      <c r="CB8" s="980"/>
      <c r="CC8" s="980"/>
      <c r="CD8" s="980"/>
      <c r="CE8" s="980"/>
      <c r="CF8" s="980"/>
      <c r="CG8" s="1001"/>
      <c r="CH8" s="976">
        <v>-25</v>
      </c>
      <c r="CI8" s="977"/>
      <c r="CJ8" s="977"/>
      <c r="CK8" s="977"/>
      <c r="CL8" s="978"/>
      <c r="CM8" s="976">
        <v>59</v>
      </c>
      <c r="CN8" s="977"/>
      <c r="CO8" s="977"/>
      <c r="CP8" s="977"/>
      <c r="CQ8" s="978"/>
      <c r="CR8" s="976">
        <v>112</v>
      </c>
      <c r="CS8" s="977"/>
      <c r="CT8" s="977"/>
      <c r="CU8" s="977"/>
      <c r="CV8" s="978"/>
      <c r="CW8" s="976">
        <v>2</v>
      </c>
      <c r="CX8" s="977"/>
      <c r="CY8" s="977"/>
      <c r="CZ8" s="977"/>
      <c r="DA8" s="978"/>
      <c r="DB8" s="976" t="s">
        <v>551</v>
      </c>
      <c r="DC8" s="977"/>
      <c r="DD8" s="977"/>
      <c r="DE8" s="977"/>
      <c r="DF8" s="978"/>
      <c r="DG8" s="976" t="s">
        <v>551</v>
      </c>
      <c r="DH8" s="977"/>
      <c r="DI8" s="977"/>
      <c r="DJ8" s="977"/>
      <c r="DK8" s="978"/>
      <c r="DL8" s="976" t="s">
        <v>551</v>
      </c>
      <c r="DM8" s="977"/>
      <c r="DN8" s="977"/>
      <c r="DO8" s="977"/>
      <c r="DP8" s="978"/>
      <c r="DQ8" s="976" t="s">
        <v>551</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553</v>
      </c>
      <c r="BT9" s="980"/>
      <c r="BU9" s="980"/>
      <c r="BV9" s="980"/>
      <c r="BW9" s="980"/>
      <c r="BX9" s="980"/>
      <c r="BY9" s="980"/>
      <c r="BZ9" s="980"/>
      <c r="CA9" s="980"/>
      <c r="CB9" s="980"/>
      <c r="CC9" s="980"/>
      <c r="CD9" s="980"/>
      <c r="CE9" s="980"/>
      <c r="CF9" s="980"/>
      <c r="CG9" s="1001"/>
      <c r="CH9" s="976">
        <v>-1</v>
      </c>
      <c r="CI9" s="977"/>
      <c r="CJ9" s="977"/>
      <c r="CK9" s="977"/>
      <c r="CL9" s="978"/>
      <c r="CM9" s="976">
        <v>37</v>
      </c>
      <c r="CN9" s="977"/>
      <c r="CO9" s="977"/>
      <c r="CP9" s="977"/>
      <c r="CQ9" s="978"/>
      <c r="CR9" s="976">
        <v>30</v>
      </c>
      <c r="CS9" s="977"/>
      <c r="CT9" s="977"/>
      <c r="CU9" s="977"/>
      <c r="CV9" s="978"/>
      <c r="CW9" s="976">
        <v>30</v>
      </c>
      <c r="CX9" s="977"/>
      <c r="CY9" s="977"/>
      <c r="CZ9" s="977"/>
      <c r="DA9" s="978"/>
      <c r="DB9" s="976" t="s">
        <v>551</v>
      </c>
      <c r="DC9" s="977"/>
      <c r="DD9" s="977"/>
      <c r="DE9" s="977"/>
      <c r="DF9" s="978"/>
      <c r="DG9" s="976" t="s">
        <v>551</v>
      </c>
      <c r="DH9" s="977"/>
      <c r="DI9" s="977"/>
      <c r="DJ9" s="977"/>
      <c r="DK9" s="978"/>
      <c r="DL9" s="976" t="s">
        <v>551</v>
      </c>
      <c r="DM9" s="977"/>
      <c r="DN9" s="977"/>
      <c r="DO9" s="977"/>
      <c r="DP9" s="978"/>
      <c r="DQ9" s="976" t="s">
        <v>551</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374</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375</v>
      </c>
      <c r="B23" s="924" t="s">
        <v>376</v>
      </c>
      <c r="C23" s="925"/>
      <c r="D23" s="925"/>
      <c r="E23" s="925"/>
      <c r="F23" s="925"/>
      <c r="G23" s="925"/>
      <c r="H23" s="925"/>
      <c r="I23" s="925"/>
      <c r="J23" s="925"/>
      <c r="K23" s="925"/>
      <c r="L23" s="925"/>
      <c r="M23" s="925"/>
      <c r="N23" s="925"/>
      <c r="O23" s="925"/>
      <c r="P23" s="935"/>
      <c r="Q23" s="1054"/>
      <c r="R23" s="1048"/>
      <c r="S23" s="1048"/>
      <c r="T23" s="1048"/>
      <c r="U23" s="1048"/>
      <c r="V23" s="1048"/>
      <c r="W23" s="1048"/>
      <c r="X23" s="1048"/>
      <c r="Y23" s="1048"/>
      <c r="Z23" s="1048"/>
      <c r="AA23" s="1048"/>
      <c r="AB23" s="1048"/>
      <c r="AC23" s="1048"/>
      <c r="AD23" s="1048"/>
      <c r="AE23" s="1055"/>
      <c r="AF23" s="1056">
        <v>204</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377</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378</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356</v>
      </c>
      <c r="B26" s="983"/>
      <c r="C26" s="983"/>
      <c r="D26" s="983"/>
      <c r="E26" s="983"/>
      <c r="F26" s="983"/>
      <c r="G26" s="983"/>
      <c r="H26" s="983"/>
      <c r="I26" s="983"/>
      <c r="J26" s="983"/>
      <c r="K26" s="983"/>
      <c r="L26" s="983"/>
      <c r="M26" s="983"/>
      <c r="N26" s="983"/>
      <c r="O26" s="983"/>
      <c r="P26" s="984"/>
      <c r="Q26" s="988" t="s">
        <v>379</v>
      </c>
      <c r="R26" s="989"/>
      <c r="S26" s="989"/>
      <c r="T26" s="989"/>
      <c r="U26" s="990"/>
      <c r="V26" s="988" t="s">
        <v>380</v>
      </c>
      <c r="W26" s="989"/>
      <c r="X26" s="989"/>
      <c r="Y26" s="989"/>
      <c r="Z26" s="990"/>
      <c r="AA26" s="988" t="s">
        <v>381</v>
      </c>
      <c r="AB26" s="989"/>
      <c r="AC26" s="989"/>
      <c r="AD26" s="989"/>
      <c r="AE26" s="989"/>
      <c r="AF26" s="1042" t="s">
        <v>382</v>
      </c>
      <c r="AG26" s="995"/>
      <c r="AH26" s="995"/>
      <c r="AI26" s="995"/>
      <c r="AJ26" s="1043"/>
      <c r="AK26" s="989" t="s">
        <v>383</v>
      </c>
      <c r="AL26" s="989"/>
      <c r="AM26" s="989"/>
      <c r="AN26" s="989"/>
      <c r="AO26" s="990"/>
      <c r="AP26" s="988" t="s">
        <v>384</v>
      </c>
      <c r="AQ26" s="989"/>
      <c r="AR26" s="989"/>
      <c r="AS26" s="989"/>
      <c r="AT26" s="990"/>
      <c r="AU26" s="988" t="s">
        <v>385</v>
      </c>
      <c r="AV26" s="989"/>
      <c r="AW26" s="989"/>
      <c r="AX26" s="989"/>
      <c r="AY26" s="990"/>
      <c r="AZ26" s="988" t="s">
        <v>386</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387</v>
      </c>
      <c r="C28" s="1035"/>
      <c r="D28" s="1035"/>
      <c r="E28" s="1035"/>
      <c r="F28" s="1035"/>
      <c r="G28" s="1035"/>
      <c r="H28" s="1035"/>
      <c r="I28" s="1035"/>
      <c r="J28" s="1035"/>
      <c r="K28" s="1035"/>
      <c r="L28" s="1035"/>
      <c r="M28" s="1035"/>
      <c r="N28" s="1035"/>
      <c r="O28" s="1035"/>
      <c r="P28" s="1036"/>
      <c r="Q28" s="1037">
        <v>1897</v>
      </c>
      <c r="R28" s="1038"/>
      <c r="S28" s="1038"/>
      <c r="T28" s="1038"/>
      <c r="U28" s="1038"/>
      <c r="V28" s="1038">
        <v>1895</v>
      </c>
      <c r="W28" s="1038"/>
      <c r="X28" s="1038"/>
      <c r="Y28" s="1038"/>
      <c r="Z28" s="1038"/>
      <c r="AA28" s="1038">
        <v>2</v>
      </c>
      <c r="AB28" s="1038"/>
      <c r="AC28" s="1038"/>
      <c r="AD28" s="1038"/>
      <c r="AE28" s="1039"/>
      <c r="AF28" s="1040">
        <v>2</v>
      </c>
      <c r="AG28" s="1038"/>
      <c r="AH28" s="1038"/>
      <c r="AI28" s="1038"/>
      <c r="AJ28" s="1041"/>
      <c r="AK28" s="1029">
        <v>178</v>
      </c>
      <c r="AL28" s="1030"/>
      <c r="AM28" s="1030"/>
      <c r="AN28" s="1030"/>
      <c r="AO28" s="1030"/>
      <c r="AP28" s="1030" t="s">
        <v>549</v>
      </c>
      <c r="AQ28" s="1030"/>
      <c r="AR28" s="1030"/>
      <c r="AS28" s="1030"/>
      <c r="AT28" s="1030"/>
      <c r="AU28" s="1030" t="s">
        <v>549</v>
      </c>
      <c r="AV28" s="1030"/>
      <c r="AW28" s="1030"/>
      <c r="AX28" s="1030"/>
      <c r="AY28" s="1030"/>
      <c r="AZ28" s="1031" t="s">
        <v>549</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388</v>
      </c>
      <c r="C29" s="1018"/>
      <c r="D29" s="1018"/>
      <c r="E29" s="1018"/>
      <c r="F29" s="1018"/>
      <c r="G29" s="1018"/>
      <c r="H29" s="1018"/>
      <c r="I29" s="1018"/>
      <c r="J29" s="1018"/>
      <c r="K29" s="1018"/>
      <c r="L29" s="1018"/>
      <c r="M29" s="1018"/>
      <c r="N29" s="1018"/>
      <c r="O29" s="1018"/>
      <c r="P29" s="1019"/>
      <c r="Q29" s="1025">
        <v>295</v>
      </c>
      <c r="R29" s="1026"/>
      <c r="S29" s="1026"/>
      <c r="T29" s="1026"/>
      <c r="U29" s="1026"/>
      <c r="V29" s="1026">
        <v>288</v>
      </c>
      <c r="W29" s="1026"/>
      <c r="X29" s="1026"/>
      <c r="Y29" s="1026"/>
      <c r="Z29" s="1026"/>
      <c r="AA29" s="1026">
        <v>7</v>
      </c>
      <c r="AB29" s="1026"/>
      <c r="AC29" s="1026"/>
      <c r="AD29" s="1026"/>
      <c r="AE29" s="1027"/>
      <c r="AF29" s="1022">
        <v>7</v>
      </c>
      <c r="AG29" s="1023"/>
      <c r="AH29" s="1023"/>
      <c r="AI29" s="1023"/>
      <c r="AJ29" s="1024"/>
      <c r="AK29" s="967">
        <v>235</v>
      </c>
      <c r="AL29" s="958"/>
      <c r="AM29" s="958"/>
      <c r="AN29" s="958"/>
      <c r="AO29" s="958"/>
      <c r="AP29" s="958" t="s">
        <v>549</v>
      </c>
      <c r="AQ29" s="958"/>
      <c r="AR29" s="958"/>
      <c r="AS29" s="958"/>
      <c r="AT29" s="958"/>
      <c r="AU29" s="958" t="s">
        <v>549</v>
      </c>
      <c r="AV29" s="958"/>
      <c r="AW29" s="958"/>
      <c r="AX29" s="958"/>
      <c r="AY29" s="958"/>
      <c r="AZ29" s="1028" t="s">
        <v>549</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389</v>
      </c>
      <c r="C30" s="1018"/>
      <c r="D30" s="1018"/>
      <c r="E30" s="1018"/>
      <c r="F30" s="1018"/>
      <c r="G30" s="1018"/>
      <c r="H30" s="1018"/>
      <c r="I30" s="1018"/>
      <c r="J30" s="1018"/>
      <c r="K30" s="1018"/>
      <c r="L30" s="1018"/>
      <c r="M30" s="1018"/>
      <c r="N30" s="1018"/>
      <c r="O30" s="1018"/>
      <c r="P30" s="1019"/>
      <c r="Q30" s="1025">
        <v>25</v>
      </c>
      <c r="R30" s="1026"/>
      <c r="S30" s="1026"/>
      <c r="T30" s="1026"/>
      <c r="U30" s="1026"/>
      <c r="V30" s="1026">
        <v>25</v>
      </c>
      <c r="W30" s="1026"/>
      <c r="X30" s="1026"/>
      <c r="Y30" s="1026"/>
      <c r="Z30" s="1026"/>
      <c r="AA30" s="1026">
        <v>0</v>
      </c>
      <c r="AB30" s="1026"/>
      <c r="AC30" s="1026"/>
      <c r="AD30" s="1026"/>
      <c r="AE30" s="1027"/>
      <c r="AF30" s="1022">
        <v>0</v>
      </c>
      <c r="AG30" s="1023"/>
      <c r="AH30" s="1023"/>
      <c r="AI30" s="1023"/>
      <c r="AJ30" s="1024"/>
      <c r="AK30" s="967">
        <v>0</v>
      </c>
      <c r="AL30" s="958"/>
      <c r="AM30" s="958"/>
      <c r="AN30" s="958"/>
      <c r="AO30" s="958"/>
      <c r="AP30" s="958" t="s">
        <v>549</v>
      </c>
      <c r="AQ30" s="958"/>
      <c r="AR30" s="958"/>
      <c r="AS30" s="958"/>
      <c r="AT30" s="958"/>
      <c r="AU30" s="958" t="s">
        <v>549</v>
      </c>
      <c r="AV30" s="958"/>
      <c r="AW30" s="958"/>
      <c r="AX30" s="958"/>
      <c r="AY30" s="958"/>
      <c r="AZ30" s="1028" t="s">
        <v>549</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390</v>
      </c>
      <c r="C31" s="1018"/>
      <c r="D31" s="1018"/>
      <c r="E31" s="1018"/>
      <c r="F31" s="1018"/>
      <c r="G31" s="1018"/>
      <c r="H31" s="1018"/>
      <c r="I31" s="1018"/>
      <c r="J31" s="1018"/>
      <c r="K31" s="1018"/>
      <c r="L31" s="1018"/>
      <c r="M31" s="1018"/>
      <c r="N31" s="1018"/>
      <c r="O31" s="1018"/>
      <c r="P31" s="1019"/>
      <c r="Q31" s="1025">
        <v>573</v>
      </c>
      <c r="R31" s="1026"/>
      <c r="S31" s="1026"/>
      <c r="T31" s="1026"/>
      <c r="U31" s="1026"/>
      <c r="V31" s="1026">
        <v>569</v>
      </c>
      <c r="W31" s="1026"/>
      <c r="X31" s="1026"/>
      <c r="Y31" s="1026"/>
      <c r="Z31" s="1026"/>
      <c r="AA31" s="1026">
        <v>4</v>
      </c>
      <c r="AB31" s="1026"/>
      <c r="AC31" s="1026"/>
      <c r="AD31" s="1026"/>
      <c r="AE31" s="1027"/>
      <c r="AF31" s="1022">
        <v>160</v>
      </c>
      <c r="AG31" s="1023"/>
      <c r="AH31" s="1023"/>
      <c r="AI31" s="1023"/>
      <c r="AJ31" s="1024"/>
      <c r="AK31" s="967">
        <v>126</v>
      </c>
      <c r="AL31" s="958"/>
      <c r="AM31" s="958"/>
      <c r="AN31" s="958"/>
      <c r="AO31" s="958"/>
      <c r="AP31" s="958">
        <v>2227</v>
      </c>
      <c r="AQ31" s="958"/>
      <c r="AR31" s="958"/>
      <c r="AS31" s="958"/>
      <c r="AT31" s="958"/>
      <c r="AU31" s="958">
        <v>846</v>
      </c>
      <c r="AV31" s="958"/>
      <c r="AW31" s="958"/>
      <c r="AX31" s="958"/>
      <c r="AY31" s="958"/>
      <c r="AZ31" s="1028" t="s">
        <v>549</v>
      </c>
      <c r="BA31" s="1028"/>
      <c r="BB31" s="1028"/>
      <c r="BC31" s="1028"/>
      <c r="BD31" s="1028"/>
      <c r="BE31" s="959" t="s">
        <v>391</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392</v>
      </c>
      <c r="C32" s="1018"/>
      <c r="D32" s="1018"/>
      <c r="E32" s="1018"/>
      <c r="F32" s="1018"/>
      <c r="G32" s="1018"/>
      <c r="H32" s="1018"/>
      <c r="I32" s="1018"/>
      <c r="J32" s="1018"/>
      <c r="K32" s="1018"/>
      <c r="L32" s="1018"/>
      <c r="M32" s="1018"/>
      <c r="N32" s="1018"/>
      <c r="O32" s="1018"/>
      <c r="P32" s="1019"/>
      <c r="Q32" s="1025">
        <v>702</v>
      </c>
      <c r="R32" s="1026"/>
      <c r="S32" s="1026"/>
      <c r="T32" s="1026"/>
      <c r="U32" s="1026"/>
      <c r="V32" s="1026">
        <v>867</v>
      </c>
      <c r="W32" s="1026"/>
      <c r="X32" s="1026"/>
      <c r="Y32" s="1026"/>
      <c r="Z32" s="1026"/>
      <c r="AA32" s="1026">
        <v>0</v>
      </c>
      <c r="AB32" s="1026"/>
      <c r="AC32" s="1026"/>
      <c r="AD32" s="1026"/>
      <c r="AE32" s="1027"/>
      <c r="AF32" s="1022">
        <v>14</v>
      </c>
      <c r="AG32" s="1023"/>
      <c r="AH32" s="1023"/>
      <c r="AI32" s="1023"/>
      <c r="AJ32" s="1024"/>
      <c r="AK32" s="967">
        <v>523</v>
      </c>
      <c r="AL32" s="958"/>
      <c r="AM32" s="958"/>
      <c r="AN32" s="958"/>
      <c r="AO32" s="958"/>
      <c r="AP32" s="958">
        <v>6625</v>
      </c>
      <c r="AQ32" s="958"/>
      <c r="AR32" s="958"/>
      <c r="AS32" s="958"/>
      <c r="AT32" s="958"/>
      <c r="AU32" s="958">
        <v>5996</v>
      </c>
      <c r="AV32" s="958"/>
      <c r="AW32" s="958"/>
      <c r="AX32" s="958"/>
      <c r="AY32" s="958"/>
      <c r="AZ32" s="1028" t="s">
        <v>549</v>
      </c>
      <c r="BA32" s="1028"/>
      <c r="BB32" s="1028"/>
      <c r="BC32" s="1028"/>
      <c r="BD32" s="1028"/>
      <c r="BE32" s="959" t="s">
        <v>391</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393</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375</v>
      </c>
      <c r="B63" s="924" t="s">
        <v>394</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183</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396</v>
      </c>
      <c r="B66" s="983"/>
      <c r="C66" s="983"/>
      <c r="D66" s="983"/>
      <c r="E66" s="983"/>
      <c r="F66" s="983"/>
      <c r="G66" s="983"/>
      <c r="H66" s="983"/>
      <c r="I66" s="983"/>
      <c r="J66" s="983"/>
      <c r="K66" s="983"/>
      <c r="L66" s="983"/>
      <c r="M66" s="983"/>
      <c r="N66" s="983"/>
      <c r="O66" s="983"/>
      <c r="P66" s="984"/>
      <c r="Q66" s="988" t="s">
        <v>379</v>
      </c>
      <c r="R66" s="989"/>
      <c r="S66" s="989"/>
      <c r="T66" s="989"/>
      <c r="U66" s="990"/>
      <c r="V66" s="988" t="s">
        <v>380</v>
      </c>
      <c r="W66" s="989"/>
      <c r="X66" s="989"/>
      <c r="Y66" s="989"/>
      <c r="Z66" s="990"/>
      <c r="AA66" s="988" t="s">
        <v>381</v>
      </c>
      <c r="AB66" s="989"/>
      <c r="AC66" s="989"/>
      <c r="AD66" s="989"/>
      <c r="AE66" s="990"/>
      <c r="AF66" s="994" t="s">
        <v>382</v>
      </c>
      <c r="AG66" s="995"/>
      <c r="AH66" s="995"/>
      <c r="AI66" s="995"/>
      <c r="AJ66" s="996"/>
      <c r="AK66" s="988" t="s">
        <v>383</v>
      </c>
      <c r="AL66" s="983"/>
      <c r="AM66" s="983"/>
      <c r="AN66" s="983"/>
      <c r="AO66" s="984"/>
      <c r="AP66" s="988" t="s">
        <v>384</v>
      </c>
      <c r="AQ66" s="989"/>
      <c r="AR66" s="989"/>
      <c r="AS66" s="989"/>
      <c r="AT66" s="990"/>
      <c r="AU66" s="988" t="s">
        <v>397</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554</v>
      </c>
      <c r="C68" s="973"/>
      <c r="D68" s="973"/>
      <c r="E68" s="973"/>
      <c r="F68" s="973"/>
      <c r="G68" s="973"/>
      <c r="H68" s="973"/>
      <c r="I68" s="973"/>
      <c r="J68" s="973"/>
      <c r="K68" s="973"/>
      <c r="L68" s="973"/>
      <c r="M68" s="973"/>
      <c r="N68" s="973"/>
      <c r="O68" s="973"/>
      <c r="P68" s="974"/>
      <c r="Q68" s="975">
        <v>4946</v>
      </c>
      <c r="R68" s="969"/>
      <c r="S68" s="969"/>
      <c r="T68" s="969"/>
      <c r="U68" s="969"/>
      <c r="V68" s="969">
        <v>4580</v>
      </c>
      <c r="W68" s="969"/>
      <c r="X68" s="969"/>
      <c r="Y68" s="969"/>
      <c r="Z68" s="969"/>
      <c r="AA68" s="969">
        <v>366</v>
      </c>
      <c r="AB68" s="969"/>
      <c r="AC68" s="969"/>
      <c r="AD68" s="969"/>
      <c r="AE68" s="969"/>
      <c r="AF68" s="969">
        <v>366</v>
      </c>
      <c r="AG68" s="969"/>
      <c r="AH68" s="969"/>
      <c r="AI68" s="969"/>
      <c r="AJ68" s="969"/>
      <c r="AK68" s="969" t="s">
        <v>551</v>
      </c>
      <c r="AL68" s="969"/>
      <c r="AM68" s="969"/>
      <c r="AN68" s="969"/>
      <c r="AO68" s="969"/>
      <c r="AP68" s="969" t="s">
        <v>551</v>
      </c>
      <c r="AQ68" s="969"/>
      <c r="AR68" s="969"/>
      <c r="AS68" s="969"/>
      <c r="AT68" s="969"/>
      <c r="AU68" s="969" t="s">
        <v>551</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555</v>
      </c>
      <c r="C69" s="962"/>
      <c r="D69" s="962"/>
      <c r="E69" s="962"/>
      <c r="F69" s="962"/>
      <c r="G69" s="962"/>
      <c r="H69" s="962"/>
      <c r="I69" s="962"/>
      <c r="J69" s="962"/>
      <c r="K69" s="962"/>
      <c r="L69" s="962"/>
      <c r="M69" s="962"/>
      <c r="N69" s="962"/>
      <c r="O69" s="962"/>
      <c r="P69" s="963"/>
      <c r="Q69" s="964">
        <v>3994</v>
      </c>
      <c r="R69" s="958"/>
      <c r="S69" s="958"/>
      <c r="T69" s="958"/>
      <c r="U69" s="958"/>
      <c r="V69" s="958">
        <v>3972</v>
      </c>
      <c r="W69" s="958"/>
      <c r="X69" s="958"/>
      <c r="Y69" s="958"/>
      <c r="Z69" s="958"/>
      <c r="AA69" s="958">
        <v>23</v>
      </c>
      <c r="AB69" s="958"/>
      <c r="AC69" s="958"/>
      <c r="AD69" s="958"/>
      <c r="AE69" s="958"/>
      <c r="AF69" s="958">
        <v>23</v>
      </c>
      <c r="AG69" s="958"/>
      <c r="AH69" s="958"/>
      <c r="AI69" s="958"/>
      <c r="AJ69" s="958"/>
      <c r="AK69" s="958" t="s">
        <v>551</v>
      </c>
      <c r="AL69" s="958"/>
      <c r="AM69" s="958"/>
      <c r="AN69" s="958"/>
      <c r="AO69" s="958"/>
      <c r="AP69" s="958">
        <v>218</v>
      </c>
      <c r="AQ69" s="958"/>
      <c r="AR69" s="958"/>
      <c r="AS69" s="958"/>
      <c r="AT69" s="958"/>
      <c r="AU69" s="958">
        <v>170</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556</v>
      </c>
      <c r="C70" s="962"/>
      <c r="D70" s="962"/>
      <c r="E70" s="962"/>
      <c r="F70" s="962"/>
      <c r="G70" s="962"/>
      <c r="H70" s="962"/>
      <c r="I70" s="962"/>
      <c r="J70" s="962"/>
      <c r="K70" s="962"/>
      <c r="L70" s="962"/>
      <c r="M70" s="962"/>
      <c r="N70" s="962"/>
      <c r="O70" s="962"/>
      <c r="P70" s="963"/>
      <c r="Q70" s="964">
        <v>3485</v>
      </c>
      <c r="R70" s="958"/>
      <c r="S70" s="958"/>
      <c r="T70" s="958"/>
      <c r="U70" s="958"/>
      <c r="V70" s="958">
        <v>3330</v>
      </c>
      <c r="W70" s="958"/>
      <c r="X70" s="958"/>
      <c r="Y70" s="958"/>
      <c r="Z70" s="958"/>
      <c r="AA70" s="958">
        <v>155</v>
      </c>
      <c r="AB70" s="958"/>
      <c r="AC70" s="958"/>
      <c r="AD70" s="958"/>
      <c r="AE70" s="958"/>
      <c r="AF70" s="958">
        <v>155</v>
      </c>
      <c r="AG70" s="958"/>
      <c r="AH70" s="958"/>
      <c r="AI70" s="958"/>
      <c r="AJ70" s="958"/>
      <c r="AK70" s="958">
        <v>554</v>
      </c>
      <c r="AL70" s="958"/>
      <c r="AM70" s="958"/>
      <c r="AN70" s="958"/>
      <c r="AO70" s="958"/>
      <c r="AP70" s="958" t="s">
        <v>551</v>
      </c>
      <c r="AQ70" s="958"/>
      <c r="AR70" s="958"/>
      <c r="AS70" s="958"/>
      <c r="AT70" s="958"/>
      <c r="AU70" s="958" t="s">
        <v>551</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557</v>
      </c>
      <c r="C71" s="962"/>
      <c r="D71" s="962"/>
      <c r="E71" s="962"/>
      <c r="F71" s="962"/>
      <c r="G71" s="962"/>
      <c r="H71" s="962"/>
      <c r="I71" s="962"/>
      <c r="J71" s="962"/>
      <c r="K71" s="962"/>
      <c r="L71" s="962"/>
      <c r="M71" s="962"/>
      <c r="N71" s="962"/>
      <c r="O71" s="962"/>
      <c r="P71" s="963"/>
      <c r="Q71" s="964">
        <v>495</v>
      </c>
      <c r="R71" s="958"/>
      <c r="S71" s="958"/>
      <c r="T71" s="958"/>
      <c r="U71" s="958"/>
      <c r="V71" s="958">
        <v>353</v>
      </c>
      <c r="W71" s="958"/>
      <c r="X71" s="958"/>
      <c r="Y71" s="958"/>
      <c r="Z71" s="958"/>
      <c r="AA71" s="958">
        <v>141</v>
      </c>
      <c r="AB71" s="958"/>
      <c r="AC71" s="958"/>
      <c r="AD71" s="958"/>
      <c r="AE71" s="958"/>
      <c r="AF71" s="958">
        <v>141</v>
      </c>
      <c r="AG71" s="958"/>
      <c r="AH71" s="958"/>
      <c r="AI71" s="958"/>
      <c r="AJ71" s="958"/>
      <c r="AK71" s="958" t="s">
        <v>551</v>
      </c>
      <c r="AL71" s="958"/>
      <c r="AM71" s="958"/>
      <c r="AN71" s="958"/>
      <c r="AO71" s="958"/>
      <c r="AP71" s="958" t="s">
        <v>551</v>
      </c>
      <c r="AQ71" s="958"/>
      <c r="AR71" s="958"/>
      <c r="AS71" s="958"/>
      <c r="AT71" s="958"/>
      <c r="AU71" s="958" t="s">
        <v>551</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558</v>
      </c>
      <c r="C72" s="962"/>
      <c r="D72" s="962"/>
      <c r="E72" s="962"/>
      <c r="F72" s="962"/>
      <c r="G72" s="962"/>
      <c r="H72" s="962"/>
      <c r="I72" s="962"/>
      <c r="J72" s="962"/>
      <c r="K72" s="962"/>
      <c r="L72" s="962"/>
      <c r="M72" s="962"/>
      <c r="N72" s="962"/>
      <c r="O72" s="962"/>
      <c r="P72" s="963"/>
      <c r="Q72" s="964">
        <v>122277</v>
      </c>
      <c r="R72" s="958"/>
      <c r="S72" s="958"/>
      <c r="T72" s="958"/>
      <c r="U72" s="958"/>
      <c r="V72" s="958">
        <v>119933</v>
      </c>
      <c r="W72" s="958"/>
      <c r="X72" s="958"/>
      <c r="Y72" s="958"/>
      <c r="Z72" s="958"/>
      <c r="AA72" s="958">
        <v>2345</v>
      </c>
      <c r="AB72" s="958"/>
      <c r="AC72" s="958"/>
      <c r="AD72" s="958"/>
      <c r="AE72" s="958"/>
      <c r="AF72" s="958">
        <v>2345</v>
      </c>
      <c r="AG72" s="958"/>
      <c r="AH72" s="958"/>
      <c r="AI72" s="958"/>
      <c r="AJ72" s="958"/>
      <c r="AK72" s="958">
        <v>391</v>
      </c>
      <c r="AL72" s="958"/>
      <c r="AM72" s="958"/>
      <c r="AN72" s="958"/>
      <c r="AO72" s="958"/>
      <c r="AP72" s="958" t="s">
        <v>551</v>
      </c>
      <c r="AQ72" s="958"/>
      <c r="AR72" s="958"/>
      <c r="AS72" s="958"/>
      <c r="AT72" s="958"/>
      <c r="AU72" s="958" t="s">
        <v>551</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559</v>
      </c>
      <c r="C73" s="962"/>
      <c r="D73" s="962"/>
      <c r="E73" s="962"/>
      <c r="F73" s="962"/>
      <c r="G73" s="962"/>
      <c r="H73" s="962"/>
      <c r="I73" s="962"/>
      <c r="J73" s="962"/>
      <c r="K73" s="962"/>
      <c r="L73" s="962"/>
      <c r="M73" s="962"/>
      <c r="N73" s="962"/>
      <c r="O73" s="962"/>
      <c r="P73" s="963"/>
      <c r="Q73" s="964">
        <v>3670</v>
      </c>
      <c r="R73" s="958"/>
      <c r="S73" s="958"/>
      <c r="T73" s="958"/>
      <c r="U73" s="958"/>
      <c r="V73" s="958">
        <v>3829</v>
      </c>
      <c r="W73" s="958"/>
      <c r="X73" s="958"/>
      <c r="Y73" s="958"/>
      <c r="Z73" s="958"/>
      <c r="AA73" s="958">
        <v>-159</v>
      </c>
      <c r="AB73" s="958"/>
      <c r="AC73" s="958"/>
      <c r="AD73" s="958"/>
      <c r="AE73" s="958"/>
      <c r="AF73" s="958">
        <v>682</v>
      </c>
      <c r="AG73" s="958"/>
      <c r="AH73" s="958"/>
      <c r="AI73" s="958"/>
      <c r="AJ73" s="958"/>
      <c r="AK73" s="958">
        <v>1646</v>
      </c>
      <c r="AL73" s="958"/>
      <c r="AM73" s="958"/>
      <c r="AN73" s="958"/>
      <c r="AO73" s="958"/>
      <c r="AP73" s="958">
        <v>1261</v>
      </c>
      <c r="AQ73" s="958"/>
      <c r="AR73" s="958"/>
      <c r="AS73" s="958"/>
      <c r="AT73" s="958"/>
      <c r="AU73" s="958">
        <v>636</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560</v>
      </c>
      <c r="C74" s="962"/>
      <c r="D74" s="962"/>
      <c r="E74" s="962"/>
      <c r="F74" s="962"/>
      <c r="G74" s="962"/>
      <c r="H74" s="962"/>
      <c r="I74" s="962"/>
      <c r="J74" s="962"/>
      <c r="K74" s="962"/>
      <c r="L74" s="962"/>
      <c r="M74" s="962"/>
      <c r="N74" s="962"/>
      <c r="O74" s="962"/>
      <c r="P74" s="963"/>
      <c r="Q74" s="964">
        <v>982</v>
      </c>
      <c r="R74" s="958"/>
      <c r="S74" s="958"/>
      <c r="T74" s="958"/>
      <c r="U74" s="958"/>
      <c r="V74" s="958">
        <v>1051</v>
      </c>
      <c r="W74" s="958"/>
      <c r="X74" s="958"/>
      <c r="Y74" s="958"/>
      <c r="Z74" s="958"/>
      <c r="AA74" s="958">
        <v>-69</v>
      </c>
      <c r="AB74" s="958"/>
      <c r="AC74" s="958"/>
      <c r="AD74" s="958"/>
      <c r="AE74" s="958"/>
      <c r="AF74" s="958">
        <v>142</v>
      </c>
      <c r="AG74" s="958"/>
      <c r="AH74" s="958"/>
      <c r="AI74" s="958"/>
      <c r="AJ74" s="958"/>
      <c r="AK74" s="958">
        <v>488</v>
      </c>
      <c r="AL74" s="958"/>
      <c r="AM74" s="958"/>
      <c r="AN74" s="958"/>
      <c r="AO74" s="958"/>
      <c r="AP74" s="958">
        <v>411</v>
      </c>
      <c r="AQ74" s="958"/>
      <c r="AR74" s="958"/>
      <c r="AS74" s="958"/>
      <c r="AT74" s="958"/>
      <c r="AU74" s="958" t="s">
        <v>551</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375</v>
      </c>
      <c r="B88" s="924" t="s">
        <v>398</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375</v>
      </c>
      <c r="BR102" s="924" t="s">
        <v>399</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400</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401</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404</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405</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407</v>
      </c>
      <c r="AB109" s="883"/>
      <c r="AC109" s="883"/>
      <c r="AD109" s="883"/>
      <c r="AE109" s="884"/>
      <c r="AF109" s="885" t="s">
        <v>408</v>
      </c>
      <c r="AG109" s="883"/>
      <c r="AH109" s="883"/>
      <c r="AI109" s="883"/>
      <c r="AJ109" s="884"/>
      <c r="AK109" s="885" t="s">
        <v>293</v>
      </c>
      <c r="AL109" s="883"/>
      <c r="AM109" s="883"/>
      <c r="AN109" s="883"/>
      <c r="AO109" s="884"/>
      <c r="AP109" s="885" t="s">
        <v>409</v>
      </c>
      <c r="AQ109" s="883"/>
      <c r="AR109" s="883"/>
      <c r="AS109" s="883"/>
      <c r="AT109" s="916"/>
      <c r="AU109" s="882" t="s">
        <v>406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407</v>
      </c>
      <c r="BR109" s="883"/>
      <c r="BS109" s="883"/>
      <c r="BT109" s="883"/>
      <c r="BU109" s="884"/>
      <c r="BV109" s="885" t="s">
        <v>408</v>
      </c>
      <c r="BW109" s="883"/>
      <c r="BX109" s="883"/>
      <c r="BY109" s="883"/>
      <c r="BZ109" s="884"/>
      <c r="CA109" s="885" t="s">
        <v>293</v>
      </c>
      <c r="CB109" s="883"/>
      <c r="CC109" s="883"/>
      <c r="CD109" s="883"/>
      <c r="CE109" s="884"/>
      <c r="CF109" s="923" t="s">
        <v>409</v>
      </c>
      <c r="CG109" s="923"/>
      <c r="CH109" s="923"/>
      <c r="CI109" s="923"/>
      <c r="CJ109" s="923"/>
      <c r="CK109" s="885" t="s">
        <v>410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407</v>
      </c>
      <c r="DH109" s="883"/>
      <c r="DI109" s="883"/>
      <c r="DJ109" s="883"/>
      <c r="DK109" s="884"/>
      <c r="DL109" s="885" t="s">
        <v>408</v>
      </c>
      <c r="DM109" s="883"/>
      <c r="DN109" s="883"/>
      <c r="DO109" s="883"/>
      <c r="DP109" s="884"/>
      <c r="DQ109" s="885" t="s">
        <v>293</v>
      </c>
      <c r="DR109" s="883"/>
      <c r="DS109" s="883"/>
      <c r="DT109" s="883"/>
      <c r="DU109" s="884"/>
      <c r="DV109" s="885" t="s">
        <v>409</v>
      </c>
      <c r="DW109" s="883"/>
      <c r="DX109" s="883"/>
      <c r="DY109" s="883"/>
      <c r="DZ109" s="916"/>
    </row>
    <row r="110" spans="1:131" s="212" customFormat="1" ht="26.25" customHeight="1" x14ac:dyDescent="0.2">
      <c r="A110" s="794" t="s">
        <v>411</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2381550</v>
      </c>
      <c r="AB110" s="876"/>
      <c r="AC110" s="876"/>
      <c r="AD110" s="876"/>
      <c r="AE110" s="877"/>
      <c r="AF110" s="878">
        <v>2621754</v>
      </c>
      <c r="AG110" s="876"/>
      <c r="AH110" s="876"/>
      <c r="AI110" s="876"/>
      <c r="AJ110" s="877"/>
      <c r="AK110" s="878">
        <v>2357321</v>
      </c>
      <c r="AL110" s="876"/>
      <c r="AM110" s="876"/>
      <c r="AN110" s="876"/>
      <c r="AO110" s="877"/>
      <c r="AP110" s="879">
        <v>35.1</v>
      </c>
      <c r="AQ110" s="880"/>
      <c r="AR110" s="880"/>
      <c r="AS110" s="880"/>
      <c r="AT110" s="881"/>
      <c r="AU110" s="917" t="s">
        <v>69</v>
      </c>
      <c r="AV110" s="918"/>
      <c r="AW110" s="918"/>
      <c r="AX110" s="918"/>
      <c r="AY110" s="918"/>
      <c r="AZ110" s="847" t="s">
        <v>412</v>
      </c>
      <c r="BA110" s="795"/>
      <c r="BB110" s="795"/>
      <c r="BC110" s="795"/>
      <c r="BD110" s="795"/>
      <c r="BE110" s="795"/>
      <c r="BF110" s="795"/>
      <c r="BG110" s="795"/>
      <c r="BH110" s="795"/>
      <c r="BI110" s="795"/>
      <c r="BJ110" s="795"/>
      <c r="BK110" s="795"/>
      <c r="BL110" s="795"/>
      <c r="BM110" s="795"/>
      <c r="BN110" s="795"/>
      <c r="BO110" s="795"/>
      <c r="BP110" s="796"/>
      <c r="BQ110" s="848">
        <v>29224927</v>
      </c>
      <c r="BR110" s="829"/>
      <c r="BS110" s="829"/>
      <c r="BT110" s="829"/>
      <c r="BU110" s="829"/>
      <c r="BV110" s="829">
        <v>28137642</v>
      </c>
      <c r="BW110" s="829"/>
      <c r="BX110" s="829"/>
      <c r="BY110" s="829"/>
      <c r="BZ110" s="829"/>
      <c r="CA110" s="829">
        <v>30561924</v>
      </c>
      <c r="CB110" s="829"/>
      <c r="CC110" s="829"/>
      <c r="CD110" s="829"/>
      <c r="CE110" s="829"/>
      <c r="CF110" s="853">
        <v>455</v>
      </c>
      <c r="CG110" s="854"/>
      <c r="CH110" s="854"/>
      <c r="CI110" s="854"/>
      <c r="CJ110" s="854"/>
      <c r="CK110" s="913" t="s">
        <v>413</v>
      </c>
      <c r="CL110" s="806"/>
      <c r="CM110" s="847" t="s">
        <v>414</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415</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416</v>
      </c>
      <c r="BA111" s="739"/>
      <c r="BB111" s="739"/>
      <c r="BC111" s="739"/>
      <c r="BD111" s="739"/>
      <c r="BE111" s="739"/>
      <c r="BF111" s="739"/>
      <c r="BG111" s="739"/>
      <c r="BH111" s="739"/>
      <c r="BI111" s="739"/>
      <c r="BJ111" s="739"/>
      <c r="BK111" s="739"/>
      <c r="BL111" s="739"/>
      <c r="BM111" s="739"/>
      <c r="BN111" s="739"/>
      <c r="BO111" s="739"/>
      <c r="BP111" s="740"/>
      <c r="BQ111" s="803">
        <v>4761</v>
      </c>
      <c r="BR111" s="804"/>
      <c r="BS111" s="804"/>
      <c r="BT111" s="804"/>
      <c r="BU111" s="804"/>
      <c r="BV111" s="804">
        <v>3126</v>
      </c>
      <c r="BW111" s="804"/>
      <c r="BX111" s="804"/>
      <c r="BY111" s="804"/>
      <c r="BZ111" s="804"/>
      <c r="CA111" s="804">
        <v>1584</v>
      </c>
      <c r="CB111" s="804"/>
      <c r="CC111" s="804"/>
      <c r="CD111" s="804"/>
      <c r="CE111" s="804"/>
      <c r="CF111" s="862">
        <v>0</v>
      </c>
      <c r="CG111" s="863"/>
      <c r="CH111" s="863"/>
      <c r="CI111" s="863"/>
      <c r="CJ111" s="863"/>
      <c r="CK111" s="914"/>
      <c r="CL111" s="808"/>
      <c r="CM111" s="802" t="s">
        <v>417</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418</v>
      </c>
      <c r="B112" s="900"/>
      <c r="C112" s="739" t="s">
        <v>419</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420</v>
      </c>
      <c r="BA112" s="739"/>
      <c r="BB112" s="739"/>
      <c r="BC112" s="739"/>
      <c r="BD112" s="739"/>
      <c r="BE112" s="739"/>
      <c r="BF112" s="739"/>
      <c r="BG112" s="739"/>
      <c r="BH112" s="739"/>
      <c r="BI112" s="739"/>
      <c r="BJ112" s="739"/>
      <c r="BK112" s="739"/>
      <c r="BL112" s="739"/>
      <c r="BM112" s="739"/>
      <c r="BN112" s="739"/>
      <c r="BO112" s="739"/>
      <c r="BP112" s="740"/>
      <c r="BQ112" s="803">
        <v>6832119</v>
      </c>
      <c r="BR112" s="804"/>
      <c r="BS112" s="804"/>
      <c r="BT112" s="804"/>
      <c r="BU112" s="804"/>
      <c r="BV112" s="804">
        <v>6822786</v>
      </c>
      <c r="BW112" s="804"/>
      <c r="BX112" s="804"/>
      <c r="BY112" s="804"/>
      <c r="BZ112" s="804"/>
      <c r="CA112" s="804">
        <v>6841918</v>
      </c>
      <c r="CB112" s="804"/>
      <c r="CC112" s="804"/>
      <c r="CD112" s="804"/>
      <c r="CE112" s="804"/>
      <c r="CF112" s="862">
        <v>101.9</v>
      </c>
      <c r="CG112" s="863"/>
      <c r="CH112" s="863"/>
      <c r="CI112" s="863"/>
      <c r="CJ112" s="863"/>
      <c r="CK112" s="914"/>
      <c r="CL112" s="808"/>
      <c r="CM112" s="802" t="s">
        <v>421</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422</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520990</v>
      </c>
      <c r="AB113" s="906"/>
      <c r="AC113" s="906"/>
      <c r="AD113" s="906"/>
      <c r="AE113" s="907"/>
      <c r="AF113" s="908">
        <v>590716</v>
      </c>
      <c r="AG113" s="906"/>
      <c r="AH113" s="906"/>
      <c r="AI113" s="906"/>
      <c r="AJ113" s="907"/>
      <c r="AK113" s="908">
        <v>544689</v>
      </c>
      <c r="AL113" s="906"/>
      <c r="AM113" s="906"/>
      <c r="AN113" s="906"/>
      <c r="AO113" s="907"/>
      <c r="AP113" s="909">
        <v>8.1</v>
      </c>
      <c r="AQ113" s="910"/>
      <c r="AR113" s="910"/>
      <c r="AS113" s="910"/>
      <c r="AT113" s="911"/>
      <c r="AU113" s="919"/>
      <c r="AV113" s="920"/>
      <c r="AW113" s="920"/>
      <c r="AX113" s="920"/>
      <c r="AY113" s="920"/>
      <c r="AZ113" s="802" t="s">
        <v>423</v>
      </c>
      <c r="BA113" s="739"/>
      <c r="BB113" s="739"/>
      <c r="BC113" s="739"/>
      <c r="BD113" s="739"/>
      <c r="BE113" s="739"/>
      <c r="BF113" s="739"/>
      <c r="BG113" s="739"/>
      <c r="BH113" s="739"/>
      <c r="BI113" s="739"/>
      <c r="BJ113" s="739"/>
      <c r="BK113" s="739"/>
      <c r="BL113" s="739"/>
      <c r="BM113" s="739"/>
      <c r="BN113" s="739"/>
      <c r="BO113" s="739"/>
      <c r="BP113" s="740"/>
      <c r="BQ113" s="803">
        <v>783652</v>
      </c>
      <c r="BR113" s="804"/>
      <c r="BS113" s="804"/>
      <c r="BT113" s="804"/>
      <c r="BU113" s="804"/>
      <c r="BV113" s="804">
        <v>757652</v>
      </c>
      <c r="BW113" s="804"/>
      <c r="BX113" s="804"/>
      <c r="BY113" s="804"/>
      <c r="BZ113" s="804"/>
      <c r="CA113" s="804">
        <v>806130</v>
      </c>
      <c r="CB113" s="804"/>
      <c r="CC113" s="804"/>
      <c r="CD113" s="804"/>
      <c r="CE113" s="804"/>
      <c r="CF113" s="862">
        <v>12</v>
      </c>
      <c r="CG113" s="863"/>
      <c r="CH113" s="863"/>
      <c r="CI113" s="863"/>
      <c r="CJ113" s="863"/>
      <c r="CK113" s="914"/>
      <c r="CL113" s="808"/>
      <c r="CM113" s="802" t="s">
        <v>424</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425</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78416</v>
      </c>
      <c r="AB114" s="767"/>
      <c r="AC114" s="767"/>
      <c r="AD114" s="767"/>
      <c r="AE114" s="768"/>
      <c r="AF114" s="769">
        <v>71940</v>
      </c>
      <c r="AG114" s="767"/>
      <c r="AH114" s="767"/>
      <c r="AI114" s="767"/>
      <c r="AJ114" s="768"/>
      <c r="AK114" s="769">
        <v>76133</v>
      </c>
      <c r="AL114" s="767"/>
      <c r="AM114" s="767"/>
      <c r="AN114" s="767"/>
      <c r="AO114" s="768"/>
      <c r="AP114" s="811">
        <v>1.1000000000000001</v>
      </c>
      <c r="AQ114" s="812"/>
      <c r="AR114" s="812"/>
      <c r="AS114" s="812"/>
      <c r="AT114" s="813"/>
      <c r="AU114" s="919"/>
      <c r="AV114" s="920"/>
      <c r="AW114" s="920"/>
      <c r="AX114" s="920"/>
      <c r="AY114" s="920"/>
      <c r="AZ114" s="802" t="s">
        <v>426</v>
      </c>
      <c r="BA114" s="739"/>
      <c r="BB114" s="739"/>
      <c r="BC114" s="739"/>
      <c r="BD114" s="739"/>
      <c r="BE114" s="739"/>
      <c r="BF114" s="739"/>
      <c r="BG114" s="739"/>
      <c r="BH114" s="739"/>
      <c r="BI114" s="739"/>
      <c r="BJ114" s="739"/>
      <c r="BK114" s="739"/>
      <c r="BL114" s="739"/>
      <c r="BM114" s="739"/>
      <c r="BN114" s="739"/>
      <c r="BO114" s="739"/>
      <c r="BP114" s="740"/>
      <c r="BQ114" s="803">
        <v>2041158</v>
      </c>
      <c r="BR114" s="804"/>
      <c r="BS114" s="804"/>
      <c r="BT114" s="804"/>
      <c r="BU114" s="804"/>
      <c r="BV114" s="804">
        <v>2029430</v>
      </c>
      <c r="BW114" s="804"/>
      <c r="BX114" s="804"/>
      <c r="BY114" s="804"/>
      <c r="BZ114" s="804"/>
      <c r="CA114" s="804">
        <v>2123451</v>
      </c>
      <c r="CB114" s="804"/>
      <c r="CC114" s="804"/>
      <c r="CD114" s="804"/>
      <c r="CE114" s="804"/>
      <c r="CF114" s="862">
        <v>31.6</v>
      </c>
      <c r="CG114" s="863"/>
      <c r="CH114" s="863"/>
      <c r="CI114" s="863"/>
      <c r="CJ114" s="863"/>
      <c r="CK114" s="914"/>
      <c r="CL114" s="808"/>
      <c r="CM114" s="802" t="s">
        <v>427</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428</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1628</v>
      </c>
      <c r="AB115" s="906"/>
      <c r="AC115" s="906"/>
      <c r="AD115" s="906"/>
      <c r="AE115" s="907"/>
      <c r="AF115" s="908">
        <v>1602</v>
      </c>
      <c r="AG115" s="906"/>
      <c r="AH115" s="906"/>
      <c r="AI115" s="906"/>
      <c r="AJ115" s="907"/>
      <c r="AK115" s="908">
        <v>1576</v>
      </c>
      <c r="AL115" s="906"/>
      <c r="AM115" s="906"/>
      <c r="AN115" s="906"/>
      <c r="AO115" s="907"/>
      <c r="AP115" s="909">
        <v>0</v>
      </c>
      <c r="AQ115" s="910"/>
      <c r="AR115" s="910"/>
      <c r="AS115" s="910"/>
      <c r="AT115" s="911"/>
      <c r="AU115" s="919"/>
      <c r="AV115" s="920"/>
      <c r="AW115" s="920"/>
      <c r="AX115" s="920"/>
      <c r="AY115" s="920"/>
      <c r="AZ115" s="802" t="s">
        <v>429</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430</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431</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432</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433</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4761</v>
      </c>
      <c r="DH116" s="767"/>
      <c r="DI116" s="767"/>
      <c r="DJ116" s="767"/>
      <c r="DK116" s="768"/>
      <c r="DL116" s="769">
        <v>3126</v>
      </c>
      <c r="DM116" s="767"/>
      <c r="DN116" s="767"/>
      <c r="DO116" s="767"/>
      <c r="DP116" s="768"/>
      <c r="DQ116" s="769">
        <v>1584</v>
      </c>
      <c r="DR116" s="767"/>
      <c r="DS116" s="767"/>
      <c r="DT116" s="767"/>
      <c r="DU116" s="768"/>
      <c r="DV116" s="811">
        <v>0</v>
      </c>
      <c r="DW116" s="812"/>
      <c r="DX116" s="812"/>
      <c r="DY116" s="812"/>
      <c r="DZ116" s="813"/>
    </row>
    <row r="117" spans="1:130" s="212" customFormat="1" ht="26.25" customHeight="1" x14ac:dyDescent="0.2">
      <c r="A117" s="882" t="s">
        <v>176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434</v>
      </c>
      <c r="Z117" s="884"/>
      <c r="AA117" s="889">
        <v>2982584</v>
      </c>
      <c r="AB117" s="890"/>
      <c r="AC117" s="890"/>
      <c r="AD117" s="890"/>
      <c r="AE117" s="891"/>
      <c r="AF117" s="892">
        <v>3286012</v>
      </c>
      <c r="AG117" s="890"/>
      <c r="AH117" s="890"/>
      <c r="AI117" s="890"/>
      <c r="AJ117" s="891"/>
      <c r="AK117" s="892">
        <v>2979719</v>
      </c>
      <c r="AL117" s="890"/>
      <c r="AM117" s="890"/>
      <c r="AN117" s="890"/>
      <c r="AO117" s="891"/>
      <c r="AP117" s="893"/>
      <c r="AQ117" s="894"/>
      <c r="AR117" s="894"/>
      <c r="AS117" s="894"/>
      <c r="AT117" s="895"/>
      <c r="AU117" s="919"/>
      <c r="AV117" s="920"/>
      <c r="AW117" s="920"/>
      <c r="AX117" s="920"/>
      <c r="AY117" s="920"/>
      <c r="AZ117" s="850" t="s">
        <v>435</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436</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407</v>
      </c>
      <c r="AB118" s="883"/>
      <c r="AC118" s="883"/>
      <c r="AD118" s="883"/>
      <c r="AE118" s="884"/>
      <c r="AF118" s="885" t="s">
        <v>408</v>
      </c>
      <c r="AG118" s="883"/>
      <c r="AH118" s="883"/>
      <c r="AI118" s="883"/>
      <c r="AJ118" s="884"/>
      <c r="AK118" s="885" t="s">
        <v>293</v>
      </c>
      <c r="AL118" s="883"/>
      <c r="AM118" s="883"/>
      <c r="AN118" s="883"/>
      <c r="AO118" s="884"/>
      <c r="AP118" s="886" t="s">
        <v>409</v>
      </c>
      <c r="AQ118" s="887"/>
      <c r="AR118" s="887"/>
      <c r="AS118" s="887"/>
      <c r="AT118" s="888"/>
      <c r="AU118" s="919"/>
      <c r="AV118" s="920"/>
      <c r="AW118" s="920"/>
      <c r="AX118" s="920"/>
      <c r="AY118" s="920"/>
      <c r="AZ118" s="825" t="s">
        <v>437</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438</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413</v>
      </c>
      <c r="B119" s="806"/>
      <c r="C119" s="847" t="s">
        <v>414</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176</v>
      </c>
      <c r="BA119" s="235"/>
      <c r="BB119" s="235"/>
      <c r="BC119" s="235"/>
      <c r="BD119" s="235"/>
      <c r="BE119" s="235"/>
      <c r="BF119" s="235"/>
      <c r="BG119" s="235"/>
      <c r="BH119" s="235"/>
      <c r="BI119" s="235"/>
      <c r="BJ119" s="235"/>
      <c r="BK119" s="235"/>
      <c r="BL119" s="235"/>
      <c r="BM119" s="235"/>
      <c r="BN119" s="235"/>
      <c r="BO119" s="864" t="s">
        <v>439</v>
      </c>
      <c r="BP119" s="865"/>
      <c r="BQ119" s="866">
        <v>38886617</v>
      </c>
      <c r="BR119" s="832"/>
      <c r="BS119" s="832"/>
      <c r="BT119" s="832"/>
      <c r="BU119" s="832"/>
      <c r="BV119" s="832">
        <v>37750636</v>
      </c>
      <c r="BW119" s="832"/>
      <c r="BX119" s="832"/>
      <c r="BY119" s="832"/>
      <c r="BZ119" s="832"/>
      <c r="CA119" s="832">
        <v>40335007</v>
      </c>
      <c r="CB119" s="832"/>
      <c r="CC119" s="832"/>
      <c r="CD119" s="832"/>
      <c r="CE119" s="832"/>
      <c r="CF119" s="735"/>
      <c r="CG119" s="736"/>
      <c r="CH119" s="736"/>
      <c r="CI119" s="736"/>
      <c r="CJ119" s="821"/>
      <c r="CK119" s="915"/>
      <c r="CL119" s="810"/>
      <c r="CM119" s="825" t="s">
        <v>440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417</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441</v>
      </c>
      <c r="AV120" s="868"/>
      <c r="AW120" s="868"/>
      <c r="AX120" s="868"/>
      <c r="AY120" s="869"/>
      <c r="AZ120" s="847" t="s">
        <v>442</v>
      </c>
      <c r="BA120" s="795"/>
      <c r="BB120" s="795"/>
      <c r="BC120" s="795"/>
      <c r="BD120" s="795"/>
      <c r="BE120" s="795"/>
      <c r="BF120" s="795"/>
      <c r="BG120" s="795"/>
      <c r="BH120" s="795"/>
      <c r="BI120" s="795"/>
      <c r="BJ120" s="795"/>
      <c r="BK120" s="795"/>
      <c r="BL120" s="795"/>
      <c r="BM120" s="795"/>
      <c r="BN120" s="795"/>
      <c r="BO120" s="795"/>
      <c r="BP120" s="796"/>
      <c r="BQ120" s="848">
        <v>3814535</v>
      </c>
      <c r="BR120" s="829"/>
      <c r="BS120" s="829"/>
      <c r="BT120" s="829"/>
      <c r="BU120" s="829"/>
      <c r="BV120" s="829">
        <v>3073470</v>
      </c>
      <c r="BW120" s="829"/>
      <c r="BX120" s="829"/>
      <c r="BY120" s="829"/>
      <c r="BZ120" s="829"/>
      <c r="CA120" s="829">
        <v>2472140</v>
      </c>
      <c r="CB120" s="829"/>
      <c r="CC120" s="829"/>
      <c r="CD120" s="829"/>
      <c r="CE120" s="829"/>
      <c r="CF120" s="853">
        <v>36.799999999999997</v>
      </c>
      <c r="CG120" s="854"/>
      <c r="CH120" s="854"/>
      <c r="CI120" s="854"/>
      <c r="CJ120" s="854"/>
      <c r="CK120" s="855" t="s">
        <v>443</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5995689</v>
      </c>
      <c r="DR120" s="829"/>
      <c r="DS120" s="829"/>
      <c r="DT120" s="829"/>
      <c r="DU120" s="829"/>
      <c r="DV120" s="830">
        <v>89.3</v>
      </c>
      <c r="DW120" s="830"/>
      <c r="DX120" s="830"/>
      <c r="DY120" s="830"/>
      <c r="DZ120" s="831"/>
    </row>
    <row r="121" spans="1:130" s="212" customFormat="1" ht="26.25" customHeight="1" x14ac:dyDescent="0.2">
      <c r="A121" s="807"/>
      <c r="B121" s="808"/>
      <c r="C121" s="850" t="s">
        <v>444</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445</v>
      </c>
      <c r="BA121" s="739"/>
      <c r="BB121" s="739"/>
      <c r="BC121" s="739"/>
      <c r="BD121" s="739"/>
      <c r="BE121" s="739"/>
      <c r="BF121" s="739"/>
      <c r="BG121" s="739"/>
      <c r="BH121" s="739"/>
      <c r="BI121" s="739"/>
      <c r="BJ121" s="739"/>
      <c r="BK121" s="739"/>
      <c r="BL121" s="739"/>
      <c r="BM121" s="739"/>
      <c r="BN121" s="739"/>
      <c r="BO121" s="739"/>
      <c r="BP121" s="740"/>
      <c r="BQ121" s="803">
        <v>1268462</v>
      </c>
      <c r="BR121" s="804"/>
      <c r="BS121" s="804"/>
      <c r="BT121" s="804"/>
      <c r="BU121" s="804"/>
      <c r="BV121" s="804">
        <v>1230471</v>
      </c>
      <c r="BW121" s="804"/>
      <c r="BX121" s="804"/>
      <c r="BY121" s="804"/>
      <c r="BZ121" s="804"/>
      <c r="CA121" s="804">
        <v>1358564</v>
      </c>
      <c r="CB121" s="804"/>
      <c r="CC121" s="804"/>
      <c r="CD121" s="804"/>
      <c r="CE121" s="804"/>
      <c r="CF121" s="862">
        <v>20.2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v>846229</v>
      </c>
      <c r="DR121" s="804"/>
      <c r="DS121" s="804"/>
      <c r="DT121" s="804"/>
      <c r="DU121" s="804"/>
      <c r="DV121" s="781">
        <v>12.6</v>
      </c>
      <c r="DW121" s="781"/>
      <c r="DX121" s="781"/>
      <c r="DY121" s="781"/>
      <c r="DZ121" s="782"/>
    </row>
    <row r="122" spans="1:130" s="212" customFormat="1" ht="26.25" customHeight="1" x14ac:dyDescent="0.2">
      <c r="A122" s="807"/>
      <c r="B122" s="808"/>
      <c r="C122" s="802" t="s">
        <v>427</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446</v>
      </c>
      <c r="BA122" s="826"/>
      <c r="BB122" s="826"/>
      <c r="BC122" s="826"/>
      <c r="BD122" s="826"/>
      <c r="BE122" s="826"/>
      <c r="BF122" s="826"/>
      <c r="BG122" s="826"/>
      <c r="BH122" s="826"/>
      <c r="BI122" s="826"/>
      <c r="BJ122" s="826"/>
      <c r="BK122" s="826"/>
      <c r="BL122" s="826"/>
      <c r="BM122" s="826"/>
      <c r="BN122" s="826"/>
      <c r="BO122" s="826"/>
      <c r="BP122" s="827"/>
      <c r="BQ122" s="866">
        <v>24818139</v>
      </c>
      <c r="BR122" s="832"/>
      <c r="BS122" s="832"/>
      <c r="BT122" s="832"/>
      <c r="BU122" s="832"/>
      <c r="BV122" s="832">
        <v>24484614</v>
      </c>
      <c r="BW122" s="832"/>
      <c r="BX122" s="832"/>
      <c r="BY122" s="832"/>
      <c r="BZ122" s="832"/>
      <c r="CA122" s="832">
        <v>25652891</v>
      </c>
      <c r="CB122" s="832"/>
      <c r="CC122" s="832"/>
      <c r="CD122" s="832"/>
      <c r="CE122" s="832"/>
      <c r="CF122" s="833">
        <v>381.9</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433</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1628</v>
      </c>
      <c r="AB123" s="767"/>
      <c r="AC123" s="767"/>
      <c r="AD123" s="767"/>
      <c r="AE123" s="768"/>
      <c r="AF123" s="769">
        <v>1602</v>
      </c>
      <c r="AG123" s="767"/>
      <c r="AH123" s="767"/>
      <c r="AI123" s="767"/>
      <c r="AJ123" s="768"/>
      <c r="AK123" s="769">
        <v>1576</v>
      </c>
      <c r="AL123" s="767"/>
      <c r="AM123" s="767"/>
      <c r="AN123" s="767"/>
      <c r="AO123" s="768"/>
      <c r="AP123" s="811">
        <v>0</v>
      </c>
      <c r="AQ123" s="812"/>
      <c r="AR123" s="812"/>
      <c r="AS123" s="812"/>
      <c r="AT123" s="813"/>
      <c r="AU123" s="873"/>
      <c r="AV123" s="874"/>
      <c r="AW123" s="874"/>
      <c r="AX123" s="874"/>
      <c r="AY123" s="874"/>
      <c r="AZ123" s="235" t="s">
        <v>176</v>
      </c>
      <c r="BA123" s="235"/>
      <c r="BB123" s="235"/>
      <c r="BC123" s="235"/>
      <c r="BD123" s="235"/>
      <c r="BE123" s="235"/>
      <c r="BF123" s="235"/>
      <c r="BG123" s="235"/>
      <c r="BH123" s="235"/>
      <c r="BI123" s="235"/>
      <c r="BJ123" s="235"/>
      <c r="BK123" s="235"/>
      <c r="BL123" s="235"/>
      <c r="BM123" s="235"/>
      <c r="BN123" s="235"/>
      <c r="BO123" s="864" t="s">
        <v>447</v>
      </c>
      <c r="BP123" s="865"/>
      <c r="BQ123" s="819">
        <v>29901136</v>
      </c>
      <c r="BR123" s="820"/>
      <c r="BS123" s="820"/>
      <c r="BT123" s="820"/>
      <c r="BU123" s="820"/>
      <c r="BV123" s="820">
        <v>28788555</v>
      </c>
      <c r="BW123" s="820"/>
      <c r="BX123" s="820"/>
      <c r="BY123" s="820"/>
      <c r="BZ123" s="820"/>
      <c r="CA123" s="820">
        <v>29483595</v>
      </c>
      <c r="CB123" s="820"/>
      <c r="CC123" s="820"/>
      <c r="CD123" s="820"/>
      <c r="CE123" s="820"/>
      <c r="CF123" s="735"/>
      <c r="CG123" s="736"/>
      <c r="CH123" s="736"/>
      <c r="CI123" s="736"/>
      <c r="CJ123" s="821"/>
      <c r="CK123" s="856"/>
      <c r="CL123" s="842"/>
      <c r="CM123" s="842"/>
      <c r="CN123" s="842"/>
      <c r="CO123" s="843"/>
      <c r="CP123" s="822" t="s">
        <v>387</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436</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448</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137.4</v>
      </c>
      <c r="BR124" s="818"/>
      <c r="BS124" s="818"/>
      <c r="BT124" s="818"/>
      <c r="BU124" s="818"/>
      <c r="BV124" s="818">
        <v>135.4</v>
      </c>
      <c r="BW124" s="818"/>
      <c r="BX124" s="818"/>
      <c r="BY124" s="818"/>
      <c r="BZ124" s="818"/>
      <c r="CA124" s="818">
        <v>161.5</v>
      </c>
      <c r="CB124" s="818"/>
      <c r="CC124" s="818"/>
      <c r="CD124" s="818"/>
      <c r="CE124" s="818"/>
      <c r="CF124" s="713"/>
      <c r="CG124" s="714"/>
      <c r="CH124" s="714"/>
      <c r="CI124" s="714"/>
      <c r="CJ124" s="849"/>
      <c r="CK124" s="857"/>
      <c r="CL124" s="857"/>
      <c r="CM124" s="857"/>
      <c r="CN124" s="857"/>
      <c r="CO124" s="858"/>
      <c r="CP124" s="822" t="s">
        <v>449</v>
      </c>
      <c r="CQ124" s="823"/>
      <c r="CR124" s="823"/>
      <c r="CS124" s="823"/>
      <c r="CT124" s="823"/>
      <c r="CU124" s="823"/>
      <c r="CV124" s="823"/>
      <c r="CW124" s="823"/>
      <c r="CX124" s="823"/>
      <c r="CY124" s="823"/>
      <c r="CZ124" s="823"/>
      <c r="DA124" s="823"/>
      <c r="DB124" s="823"/>
      <c r="DC124" s="823"/>
      <c r="DD124" s="823"/>
      <c r="DE124" s="823"/>
      <c r="DF124" s="824"/>
      <c r="DG124" s="750">
        <v>6832119</v>
      </c>
      <c r="DH124" s="751"/>
      <c r="DI124" s="751"/>
      <c r="DJ124" s="751"/>
      <c r="DK124" s="752"/>
      <c r="DL124" s="753">
        <v>6822786</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438</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450</v>
      </c>
      <c r="CL125" s="839"/>
      <c r="CM125" s="839"/>
      <c r="CN125" s="839"/>
      <c r="CO125" s="840"/>
      <c r="CP125" s="847" t="s">
        <v>451</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440</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452</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453</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454</v>
      </c>
      <c r="AY127" s="799"/>
      <c r="AZ127" s="799"/>
      <c r="BA127" s="799"/>
      <c r="BB127" s="799"/>
      <c r="BC127" s="799"/>
      <c r="BD127" s="799"/>
      <c r="BE127" s="800"/>
      <c r="BF127" s="798" t="s">
        <v>455</v>
      </c>
      <c r="BG127" s="799"/>
      <c r="BH127" s="799"/>
      <c r="BI127" s="799"/>
      <c r="BJ127" s="799"/>
      <c r="BK127" s="799"/>
      <c r="BL127" s="800"/>
      <c r="BM127" s="798" t="s">
        <v>456</v>
      </c>
      <c r="BN127" s="799"/>
      <c r="BO127" s="799"/>
      <c r="BP127" s="799"/>
      <c r="BQ127" s="799"/>
      <c r="BR127" s="799"/>
      <c r="BS127" s="800"/>
      <c r="BT127" s="798" t="s">
        <v>457</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458</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459</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460</v>
      </c>
      <c r="X128" s="785"/>
      <c r="Y128" s="785"/>
      <c r="Z128" s="786"/>
      <c r="AA128" s="787">
        <v>110254</v>
      </c>
      <c r="AB128" s="788"/>
      <c r="AC128" s="788"/>
      <c r="AD128" s="788"/>
      <c r="AE128" s="789"/>
      <c r="AF128" s="790">
        <v>124151</v>
      </c>
      <c r="AG128" s="788"/>
      <c r="AH128" s="788"/>
      <c r="AI128" s="788"/>
      <c r="AJ128" s="789"/>
      <c r="AK128" s="790">
        <v>104313</v>
      </c>
      <c r="AL128" s="788"/>
      <c r="AM128" s="788"/>
      <c r="AN128" s="788"/>
      <c r="AO128" s="789"/>
      <c r="AP128" s="791"/>
      <c r="AQ128" s="792"/>
      <c r="AR128" s="792"/>
      <c r="AS128" s="792"/>
      <c r="AT128" s="793"/>
      <c r="AU128" s="214"/>
      <c r="AV128" s="214"/>
      <c r="AW128" s="214"/>
      <c r="AX128" s="794" t="s">
        <v>461</v>
      </c>
      <c r="AY128" s="795"/>
      <c r="AZ128" s="795"/>
      <c r="BA128" s="795"/>
      <c r="BB128" s="795"/>
      <c r="BC128" s="795"/>
      <c r="BD128" s="795"/>
      <c r="BE128" s="796"/>
      <c r="BF128" s="773" t="s">
        <v>122</v>
      </c>
      <c r="BG128" s="774"/>
      <c r="BH128" s="774"/>
      <c r="BI128" s="774"/>
      <c r="BJ128" s="774"/>
      <c r="BK128" s="774"/>
      <c r="BL128" s="797"/>
      <c r="BM128" s="773">
        <v>13.51</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462</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463</v>
      </c>
      <c r="X129" s="764"/>
      <c r="Y129" s="764"/>
      <c r="Z129" s="765"/>
      <c r="AA129" s="766">
        <v>8603419</v>
      </c>
      <c r="AB129" s="767"/>
      <c r="AC129" s="767"/>
      <c r="AD129" s="767"/>
      <c r="AE129" s="768"/>
      <c r="AF129" s="769">
        <v>8907839</v>
      </c>
      <c r="AG129" s="767"/>
      <c r="AH129" s="767"/>
      <c r="AI129" s="767"/>
      <c r="AJ129" s="768"/>
      <c r="AK129" s="769">
        <v>9023447</v>
      </c>
      <c r="AL129" s="767"/>
      <c r="AM129" s="767"/>
      <c r="AN129" s="767"/>
      <c r="AO129" s="768"/>
      <c r="AP129" s="770"/>
      <c r="AQ129" s="771"/>
      <c r="AR129" s="771"/>
      <c r="AS129" s="771"/>
      <c r="AT129" s="772"/>
      <c r="AU129" s="215"/>
      <c r="AV129" s="215"/>
      <c r="AW129" s="215"/>
      <c r="AX129" s="738" t="s">
        <v>464</v>
      </c>
      <c r="AY129" s="739"/>
      <c r="AZ129" s="739"/>
      <c r="BA129" s="739"/>
      <c r="BB129" s="739"/>
      <c r="BC129" s="739"/>
      <c r="BD129" s="739"/>
      <c r="BE129" s="740"/>
      <c r="BF129" s="757" t="s">
        <v>122</v>
      </c>
      <c r="BG129" s="758"/>
      <c r="BH129" s="758"/>
      <c r="BI129" s="758"/>
      <c r="BJ129" s="758"/>
      <c r="BK129" s="758"/>
      <c r="BL129" s="759"/>
      <c r="BM129" s="757">
        <v>18.510000000000002</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465</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466</v>
      </c>
      <c r="X130" s="764"/>
      <c r="Y130" s="764"/>
      <c r="Z130" s="765"/>
      <c r="AA130" s="766">
        <v>2067853</v>
      </c>
      <c r="AB130" s="767"/>
      <c r="AC130" s="767"/>
      <c r="AD130" s="767"/>
      <c r="AE130" s="768"/>
      <c r="AF130" s="769">
        <v>2290504</v>
      </c>
      <c r="AG130" s="767"/>
      <c r="AH130" s="767"/>
      <c r="AI130" s="767"/>
      <c r="AJ130" s="768"/>
      <c r="AK130" s="769">
        <v>2306224</v>
      </c>
      <c r="AL130" s="767"/>
      <c r="AM130" s="767"/>
      <c r="AN130" s="767"/>
      <c r="AO130" s="768"/>
      <c r="AP130" s="770"/>
      <c r="AQ130" s="771"/>
      <c r="AR130" s="771"/>
      <c r="AS130" s="771"/>
      <c r="AT130" s="772"/>
      <c r="AU130" s="215"/>
      <c r="AV130" s="215"/>
      <c r="AW130" s="215"/>
      <c r="AX130" s="738" t="s">
        <v>467</v>
      </c>
      <c r="AY130" s="739"/>
      <c r="AZ130" s="739"/>
      <c r="BA130" s="739"/>
      <c r="BB130" s="739"/>
      <c r="BC130" s="739"/>
      <c r="BD130" s="739"/>
      <c r="BE130" s="740"/>
      <c r="BF130" s="741">
        <v>11.3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468</v>
      </c>
      <c r="X131" s="748"/>
      <c r="Y131" s="748"/>
      <c r="Z131" s="749"/>
      <c r="AA131" s="750">
        <v>6535566</v>
      </c>
      <c r="AB131" s="751"/>
      <c r="AC131" s="751"/>
      <c r="AD131" s="751"/>
      <c r="AE131" s="752"/>
      <c r="AF131" s="753">
        <v>6617335</v>
      </c>
      <c r="AG131" s="751"/>
      <c r="AH131" s="751"/>
      <c r="AI131" s="751"/>
      <c r="AJ131" s="752"/>
      <c r="AK131" s="753">
        <v>6717223</v>
      </c>
      <c r="AL131" s="751"/>
      <c r="AM131" s="751"/>
      <c r="AN131" s="751"/>
      <c r="AO131" s="752"/>
      <c r="AP131" s="754"/>
      <c r="AQ131" s="755"/>
      <c r="AR131" s="755"/>
      <c r="AS131" s="755"/>
      <c r="AT131" s="756"/>
      <c r="AU131" s="215"/>
      <c r="AV131" s="215"/>
      <c r="AW131" s="215"/>
      <c r="AX131" s="716" t="s">
        <v>469</v>
      </c>
      <c r="AY131" s="717"/>
      <c r="AZ131" s="717"/>
      <c r="BA131" s="717"/>
      <c r="BB131" s="717"/>
      <c r="BC131" s="717"/>
      <c r="BD131" s="717"/>
      <c r="BE131" s="718"/>
      <c r="BF131" s="719">
        <v>161.5</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470</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471</v>
      </c>
      <c r="W132" s="729"/>
      <c r="X132" s="729"/>
      <c r="Y132" s="729"/>
      <c r="Z132" s="730"/>
      <c r="AA132" s="731">
        <v>12.30921698</v>
      </c>
      <c r="AB132" s="732"/>
      <c r="AC132" s="732"/>
      <c r="AD132" s="732"/>
      <c r="AE132" s="733"/>
      <c r="AF132" s="734">
        <v>13.167793380000001</v>
      </c>
      <c r="AG132" s="732"/>
      <c r="AH132" s="732"/>
      <c r="AI132" s="732"/>
      <c r="AJ132" s="733"/>
      <c r="AK132" s="734">
        <v>8.4734718499999993</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472</v>
      </c>
      <c r="W133" s="708"/>
      <c r="X133" s="708"/>
      <c r="Y133" s="708"/>
      <c r="Z133" s="709"/>
      <c r="AA133" s="710">
        <v>11.5</v>
      </c>
      <c r="AB133" s="711"/>
      <c r="AC133" s="711"/>
      <c r="AD133" s="711"/>
      <c r="AE133" s="712"/>
      <c r="AF133" s="710">
        <v>12.1</v>
      </c>
      <c r="AG133" s="711"/>
      <c r="AH133" s="711"/>
      <c r="AI133" s="711"/>
      <c r="AJ133" s="712"/>
      <c r="AK133" s="710">
        <v>11.3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AOcOgSTDq9J8OXb7bKDkFPbvnV+pp4wFi7LY6doTIhD9fQ3tj5lY27yhFi03M+LOE4aUKru8r3QZZ3W+iiSD3g==" saltValue="jIYR/dAZ136cSsRPXVRZg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aq6PO6NDaSDgwfCf2VwsU3FUWJWLWFlgMtoULlileqZJBgiBMlW2Y4fJdUB5/67YR0hUuayPlkzp3LXTokEuOA==" saltValue="mbSOc3YhdoS/rVScHULvkw=="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V21"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ZuD2V/Ull1+d3qfVHkiVJ86QWfP/TP6Xz33zmCnUqmSsWe0bWSWecNz3uHeNqeVV1T81hnZ9xanGMZhAgukQ==" saltValue="D/aRmj4TpmDnLlbQcOTVCQ=="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40" zoomScaleSheetLayoutView="4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5" t="s">
        <v>476</v>
      </c>
      <c r="AP7" s="253"/>
      <c r="AQ7" s="254" t="s">
        <v>477</v>
      </c>
      <c r="AR7" s="255"/>
    </row>
    <row r="8" spans="1:46" ht="13.2" x14ac:dyDescent="0.2">
      <c r="A8" s="247"/>
      <c r="AK8" s="256"/>
      <c r="AL8" s="257"/>
      <c r="AM8" s="257"/>
      <c r="AN8" s="258"/>
      <c r="AO8" s="1106"/>
      <c r="AP8" s="259" t="s">
        <v>478</v>
      </c>
      <c r="AQ8" s="260" t="s">
        <v>479</v>
      </c>
      <c r="AR8" s="261" t="s">
        <v>480</v>
      </c>
    </row>
    <row r="9" spans="1:46" ht="13.2" x14ac:dyDescent="0.2">
      <c r="A9" s="247"/>
      <c r="AK9" s="1117" t="s">
        <v>481</v>
      </c>
      <c r="AL9" s="1118"/>
      <c r="AM9" s="1118"/>
      <c r="AN9" s="1119"/>
      <c r="AO9" s="262">
        <v>2490323</v>
      </c>
      <c r="AP9" s="262">
        <v>191034</v>
      </c>
      <c r="AQ9" s="263">
        <v>120794</v>
      </c>
      <c r="AR9" s="264">
        <v>58.1</v>
      </c>
    </row>
    <row r="10" spans="1:46" ht="13.5" customHeight="1" x14ac:dyDescent="0.2">
      <c r="A10" s="247"/>
      <c r="AK10" s="1117" t="s">
        <v>482</v>
      </c>
      <c r="AL10" s="1118"/>
      <c r="AM10" s="1118"/>
      <c r="AN10" s="1119"/>
      <c r="AO10" s="265">
        <v>272934</v>
      </c>
      <c r="AP10" s="265">
        <v>20937</v>
      </c>
      <c r="AQ10" s="266">
        <v>16294</v>
      </c>
      <c r="AR10" s="267">
        <v>28.5</v>
      </c>
    </row>
    <row r="11" spans="1:46" ht="13.5" customHeight="1" x14ac:dyDescent="0.2">
      <c r="A11" s="247"/>
      <c r="AK11" s="1117" t="s">
        <v>483</v>
      </c>
      <c r="AL11" s="1118"/>
      <c r="AM11" s="1118"/>
      <c r="AN11" s="1119"/>
      <c r="AO11" s="265">
        <v>54948</v>
      </c>
      <c r="AP11" s="265">
        <v>4215</v>
      </c>
      <c r="AQ11" s="266">
        <v>1928</v>
      </c>
      <c r="AR11" s="267">
        <v>118.6</v>
      </c>
    </row>
    <row r="12" spans="1:46" ht="13.5" customHeight="1" x14ac:dyDescent="0.2">
      <c r="A12" s="247"/>
      <c r="AK12" s="1117" t="s">
        <v>484</v>
      </c>
      <c r="AL12" s="1118"/>
      <c r="AM12" s="1118"/>
      <c r="AN12" s="1119"/>
      <c r="AO12" s="265" t="s">
        <v>485</v>
      </c>
      <c r="AP12" s="265" t="s">
        <v>485</v>
      </c>
      <c r="AQ12" s="266">
        <v>20</v>
      </c>
      <c r="AR12" s="267" t="s">
        <v>485</v>
      </c>
    </row>
    <row r="13" spans="1:46" ht="13.5" customHeight="1" x14ac:dyDescent="0.2">
      <c r="A13" s="247"/>
      <c r="AK13" s="1117" t="s">
        <v>486</v>
      </c>
      <c r="AL13" s="1118"/>
      <c r="AM13" s="1118"/>
      <c r="AN13" s="1119"/>
      <c r="AO13" s="265">
        <v>2332</v>
      </c>
      <c r="AP13" s="265">
        <v>179</v>
      </c>
      <c r="AQ13" s="266">
        <v>4630</v>
      </c>
      <c r="AR13" s="267">
        <v>-96.1</v>
      </c>
    </row>
    <row r="14" spans="1:46" ht="13.5" customHeight="1" x14ac:dyDescent="0.2">
      <c r="A14" s="247"/>
      <c r="AK14" s="1117" t="s">
        <v>487</v>
      </c>
      <c r="AL14" s="1118"/>
      <c r="AM14" s="1118"/>
      <c r="AN14" s="1119"/>
      <c r="AO14" s="265">
        <v>40440</v>
      </c>
      <c r="AP14" s="265">
        <v>3102</v>
      </c>
      <c r="AQ14" s="266">
        <v>2459</v>
      </c>
      <c r="AR14" s="267">
        <v>26.1</v>
      </c>
    </row>
    <row r="15" spans="1:46" ht="13.5" customHeight="1" x14ac:dyDescent="0.2">
      <c r="A15" s="247"/>
      <c r="AK15" s="1120" t="s">
        <v>488</v>
      </c>
      <c r="AL15" s="1121"/>
      <c r="AM15" s="1121"/>
      <c r="AN15" s="1122"/>
      <c r="AO15" s="265">
        <v>-138816</v>
      </c>
      <c r="AP15" s="265">
        <v>-10649</v>
      </c>
      <c r="AQ15" s="266">
        <v>-7108</v>
      </c>
      <c r="AR15" s="267">
        <v>49.8</v>
      </c>
    </row>
    <row r="16" spans="1:46" ht="13.2" x14ac:dyDescent="0.2">
      <c r="A16" s="247"/>
      <c r="AK16" s="1120" t="s">
        <v>176</v>
      </c>
      <c r="AL16" s="1121"/>
      <c r="AM16" s="1121"/>
      <c r="AN16" s="1122"/>
      <c r="AO16" s="265">
        <v>2722161</v>
      </c>
      <c r="AP16" s="265">
        <v>208819</v>
      </c>
      <c r="AQ16" s="266">
        <v>139017</v>
      </c>
      <c r="AR16" s="267">
        <v>50.2</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23" t="s">
        <v>493</v>
      </c>
      <c r="AL21" s="1124"/>
      <c r="AM21" s="1124"/>
      <c r="AN21" s="1125"/>
      <c r="AO21" s="277">
        <v>19.64</v>
      </c>
      <c r="AP21" s="278">
        <v>11.1</v>
      </c>
      <c r="AQ21" s="279">
        <v>8.5399999999999991</v>
      </c>
      <c r="AS21" s="280"/>
      <c r="AT21" s="276"/>
    </row>
    <row r="22" spans="1:46" s="248" customFormat="1" ht="13.2" x14ac:dyDescent="0.2">
      <c r="A22" s="276"/>
      <c r="AK22" s="1123" t="s">
        <v>494</v>
      </c>
      <c r="AL22" s="1124"/>
      <c r="AM22" s="1124"/>
      <c r="AN22" s="1125"/>
      <c r="AO22" s="281">
        <v>99.1</v>
      </c>
      <c r="AP22" s="282">
        <v>96.5</v>
      </c>
      <c r="AQ22" s="283">
        <v>2.6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495</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5" t="s">
        <v>476</v>
      </c>
      <c r="AP30" s="253"/>
      <c r="AQ30" s="254" t="s">
        <v>477</v>
      </c>
      <c r="AR30" s="255"/>
    </row>
    <row r="31" spans="1:46" ht="13.2" x14ac:dyDescent="0.2">
      <c r="A31" s="247"/>
      <c r="AK31" s="256"/>
      <c r="AL31" s="257"/>
      <c r="AM31" s="257"/>
      <c r="AN31" s="258"/>
      <c r="AO31" s="1106"/>
      <c r="AP31" s="259" t="s">
        <v>478</v>
      </c>
      <c r="AQ31" s="260" t="s">
        <v>479</v>
      </c>
      <c r="AR31" s="261" t="s">
        <v>480</v>
      </c>
    </row>
    <row r="32" spans="1:46" ht="27" customHeight="1" x14ac:dyDescent="0.2">
      <c r="A32" s="247"/>
      <c r="AK32" s="1107" t="s">
        <v>498</v>
      </c>
      <c r="AL32" s="1108"/>
      <c r="AM32" s="1108"/>
      <c r="AN32" s="1109"/>
      <c r="AO32" s="291">
        <v>2357321</v>
      </c>
      <c r="AP32" s="291">
        <v>180832</v>
      </c>
      <c r="AQ32" s="292">
        <v>62408</v>
      </c>
      <c r="AR32" s="293">
        <v>189.8</v>
      </c>
    </row>
    <row r="33" spans="1:46" ht="13.5" customHeight="1" x14ac:dyDescent="0.2">
      <c r="A33" s="247"/>
      <c r="AK33" s="1107" t="s">
        <v>499</v>
      </c>
      <c r="AL33" s="1108"/>
      <c r="AM33" s="1108"/>
      <c r="AN33" s="1109"/>
      <c r="AO33" s="291" t="s">
        <v>485</v>
      </c>
      <c r="AP33" s="291" t="s">
        <v>485</v>
      </c>
      <c r="AQ33" s="292" t="s">
        <v>485</v>
      </c>
      <c r="AR33" s="293" t="s">
        <v>485</v>
      </c>
    </row>
    <row r="34" spans="1:46" ht="27" customHeight="1" x14ac:dyDescent="0.2">
      <c r="A34" s="247"/>
      <c r="AK34" s="1107" t="s">
        <v>500</v>
      </c>
      <c r="AL34" s="1108"/>
      <c r="AM34" s="1108"/>
      <c r="AN34" s="1109"/>
      <c r="AO34" s="291" t="s">
        <v>485</v>
      </c>
      <c r="AP34" s="291" t="s">
        <v>485</v>
      </c>
      <c r="AQ34" s="292">
        <v>4</v>
      </c>
      <c r="AR34" s="293" t="s">
        <v>485</v>
      </c>
    </row>
    <row r="35" spans="1:46" ht="27" customHeight="1" x14ac:dyDescent="0.2">
      <c r="A35" s="247"/>
      <c r="AK35" s="1107" t="s">
        <v>501</v>
      </c>
      <c r="AL35" s="1108"/>
      <c r="AM35" s="1108"/>
      <c r="AN35" s="1109"/>
      <c r="AO35" s="291">
        <v>544689</v>
      </c>
      <c r="AP35" s="291">
        <v>41783</v>
      </c>
      <c r="AQ35" s="292">
        <v>14219</v>
      </c>
      <c r="AR35" s="293">
        <v>193.9</v>
      </c>
    </row>
    <row r="36" spans="1:46" ht="27" customHeight="1" x14ac:dyDescent="0.2">
      <c r="A36" s="247"/>
      <c r="AK36" s="1107" t="s">
        <v>502</v>
      </c>
      <c r="AL36" s="1108"/>
      <c r="AM36" s="1108"/>
      <c r="AN36" s="1109"/>
      <c r="AO36" s="291">
        <v>76133</v>
      </c>
      <c r="AP36" s="291">
        <v>5840</v>
      </c>
      <c r="AQ36" s="292">
        <v>4004</v>
      </c>
      <c r="AR36" s="293">
        <v>45.9</v>
      </c>
    </row>
    <row r="37" spans="1:46" ht="13.5" customHeight="1" x14ac:dyDescent="0.2">
      <c r="A37" s="247"/>
      <c r="AK37" s="1107" t="s">
        <v>503</v>
      </c>
      <c r="AL37" s="1108"/>
      <c r="AM37" s="1108"/>
      <c r="AN37" s="1109"/>
      <c r="AO37" s="291">
        <v>1576</v>
      </c>
      <c r="AP37" s="291">
        <v>121</v>
      </c>
      <c r="AQ37" s="292">
        <v>309</v>
      </c>
      <c r="AR37" s="293">
        <v>-60.8</v>
      </c>
    </row>
    <row r="38" spans="1:46" ht="27" customHeight="1" x14ac:dyDescent="0.2">
      <c r="A38" s="247"/>
      <c r="AK38" s="1110" t="s">
        <v>504</v>
      </c>
      <c r="AL38" s="1111"/>
      <c r="AM38" s="1111"/>
      <c r="AN38" s="1112"/>
      <c r="AO38" s="294" t="s">
        <v>485</v>
      </c>
      <c r="AP38" s="294" t="s">
        <v>485</v>
      </c>
      <c r="AQ38" s="295">
        <v>4</v>
      </c>
      <c r="AR38" s="283" t="s">
        <v>485</v>
      </c>
      <c r="AS38" s="290"/>
    </row>
    <row r="39" spans="1:46" ht="13.2" x14ac:dyDescent="0.2">
      <c r="A39" s="247"/>
      <c r="AK39" s="1110" t="s">
        <v>505</v>
      </c>
      <c r="AL39" s="1111"/>
      <c r="AM39" s="1111"/>
      <c r="AN39" s="1112"/>
      <c r="AO39" s="291">
        <v>-104313</v>
      </c>
      <c r="AP39" s="291">
        <v>-8002</v>
      </c>
      <c r="AQ39" s="292">
        <v>-2554</v>
      </c>
      <c r="AR39" s="293">
        <v>213.3</v>
      </c>
      <c r="AS39" s="290"/>
    </row>
    <row r="40" spans="1:46" ht="27" customHeight="1" x14ac:dyDescent="0.2">
      <c r="A40" s="247"/>
      <c r="AK40" s="1107" t="s">
        <v>506</v>
      </c>
      <c r="AL40" s="1108"/>
      <c r="AM40" s="1108"/>
      <c r="AN40" s="1109"/>
      <c r="AO40" s="291">
        <v>-2306224</v>
      </c>
      <c r="AP40" s="291">
        <v>-176912</v>
      </c>
      <c r="AQ40" s="292">
        <v>-52280</v>
      </c>
      <c r="AR40" s="293">
        <v>238.4</v>
      </c>
      <c r="AS40" s="290"/>
    </row>
    <row r="41" spans="1:46" ht="13.2" x14ac:dyDescent="0.2">
      <c r="A41" s="247"/>
      <c r="AK41" s="1113" t="s">
        <v>286</v>
      </c>
      <c r="AL41" s="1114"/>
      <c r="AM41" s="1114"/>
      <c r="AN41" s="1115"/>
      <c r="AO41" s="291">
        <v>569182</v>
      </c>
      <c r="AP41" s="291">
        <v>43662</v>
      </c>
      <c r="AQ41" s="292">
        <v>26115</v>
      </c>
      <c r="AR41" s="293">
        <v>67.2</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00" t="s">
        <v>476</v>
      </c>
      <c r="AN49" s="1102" t="s">
        <v>509</v>
      </c>
      <c r="AO49" s="1103"/>
      <c r="AP49" s="1103"/>
      <c r="AQ49" s="1103"/>
      <c r="AR49" s="1104"/>
    </row>
    <row r="50" spans="1:44" ht="13.2" x14ac:dyDescent="0.2">
      <c r="A50" s="247"/>
      <c r="AK50" s="305"/>
      <c r="AL50" s="306"/>
      <c r="AM50" s="1101"/>
      <c r="AN50" s="307" t="s">
        <v>510</v>
      </c>
      <c r="AO50" s="308" t="s">
        <v>511</v>
      </c>
      <c r="AP50" s="309" t="s">
        <v>512</v>
      </c>
      <c r="AQ50" s="310" t="s">
        <v>513</v>
      </c>
      <c r="AR50" s="311" t="s">
        <v>514</v>
      </c>
    </row>
    <row r="51" spans="1:44" ht="13.2" x14ac:dyDescent="0.2">
      <c r="A51" s="247"/>
      <c r="AK51" s="303" t="s">
        <v>515</v>
      </c>
      <c r="AL51" s="304"/>
      <c r="AM51" s="312">
        <v>4840878</v>
      </c>
      <c r="AN51" s="313">
        <v>349119</v>
      </c>
      <c r="AO51" s="314">
        <v>-4</v>
      </c>
      <c r="AP51" s="315">
        <v>117234</v>
      </c>
      <c r="AQ51" s="316">
        <v>13.4</v>
      </c>
      <c r="AR51" s="317">
        <v>-17.399999999999999</v>
      </c>
    </row>
    <row r="52" spans="1:44" ht="13.2" x14ac:dyDescent="0.2">
      <c r="A52" s="247"/>
      <c r="AK52" s="318"/>
      <c r="AL52" s="319" t="s">
        <v>516</v>
      </c>
      <c r="AM52" s="320">
        <v>3112163</v>
      </c>
      <c r="AN52" s="321">
        <v>224446</v>
      </c>
      <c r="AO52" s="322">
        <v>-5.2</v>
      </c>
      <c r="AP52" s="323">
        <v>59796</v>
      </c>
      <c r="AQ52" s="324">
        <v>16.600000000000001</v>
      </c>
      <c r="AR52" s="325">
        <v>-21.8</v>
      </c>
    </row>
    <row r="53" spans="1:44" ht="13.2" x14ac:dyDescent="0.2">
      <c r="A53" s="247"/>
      <c r="AK53" s="303" t="s">
        <v>517</v>
      </c>
      <c r="AL53" s="304"/>
      <c r="AM53" s="312">
        <v>3630832</v>
      </c>
      <c r="AN53" s="313">
        <v>264541</v>
      </c>
      <c r="AO53" s="314">
        <v>-24.2</v>
      </c>
      <c r="AP53" s="315">
        <v>97758</v>
      </c>
      <c r="AQ53" s="316">
        <v>-16.600000000000001</v>
      </c>
      <c r="AR53" s="317">
        <v>-7.6</v>
      </c>
    </row>
    <row r="54" spans="1:44" ht="13.2" x14ac:dyDescent="0.2">
      <c r="A54" s="247"/>
      <c r="AK54" s="318"/>
      <c r="AL54" s="319" t="s">
        <v>516</v>
      </c>
      <c r="AM54" s="320">
        <v>744567</v>
      </c>
      <c r="AN54" s="321">
        <v>54249</v>
      </c>
      <c r="AO54" s="322">
        <v>-75.8</v>
      </c>
      <c r="AP54" s="323">
        <v>45946</v>
      </c>
      <c r="AQ54" s="324">
        <v>-23.2</v>
      </c>
      <c r="AR54" s="325">
        <v>-52.6</v>
      </c>
    </row>
    <row r="55" spans="1:44" ht="13.2" x14ac:dyDescent="0.2">
      <c r="A55" s="247"/>
      <c r="AK55" s="303" t="s">
        <v>518</v>
      </c>
      <c r="AL55" s="304"/>
      <c r="AM55" s="312">
        <v>4020643</v>
      </c>
      <c r="AN55" s="313">
        <v>296705</v>
      </c>
      <c r="AO55" s="314">
        <v>12.2</v>
      </c>
      <c r="AP55" s="315">
        <v>91338</v>
      </c>
      <c r="AQ55" s="316">
        <v>-6.6</v>
      </c>
      <c r="AR55" s="317">
        <v>18.8</v>
      </c>
    </row>
    <row r="56" spans="1:44" ht="13.2" x14ac:dyDescent="0.2">
      <c r="A56" s="247"/>
      <c r="AK56" s="318"/>
      <c r="AL56" s="319" t="s">
        <v>516</v>
      </c>
      <c r="AM56" s="320">
        <v>888753</v>
      </c>
      <c r="AN56" s="321">
        <v>65586</v>
      </c>
      <c r="AO56" s="322">
        <v>20.9</v>
      </c>
      <c r="AP56" s="323">
        <v>43989</v>
      </c>
      <c r="AQ56" s="324">
        <v>-4.3</v>
      </c>
      <c r="AR56" s="325">
        <v>25.2</v>
      </c>
    </row>
    <row r="57" spans="1:44" ht="13.2" x14ac:dyDescent="0.2">
      <c r="A57" s="247"/>
      <c r="AK57" s="303" t="s">
        <v>519</v>
      </c>
      <c r="AL57" s="304"/>
      <c r="AM57" s="312">
        <v>3064462</v>
      </c>
      <c r="AN57" s="313">
        <v>229599</v>
      </c>
      <c r="AO57" s="314">
        <v>-22.6</v>
      </c>
      <c r="AP57" s="315">
        <v>103975</v>
      </c>
      <c r="AQ57" s="316">
        <v>13.8</v>
      </c>
      <c r="AR57" s="317">
        <v>-36.4</v>
      </c>
    </row>
    <row r="58" spans="1:44" ht="13.2" x14ac:dyDescent="0.2">
      <c r="A58" s="247"/>
      <c r="AK58" s="318"/>
      <c r="AL58" s="319" t="s">
        <v>516</v>
      </c>
      <c r="AM58" s="320">
        <v>978987</v>
      </c>
      <c r="AN58" s="321">
        <v>73349</v>
      </c>
      <c r="AO58" s="322">
        <v>11.8</v>
      </c>
      <c r="AP58" s="323">
        <v>52698</v>
      </c>
      <c r="AQ58" s="324">
        <v>19.8</v>
      </c>
      <c r="AR58" s="325">
        <v>-8</v>
      </c>
    </row>
    <row r="59" spans="1:44" ht="13.2" x14ac:dyDescent="0.2">
      <c r="A59" s="247"/>
      <c r="AK59" s="303" t="s">
        <v>520</v>
      </c>
      <c r="AL59" s="304"/>
      <c r="AM59" s="312">
        <v>4129684</v>
      </c>
      <c r="AN59" s="313">
        <v>316791</v>
      </c>
      <c r="AO59" s="314">
        <v>38</v>
      </c>
      <c r="AP59" s="315">
        <v>112678</v>
      </c>
      <c r="AQ59" s="316">
        <v>8.4</v>
      </c>
      <c r="AR59" s="317">
        <v>29.6</v>
      </c>
    </row>
    <row r="60" spans="1:44" ht="13.2" x14ac:dyDescent="0.2">
      <c r="A60" s="247"/>
      <c r="AK60" s="318"/>
      <c r="AL60" s="319" t="s">
        <v>516</v>
      </c>
      <c r="AM60" s="320">
        <v>1456848</v>
      </c>
      <c r="AN60" s="321">
        <v>111756</v>
      </c>
      <c r="AO60" s="322">
        <v>52.4</v>
      </c>
      <c r="AP60" s="323">
        <v>55165</v>
      </c>
      <c r="AQ60" s="324">
        <v>4.7</v>
      </c>
      <c r="AR60" s="325">
        <v>47.7</v>
      </c>
    </row>
    <row r="61" spans="1:44" ht="13.2" x14ac:dyDescent="0.2">
      <c r="A61" s="247"/>
      <c r="AK61" s="303" t="s">
        <v>521</v>
      </c>
      <c r="AL61" s="326"/>
      <c r="AM61" s="312">
        <v>3937300</v>
      </c>
      <c r="AN61" s="313">
        <v>291351</v>
      </c>
      <c r="AO61" s="314">
        <v>-0.1</v>
      </c>
      <c r="AP61" s="315">
        <v>104597</v>
      </c>
      <c r="AQ61" s="327">
        <v>2.5</v>
      </c>
      <c r="AR61" s="317">
        <v>-2.6</v>
      </c>
    </row>
    <row r="62" spans="1:44" ht="13.2" x14ac:dyDescent="0.2">
      <c r="A62" s="247"/>
      <c r="AK62" s="318"/>
      <c r="AL62" s="319" t="s">
        <v>516</v>
      </c>
      <c r="AM62" s="320">
        <v>1436264</v>
      </c>
      <c r="AN62" s="321">
        <v>105877</v>
      </c>
      <c r="AO62" s="322">
        <v>0.8</v>
      </c>
      <c r="AP62" s="323">
        <v>51519</v>
      </c>
      <c r="AQ62" s="324">
        <v>2.7</v>
      </c>
      <c r="AR62" s="325">
        <v>-1.9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Z9uRtqlp3hKeRGcab6ZmvHvdqmap+vVvWuZ1WgONiRRAl88lbMBZpdyGSuNJd2W4WB8vZ8ey4jrHl7nFJoEp0A==" saltValue="IwtdoU8ZVW9JirpAP+b/s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5"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6A/Z22hPipTCdUzBK5vHLxDRXC8y2T5TAhM3Qsd4Pt7RvMFD76r+FYdjh0exhCaHoX9c8E42+wVxRlLVuf+sGA==" saltValue="g69W0ivNGX5Adtdw5Pvff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1"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rVR018wrU5TkFwPrtgI0XW9otJG9HA3nnvDXizEmg00BoDWLGzbDHOtD76RLYBizOucwSH6hlfIbQomaGPcacg==" saltValue="XZ4kDSJW5OJ00BB1F+T9g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C1"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15.32</v>
      </c>
      <c r="G47" s="12">
        <v>14.98</v>
      </c>
      <c r="H47" s="12">
        <v>14.88</v>
      </c>
      <c r="I47" s="12">
        <v>9.64</v>
      </c>
      <c r="J47" s="13">
        <v>7.37</v>
      </c>
    </row>
    <row r="48" spans="2:10" ht="57.75" customHeight="1" x14ac:dyDescent="0.2">
      <c r="B48" s="14"/>
      <c r="C48" s="1128" t="s">
        <v>4</v>
      </c>
      <c r="D48" s="1128"/>
      <c r="E48" s="1129"/>
      <c r="F48" s="15">
        <v>2.88</v>
      </c>
      <c r="G48" s="16">
        <v>2.89</v>
      </c>
      <c r="H48" s="16">
        <v>2.0699999999999998</v>
      </c>
      <c r="I48" s="16">
        <v>3.02</v>
      </c>
      <c r="J48" s="17">
        <v>2.2599999999999998</v>
      </c>
    </row>
    <row r="49" spans="2:10" ht="57.75" customHeight="1" thickBot="1" x14ac:dyDescent="0.25">
      <c r="B49" s="18"/>
      <c r="C49" s="1130" t="s">
        <v>5</v>
      </c>
      <c r="D49" s="1130"/>
      <c r="E49" s="1131"/>
      <c r="F49" s="19" t="s">
        <v>528</v>
      </c>
      <c r="G49" s="20">
        <v>7.0000000000000007E-2</v>
      </c>
      <c r="H49" s="20" t="s">
        <v>529</v>
      </c>
      <c r="I49" s="20">
        <v>0.79</v>
      </c>
      <c r="J49" s="21" t="s">
        <v>530</v>
      </c>
    </row>
    <row r="50" spans="2:10" ht="13.2" x14ac:dyDescent="0.2"/>
  </sheetData>
  <sheetProtection algorithmName="SHA-512" hashValue="4tmC50mxoAxSDWcK4PW4uj/99X7+YgEy6PqtdTkfH65xC5TB+qn4yFh/pial2ySat9poSo1fxJM0MeouI/cw8A==" saltValue="kmzf56K6lxCPpx5pYb0B6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2026-03-17T01:10:12Z</cp:lastPrinted>
  <dcterms:created xsi:type="dcterms:W3CDTF">2026-02-23T08:21:16Z</dcterms:created>
  <dcterms:modified xsi:type="dcterms:W3CDTF">2026-03-17T01:31:58Z</dcterms:modified>
  <cp:category/>
</cp:coreProperties>
</file>