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0"/>
  <workbookPr/>
  <mc:AlternateContent xmlns:mc="http://schemas.openxmlformats.org/markup-compatibility/2006">
    <mc:Choice Requires="x15">
      <x15ac:absPath xmlns:x15ac="http://schemas.microsoft.com/office/spreadsheetml/2010/11/ac" url="\\Bas104\データ等保存先\220総務課\14 財政\01 財政共通\02 財政分析\財政状況資料集\R06\260305 令和6年度財政状況資料集の作成等について\提出\"/>
    </mc:Choice>
  </mc:AlternateContent>
  <xr:revisionPtr revIDLastSave="0" documentId="13_ncr:1_{9513078D-6F16-4361-B08A-848B301E629B}" xr6:coauthVersionLast="36" xr6:coauthVersionMax="36" xr10:uidLastSave="{00000000-0000-0000-0000-000000000000}"/>
  <bookViews>
    <workbookView xWindow="0" yWindow="0" windowWidth="28800" windowHeight="12135" activeTab="2"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7" i="10"/>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U37" i="10"/>
  <c r="C37" i="10"/>
  <c r="CO36" i="10"/>
  <c r="BE36" i="10"/>
  <c r="C36" i="10"/>
  <c r="BE35" i="10"/>
  <c r="CO34" i="10"/>
  <c r="CO35" i="10" s="1"/>
  <c r="BW34" i="10"/>
  <c r="BW35" i="10" s="1"/>
  <c r="BW36" i="10" s="1"/>
  <c r="BW37" i="10" s="1"/>
  <c r="BW38" i="10" s="1"/>
  <c r="BW39" i="10" s="1"/>
  <c r="BW40" i="10" s="1"/>
  <c r="BW41" i="10" s="1"/>
  <c r="C34" i="10"/>
  <c r="AM34" i="10" l="1"/>
  <c r="AM35" i="10" s="1"/>
  <c r="AM36" i="10" s="1"/>
  <c r="AM37" i="10" s="1"/>
  <c r="C35" i="10"/>
  <c r="U34" i="10" s="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alcChain>
</file>

<file path=xl/sharedStrings.xml><?xml version="1.0" encoding="utf-8"?>
<sst xmlns="http://schemas.openxmlformats.org/spreadsheetml/2006/main" count="1098" uniqueCount="567">
  <si>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</si>
  <si>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</si>
  <si>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</si>
  <si>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</si>
  <si>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</si>
  <si>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</si>
  <si>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</si>
  <si>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</si>
  <si>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</si>
  <si>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</si>
  <si>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</si>
  <si>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</si>
  <si>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</si>
  <si>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</si>
  <si>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</si>
  <si>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</si>
  <si>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</si>
  <si>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</si>
  <si>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</si>
  <si>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</si>
  <si>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</si>
  <si>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</si>
  <si>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</si>
  <si>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</si>
  <si>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</si>
  <si>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</si>
  <si>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</si>
  <si>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</si>
  <si>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</si>
  <si>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</si>
  <si>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</si>
  <si>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</si>
  <si>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</si>
  <si>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</si>
  <si>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</si>
  <si>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</si>
  <si>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</si>
  <si>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</si>
  <si>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</si>
  <si>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</si>
  <si>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</si>
  <si>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</si>
  <si>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</si>
  <si>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</si>
  <si>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</si>
  <si>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</si>
  <si>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</si>
  <si>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</si>
  <si>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</si>
  <si>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</si>
  <si>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</si>
  <si>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</si>
  <si>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</si>
  <si>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</si>
  <si>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</si>
  <si>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</si>
  <si>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</si>
  <si>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</si>
  <si>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</si>
  <si>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</si>
  <si>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</si>
  <si>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</si>
  <si>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</si>
  <si>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</si>
  <si>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</si>
  <si>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</si>
  <si>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</si>
  <si>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</si>
  <si>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</si>
  <si>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</si>
  <si>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</si>
  <si>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</si>
  <si>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</si>
  <si>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</si>
  <si>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</si>
  <si>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</si>
  <si>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</si>
  <si>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</si>
  <si>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</si>
  <si>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島根県</t>
    <phoneticPr fontId="5"/>
  </si>
  <si>
    <t>市町村類型</t>
    <phoneticPr fontId="5"/>
  </si>
  <si>
    <t>Ⅱ－１</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</si>
  <si>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</si>
  <si>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</si>
  <si>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</si>
  <si>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</si>
  <si>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</si>
  <si>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</si>
  <si>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</si>
  <si>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</si>
  <si>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</si>
  <si>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</si>
  <si>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</si>
  <si>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</si>
  <si>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吉賀町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</si>
  <si>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</si>
  <si>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</si>
  <si>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</si>
  <si>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</si>
  <si>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</si>
  <si>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</si>
  <si>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</si>
  <si>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</si>
  <si>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</si>
  <si>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</si>
  <si>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</si>
  <si>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</si>
  <si>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</si>
  <si>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</si>
  <si>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</si>
  <si>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</si>
  <si>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</si>
  <si>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</si>
  <si>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</si>
  <si>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</si>
  <si>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</si>
  <si>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</si>
  <si>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</si>
  <si>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</si>
  <si>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</si>
  <si>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</si>
  <si>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</si>
  <si>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</si>
  <si>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</si>
  <si>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</si>
  <si>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</si>
  <si>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</si>
  <si>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</si>
  <si>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</si>
  <si>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</si>
  <si>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</si>
  <si>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</si>
  <si>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</si>
  <si>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</si>
  <si>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</si>
  <si>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</si>
  <si>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</si>
  <si>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</si>
  <si>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</si>
  <si>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</si>
  <si>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</si>
  <si>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-2.6</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</si>
  <si>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</si>
  <si>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</si>
  <si>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</si>
  <si>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</si>
  <si>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</si>
  <si>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</si>
  <si>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</si>
  <si>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</si>
  <si>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</si>
  <si>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</si>
  <si>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</si>
  <si>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</si>
  <si>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</si>
  <si>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</si>
  <si>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</si>
  <si>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</si>
  <si>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</si>
  <si>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</si>
  <si>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</si>
  <si>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</si>
  <si>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</si>
  <si>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</si>
  <si>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</si>
  <si>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</si>
  <si>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</si>
  <si>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</si>
  <si>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</si>
  <si>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</si>
  <si>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</si>
  <si>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</si>
  <si>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</si>
  <si>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</si>
  <si>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</si>
  <si>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</si>
  <si>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</si>
  <si>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</si>
  <si>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</si>
  <si>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</si>
  <si>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</si>
  <si>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</si>
  <si>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</si>
  <si>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</si>
  <si>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</si>
  <si>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</si>
  <si>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</si>
  <si>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</si>
  <si>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</si>
  <si>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</si>
  <si>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</si>
  <si>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</si>
  <si>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</si>
  <si>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</si>
  <si>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</si>
  <si>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</si>
  <si>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</si>
  <si>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</si>
  <si>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</si>
  <si>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</si>
  <si>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</si>
  <si>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</si>
  <si>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島根県吉賀町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</si>
  <si>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</si>
  <si>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</si>
  <si>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</si>
  <si>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</si>
  <si>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</si>
  <si>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</si>
  <si>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</si>
  <si>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</si>
  <si>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</si>
  <si>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</si>
  <si>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</si>
  <si>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</si>
  <si>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</si>
  <si>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</si>
  <si>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</si>
  <si>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</si>
  <si>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</si>
  <si>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</si>
  <si>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</si>
  <si>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</si>
  <si>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</si>
  <si>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</si>
  <si>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</si>
  <si>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</si>
  <si>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</si>
  <si>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</si>
  <si>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</si>
  <si>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</si>
  <si>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</si>
  <si>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</si>
  <si>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</si>
  <si>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</si>
  <si>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</si>
  <si>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</si>
  <si>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</si>
  <si>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</si>
  <si>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</si>
  <si>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</si>
  <si>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</si>
  <si>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</si>
  <si>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</si>
  <si>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</si>
  <si>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</si>
  <si>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</si>
  <si>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</si>
  <si>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</si>
  <si>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</si>
  <si>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</si>
  <si>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</si>
  <si>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</si>
  <si>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</si>
  <si>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</si>
  <si>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</si>
  <si>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</si>
  <si>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</si>
  <si>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</si>
  <si>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</si>
  <si>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</si>
  <si>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</si>
  <si>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</si>
  <si>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</si>
  <si>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</si>
  <si>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</si>
  <si>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</si>
  <si>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</si>
  <si>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</si>
  <si>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</si>
  <si>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</si>
  <si>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</si>
  <si>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</si>
  <si>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</si>
  <si>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</si>
  <si>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</si>
  <si>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</si>
  <si>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</si>
  <si>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</si>
  <si>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</si>
  <si>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</si>
  <si>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</si>
  <si>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</si>
  <si>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</si>
  <si>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</si>
  <si>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</si>
  <si>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</si>
  <si>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</si>
  <si>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</si>
  <si>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</si>
  <si>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</si>
  <si>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</si>
  <si>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</si>
  <si>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</si>
  <si>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</si>
  <si>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</si>
  <si>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</si>
  <si>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</si>
  <si>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</si>
  <si>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</si>
  <si>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</si>
  <si>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</si>
  <si>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</si>
  <si>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</si>
  <si>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</si>
  <si>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</si>
  <si>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</si>
  <si>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</si>
  <si>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</si>
  <si>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</si>
  <si>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</si>
  <si>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</si>
  <si>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</si>
  <si>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</si>
  <si>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</si>
  <si>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</si>
  <si>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</si>
  <si>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</si>
  <si>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</si>
  <si>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</si>
  <si>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</si>
  <si>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</si>
  <si>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</si>
  <si>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</si>
  <si>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</si>
  <si>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</si>
  <si>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</si>
  <si>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</si>
  <si>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</si>
  <si>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</si>
  <si>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介護サービス</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</si>
  <si>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</si>
  <si>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</si>
  <si>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</si>
  <si>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</si>
  <si>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</si>
  <si>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</si>
  <si>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</si>
  <si>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</si>
  <si>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</si>
  <si>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</si>
  <si>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</si>
  <si>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</si>
  <si>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</si>
  <si>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</si>
  <si>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</si>
  <si>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</si>
  <si>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</si>
  <si>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</si>
  <si>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</si>
  <si>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</si>
  <si>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</si>
  <si>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</si>
  <si>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島根県吉賀町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</si>
  <si>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</si>
  <si>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</si>
  <si>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</si>
  <si>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</si>
  <si>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</si>
  <si>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</si>
  <si>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</si>
  <si>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</si>
  <si>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</si>
  <si>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</si>
  <si>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</si>
  <si>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</si>
  <si>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</si>
  <si>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</si>
  <si>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</si>
  <si>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</si>
  <si>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</si>
  <si>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</si>
  <si>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</si>
  <si>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</si>
  <si>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興学資金基金特別会計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</si>
  <si>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</si>
  <si>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</si>
  <si>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</si>
  <si>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</si>
  <si>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</si>
  <si>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</si>
  <si>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</si>
  <si>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</si>
  <si>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</si>
  <si>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</si>
  <si>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</si>
  <si>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</si>
  <si>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</si>
  <si>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</si>
  <si>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</si>
  <si>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後期高齢者医療保険事業特別会計</t>
    <phoneticPr fontId="5"/>
  </si>
  <si>
    <t>水道事業会計</t>
    <phoneticPr fontId="5"/>
  </si>
  <si>
    <t>法適用企業</t>
    <phoneticPr fontId="5"/>
  </si>
  <si>
    <t>下水道事業会計（特環）</t>
    <phoneticPr fontId="5"/>
  </si>
  <si>
    <t>下水道事業会計（農集）</t>
    <phoneticPr fontId="5"/>
  </si>
  <si>
    <t>病院事業会計</t>
    <phoneticPr fontId="5"/>
  </si>
  <si>
    <t>小水力発電事業特別会計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</si>
  <si>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</si>
  <si>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</si>
  <si>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</si>
  <si>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</si>
  <si>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</si>
  <si>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</si>
  <si>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</si>
  <si>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</si>
  <si>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</si>
  <si>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</si>
  <si>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</si>
  <si>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</si>
  <si>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</si>
  <si>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</si>
  <si>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</si>
  <si>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</si>
  <si>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</si>
  <si>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</si>
  <si>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</si>
  <si>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</si>
  <si>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</si>
  <si>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</si>
  <si>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</si>
  <si>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</si>
  <si>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</si>
  <si>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</si>
  <si>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</si>
  <si>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</si>
  <si>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</si>
  <si>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</si>
  <si>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</si>
  <si>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</si>
  <si>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</si>
  <si>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</si>
  <si>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</si>
  <si>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</si>
  <si>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</si>
  <si>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</si>
  <si>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</si>
  <si>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</si>
  <si>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</si>
  <si>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</si>
  <si>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</si>
  <si>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</si>
  <si>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</si>
  <si>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</si>
  <si>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</si>
  <si>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</si>
  <si>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</si>
  <si>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</si>
  <si>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</si>
  <si>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</si>
  <si>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</si>
  <si>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</si>
  <si>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</si>
  <si>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</si>
  <si>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</si>
  <si>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</si>
  <si>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</si>
  <si>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</si>
  <si>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</si>
  <si>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</si>
  <si>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</si>
  <si>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</si>
  <si>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</si>
  <si>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</si>
  <si>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</si>
  <si>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</si>
  <si>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</si>
  <si>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</si>
  <si>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</si>
  <si>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</si>
  <si>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</si>
  <si>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</si>
  <si>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</si>
  <si>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</si>
  <si>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</si>
  <si>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</si>
  <si>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</si>
  <si>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</si>
  <si>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</si>
  <si>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</si>
  <si>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</si>
  <si>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</si>
  <si>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</si>
  <si>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</si>
  <si>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</si>
  <si>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</si>
  <si>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</si>
  <si>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</si>
  <si>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</si>
  <si>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</si>
  <si>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</si>
  <si>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</si>
  <si>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</si>
  <si>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</si>
  <si>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</si>
  <si>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</si>
  <si>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</si>
  <si>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</si>
  <si>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</si>
  <si>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</si>
  <si>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</si>
  <si>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</si>
  <si>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</si>
  <si>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</si>
  <si>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</si>
  <si>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</si>
  <si>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</si>
  <si>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</si>
  <si>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</si>
  <si>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</si>
  <si>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</si>
  <si>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</si>
  <si>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</si>
  <si>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</si>
  <si>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</si>
  <si>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</si>
  <si>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</si>
  <si>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</si>
  <si>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</si>
  <si>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</si>
  <si>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</si>
  <si>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</si>
  <si>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</si>
  <si>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</si>
  <si>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</si>
  <si>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</si>
  <si>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</si>
  <si>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</si>
  <si>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</si>
  <si>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</si>
  <si>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</si>
  <si>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</si>
  <si>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</si>
  <si>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</si>
  <si>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0.71</t>
  </si>
  <si>
    <t>▲ 4.46</t>
  </si>
  <si>
    <t>▲ 3.38</t>
  </si>
  <si>
    <t>水道事業会計</t>
  </si>
  <si>
    <t>病院事業会計</t>
  </si>
  <si>
    <t>一般会計</t>
  </si>
  <si>
    <t>介護保険事業特別会計</t>
  </si>
  <si>
    <t>下水道事業会計（特環）</t>
  </si>
  <si>
    <t>下水道事業会計（農集）</t>
  </si>
  <si>
    <t>小水力発電事業特別会計</t>
  </si>
  <si>
    <t>後期高齢者医療保険事業特別会計</t>
  </si>
  <si>
    <t>その他会計（赤字）</t>
  </si>
  <si>
    <t>その他会計（黒字）</t>
  </si>
  <si>
    <t>R02</t>
    <phoneticPr fontId="5"/>
  </si>
  <si>
    <t>R03</t>
    <phoneticPr fontId="5"/>
  </si>
  <si>
    <t>R04</t>
    <phoneticPr fontId="5"/>
  </si>
  <si>
    <t>R05</t>
    <phoneticPr fontId="5"/>
  </si>
  <si>
    <t>R06</t>
    <phoneticPr fontId="5"/>
  </si>
  <si>
    <t>鹿足郡事務組合</t>
    <rPh sb="3" eb="5">
      <t>ジム</t>
    </rPh>
    <phoneticPr fontId="2"/>
  </si>
  <si>
    <t>鹿足郡養護老人ホーム組合（普通）</t>
  </si>
  <si>
    <t>鹿足郡養護老人ホーム組合（介護）</t>
  </si>
  <si>
    <t>益田地区広域市町村圏事務組合</t>
  </si>
  <si>
    <t>鹿足郡不燃物処理組合</t>
    <rPh sb="8" eb="10">
      <t>クミアイ</t>
    </rPh>
    <phoneticPr fontId="2"/>
  </si>
  <si>
    <t>島根県市町村総合事務組合</t>
  </si>
  <si>
    <t>後期高齢者医療広域連合（普通）</t>
  </si>
  <si>
    <t>後期高齢者医療広域連合（後期高齢）</t>
  </si>
  <si>
    <t>株式会社サンエム</t>
    <rPh sb="0" eb="2">
      <t>カブシキ</t>
    </rPh>
    <rPh sb="2" eb="4">
      <t>カイシャ</t>
    </rPh>
    <phoneticPr fontId="2"/>
  </si>
  <si>
    <t>一般社団法人吉賀町農業公社</t>
    <rPh sb="0" eb="6">
      <t>イッパンシャダンホウジン</t>
    </rPh>
    <phoneticPr fontId="2"/>
  </si>
  <si>
    <t>-</t>
    <phoneticPr fontId="2"/>
  </si>
  <si>
    <t>まちづくり基金</t>
    <phoneticPr fontId="5"/>
  </si>
  <si>
    <t>森林環境譲与税基金</t>
    <phoneticPr fontId="5"/>
  </si>
  <si>
    <t>地域福祉基金</t>
    <phoneticPr fontId="5"/>
  </si>
  <si>
    <t>人材育成基金</t>
    <phoneticPr fontId="5"/>
  </si>
  <si>
    <t>ふるさと応援基金</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</si>
</sst>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40" xfId="11" applyNumberFormat="1" applyFon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126525</c:v>
                </c:pt>
                <c:pt idx="1">
                  <c:v>122054</c:v>
                </c:pt>
                <c:pt idx="2">
                  <c:v>111644</c:v>
                </c:pt>
                <c:pt idx="3">
                  <c:v>127917</c:v>
                </c:pt>
                <c:pt idx="4">
                  <c:v>135931</c:v>
                </c:pt>
              </c:numCache>
            </c:numRef>
          </c:val>
          <c:smooth val="0"/>
          <c:extLst>
            <c:ext xmlns:c16="http://schemas.microsoft.com/office/drawing/2014/chart" uri="{C3380CC4-5D6E-409C-BE32-E72D297353CC}">
              <c16:uniqueId val="{00000000-0F3B-42A0-899F-D798B586A27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171345</c:v>
                </c:pt>
                <c:pt idx="1">
                  <c:v>249044</c:v>
                </c:pt>
                <c:pt idx="2">
                  <c:v>174620</c:v>
                </c:pt>
                <c:pt idx="3">
                  <c:v>170267</c:v>
                </c:pt>
                <c:pt idx="4">
                  <c:v>148846</c:v>
                </c:pt>
              </c:numCache>
            </c:numRef>
          </c:val>
          <c:smooth val="0"/>
          <c:extLst>
            <c:ext xmlns:c16="http://schemas.microsoft.com/office/drawing/2014/chart" uri="{C3380CC4-5D6E-409C-BE32-E72D297353CC}">
              <c16:uniqueId val="{00000001-0F3B-42A0-899F-D798B586A27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3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3.52</c:v>
                </c:pt>
                <c:pt idx="1">
                  <c:v>6.17</c:v>
                </c:pt>
                <c:pt idx="2">
                  <c:v>5.6</c:v>
                </c:pt>
                <c:pt idx="3">
                  <c:v>1.1100000000000001</c:v>
                </c:pt>
                <c:pt idx="4">
                  <c:v>1.88</c:v>
                </c:pt>
              </c:numCache>
            </c:numRef>
          </c:val>
          <c:extLst>
            <c:ext xmlns:c16="http://schemas.microsoft.com/office/drawing/2014/chart" uri="{C3380CC4-5D6E-409C-BE32-E72D297353CC}">
              <c16:uniqueId val="{00000000-A2B6-4FD6-9284-DE19AF1E7B7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32.01</c:v>
                </c:pt>
                <c:pt idx="1">
                  <c:v>30.17</c:v>
                </c:pt>
                <c:pt idx="2">
                  <c:v>30.91</c:v>
                </c:pt>
                <c:pt idx="3">
                  <c:v>30.82</c:v>
                </c:pt>
                <c:pt idx="4">
                  <c:v>25.51</c:v>
                </c:pt>
              </c:numCache>
            </c:numRef>
          </c:val>
          <c:extLst>
            <c:ext xmlns:c16="http://schemas.microsoft.com/office/drawing/2014/chart" uri="{C3380CC4-5D6E-409C-BE32-E72D297353CC}">
              <c16:uniqueId val="{00000001-A2B6-4FD6-9284-DE19AF1E7B7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2.5</c:v>
                </c:pt>
                <c:pt idx="1">
                  <c:v>4.3499999999999996</c:v>
                </c:pt>
                <c:pt idx="2">
                  <c:v>-0.71</c:v>
                </c:pt>
                <c:pt idx="3">
                  <c:v>-4.46</c:v>
                </c:pt>
                <c:pt idx="4">
                  <c:v>-3.38</c:v>
                </c:pt>
              </c:numCache>
            </c:numRef>
          </c:val>
          <c:smooth val="0"/>
          <c:extLst>
            <c:ext xmlns:c16="http://schemas.microsoft.com/office/drawing/2014/chart" uri="{C3380CC4-5D6E-409C-BE32-E72D297353CC}">
              <c16:uniqueId val="{00000002-A2B6-4FD6-9284-DE19AF1E7B7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0.34</c:v>
                </c:pt>
                <c:pt idx="2">
                  <c:v>#N/A</c:v>
                </c:pt>
                <c:pt idx="3">
                  <c:v>0.76</c:v>
                </c:pt>
                <c:pt idx="4">
                  <c:v>#N/A</c:v>
                </c:pt>
                <c:pt idx="5">
                  <c:v>0.45</c:v>
                </c:pt>
                <c:pt idx="6">
                  <c:v>#N/A</c:v>
                </c:pt>
                <c:pt idx="7">
                  <c:v>0.21</c:v>
                </c:pt>
                <c:pt idx="8">
                  <c:v>#N/A</c:v>
                </c:pt>
                <c:pt idx="9">
                  <c:v>0.02</c:v>
                </c:pt>
              </c:numCache>
            </c:numRef>
          </c:val>
          <c:extLst>
            <c:ext xmlns:c16="http://schemas.microsoft.com/office/drawing/2014/chart" uri="{C3380CC4-5D6E-409C-BE32-E72D297353CC}">
              <c16:uniqueId val="{00000000-0EA4-4924-B186-247583B6346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EA4-4924-B186-247583B6346D}"/>
            </c:ext>
          </c:extLst>
        </c:ser>
        <c:ser>
          <c:idx val="2"/>
          <c:order val="2"/>
          <c:tx>
            <c:strRef>
              <c:f>データシート!$A$29</c:f>
              <c:strCache>
                <c:ptCount val="1"/>
                <c:pt idx="0">
                  <c:v>後期高齢者医療保険事業特別会計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0.02</c:v>
                </c:pt>
                <c:pt idx="2">
                  <c:v>#N/A</c:v>
                </c:pt>
                <c:pt idx="3">
                  <c:v>0.01</c:v>
                </c:pt>
                <c:pt idx="4">
                  <c:v>#N/A</c:v>
                </c:pt>
                <c:pt idx="5">
                  <c:v>0.01</c:v>
                </c:pt>
                <c:pt idx="6">
                  <c:v>#N/A</c:v>
                </c:pt>
                <c:pt idx="7">
                  <c:v>0.03</c:v>
                </c:pt>
                <c:pt idx="8">
                  <c:v>#N/A</c:v>
                </c:pt>
                <c:pt idx="9">
                  <c:v>0.05</c:v>
                </c:pt>
              </c:numCache>
            </c:numRef>
          </c:val>
          <c:extLst>
            <c:ext xmlns:c16="http://schemas.microsoft.com/office/drawing/2014/chart" uri="{C3380CC4-5D6E-409C-BE32-E72D297353CC}">
              <c16:uniqueId val="{00000002-0EA4-4924-B186-247583B6346D}"/>
            </c:ext>
          </c:extLst>
        </c:ser>
        <c:ser>
          <c:idx val="3"/>
          <c:order val="3"/>
          <c:tx>
            <c:strRef>
              <c:f>データシート!$A$30</c:f>
              <c:strCache>
                <c:ptCount val="1"/>
                <c:pt idx="0">
                  <c:v>小水力発電事業特別会計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0.48</c:v>
                </c:pt>
              </c:numCache>
            </c:numRef>
          </c:val>
          <c:extLst>
            <c:ext xmlns:c16="http://schemas.microsoft.com/office/drawing/2014/chart" uri="{C3380CC4-5D6E-409C-BE32-E72D297353CC}">
              <c16:uniqueId val="{00000003-0EA4-4924-B186-247583B6346D}"/>
            </c:ext>
          </c:extLst>
        </c:ser>
        <c:ser>
          <c:idx val="4"/>
          <c:order val="4"/>
          <c:tx>
            <c:strRef>
              <c:f>データシート!$A$31</c:f>
              <c:strCache>
                <c:ptCount val="1"/>
                <c:pt idx="0">
                  <c:v>下水道事業会計（農集）</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#N/A</c:v>
                </c:pt>
                <c:pt idx="5">
                  <c:v>0.19</c:v>
                </c:pt>
                <c:pt idx="6">
                  <c:v>#N/A</c:v>
                </c:pt>
                <c:pt idx="7">
                  <c:v>0.36</c:v>
                </c:pt>
                <c:pt idx="8">
                  <c:v>#N/A</c:v>
                </c:pt>
                <c:pt idx="9">
                  <c:v>0.57999999999999996</c:v>
                </c:pt>
              </c:numCache>
            </c:numRef>
          </c:val>
          <c:extLst>
            <c:ext xmlns:c16="http://schemas.microsoft.com/office/drawing/2014/chart" uri="{C3380CC4-5D6E-409C-BE32-E72D297353CC}">
              <c16:uniqueId val="{00000004-0EA4-4924-B186-247583B6346D}"/>
            </c:ext>
          </c:extLst>
        </c:ser>
        <c:ser>
          <c:idx val="5"/>
          <c:order val="5"/>
          <c:tx>
            <c:strRef>
              <c:f>データシート!$A$32</c:f>
              <c:strCache>
                <c:ptCount val="1"/>
                <c:pt idx="0">
                  <c:v>下水道事業会計（特環）</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0</c:v>
                </c:pt>
                <c:pt idx="1">
                  <c:v>0</c:v>
                </c:pt>
                <c:pt idx="2">
                  <c:v>0</c:v>
                </c:pt>
                <c:pt idx="3">
                  <c:v>0</c:v>
                </c:pt>
                <c:pt idx="4">
                  <c:v>#N/A</c:v>
                </c:pt>
                <c:pt idx="5">
                  <c:v>0.53</c:v>
                </c:pt>
                <c:pt idx="6">
                  <c:v>#N/A</c:v>
                </c:pt>
                <c:pt idx="7">
                  <c:v>0.81</c:v>
                </c:pt>
                <c:pt idx="8">
                  <c:v>#N/A</c:v>
                </c:pt>
                <c:pt idx="9">
                  <c:v>1.07</c:v>
                </c:pt>
              </c:numCache>
            </c:numRef>
          </c:val>
          <c:extLst>
            <c:ext xmlns:c16="http://schemas.microsoft.com/office/drawing/2014/chart" uri="{C3380CC4-5D6E-409C-BE32-E72D297353CC}">
              <c16:uniqueId val="{00000005-0EA4-4924-B186-247583B6346D}"/>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0.75</c:v>
                </c:pt>
                <c:pt idx="2">
                  <c:v>#N/A</c:v>
                </c:pt>
                <c:pt idx="3">
                  <c:v>2.67</c:v>
                </c:pt>
                <c:pt idx="4">
                  <c:v>#N/A</c:v>
                </c:pt>
                <c:pt idx="5">
                  <c:v>1.73</c:v>
                </c:pt>
                <c:pt idx="6">
                  <c:v>#N/A</c:v>
                </c:pt>
                <c:pt idx="7">
                  <c:v>2.78</c:v>
                </c:pt>
                <c:pt idx="8">
                  <c:v>#N/A</c:v>
                </c:pt>
                <c:pt idx="9">
                  <c:v>1.39</c:v>
                </c:pt>
              </c:numCache>
            </c:numRef>
          </c:val>
          <c:extLst>
            <c:ext xmlns:c16="http://schemas.microsoft.com/office/drawing/2014/chart" uri="{C3380CC4-5D6E-409C-BE32-E72D297353CC}">
              <c16:uniqueId val="{00000006-0EA4-4924-B186-247583B6346D}"/>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3.51</c:v>
                </c:pt>
                <c:pt idx="2">
                  <c:v>#N/A</c:v>
                </c:pt>
                <c:pt idx="3">
                  <c:v>6.16</c:v>
                </c:pt>
                <c:pt idx="4">
                  <c:v>#N/A</c:v>
                </c:pt>
                <c:pt idx="5">
                  <c:v>5.59</c:v>
                </c:pt>
                <c:pt idx="6">
                  <c:v>#N/A</c:v>
                </c:pt>
                <c:pt idx="7">
                  <c:v>1.07</c:v>
                </c:pt>
                <c:pt idx="8">
                  <c:v>#N/A</c:v>
                </c:pt>
                <c:pt idx="9">
                  <c:v>1.87</c:v>
                </c:pt>
              </c:numCache>
            </c:numRef>
          </c:val>
          <c:extLst>
            <c:ext xmlns:c16="http://schemas.microsoft.com/office/drawing/2014/chart" uri="{C3380CC4-5D6E-409C-BE32-E72D297353CC}">
              <c16:uniqueId val="{00000007-0EA4-4924-B186-247583B6346D}"/>
            </c:ext>
          </c:extLst>
        </c:ser>
        <c:ser>
          <c:idx val="8"/>
          <c:order val="8"/>
          <c:tx>
            <c:strRef>
              <c:f>データシート!$A$35</c:f>
              <c:strCache>
                <c:ptCount val="1"/>
                <c:pt idx="0">
                  <c:v>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0</c:v>
                </c:pt>
                <c:pt idx="1">
                  <c:v>0</c:v>
                </c:pt>
                <c:pt idx="2">
                  <c:v>0</c:v>
                </c:pt>
                <c:pt idx="3">
                  <c:v>0</c:v>
                </c:pt>
                <c:pt idx="4">
                  <c:v>0</c:v>
                </c:pt>
                <c:pt idx="5">
                  <c:v>0</c:v>
                </c:pt>
                <c:pt idx="6">
                  <c:v>#N/A</c:v>
                </c:pt>
                <c:pt idx="7">
                  <c:v>2.4300000000000002</c:v>
                </c:pt>
                <c:pt idx="8">
                  <c:v>#N/A</c:v>
                </c:pt>
                <c:pt idx="9">
                  <c:v>2.89</c:v>
                </c:pt>
              </c:numCache>
            </c:numRef>
          </c:val>
          <c:extLst>
            <c:ext xmlns:c16="http://schemas.microsoft.com/office/drawing/2014/chart" uri="{C3380CC4-5D6E-409C-BE32-E72D297353CC}">
              <c16:uniqueId val="{00000008-0EA4-4924-B186-247583B6346D}"/>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6.52</c:v>
                </c:pt>
                <c:pt idx="2">
                  <c:v>#N/A</c:v>
                </c:pt>
                <c:pt idx="3">
                  <c:v>6.52</c:v>
                </c:pt>
                <c:pt idx="4">
                  <c:v>#N/A</c:v>
                </c:pt>
                <c:pt idx="5">
                  <c:v>7.46</c:v>
                </c:pt>
                <c:pt idx="6">
                  <c:v>#N/A</c:v>
                </c:pt>
                <c:pt idx="7">
                  <c:v>8.1</c:v>
                </c:pt>
                <c:pt idx="8">
                  <c:v>#N/A</c:v>
                </c:pt>
                <c:pt idx="9">
                  <c:v>8.11</c:v>
                </c:pt>
              </c:numCache>
            </c:numRef>
          </c:val>
          <c:extLst>
            <c:ext xmlns:c16="http://schemas.microsoft.com/office/drawing/2014/chart" uri="{C3380CC4-5D6E-409C-BE32-E72D297353CC}">
              <c16:uniqueId val="{00000009-0EA4-4924-B186-247583B6346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847</c:v>
                </c:pt>
                <c:pt idx="5">
                  <c:v>844</c:v>
                </c:pt>
                <c:pt idx="8">
                  <c:v>864</c:v>
                </c:pt>
                <c:pt idx="11">
                  <c:v>878</c:v>
                </c:pt>
                <c:pt idx="14">
                  <c:v>935</c:v>
                </c:pt>
              </c:numCache>
            </c:numRef>
          </c:val>
          <c:extLst>
            <c:ext xmlns:c16="http://schemas.microsoft.com/office/drawing/2014/chart" uri="{C3380CC4-5D6E-409C-BE32-E72D297353CC}">
              <c16:uniqueId val="{00000000-14CF-4ACB-ADCB-05A6061572C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14CF-4ACB-ADCB-05A6061572C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14CF-4ACB-ADCB-05A6061572C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7</c:v>
                </c:pt>
                <c:pt idx="3">
                  <c:v>3</c:v>
                </c:pt>
                <c:pt idx="6">
                  <c:v>5</c:v>
                </c:pt>
                <c:pt idx="9">
                  <c:v>7</c:v>
                </c:pt>
                <c:pt idx="12">
                  <c:v>6</c:v>
                </c:pt>
              </c:numCache>
            </c:numRef>
          </c:val>
          <c:extLst>
            <c:ext xmlns:c16="http://schemas.microsoft.com/office/drawing/2014/chart" uri="{C3380CC4-5D6E-409C-BE32-E72D297353CC}">
              <c16:uniqueId val="{00000003-14CF-4ACB-ADCB-05A6061572C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263</c:v>
                </c:pt>
                <c:pt idx="3">
                  <c:v>254</c:v>
                </c:pt>
                <c:pt idx="6">
                  <c:v>276</c:v>
                </c:pt>
                <c:pt idx="9">
                  <c:v>269</c:v>
                </c:pt>
                <c:pt idx="12">
                  <c:v>272</c:v>
                </c:pt>
              </c:numCache>
            </c:numRef>
          </c:val>
          <c:extLst>
            <c:ext xmlns:c16="http://schemas.microsoft.com/office/drawing/2014/chart" uri="{C3380CC4-5D6E-409C-BE32-E72D297353CC}">
              <c16:uniqueId val="{00000004-14CF-4ACB-ADCB-05A6061572C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4CF-4ACB-ADCB-05A6061572C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14CF-4ACB-ADCB-05A6061572C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818</c:v>
                </c:pt>
                <c:pt idx="3">
                  <c:v>824</c:v>
                </c:pt>
                <c:pt idx="6">
                  <c:v>896</c:v>
                </c:pt>
                <c:pt idx="9">
                  <c:v>896</c:v>
                </c:pt>
                <c:pt idx="12">
                  <c:v>1022</c:v>
                </c:pt>
              </c:numCache>
            </c:numRef>
          </c:val>
          <c:extLst>
            <c:ext xmlns:c16="http://schemas.microsoft.com/office/drawing/2014/chart" uri="{C3380CC4-5D6E-409C-BE32-E72D297353CC}">
              <c16:uniqueId val="{00000007-14CF-4ACB-ADCB-05A6061572C0}"/>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241</c:v>
                </c:pt>
                <c:pt idx="2">
                  <c:v>#N/A</c:v>
                </c:pt>
                <c:pt idx="3">
                  <c:v>#N/A</c:v>
                </c:pt>
                <c:pt idx="4">
                  <c:v>237</c:v>
                </c:pt>
                <c:pt idx="5">
                  <c:v>#N/A</c:v>
                </c:pt>
                <c:pt idx="6">
                  <c:v>#N/A</c:v>
                </c:pt>
                <c:pt idx="7">
                  <c:v>313</c:v>
                </c:pt>
                <c:pt idx="8">
                  <c:v>#N/A</c:v>
                </c:pt>
                <c:pt idx="9">
                  <c:v>#N/A</c:v>
                </c:pt>
                <c:pt idx="10">
                  <c:v>294</c:v>
                </c:pt>
                <c:pt idx="11">
                  <c:v>#N/A</c:v>
                </c:pt>
                <c:pt idx="12">
                  <c:v>#N/A</c:v>
                </c:pt>
                <c:pt idx="13">
                  <c:v>365</c:v>
                </c:pt>
                <c:pt idx="14">
                  <c:v>#N/A</c:v>
                </c:pt>
              </c:numCache>
            </c:numRef>
          </c:val>
          <c:smooth val="0"/>
          <c:extLst>
            <c:ext xmlns:c16="http://schemas.microsoft.com/office/drawing/2014/chart" uri="{C3380CC4-5D6E-409C-BE32-E72D297353CC}">
              <c16:uniqueId val="{00000008-14CF-4ACB-ADCB-05A6061572C0}"/>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7931</c:v>
                </c:pt>
                <c:pt idx="5">
                  <c:v>7769</c:v>
                </c:pt>
                <c:pt idx="8">
                  <c:v>7352</c:v>
                </c:pt>
                <c:pt idx="11">
                  <c:v>7400</c:v>
                </c:pt>
                <c:pt idx="14">
                  <c:v>6928</c:v>
                </c:pt>
              </c:numCache>
            </c:numRef>
          </c:val>
          <c:extLst>
            <c:ext xmlns:c16="http://schemas.microsoft.com/office/drawing/2014/chart" uri="{C3380CC4-5D6E-409C-BE32-E72D297353CC}">
              <c16:uniqueId val="{00000000-51B3-4380-BF5D-EAFD28CAB84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545</c:v>
                </c:pt>
                <c:pt idx="5">
                  <c:v>586</c:v>
                </c:pt>
                <c:pt idx="8">
                  <c:v>668</c:v>
                </c:pt>
                <c:pt idx="11">
                  <c:v>711</c:v>
                </c:pt>
                <c:pt idx="14">
                  <c:v>695</c:v>
                </c:pt>
              </c:numCache>
            </c:numRef>
          </c:val>
          <c:extLst>
            <c:ext xmlns:c16="http://schemas.microsoft.com/office/drawing/2014/chart" uri="{C3380CC4-5D6E-409C-BE32-E72D297353CC}">
              <c16:uniqueId val="{00000001-51B3-4380-BF5D-EAFD28CAB84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2081</c:v>
                </c:pt>
                <c:pt idx="5">
                  <c:v>2355</c:v>
                </c:pt>
                <c:pt idx="8">
                  <c:v>2343</c:v>
                </c:pt>
                <c:pt idx="11">
                  <c:v>2216</c:v>
                </c:pt>
                <c:pt idx="14">
                  <c:v>1952</c:v>
                </c:pt>
              </c:numCache>
            </c:numRef>
          </c:val>
          <c:extLst>
            <c:ext xmlns:c16="http://schemas.microsoft.com/office/drawing/2014/chart" uri="{C3380CC4-5D6E-409C-BE32-E72D297353CC}">
              <c16:uniqueId val="{00000002-51B3-4380-BF5D-EAFD28CAB84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1B3-4380-BF5D-EAFD28CAB84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1B3-4380-BF5D-EAFD28CAB84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1B3-4380-BF5D-EAFD28CAB84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979</c:v>
                </c:pt>
                <c:pt idx="3">
                  <c:v>1046</c:v>
                </c:pt>
                <c:pt idx="6">
                  <c:v>1005</c:v>
                </c:pt>
                <c:pt idx="9">
                  <c:v>924</c:v>
                </c:pt>
                <c:pt idx="12">
                  <c:v>899</c:v>
                </c:pt>
              </c:numCache>
            </c:numRef>
          </c:val>
          <c:extLst>
            <c:ext xmlns:c16="http://schemas.microsoft.com/office/drawing/2014/chart" uri="{C3380CC4-5D6E-409C-BE32-E72D297353CC}">
              <c16:uniqueId val="{00000006-51B3-4380-BF5D-EAFD28CAB84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40</c:v>
                </c:pt>
                <c:pt idx="3">
                  <c:v>42</c:v>
                </c:pt>
                <c:pt idx="6">
                  <c:v>42</c:v>
                </c:pt>
                <c:pt idx="9">
                  <c:v>34</c:v>
                </c:pt>
                <c:pt idx="12">
                  <c:v>25</c:v>
                </c:pt>
              </c:numCache>
            </c:numRef>
          </c:val>
          <c:extLst>
            <c:ext xmlns:c16="http://schemas.microsoft.com/office/drawing/2014/chart" uri="{C3380CC4-5D6E-409C-BE32-E72D297353CC}">
              <c16:uniqueId val="{00000007-51B3-4380-BF5D-EAFD28CAB84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2885</c:v>
                </c:pt>
                <c:pt idx="3">
                  <c:v>2710</c:v>
                </c:pt>
                <c:pt idx="6">
                  <c:v>2470</c:v>
                </c:pt>
                <c:pt idx="9">
                  <c:v>2255</c:v>
                </c:pt>
                <c:pt idx="12">
                  <c:v>2056</c:v>
                </c:pt>
              </c:numCache>
            </c:numRef>
          </c:val>
          <c:extLst>
            <c:ext xmlns:c16="http://schemas.microsoft.com/office/drawing/2014/chart" uri="{C3380CC4-5D6E-409C-BE32-E72D297353CC}">
              <c16:uniqueId val="{00000008-51B3-4380-BF5D-EAFD28CAB84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51B3-4380-BF5D-EAFD28CAB84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8357</c:v>
                </c:pt>
                <c:pt idx="3">
                  <c:v>8737</c:v>
                </c:pt>
                <c:pt idx="6">
                  <c:v>8666</c:v>
                </c:pt>
                <c:pt idx="9">
                  <c:v>8782</c:v>
                </c:pt>
                <c:pt idx="12">
                  <c:v>8469</c:v>
                </c:pt>
              </c:numCache>
            </c:numRef>
          </c:val>
          <c:extLst>
            <c:ext xmlns:c16="http://schemas.microsoft.com/office/drawing/2014/chart" uri="{C3380CC4-5D6E-409C-BE32-E72D297353CC}">
              <c16:uniqueId val="{0000000A-51B3-4380-BF5D-EAFD28CAB84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1704</c:v>
                </c:pt>
                <c:pt idx="2">
                  <c:v>#N/A</c:v>
                </c:pt>
                <c:pt idx="3">
                  <c:v>#N/A</c:v>
                </c:pt>
                <c:pt idx="4">
                  <c:v>1826</c:v>
                </c:pt>
                <c:pt idx="5">
                  <c:v>#N/A</c:v>
                </c:pt>
                <c:pt idx="6">
                  <c:v>#N/A</c:v>
                </c:pt>
                <c:pt idx="7">
                  <c:v>1820</c:v>
                </c:pt>
                <c:pt idx="8">
                  <c:v>#N/A</c:v>
                </c:pt>
                <c:pt idx="9">
                  <c:v>#N/A</c:v>
                </c:pt>
                <c:pt idx="10">
                  <c:v>1668</c:v>
                </c:pt>
                <c:pt idx="11">
                  <c:v>#N/A</c:v>
                </c:pt>
                <c:pt idx="12">
                  <c:v>#N/A</c:v>
                </c:pt>
                <c:pt idx="13">
                  <c:v>1873</c:v>
                </c:pt>
                <c:pt idx="14">
                  <c:v>#N/A</c:v>
                </c:pt>
              </c:numCache>
            </c:numRef>
          </c:val>
          <c:smooth val="0"/>
          <c:extLst>
            <c:ext xmlns:c16="http://schemas.microsoft.com/office/drawing/2014/chart" uri="{C3380CC4-5D6E-409C-BE32-E72D297353CC}">
              <c16:uniqueId val="{0000000B-51B3-4380-BF5D-EAFD28CAB84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1273</c:v>
                </c:pt>
                <c:pt idx="1">
                  <c:v>1273</c:v>
                </c:pt>
                <c:pt idx="2">
                  <c:v>1094</c:v>
                </c:pt>
              </c:numCache>
            </c:numRef>
          </c:val>
          <c:extLst>
            <c:ext xmlns:c16="http://schemas.microsoft.com/office/drawing/2014/chart" uri="{C3380CC4-5D6E-409C-BE32-E72D297353CC}">
              <c16:uniqueId val="{00000000-C512-4499-B4A8-ED13B2D9285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475</c:v>
                </c:pt>
                <c:pt idx="1">
                  <c:v>490</c:v>
                </c:pt>
                <c:pt idx="2">
                  <c:v>448</c:v>
                </c:pt>
              </c:numCache>
            </c:numRef>
          </c:val>
          <c:extLst>
            <c:ext xmlns:c16="http://schemas.microsoft.com/office/drawing/2014/chart" uri="{C3380CC4-5D6E-409C-BE32-E72D297353CC}">
              <c16:uniqueId val="{00000001-C512-4499-B4A8-ED13B2D9285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1265</c:v>
                </c:pt>
                <c:pt idx="1">
                  <c:v>1046</c:v>
                </c:pt>
                <c:pt idx="2">
                  <c:v>898</c:v>
                </c:pt>
              </c:numCache>
            </c:numRef>
          </c:val>
          <c:extLst>
            <c:ext xmlns:c16="http://schemas.microsoft.com/office/drawing/2014/chart" uri="{C3380CC4-5D6E-409C-BE32-E72D297353CC}">
              <c16:uniqueId val="{00000002-C512-4499-B4A8-ED13B2D9285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島根県吉賀町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元利償還金は増加傾向にある。今後も公共施設及び橋梁等のインフラ施設の長寿命化対策に伴う地方債元利償還金の増加が見込まれる。</a:t>
          </a:r>
        </a:p>
        <a:p>
          <a:r>
            <a:rPr kumimoji="1" lang="ja-JP" altLang="en-US" sz="1100">
              <a:latin typeface="ＭＳ ゴシック" pitchFamily="49" charset="-128"/>
              <a:ea typeface="ＭＳ ゴシック" pitchFamily="49" charset="-128"/>
            </a:rPr>
            <a:t>　財政健全化計画の基本方針である「自立し、持続可能な財政運営」を目指し、将来世代に過度な負担を残さないよう、中長期的に安定的な財政運営を行うため、地方債残高の適切な管理に努める</a:t>
          </a:r>
          <a:r>
            <a:rPr kumimoji="1" lang="ja-JP" altLang="en-US" sz="1400">
              <a:latin typeface="ＭＳ ゴシック" pitchFamily="49" charset="-128"/>
              <a:ea typeface="ＭＳ ゴシック" pitchFamily="49" charset="-128"/>
            </a:rPr>
            <a:t>。</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島根県吉賀町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地方債は</a:t>
          </a:r>
          <a:r>
            <a:rPr kumimoji="1" lang="en-US" altLang="ja-JP" sz="1100">
              <a:latin typeface="ＭＳ ゴシック" pitchFamily="49" charset="-128"/>
              <a:ea typeface="ＭＳ ゴシック" pitchFamily="49" charset="-128"/>
            </a:rPr>
            <a:t>313</a:t>
          </a:r>
          <a:r>
            <a:rPr kumimoji="1" lang="ja-JP" altLang="en-US" sz="1100">
              <a:latin typeface="ＭＳ ゴシック" pitchFamily="49" charset="-128"/>
              <a:ea typeface="ＭＳ ゴシック" pitchFamily="49" charset="-128"/>
            </a:rPr>
            <a:t>百万円減少した。普通建設事業による新規発行により地方債残高は、高止まりすることが見込まれる。事業の必要性や事業効果を考慮し、将来への過度な負担とならないよう、財政運営に努める。</a:t>
          </a:r>
        </a:p>
        <a:p>
          <a:r>
            <a:rPr kumimoji="1" lang="ja-JP" altLang="en-US" sz="1100">
              <a:latin typeface="ＭＳ ゴシック" pitchFamily="49" charset="-128"/>
              <a:ea typeface="ＭＳ ゴシック" pitchFamily="49" charset="-128"/>
            </a:rPr>
            <a:t>　充当可能基金については、令和</a:t>
          </a:r>
          <a:r>
            <a:rPr kumimoji="1" lang="en-US" altLang="ja-JP" sz="1100">
              <a:latin typeface="ＭＳ ゴシック" pitchFamily="49" charset="-128"/>
              <a:ea typeface="ＭＳ ゴシック" pitchFamily="49" charset="-128"/>
            </a:rPr>
            <a:t>6</a:t>
          </a:r>
          <a:r>
            <a:rPr kumimoji="1" lang="ja-JP" altLang="en-US" sz="1100">
              <a:latin typeface="ＭＳ ゴシック" pitchFamily="49" charset="-128"/>
              <a:ea typeface="ＭＳ ゴシック" pitchFamily="49" charset="-128"/>
            </a:rPr>
            <a:t>年度は病院の公設民営化に伴う地域福祉基金の取崩しや、総合戦略・地方創生事業へ活用によるまちづくり基金の取崩しにより</a:t>
          </a:r>
          <a:r>
            <a:rPr kumimoji="1" lang="en-US" altLang="ja-JP" sz="1100">
              <a:latin typeface="ＭＳ ゴシック" pitchFamily="49" charset="-128"/>
              <a:ea typeface="ＭＳ ゴシック" pitchFamily="49" charset="-128"/>
            </a:rPr>
            <a:t>264</a:t>
          </a:r>
          <a:r>
            <a:rPr kumimoji="1" lang="ja-JP" altLang="en-US" sz="1100">
              <a:latin typeface="ＭＳ ゴシック" pitchFamily="49" charset="-128"/>
              <a:ea typeface="ＭＳ ゴシック" pitchFamily="49" charset="-128"/>
            </a:rPr>
            <a:t>百万円減少した。今後も減少が見込まれる。一方、基準財政需要額算入見込額については、</a:t>
          </a:r>
          <a:r>
            <a:rPr kumimoji="1" lang="en-US" altLang="ja-JP" sz="1100">
              <a:latin typeface="ＭＳ ゴシック" pitchFamily="49" charset="-128"/>
              <a:ea typeface="ＭＳ ゴシック" pitchFamily="49" charset="-128"/>
            </a:rPr>
            <a:t>472</a:t>
          </a:r>
          <a:r>
            <a:rPr kumimoji="1" lang="ja-JP" altLang="en-US" sz="1100">
              <a:latin typeface="ＭＳ ゴシック" pitchFamily="49" charset="-128"/>
              <a:ea typeface="ＭＳ ゴシック" pitchFamily="49" charset="-128"/>
            </a:rPr>
            <a:t>百万円減少した。</a:t>
          </a:r>
        </a:p>
        <a:p>
          <a:r>
            <a:rPr kumimoji="1" lang="ja-JP" altLang="en-US" sz="1100">
              <a:latin typeface="ＭＳ ゴシック" pitchFamily="49" charset="-128"/>
              <a:ea typeface="ＭＳ ゴシック" pitchFamily="49" charset="-128"/>
            </a:rPr>
            <a:t>　今後、将来負担比率が上昇することが予想されるため、財政健全化計画及び中期財政計画等において規律ある財政運営を推進するよう努める。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島根県吉賀町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年度末の基金残高は、普通会計で</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2,440</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百万円と、前年度から</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369</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百万円の減少となった。</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・主な積み立ては、森林環境譲与税基金</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45</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百万円、ふるさと応援基金</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百万円など。</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・主な取り崩しは、財政調整基金</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180</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百万円、まちづくり基金</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111</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百万円、地域福祉基金</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77</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百万円、減債基金</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60</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百万円など。</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年</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月に第</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次行政改革計画・財政健全化計画（計画期間：令和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年度から令和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年度まで）において、「自立」し、「持続可能」で、「透明」な財政運営を目指すべき姿としており、基金については、これまで着実に積立ててきた結果、一定規模の基金残高を確保しながらも、今後、大規模災害の発生に伴う財政需要の増加や、経済状況の変化に伴う地方交付税減等の歳入の減少、公共施設の長寿命化対策による公債費の増加等が生じた場合にあっても、適切に対応し、安定的な財政運営を行っていくための備えとして必要である。引き続き、予算の執行段階での経費の節減等により取崩額の縮小に努めるほか、地方財政法に基づき決算剰余金を着実に積み立てるとともに、財政状況も勘案しながら、必要な水準が維持できるよう本来の目的を踏まえたうえで適切に活用する。</a:t>
          </a: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・まちづくり基金：町民の参加と協働によるまちづくりを推進するため。</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・地域福祉基金：高齢者の保健福祉分野の基盤整備を進め、地域福祉の向上のため。</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・人材育成基金：将来を担う優能な人材を育成する。</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・ふるさと創生基金：地域活性化の円滑な実施のため。</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・森林環境譲与税基金：林業人材育成・担い手の確保、木材利用の促進や普及啓発等の森林整備のため。</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・まちづくり基金：小水力発電会計からの繰入金を財源とした積み立てと、総合戦略に掲げる地方創生事業への充当財源の取り崩しにより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661</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百万円となった。</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・地域福祉基金：後年度の地域福祉のための積み立てと、病院公設民営化に伴う財源等の取り崩しにより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63</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百万円となった。</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・森林環境譲与税基金：森林環境譲与税による積み立てと基金活用事業として取り崩しにより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93</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百万円となった。</a:t>
          </a:r>
        </a:p>
        <a:p>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・まちづくり基金及びふるさと創生基金については、総合戦略に掲げる地方創生事業への充当財源として活用する予定であり今後も減少が見込まれる。</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・地域福祉基金については、町民が安心して暮らすことができるよう、医療・介護支援事業への充当財源として活用する予定であり今後も減少が見込まれる。</a:t>
          </a: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年度末の基金残高は、利子の積み立てと取り崩しにより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1,094</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百万円となった。</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24</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年度から令和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年度の間は取り崩しがなかったが、令和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年度は財源不足により取り崩しをせざるを得なかった。</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財源不足により取り崩しを見込むが、大規模災害の発生、経済状況の変化や人口減少による地方交付税や地方税収の減少、公共施設の長寿命化対策等による公債費の増加等に備えるため、一定規模の基金残高の維持を目指す。</a:t>
          </a: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年度末の基金残高は、普通交付税再算定の臨時財政対策債償還基金費による積立と公債費償還のための取り崩しにより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448</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百万円となった。</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・公債費償還財源として取り崩しを見込む。</a:t>
          </a: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島根県吉賀町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5,571
5,371
336.50
7,631,054
7,474,639
80,569
4,287,098
8,469,429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9.7
55.1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西中国山地の厳しい山々に囲まれた過疎地域であり、法人関係の収入が乏しく、財政力指数は</a:t>
          </a:r>
          <a:r>
            <a:rPr kumimoji="1" lang="en-US" altLang="ja-JP" sz="1100">
              <a:latin typeface="ＭＳ Ｐゴシック" panose="020B0600070205080204" pitchFamily="50" charset="-128"/>
              <a:ea typeface="ＭＳ Ｐゴシック" panose="020B0600070205080204" pitchFamily="50" charset="-128"/>
            </a:rPr>
            <a:t>0.16</a:t>
          </a:r>
          <a:r>
            <a:rPr kumimoji="1" lang="ja-JP" altLang="en-US" sz="1100">
              <a:latin typeface="ＭＳ Ｐゴシック" panose="020B0600070205080204" pitchFamily="50" charset="-128"/>
              <a:ea typeface="ＭＳ Ｐゴシック" panose="020B0600070205080204" pitchFamily="50" charset="-128"/>
            </a:rPr>
            <a:t>と低い。</a:t>
          </a:r>
        </a:p>
        <a:p>
          <a:r>
            <a:rPr kumimoji="1" lang="ja-JP" altLang="en-US" sz="1100">
              <a:latin typeface="ＭＳ Ｐゴシック" panose="020B0600070205080204" pitchFamily="50" charset="-128"/>
              <a:ea typeface="ＭＳ Ｐゴシック" panose="020B0600070205080204" pitchFamily="50" charset="-128"/>
            </a:rPr>
            <a:t>　令和</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月に策定した行政改革計画・財政健全化計画に沿った「住民参画と協働による、更なる質の高い最適化した行政サービスの実現」及び「自立し、持続可能で、透明な財政運営を目指して」の基本方針を達成するため、全庁的な事務事業の見直しによる歳出削減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19957</xdr:rowOff>
    </xdr:from>
    <xdr:to>
      <xdr:col>23</xdr:col>
      <xdr:colOff>133350</xdr:colOff>
      <xdr:row>44</xdr:row>
      <xdr:rowOff>142119</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192157"/>
          <a:ext cx="0" cy="14937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114196</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57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142119</xdr:rowOff>
    </xdr:from>
    <xdr:to>
      <xdr:col>24</xdr:col>
      <xdr:colOff>12700</xdr:colOff>
      <xdr:row>44</xdr:row>
      <xdr:rowOff>142119</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859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106334</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93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19957</xdr:rowOff>
    </xdr:from>
    <xdr:to>
      <xdr:col>24</xdr:col>
      <xdr:colOff>12700</xdr:colOff>
      <xdr:row>36</xdr:row>
      <xdr:rowOff>19957</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19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119138</xdr:rowOff>
    </xdr:from>
    <xdr:to>
      <xdr:col>23</xdr:col>
      <xdr:colOff>133350</xdr:colOff>
      <xdr:row>44</xdr:row>
      <xdr:rowOff>119138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66293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37996</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2388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21469</xdr:rowOff>
    </xdr:from>
    <xdr:to>
      <xdr:col>23</xdr:col>
      <xdr:colOff>184150</xdr:colOff>
      <xdr:row>43</xdr:row>
      <xdr:rowOff>123069</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39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107648</xdr:rowOff>
    </xdr:from>
    <xdr:to>
      <xdr:col>19</xdr:col>
      <xdr:colOff>133350</xdr:colOff>
      <xdr:row>44</xdr:row>
      <xdr:rowOff>119138</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651448"/>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21469</xdr:rowOff>
    </xdr:from>
    <xdr:to>
      <xdr:col>19</xdr:col>
      <xdr:colOff>184150</xdr:colOff>
      <xdr:row>43</xdr:row>
      <xdr:rowOff>123069</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39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133246</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1626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107648</xdr:rowOff>
    </xdr:from>
    <xdr:to>
      <xdr:col>15</xdr:col>
      <xdr:colOff>82550</xdr:colOff>
      <xdr:row>44</xdr:row>
      <xdr:rowOff>107648</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6514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32959</xdr:rowOff>
    </xdr:from>
    <xdr:to>
      <xdr:col>15</xdr:col>
      <xdr:colOff>133350</xdr:colOff>
      <xdr:row>43</xdr:row>
      <xdr:rowOff>134559</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405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144736</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174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96157</xdr:rowOff>
    </xdr:from>
    <xdr:to>
      <xdr:col>11</xdr:col>
      <xdr:colOff>31750</xdr:colOff>
      <xdr:row>44</xdr:row>
      <xdr:rowOff>107648</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639957"/>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21469</xdr:rowOff>
    </xdr:from>
    <xdr:to>
      <xdr:col>11</xdr:col>
      <xdr:colOff>82550</xdr:colOff>
      <xdr:row>43</xdr:row>
      <xdr:rowOff>123069</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39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133246</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162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169938</xdr:rowOff>
    </xdr:from>
    <xdr:to>
      <xdr:col>7</xdr:col>
      <xdr:colOff>31750</xdr:colOff>
      <xdr:row>43</xdr:row>
      <xdr:rowOff>100088</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110265</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139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68338</xdr:rowOff>
    </xdr:from>
    <xdr:to>
      <xdr:col>23</xdr:col>
      <xdr:colOff>184150</xdr:colOff>
      <xdr:row>44</xdr:row>
      <xdr:rowOff>169938</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612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135665</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508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68338</xdr:rowOff>
    </xdr:from>
    <xdr:to>
      <xdr:col>19</xdr:col>
      <xdr:colOff>184150</xdr:colOff>
      <xdr:row>44</xdr:row>
      <xdr:rowOff>169938</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612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154715</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6985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56848</xdr:rowOff>
    </xdr:from>
    <xdr:to>
      <xdr:col>15</xdr:col>
      <xdr:colOff>133350</xdr:colOff>
      <xdr:row>44</xdr:row>
      <xdr:rowOff>158448</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600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143225</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687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56848</xdr:rowOff>
    </xdr:from>
    <xdr:to>
      <xdr:col>11</xdr:col>
      <xdr:colOff>82550</xdr:colOff>
      <xdr:row>44</xdr:row>
      <xdr:rowOff>158448</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600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143225</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687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45357</xdr:rowOff>
    </xdr:from>
    <xdr:to>
      <xdr:col>7</xdr:col>
      <xdr:colOff>31750</xdr:colOff>
      <xdr:row>44</xdr:row>
      <xdr:rowOff>146957</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58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131734</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67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分子となる経常一般財源支出が</a:t>
          </a:r>
          <a:r>
            <a:rPr kumimoji="1" lang="en-US" altLang="ja-JP" sz="1100">
              <a:latin typeface="ＭＳ Ｐゴシック" panose="020B0600070205080204" pitchFamily="50" charset="-128"/>
              <a:ea typeface="ＭＳ Ｐゴシック" panose="020B0600070205080204" pitchFamily="50" charset="-128"/>
            </a:rPr>
            <a:t>9.6</a:t>
          </a:r>
          <a:r>
            <a:rPr kumimoji="1" lang="ja-JP" altLang="en-US" sz="1100">
              <a:latin typeface="ＭＳ Ｐゴシック" panose="020B0600070205080204" pitchFamily="50" charset="-128"/>
              <a:ea typeface="ＭＳ Ｐゴシック" panose="020B0600070205080204" pitchFamily="50" charset="-128"/>
            </a:rPr>
            <a:t>％増加し（補助費等</a:t>
          </a:r>
          <a:r>
            <a:rPr kumimoji="1" lang="en-US" altLang="ja-JP" sz="1100">
              <a:latin typeface="ＭＳ Ｐゴシック" panose="020B0600070205080204" pitchFamily="50" charset="-128"/>
              <a:ea typeface="ＭＳ Ｐゴシック" panose="020B0600070205080204" pitchFamily="50" charset="-128"/>
            </a:rPr>
            <a:t>128</a:t>
          </a:r>
          <a:r>
            <a:rPr kumimoji="1" lang="ja-JP" altLang="en-US" sz="1100">
              <a:latin typeface="ＭＳ Ｐゴシック" panose="020B0600070205080204" pitchFamily="50" charset="-128"/>
              <a:ea typeface="ＭＳ Ｐゴシック" panose="020B0600070205080204" pitchFamily="50" charset="-128"/>
            </a:rPr>
            <a:t>百万円、公債費</a:t>
          </a:r>
          <a:r>
            <a:rPr kumimoji="1" lang="en-US" altLang="ja-JP" sz="1100">
              <a:latin typeface="ＭＳ Ｐゴシック" panose="020B0600070205080204" pitchFamily="50" charset="-128"/>
              <a:ea typeface="ＭＳ Ｐゴシック" panose="020B0600070205080204" pitchFamily="50" charset="-128"/>
            </a:rPr>
            <a:t>121</a:t>
          </a:r>
          <a:r>
            <a:rPr kumimoji="1" lang="ja-JP" altLang="en-US" sz="1100">
              <a:latin typeface="ＭＳ Ｐゴシック" panose="020B0600070205080204" pitchFamily="50" charset="-128"/>
              <a:ea typeface="ＭＳ Ｐゴシック" panose="020B0600070205080204" pitchFamily="50" charset="-128"/>
            </a:rPr>
            <a:t>百万円、扶助費</a:t>
          </a:r>
          <a:r>
            <a:rPr kumimoji="1" lang="en-US" altLang="ja-JP" sz="1100">
              <a:latin typeface="ＭＳ Ｐゴシック" panose="020B0600070205080204" pitchFamily="50" charset="-128"/>
              <a:ea typeface="ＭＳ Ｐゴシック" panose="020B0600070205080204" pitchFamily="50" charset="-128"/>
            </a:rPr>
            <a:t>32</a:t>
          </a:r>
          <a:r>
            <a:rPr kumimoji="1" lang="ja-JP" altLang="en-US" sz="1100">
              <a:latin typeface="ＭＳ Ｐゴシック" panose="020B0600070205080204" pitchFamily="50" charset="-128"/>
              <a:ea typeface="ＭＳ Ｐゴシック" panose="020B0600070205080204" pitchFamily="50" charset="-128"/>
            </a:rPr>
            <a:t>百万円、物件費</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百万円、人件費</a:t>
          </a:r>
          <a:r>
            <a:rPr kumimoji="1" lang="en-US" altLang="ja-JP" sz="1100">
              <a:latin typeface="ＭＳ Ｐゴシック" panose="020B0600070205080204" pitchFamily="50" charset="-128"/>
              <a:ea typeface="ＭＳ Ｐゴシック" panose="020B0600070205080204" pitchFamily="50" charset="-128"/>
            </a:rPr>
            <a:t>27</a:t>
          </a:r>
          <a:r>
            <a:rPr kumimoji="1" lang="ja-JP" altLang="en-US" sz="1100">
              <a:latin typeface="ＭＳ Ｐゴシック" panose="020B0600070205080204" pitchFamily="50" charset="-128"/>
              <a:ea typeface="ＭＳ Ｐゴシック" panose="020B0600070205080204" pitchFamily="50" charset="-128"/>
            </a:rPr>
            <a:t>百万円等増）、分母となる経常一般財源収入が</a:t>
          </a:r>
          <a:r>
            <a:rPr kumimoji="1" lang="en-US" altLang="ja-JP" sz="1100">
              <a:latin typeface="ＭＳ Ｐゴシック" panose="020B0600070205080204" pitchFamily="50" charset="-128"/>
              <a:ea typeface="ＭＳ Ｐゴシック" panose="020B0600070205080204" pitchFamily="50" charset="-128"/>
            </a:rPr>
            <a:t>3.3</a:t>
          </a:r>
          <a:r>
            <a:rPr kumimoji="1" lang="ja-JP" altLang="en-US" sz="1100">
              <a:latin typeface="ＭＳ Ｐゴシック" panose="020B0600070205080204" pitchFamily="50" charset="-128"/>
              <a:ea typeface="ＭＳ Ｐゴシック" panose="020B0600070205080204" pitchFamily="50" charset="-128"/>
            </a:rPr>
            <a:t>％増加したため（普通交付税</a:t>
          </a:r>
          <a:r>
            <a:rPr kumimoji="1" lang="en-US" altLang="ja-JP" sz="1100">
              <a:latin typeface="ＭＳ Ｐゴシック" panose="020B0600070205080204" pitchFamily="50" charset="-128"/>
              <a:ea typeface="ＭＳ Ｐゴシック" panose="020B0600070205080204" pitchFamily="50" charset="-128"/>
            </a:rPr>
            <a:t>152</a:t>
          </a:r>
          <a:r>
            <a:rPr kumimoji="1" lang="ja-JP" altLang="en-US" sz="1100">
              <a:latin typeface="ＭＳ Ｐゴシック" panose="020B0600070205080204" pitchFamily="50" charset="-128"/>
              <a:ea typeface="ＭＳ Ｐゴシック" panose="020B0600070205080204" pitchFamily="50" charset="-128"/>
            </a:rPr>
            <a:t>百万円増）、前年度に比べ</a:t>
          </a:r>
          <a:r>
            <a:rPr kumimoji="1" lang="en-US" altLang="ja-JP" sz="1100">
              <a:latin typeface="ＭＳ Ｐゴシック" panose="020B0600070205080204" pitchFamily="50" charset="-128"/>
              <a:ea typeface="ＭＳ Ｐゴシック" panose="020B0600070205080204" pitchFamily="50" charset="-128"/>
            </a:rPr>
            <a:t>5.3</a:t>
          </a:r>
          <a:r>
            <a:rPr kumimoji="1" lang="ja-JP" altLang="en-US" sz="1100">
              <a:latin typeface="ＭＳ Ｐゴシック" panose="020B0600070205080204" pitchFamily="50" charset="-128"/>
              <a:ea typeface="ＭＳ Ｐゴシック" panose="020B0600070205080204" pitchFamily="50" charset="-128"/>
            </a:rPr>
            <a:t>ポイント上昇した。</a:t>
          </a:r>
        </a:p>
        <a:p>
          <a:r>
            <a:rPr kumimoji="1" lang="ja-JP" altLang="en-US" sz="1100">
              <a:latin typeface="ＭＳ Ｐゴシック" panose="020B0600070205080204" pitchFamily="50" charset="-128"/>
              <a:ea typeface="ＭＳ Ｐゴシック" panose="020B0600070205080204" pitchFamily="50" charset="-128"/>
            </a:rPr>
            <a:t>　今後も過去の普通建設事業に伴う地方債借入による公債費の増加等により、経常経費が増加する見込みである。</a:t>
          </a:r>
        </a:p>
        <a:p>
          <a:r>
            <a:rPr kumimoji="1" lang="ja-JP" altLang="en-US" sz="1100">
              <a:latin typeface="ＭＳ Ｐゴシック" panose="020B0600070205080204" pitchFamily="50" charset="-128"/>
              <a:ea typeface="ＭＳ Ｐゴシック" panose="020B0600070205080204" pitchFamily="50" charset="-128"/>
            </a:rPr>
            <a:t>　事業見直しを進める中で経常経費の削減を進めていく。</a:t>
          </a: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a:extLst>
            <a:ext uri="{FF2B5EF4-FFF2-40B4-BE49-F238E27FC236}">
              <a16:creationId xmlns:a16="http://schemas.microsoft.com/office/drawing/2014/main" id="{00000000-0008-0000-0300-00007F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7831</xdr:rowOff>
    </xdr:from>
    <xdr:to>
      <xdr:col>23</xdr:col>
      <xdr:colOff>133350</xdr:colOff>
      <xdr:row>66</xdr:row>
      <xdr:rowOff>30269</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953000" y="10123381"/>
          <a:ext cx="0" cy="12225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2346</xdr:rowOff>
    </xdr:from>
    <xdr:ext cx="762000" cy="259045"/>
    <xdr:sp macro="" textlink="">
      <xdr:nvSpPr>
        <xdr:cNvPr id="129" name="財政構造の弾力性最小値テキスト">
          <a:extLst>
            <a:ext uri="{FF2B5EF4-FFF2-40B4-BE49-F238E27FC236}">
              <a16:creationId xmlns:a16="http://schemas.microsoft.com/office/drawing/2014/main" id="{00000000-0008-0000-0300-000081000000}"/>
            </a:ext>
          </a:extLst>
        </xdr:cNvPr>
        <xdr:cNvSpPr txBox="1"/>
      </xdr:nvSpPr>
      <xdr:spPr>
        <a:xfrm>
          <a:off x="5041900" y="11318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30269</xdr:rowOff>
    </xdr:from>
    <xdr:to>
      <xdr:col>24</xdr:col>
      <xdr:colOff>12700</xdr:colOff>
      <xdr:row>66</xdr:row>
      <xdr:rowOff>30269</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1345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94208</xdr:rowOff>
    </xdr:from>
    <xdr:ext cx="762000" cy="259045"/>
    <xdr:sp macro="" textlink="">
      <xdr:nvSpPr>
        <xdr:cNvPr id="131" name="財政構造の弾力性最大値テキスト">
          <a:extLst>
            <a:ext uri="{FF2B5EF4-FFF2-40B4-BE49-F238E27FC236}">
              <a16:creationId xmlns:a16="http://schemas.microsoft.com/office/drawing/2014/main" id="{00000000-0008-0000-0300-000083000000}"/>
            </a:ext>
          </a:extLst>
        </xdr:cNvPr>
        <xdr:cNvSpPr txBox="1"/>
      </xdr:nvSpPr>
      <xdr:spPr>
        <a:xfrm>
          <a:off x="5041900" y="9866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7831</xdr:rowOff>
    </xdr:from>
    <xdr:to>
      <xdr:col>24</xdr:col>
      <xdr:colOff>12700</xdr:colOff>
      <xdr:row>59</xdr:row>
      <xdr:rowOff>7831</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10123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107315</xdr:rowOff>
    </xdr:from>
    <xdr:to>
      <xdr:col>23</xdr:col>
      <xdr:colOff>133350</xdr:colOff>
      <xdr:row>62</xdr:row>
      <xdr:rowOff>42439</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114800" y="10565765"/>
          <a:ext cx="838200" cy="106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60977</xdr:rowOff>
    </xdr:from>
    <xdr:ext cx="762000" cy="259045"/>
    <xdr:sp macro="" textlink="">
      <xdr:nvSpPr>
        <xdr:cNvPr id="134" name="財政構造の弾力性平均値テキスト">
          <a:extLst>
            <a:ext uri="{FF2B5EF4-FFF2-40B4-BE49-F238E27FC236}">
              <a16:creationId xmlns:a16="http://schemas.microsoft.com/office/drawing/2014/main" id="{00000000-0008-0000-0300-000086000000}"/>
            </a:ext>
          </a:extLst>
        </xdr:cNvPr>
        <xdr:cNvSpPr txBox="1"/>
      </xdr:nvSpPr>
      <xdr:spPr>
        <a:xfrm>
          <a:off x="5041900" y="10347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44450</xdr:rowOff>
    </xdr:from>
    <xdr:to>
      <xdr:col>23</xdr:col>
      <xdr:colOff>184150</xdr:colOff>
      <xdr:row>61</xdr:row>
      <xdr:rowOff>146050</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9022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73131</xdr:rowOff>
    </xdr:from>
    <xdr:to>
      <xdr:col>19</xdr:col>
      <xdr:colOff>133350</xdr:colOff>
      <xdr:row>61</xdr:row>
      <xdr:rowOff>107315</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3225800" y="10531581"/>
          <a:ext cx="889000" cy="34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30374</xdr:rowOff>
    </xdr:from>
    <xdr:to>
      <xdr:col>19</xdr:col>
      <xdr:colOff>184150</xdr:colOff>
      <xdr:row>61</xdr:row>
      <xdr:rowOff>131974</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064000" y="10488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142151</xdr:rowOff>
    </xdr:from>
    <xdr:ext cx="7366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3733800" y="102577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138006</xdr:rowOff>
    </xdr:from>
    <xdr:to>
      <xdr:col>15</xdr:col>
      <xdr:colOff>82550</xdr:colOff>
      <xdr:row>61</xdr:row>
      <xdr:rowOff>73131</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2336800" y="10425006"/>
          <a:ext cx="889000" cy="106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6244</xdr:rowOff>
    </xdr:from>
    <xdr:to>
      <xdr:col>15</xdr:col>
      <xdr:colOff>133350</xdr:colOff>
      <xdr:row>61</xdr:row>
      <xdr:rowOff>107844</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3175000" y="10464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118021</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2844800" y="10233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138006</xdr:rowOff>
    </xdr:from>
    <xdr:to>
      <xdr:col>11</xdr:col>
      <xdr:colOff>31750</xdr:colOff>
      <xdr:row>61</xdr:row>
      <xdr:rowOff>135467</xdr:rowOff>
    </xdr:to>
    <xdr:cxnSp macro="">
      <xdr:nvCxnSpPr>
        <xdr:cNvPr id="142" name="直線コネクタ 141">
          <a:extLst>
            <a:ext uri="{FF2B5EF4-FFF2-40B4-BE49-F238E27FC236}">
              <a16:creationId xmlns:a16="http://schemas.microsoft.com/office/drawing/2014/main" id="{00000000-0008-0000-0300-00008E000000}"/>
            </a:ext>
          </a:extLst>
        </xdr:cNvPr>
        <xdr:cNvCxnSpPr/>
      </xdr:nvCxnSpPr>
      <xdr:spPr>
        <a:xfrm flipV="1">
          <a:off x="1447800" y="10425006"/>
          <a:ext cx="889000" cy="168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105304</xdr:rowOff>
    </xdr:from>
    <xdr:to>
      <xdr:col>11</xdr:col>
      <xdr:colOff>82550</xdr:colOff>
      <xdr:row>61</xdr:row>
      <xdr:rowOff>35454</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2286000" y="10392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20231</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955800" y="10478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30374</xdr:rowOff>
    </xdr:from>
    <xdr:to>
      <xdr:col>7</xdr:col>
      <xdr:colOff>31750</xdr:colOff>
      <xdr:row>61</xdr:row>
      <xdr:rowOff>131974</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1397000" y="10488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142151</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066800" y="10257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163089</xdr:rowOff>
    </xdr:from>
    <xdr:to>
      <xdr:col>23</xdr:col>
      <xdr:colOff>184150</xdr:colOff>
      <xdr:row>62</xdr:row>
      <xdr:rowOff>93239</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902200" y="10621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135166</xdr:rowOff>
    </xdr:from>
    <xdr:ext cx="762000" cy="259045"/>
    <xdr:sp macro="" textlink="">
      <xdr:nvSpPr>
        <xdr:cNvPr id="153" name="財政構造の弾力性該当値テキスト">
          <a:extLst>
            <a:ext uri="{FF2B5EF4-FFF2-40B4-BE49-F238E27FC236}">
              <a16:creationId xmlns:a16="http://schemas.microsoft.com/office/drawing/2014/main" id="{00000000-0008-0000-0300-000099000000}"/>
            </a:ext>
          </a:extLst>
        </xdr:cNvPr>
        <xdr:cNvSpPr txBox="1"/>
      </xdr:nvSpPr>
      <xdr:spPr>
        <a:xfrm>
          <a:off x="5041900" y="10593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56515</xdr:rowOff>
    </xdr:from>
    <xdr:to>
      <xdr:col>19</xdr:col>
      <xdr:colOff>184150</xdr:colOff>
      <xdr:row>61</xdr:row>
      <xdr:rowOff>158115</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064000" y="10514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142892</xdr:rowOff>
    </xdr:from>
    <xdr:ext cx="7366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3733800" y="106013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22331</xdr:rowOff>
    </xdr:from>
    <xdr:to>
      <xdr:col>15</xdr:col>
      <xdr:colOff>133350</xdr:colOff>
      <xdr:row>61</xdr:row>
      <xdr:rowOff>123931</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3175000" y="10480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108708</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2844800" y="10567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87206</xdr:rowOff>
    </xdr:from>
    <xdr:to>
      <xdr:col>11</xdr:col>
      <xdr:colOff>82550</xdr:colOff>
      <xdr:row>61</xdr:row>
      <xdr:rowOff>17356</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2286000" y="10374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27533</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955800" y="10143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84667</xdr:rowOff>
    </xdr:from>
    <xdr:to>
      <xdr:col>7</xdr:col>
      <xdr:colOff>31750</xdr:colOff>
      <xdr:row>62</xdr:row>
      <xdr:rowOff>14817</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1397000" y="1054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171044</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066800" y="10629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[412,197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前年度から</a:t>
          </a:r>
          <a:r>
            <a:rPr kumimoji="1" lang="en-US" altLang="ja-JP" sz="1100">
              <a:latin typeface="ＭＳ Ｐゴシック" panose="020B0600070205080204" pitchFamily="50" charset="-128"/>
              <a:ea typeface="ＭＳ Ｐゴシック" panose="020B0600070205080204" pitchFamily="50" charset="-128"/>
            </a:rPr>
            <a:t>7.2</a:t>
          </a:r>
          <a:r>
            <a:rPr kumimoji="1" lang="ja-JP" altLang="en-US" sz="1100">
              <a:latin typeface="ＭＳ Ｐゴシック" panose="020B0600070205080204" pitchFamily="50" charset="-128"/>
              <a:ea typeface="ＭＳ Ｐゴシック" panose="020B0600070205080204" pitchFamily="50" charset="-128"/>
            </a:rPr>
            <a:t>％、</a:t>
          </a:r>
          <a:r>
            <a:rPr kumimoji="1" lang="en-US" altLang="ja-JP" sz="1100">
              <a:latin typeface="ＭＳ Ｐゴシック" panose="020B0600070205080204" pitchFamily="50" charset="-128"/>
              <a:ea typeface="ＭＳ Ｐゴシック" panose="020B0600070205080204" pitchFamily="50" charset="-128"/>
            </a:rPr>
            <a:t>27,795</a:t>
          </a:r>
          <a:r>
            <a:rPr kumimoji="1" lang="ja-JP" altLang="en-US" sz="1100">
              <a:latin typeface="ＭＳ Ｐゴシック" panose="020B0600070205080204" pitchFamily="50" charset="-128"/>
              <a:ea typeface="ＭＳ Ｐゴシック" panose="020B0600070205080204" pitchFamily="50" charset="-128"/>
            </a:rPr>
            <a:t>円増加し、県平均や類似団体平均を上回っている。分母となる人口は</a:t>
          </a:r>
          <a:r>
            <a:rPr kumimoji="1" lang="en-US" altLang="ja-JP" sz="1100">
              <a:latin typeface="ＭＳ Ｐゴシック" panose="020B0600070205080204" pitchFamily="50" charset="-128"/>
              <a:ea typeface="ＭＳ Ｐゴシック" panose="020B0600070205080204" pitchFamily="50" charset="-128"/>
            </a:rPr>
            <a:t>2.55</a:t>
          </a:r>
          <a:r>
            <a:rPr kumimoji="1" lang="ja-JP" altLang="en-US" sz="1100">
              <a:latin typeface="ＭＳ Ｐゴシック" panose="020B0600070205080204" pitchFamily="50" charset="-128"/>
              <a:ea typeface="ＭＳ Ｐゴシック" panose="020B0600070205080204" pitchFamily="50" charset="-128"/>
            </a:rPr>
            <a:t>％減少した。分子となる人件費は</a:t>
          </a:r>
          <a:r>
            <a:rPr kumimoji="1" lang="en-US" altLang="ja-JP" sz="1100">
              <a:latin typeface="ＭＳ Ｐゴシック" panose="020B0600070205080204" pitchFamily="50" charset="-128"/>
              <a:ea typeface="ＭＳ Ｐゴシック" panose="020B0600070205080204" pitchFamily="50" charset="-128"/>
            </a:rPr>
            <a:t>59</a:t>
          </a:r>
          <a:r>
            <a:rPr kumimoji="1" lang="ja-JP" altLang="en-US" sz="1100">
              <a:latin typeface="ＭＳ Ｐゴシック" panose="020B0600070205080204" pitchFamily="50" charset="-128"/>
              <a:ea typeface="ＭＳ Ｐゴシック" panose="020B0600070205080204" pitchFamily="50" charset="-128"/>
            </a:rPr>
            <a:t>百万円増加した。物件費は令和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年度にあった病院の公設民営化に伴う動産の取得等がなくなったため</a:t>
          </a:r>
          <a:r>
            <a:rPr kumimoji="1" lang="en-US" altLang="ja-JP" sz="1100">
              <a:latin typeface="ＭＳ Ｐゴシック" panose="020B0600070205080204" pitchFamily="50" charset="-128"/>
              <a:ea typeface="ＭＳ Ｐゴシック" panose="020B0600070205080204" pitchFamily="50" charset="-128"/>
            </a:rPr>
            <a:t>36</a:t>
          </a:r>
          <a:r>
            <a:rPr kumimoji="1" lang="ja-JP" altLang="en-US" sz="1100">
              <a:latin typeface="ＭＳ Ｐゴシック" panose="020B0600070205080204" pitchFamily="50" charset="-128"/>
              <a:ea typeface="ＭＳ Ｐゴシック" panose="020B0600070205080204" pitchFamily="50" charset="-128"/>
            </a:rPr>
            <a:t>百万円減少した。</a:t>
          </a:r>
        </a:p>
        <a:p>
          <a:r>
            <a:rPr kumimoji="1" lang="ja-JP" altLang="en-US" sz="1100">
              <a:latin typeface="ＭＳ Ｐゴシック" panose="020B0600070205080204" pitchFamily="50" charset="-128"/>
              <a:ea typeface="ＭＳ Ｐゴシック" panose="020B0600070205080204" pitchFamily="50" charset="-128"/>
            </a:rPr>
            <a:t>　施策や事務事業を厳選し、限られた行政資源の効率化に努める。</a:t>
          </a:r>
        </a:p>
      </xdr:txBody>
    </xdr:sp>
    <xdr:clientData/>
  </xdr:twoCellAnchor>
  <xdr:oneCellAnchor>
    <xdr:from>
      <xdr:col>3</xdr:col>
      <xdr:colOff>95250</xdr:colOff>
      <xdr:row>77</xdr:row>
      <xdr:rowOff>6350</xdr:rowOff>
    </xdr:from>
    <xdr:ext cx="349839" cy="225703"/>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54832</xdr:rowOff>
    </xdr:from>
    <xdr:to>
      <xdr:col>23</xdr:col>
      <xdr:colOff>133350</xdr:colOff>
      <xdr:row>90</xdr:row>
      <xdr:rowOff>43221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42282"/>
          <a:ext cx="0" cy="15314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15298</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445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2,080,050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43221</xdr:rowOff>
    </xdr:from>
    <xdr:to>
      <xdr:col>24</xdr:col>
      <xdr:colOff>12700</xdr:colOff>
      <xdr:row>90</xdr:row>
      <xdr:rowOff>43221</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473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141209</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85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54832</xdr:rowOff>
    </xdr:from>
    <xdr:to>
      <xdr:col>24</xdr:col>
      <xdr:colOff>12700</xdr:colOff>
      <xdr:row>81</xdr:row>
      <xdr:rowOff>54832</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42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50953</xdr:rowOff>
    </xdr:from>
    <xdr:to>
      <xdr:col>23</xdr:col>
      <xdr:colOff>133350</xdr:colOff>
      <xdr:row>82</xdr:row>
      <xdr:rowOff>73310</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4109853"/>
          <a:ext cx="838200" cy="2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146007</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38620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129480</xdr:rowOff>
    </xdr:from>
    <xdr:to>
      <xdr:col>23</xdr:col>
      <xdr:colOff>184150</xdr:colOff>
      <xdr:row>82</xdr:row>
      <xdr:rowOff>59630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016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30879</xdr:rowOff>
    </xdr:from>
    <xdr:to>
      <xdr:col>19</xdr:col>
      <xdr:colOff>133350</xdr:colOff>
      <xdr:row>82</xdr:row>
      <xdr:rowOff>50953</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089779"/>
          <a:ext cx="889000" cy="20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106231</xdr:rowOff>
    </xdr:from>
    <xdr:to>
      <xdr:col>19</xdr:col>
      <xdr:colOff>184150</xdr:colOff>
      <xdr:row>82</xdr:row>
      <xdr:rowOff>36381</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3993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46558</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37625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303,125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12760</xdr:rowOff>
    </xdr:from>
    <xdr:to>
      <xdr:col>15</xdr:col>
      <xdr:colOff>82550</xdr:colOff>
      <xdr:row>82</xdr:row>
      <xdr:rowOff>30879</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071660"/>
          <a:ext cx="889000" cy="18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98913</xdr:rowOff>
    </xdr:from>
    <xdr:to>
      <xdr:col>15</xdr:col>
      <xdr:colOff>133350</xdr:colOff>
      <xdr:row>82</xdr:row>
      <xdr:rowOff>29063</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86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39240</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3755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3332</xdr:rowOff>
    </xdr:from>
    <xdr:to>
      <xdr:col>11</xdr:col>
      <xdr:colOff>31750</xdr:colOff>
      <xdr:row>82</xdr:row>
      <xdr:rowOff>12760</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062232"/>
          <a:ext cx="889000" cy="9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85297</xdr:rowOff>
    </xdr:from>
    <xdr:to>
      <xdr:col>11</xdr:col>
      <xdr:colOff>82550</xdr:colOff>
      <xdr:row>82</xdr:row>
      <xdr:rowOff>15447</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72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25624</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741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65103</xdr:rowOff>
    </xdr:from>
    <xdr:to>
      <xdr:col>7</xdr:col>
      <xdr:colOff>31750</xdr:colOff>
      <xdr:row>81</xdr:row>
      <xdr:rowOff>166703</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95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5430</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721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22510</xdr:rowOff>
    </xdr:from>
    <xdr:to>
      <xdr:col>23</xdr:col>
      <xdr:colOff>184150</xdr:colOff>
      <xdr:row>82</xdr:row>
      <xdr:rowOff>124110</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081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166037</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053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412,197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153</xdr:rowOff>
    </xdr:from>
    <xdr:to>
      <xdr:col>19</xdr:col>
      <xdr:colOff>184150</xdr:colOff>
      <xdr:row>82</xdr:row>
      <xdr:rowOff>101753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059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86530</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1454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151529</xdr:rowOff>
    </xdr:from>
    <xdr:to>
      <xdr:col>15</xdr:col>
      <xdr:colOff>133350</xdr:colOff>
      <xdr:row>82</xdr:row>
      <xdr:rowOff>81679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038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66456</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41253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133410</xdr:rowOff>
    </xdr:from>
    <xdr:to>
      <xdr:col>11</xdr:col>
      <xdr:colOff>82550</xdr:colOff>
      <xdr:row>82</xdr:row>
      <xdr:rowOff>63560</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02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48337</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410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123982</xdr:rowOff>
    </xdr:from>
    <xdr:to>
      <xdr:col>7</xdr:col>
      <xdr:colOff>31750</xdr:colOff>
      <xdr:row>82</xdr:row>
      <xdr:rowOff>54132</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4011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38909</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4097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前年度から</a:t>
          </a:r>
          <a:r>
            <a:rPr kumimoji="1" lang="en-US" altLang="ja-JP" sz="1100">
              <a:latin typeface="ＭＳ Ｐゴシック" panose="020B0600070205080204" pitchFamily="50" charset="-128"/>
              <a:ea typeface="ＭＳ Ｐゴシック" panose="020B0600070205080204" pitchFamily="50" charset="-128"/>
            </a:rPr>
            <a:t>0.2</a:t>
          </a:r>
          <a:r>
            <a:rPr kumimoji="1" lang="ja-JP" altLang="en-US" sz="1100">
              <a:latin typeface="ＭＳ Ｐゴシック" panose="020B0600070205080204" pitchFamily="50" charset="-128"/>
              <a:ea typeface="ＭＳ Ｐゴシック" panose="020B0600070205080204" pitchFamily="50" charset="-128"/>
            </a:rPr>
            <a:t>ポイント下降し</a:t>
          </a:r>
          <a:r>
            <a:rPr kumimoji="1" lang="en-US" altLang="ja-JP" sz="1100">
              <a:latin typeface="ＭＳ Ｐゴシック" panose="020B0600070205080204" pitchFamily="50" charset="-128"/>
              <a:ea typeface="ＭＳ Ｐゴシック" panose="020B0600070205080204" pitchFamily="50" charset="-128"/>
            </a:rPr>
            <a:t>99.0</a:t>
          </a:r>
          <a:r>
            <a:rPr kumimoji="1" lang="ja-JP" altLang="en-US" sz="1100">
              <a:latin typeface="ＭＳ Ｐゴシック" panose="020B0600070205080204" pitchFamily="50" charset="-128"/>
              <a:ea typeface="ＭＳ Ｐゴシック" panose="020B0600070205080204" pitchFamily="50" charset="-128"/>
            </a:rPr>
            <a:t>となった。この数値は、類似団体平均、全国町村平均</a:t>
          </a:r>
          <a:r>
            <a:rPr kumimoji="1" lang="en-US" altLang="ja-JP" sz="1100">
              <a:latin typeface="ＭＳ Ｐゴシック" panose="020B0600070205080204" pitchFamily="50" charset="-128"/>
              <a:ea typeface="ＭＳ Ｐゴシック" panose="020B0600070205080204" pitchFamily="50" charset="-128"/>
            </a:rPr>
            <a:t>2.6</a:t>
          </a:r>
          <a:r>
            <a:rPr kumimoji="1" lang="ja-JP" altLang="en-US" sz="1100">
              <a:latin typeface="ＭＳ Ｐゴシック" panose="020B0600070205080204" pitchFamily="50" charset="-128"/>
              <a:ea typeface="ＭＳ Ｐゴシック" panose="020B0600070205080204" pitchFamily="50" charset="-128"/>
            </a:rPr>
            <a:t>ポイントを上回っている。今後も給与の適正化に努める。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71261</xdr:rowOff>
    </xdr:from>
    <xdr:to>
      <xdr:col>81</xdr:col>
      <xdr:colOff>44450</xdr:colOff>
      <xdr:row>89</xdr:row>
      <xdr:rowOff>16228</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787261"/>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159755</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247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16228</xdr:rowOff>
    </xdr:from>
    <xdr:to>
      <xdr:col>81</xdr:col>
      <xdr:colOff>133350</xdr:colOff>
      <xdr:row>89</xdr:row>
      <xdr:rowOff>16228</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275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157638</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530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71261</xdr:rowOff>
    </xdr:from>
    <xdr:to>
      <xdr:col>81</xdr:col>
      <xdr:colOff>133350</xdr:colOff>
      <xdr:row>80</xdr:row>
      <xdr:rowOff>71261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78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91016</xdr:rowOff>
    </xdr:from>
    <xdr:to>
      <xdr:col>81</xdr:col>
      <xdr:colOff>44450</xdr:colOff>
      <xdr:row>87</xdr:row>
      <xdr:rowOff>117828</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6179800" y="15007166"/>
          <a:ext cx="8382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168927</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399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152400</xdr:rowOff>
    </xdr:from>
    <xdr:to>
      <xdr:col>81</xdr:col>
      <xdr:colOff>95250</xdr:colOff>
      <xdr:row>85</xdr:row>
      <xdr:rowOff>82550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104422</xdr:rowOff>
    </xdr:from>
    <xdr:to>
      <xdr:col>77</xdr:col>
      <xdr:colOff>44450</xdr:colOff>
      <xdr:row>87</xdr:row>
      <xdr:rowOff>117828</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502057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7761</xdr:rowOff>
    </xdr:from>
    <xdr:to>
      <xdr:col>77</xdr:col>
      <xdr:colOff>95250</xdr:colOff>
      <xdr:row>85</xdr:row>
      <xdr:rowOff>109361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119538</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3498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104422</xdr:rowOff>
    </xdr:from>
    <xdr:to>
      <xdr:col>72</xdr:col>
      <xdr:colOff>203200</xdr:colOff>
      <xdr:row>88</xdr:row>
      <xdr:rowOff>0</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5020572"/>
          <a:ext cx="889000" cy="67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7761</xdr:rowOff>
    </xdr:from>
    <xdr:to>
      <xdr:col>73</xdr:col>
      <xdr:colOff>44450</xdr:colOff>
      <xdr:row>85</xdr:row>
      <xdr:rowOff>109361</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119538</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349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64205</xdr:rowOff>
    </xdr:from>
    <xdr:to>
      <xdr:col>68</xdr:col>
      <xdr:colOff>152400</xdr:colOff>
      <xdr:row>88</xdr:row>
      <xdr:rowOff>0</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4980355"/>
          <a:ext cx="889000" cy="107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165805</xdr:rowOff>
    </xdr:from>
    <xdr:to>
      <xdr:col>68</xdr:col>
      <xdr:colOff>203200</xdr:colOff>
      <xdr:row>85</xdr:row>
      <xdr:rowOff>95955</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56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106132</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336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138995</xdr:rowOff>
    </xdr:from>
    <xdr:to>
      <xdr:col>64</xdr:col>
      <xdr:colOff>152400</xdr:colOff>
      <xdr:row>85</xdr:row>
      <xdr:rowOff>69145</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54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79322</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30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40216</xdr:rowOff>
    </xdr:from>
    <xdr:to>
      <xdr:col>81</xdr:col>
      <xdr:colOff>95250</xdr:colOff>
      <xdr:row>87</xdr:row>
      <xdr:rowOff>141816</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956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12293</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92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67028</xdr:rowOff>
    </xdr:from>
    <xdr:to>
      <xdr:col>77</xdr:col>
      <xdr:colOff>95250</xdr:colOff>
      <xdr:row>87</xdr:row>
      <xdr:rowOff>168628</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983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153405</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50695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53622</xdr:rowOff>
    </xdr:from>
    <xdr:to>
      <xdr:col>73</xdr:col>
      <xdr:colOff>44450</xdr:colOff>
      <xdr:row>87</xdr:row>
      <xdr:rowOff>155222</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96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139999</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5056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120650</xdr:rowOff>
    </xdr:from>
    <xdr:to>
      <xdr:col>68</xdr:col>
      <xdr:colOff>203200</xdr:colOff>
      <xdr:row>88</xdr:row>
      <xdr:rowOff>50800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35577</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51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13405</xdr:rowOff>
    </xdr:from>
    <xdr:to>
      <xdr:col>64</xdr:col>
      <xdr:colOff>152400</xdr:colOff>
      <xdr:row>87</xdr:row>
      <xdr:rowOff>115005</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92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99782</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5015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一般職員数は前年度に比べ</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名増加した。分母となる人口は</a:t>
          </a:r>
          <a:r>
            <a:rPr kumimoji="1" lang="en-US" altLang="ja-JP" sz="1100">
              <a:latin typeface="ＭＳ Ｐゴシック" panose="020B0600070205080204" pitchFamily="50" charset="-128"/>
              <a:ea typeface="ＭＳ Ｐゴシック" panose="020B0600070205080204" pitchFamily="50" charset="-128"/>
            </a:rPr>
            <a:t>2.55</a:t>
          </a:r>
          <a:r>
            <a:rPr kumimoji="1" lang="ja-JP" altLang="en-US" sz="1100">
              <a:latin typeface="ＭＳ Ｐゴシック" panose="020B0600070205080204" pitchFamily="50" charset="-128"/>
              <a:ea typeface="ＭＳ Ｐゴシック" panose="020B0600070205080204" pitchFamily="50" charset="-128"/>
            </a:rPr>
            <a:t>％減少した。人口減少に歯止めがかからないため人口</a:t>
          </a:r>
          <a:r>
            <a:rPr kumimoji="1" lang="en-US" altLang="ja-JP" sz="1100">
              <a:latin typeface="ＭＳ Ｐゴシック" panose="020B0600070205080204" pitchFamily="50" charset="-128"/>
              <a:ea typeface="ＭＳ Ｐゴシック" panose="020B0600070205080204" pitchFamily="50" charset="-128"/>
            </a:rPr>
            <a:t>1,000</a:t>
          </a:r>
          <a:r>
            <a:rPr kumimoji="1" lang="ja-JP" altLang="en-US" sz="1100">
              <a:latin typeface="ＭＳ Ｐゴシック" panose="020B0600070205080204" pitchFamily="50" charset="-128"/>
              <a:ea typeface="ＭＳ Ｐゴシック" panose="020B0600070205080204" pitchFamily="50" charset="-128"/>
            </a:rPr>
            <a:t>人当たりの職員数は</a:t>
          </a:r>
          <a:r>
            <a:rPr kumimoji="1" lang="en-US" altLang="ja-JP" sz="1100">
              <a:latin typeface="ＭＳ Ｐゴシック" panose="020B0600070205080204" pitchFamily="50" charset="-128"/>
              <a:ea typeface="ＭＳ Ｐゴシック" panose="020B0600070205080204" pitchFamily="50" charset="-128"/>
            </a:rPr>
            <a:t>16.87</a:t>
          </a:r>
          <a:r>
            <a:rPr kumimoji="1" lang="ja-JP" altLang="en-US" sz="1100">
              <a:latin typeface="ＭＳ Ｐゴシック" panose="020B0600070205080204" pitchFamily="50" charset="-128"/>
              <a:ea typeface="ＭＳ Ｐゴシック" panose="020B0600070205080204" pitchFamily="50" charset="-128"/>
            </a:rPr>
            <a:t>人と増加した。第４次定員適正化計画（令和３年度～令和７年度）に基づき、財政健全化と公共サービス向上の均衡を保ちつつ、適正な定員管理に努める。</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163195</xdr:rowOff>
    </xdr:from>
    <xdr:to>
      <xdr:col>81</xdr:col>
      <xdr:colOff>44450</xdr:colOff>
      <xdr:row>66</xdr:row>
      <xdr:rowOff>26448</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10107295"/>
          <a:ext cx="0" cy="123485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169975</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314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26448</xdr:rowOff>
    </xdr:from>
    <xdr:to>
      <xdr:col>81</xdr:col>
      <xdr:colOff>133350</xdr:colOff>
      <xdr:row>66</xdr:row>
      <xdr:rowOff>26448</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342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78122</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850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163195</xdr:rowOff>
    </xdr:from>
    <xdr:to>
      <xdr:col>81</xdr:col>
      <xdr:colOff>133350</xdr:colOff>
      <xdr:row>58</xdr:row>
      <xdr:rowOff>163195</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0107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111537</xdr:rowOff>
    </xdr:from>
    <xdr:to>
      <xdr:col>81</xdr:col>
      <xdr:colOff>44450</xdr:colOff>
      <xdr:row>61</xdr:row>
      <xdr:rowOff>147733</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179800" y="10569987"/>
          <a:ext cx="838200" cy="36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128668</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24421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112141</xdr:rowOff>
    </xdr:from>
    <xdr:to>
      <xdr:col>81</xdr:col>
      <xdr:colOff>95250</xdr:colOff>
      <xdr:row>61</xdr:row>
      <xdr:rowOff>42291</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399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105505</xdr:rowOff>
    </xdr:from>
    <xdr:to>
      <xdr:col>77</xdr:col>
      <xdr:colOff>44450</xdr:colOff>
      <xdr:row>61</xdr:row>
      <xdr:rowOff>111537</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290800" y="10563955"/>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96456</xdr:rowOff>
    </xdr:from>
    <xdr:to>
      <xdr:col>77</xdr:col>
      <xdr:colOff>95250</xdr:colOff>
      <xdr:row>61</xdr:row>
      <xdr:rowOff>26606</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383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36783</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1523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42767</xdr:rowOff>
    </xdr:from>
    <xdr:to>
      <xdr:col>72</xdr:col>
      <xdr:colOff>203200</xdr:colOff>
      <xdr:row>61</xdr:row>
      <xdr:rowOff>105505</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401800" y="10501217"/>
          <a:ext cx="8890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84995</xdr:rowOff>
    </xdr:from>
    <xdr:to>
      <xdr:col>73</xdr:col>
      <xdr:colOff>44450</xdr:colOff>
      <xdr:row>61</xdr:row>
      <xdr:rowOff>15145</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37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25322</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140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14415</xdr:rowOff>
    </xdr:from>
    <xdr:to>
      <xdr:col>68</xdr:col>
      <xdr:colOff>152400</xdr:colOff>
      <xdr:row>61</xdr:row>
      <xdr:rowOff>42767</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512800" y="10472865"/>
          <a:ext cx="889000" cy="28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63278</xdr:rowOff>
    </xdr:from>
    <xdr:to>
      <xdr:col>68</xdr:col>
      <xdr:colOff>203200</xdr:colOff>
      <xdr:row>60</xdr:row>
      <xdr:rowOff>164878</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350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3605</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119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56642</xdr:rowOff>
    </xdr:from>
    <xdr:to>
      <xdr:col>64</xdr:col>
      <xdr:colOff>152400</xdr:colOff>
      <xdr:row>60</xdr:row>
      <xdr:rowOff>158242</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34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168419</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112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96933</xdr:rowOff>
    </xdr:from>
    <xdr:to>
      <xdr:col>81</xdr:col>
      <xdr:colOff>95250</xdr:colOff>
      <xdr:row>62</xdr:row>
      <xdr:rowOff>27083</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555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69010</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527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60737</xdr:rowOff>
    </xdr:from>
    <xdr:to>
      <xdr:col>77</xdr:col>
      <xdr:colOff>95250</xdr:colOff>
      <xdr:row>61</xdr:row>
      <xdr:rowOff>162337</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519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147114</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06055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54705</xdr:rowOff>
    </xdr:from>
    <xdr:to>
      <xdr:col>73</xdr:col>
      <xdr:colOff>44450</xdr:colOff>
      <xdr:row>61</xdr:row>
      <xdr:rowOff>156305</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513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141082</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0599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163417</xdr:rowOff>
    </xdr:from>
    <xdr:to>
      <xdr:col>68</xdr:col>
      <xdr:colOff>203200</xdr:colOff>
      <xdr:row>61</xdr:row>
      <xdr:rowOff>93567</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450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78344</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0536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135065</xdr:rowOff>
    </xdr:from>
    <xdr:to>
      <xdr:col>64</xdr:col>
      <xdr:colOff>152400</xdr:colOff>
      <xdr:row>61</xdr:row>
      <xdr:rowOff>65215</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422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49992</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0508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県平均は下回っているものの、類似団体平均は</a:t>
          </a:r>
          <a:r>
            <a:rPr kumimoji="1" lang="en-US" altLang="ja-JP" sz="1100">
              <a:latin typeface="ＭＳ Ｐゴシック" panose="020B0600070205080204" pitchFamily="50" charset="-128"/>
              <a:ea typeface="ＭＳ Ｐゴシック" panose="020B0600070205080204" pitchFamily="50" charset="-128"/>
            </a:rPr>
            <a:t>1.0</a:t>
          </a:r>
          <a:r>
            <a:rPr kumimoji="1" lang="ja-JP" altLang="en-US" sz="1100">
              <a:latin typeface="ＭＳ Ｐゴシック" panose="020B0600070205080204" pitchFamily="50" charset="-128"/>
              <a:ea typeface="ＭＳ Ｐゴシック" panose="020B0600070205080204" pitchFamily="50" charset="-128"/>
            </a:rPr>
            <a:t>ポイント上回っており、年々悪化傾向にある。</a:t>
          </a:r>
        </a:p>
        <a:p>
          <a:r>
            <a:rPr kumimoji="1" lang="ja-JP" altLang="en-US" sz="1100">
              <a:latin typeface="ＭＳ Ｐゴシック" panose="020B0600070205080204" pitchFamily="50" charset="-128"/>
              <a:ea typeface="ＭＳ Ｐゴシック" panose="020B0600070205080204" pitchFamily="50" charset="-128"/>
            </a:rPr>
            <a:t>　普通建設事業や災害復旧事業による地方債借入の増加により、元利償還金が増加しているためである。</a:t>
          </a:r>
        </a:p>
        <a:p>
          <a:r>
            <a:rPr kumimoji="1" lang="ja-JP" altLang="en-US" sz="1100">
              <a:latin typeface="ＭＳ Ｐゴシック" panose="020B0600070205080204" pitchFamily="50" charset="-128"/>
              <a:ea typeface="ＭＳ Ｐゴシック" panose="020B0600070205080204" pitchFamily="50" charset="-128"/>
            </a:rPr>
            <a:t>　今後も、さらなる上昇することが見込まれるため、新規地方債発行額の抑制に努める。</a:t>
          </a: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9" name="公債費負担の状況グラフ枠">
          <a:extLst>
            <a:ext uri="{FF2B5EF4-FFF2-40B4-BE49-F238E27FC236}">
              <a16:creationId xmlns:a16="http://schemas.microsoft.com/office/drawing/2014/main" id="{00000000-0008-0000-0300-000071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42926</xdr:rowOff>
    </xdr:from>
    <xdr:to>
      <xdr:col>81</xdr:col>
      <xdr:colOff>44450</xdr:colOff>
      <xdr:row>43</xdr:row>
      <xdr:rowOff>138684</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flipV="1">
          <a:off x="17018000" y="6386576"/>
          <a:ext cx="0" cy="11244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110761</xdr:rowOff>
    </xdr:from>
    <xdr:ext cx="762000" cy="259045"/>
    <xdr:sp macro="" textlink="">
      <xdr:nvSpPr>
        <xdr:cNvPr id="371" name="公債費負担の状況最小値テキスト">
          <a:extLst>
            <a:ext uri="{FF2B5EF4-FFF2-40B4-BE49-F238E27FC236}">
              <a16:creationId xmlns:a16="http://schemas.microsoft.com/office/drawing/2014/main" id="{00000000-0008-0000-0300-000073010000}"/>
            </a:ext>
          </a:extLst>
        </xdr:cNvPr>
        <xdr:cNvSpPr txBox="1"/>
      </xdr:nvSpPr>
      <xdr:spPr>
        <a:xfrm>
          <a:off x="17106900" y="7483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138684</xdr:rowOff>
    </xdr:from>
    <xdr:to>
      <xdr:col>81</xdr:col>
      <xdr:colOff>133350</xdr:colOff>
      <xdr:row>43</xdr:row>
      <xdr:rowOff>138684</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6929100" y="7511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129303</xdr:rowOff>
    </xdr:from>
    <xdr:ext cx="762000" cy="259045"/>
    <xdr:sp macro="" textlink="">
      <xdr:nvSpPr>
        <xdr:cNvPr id="373" name="公債費負担の状況最大値テキスト">
          <a:extLst>
            <a:ext uri="{FF2B5EF4-FFF2-40B4-BE49-F238E27FC236}">
              <a16:creationId xmlns:a16="http://schemas.microsoft.com/office/drawing/2014/main" id="{00000000-0008-0000-0300-000075010000}"/>
            </a:ext>
          </a:extLst>
        </xdr:cNvPr>
        <xdr:cNvSpPr txBox="1"/>
      </xdr:nvSpPr>
      <xdr:spPr>
        <a:xfrm>
          <a:off x="17106900" y="6130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42926</xdr:rowOff>
    </xdr:from>
    <xdr:to>
      <xdr:col>81</xdr:col>
      <xdr:colOff>133350</xdr:colOff>
      <xdr:row>37</xdr:row>
      <xdr:rowOff>42926</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929100" y="6386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119634</xdr:rowOff>
    </xdr:from>
    <xdr:to>
      <xdr:col>81</xdr:col>
      <xdr:colOff>44450</xdr:colOff>
      <xdr:row>42</xdr:row>
      <xdr:rowOff>10922</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179800" y="7149084"/>
          <a:ext cx="8382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99839</xdr:rowOff>
    </xdr:from>
    <xdr:ext cx="762000" cy="259045"/>
    <xdr:sp macro="" textlink="">
      <xdr:nvSpPr>
        <xdr:cNvPr id="376" name="公債費負担の状況平均値テキスト">
          <a:extLst>
            <a:ext uri="{FF2B5EF4-FFF2-40B4-BE49-F238E27FC236}">
              <a16:creationId xmlns:a16="http://schemas.microsoft.com/office/drawing/2014/main" id="{00000000-0008-0000-0300-000078010000}"/>
            </a:ext>
          </a:extLst>
        </xdr:cNvPr>
        <xdr:cNvSpPr txBox="1"/>
      </xdr:nvSpPr>
      <xdr:spPr>
        <a:xfrm>
          <a:off x="17106900" y="69578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83312</xdr:rowOff>
    </xdr:from>
    <xdr:to>
      <xdr:col>81</xdr:col>
      <xdr:colOff>95250</xdr:colOff>
      <xdr:row>42</xdr:row>
      <xdr:rowOff>13462</xdr:rowOff>
    </xdr:to>
    <xdr:sp macro="" textlink="">
      <xdr:nvSpPr>
        <xdr:cNvPr id="377" name="フローチャート: 判断 376">
          <a:extLst>
            <a:ext uri="{FF2B5EF4-FFF2-40B4-BE49-F238E27FC236}">
              <a16:creationId xmlns:a16="http://schemas.microsoft.com/office/drawing/2014/main" id="{00000000-0008-0000-0300-000079010000}"/>
            </a:ext>
          </a:extLst>
        </xdr:cNvPr>
        <xdr:cNvSpPr/>
      </xdr:nvSpPr>
      <xdr:spPr>
        <a:xfrm>
          <a:off x="16967200" y="711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100330</xdr:rowOff>
    </xdr:from>
    <xdr:to>
      <xdr:col>77</xdr:col>
      <xdr:colOff>44450</xdr:colOff>
      <xdr:row>41</xdr:row>
      <xdr:rowOff>119634</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5290800" y="7129780"/>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68834</xdr:rowOff>
    </xdr:from>
    <xdr:to>
      <xdr:col>77</xdr:col>
      <xdr:colOff>95250</xdr:colOff>
      <xdr:row>41</xdr:row>
      <xdr:rowOff>170434</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6129000" y="709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9161</xdr:rowOff>
    </xdr:from>
    <xdr:ext cx="7366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5798800" y="68671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56896</xdr:rowOff>
    </xdr:from>
    <xdr:to>
      <xdr:col>72</xdr:col>
      <xdr:colOff>203200</xdr:colOff>
      <xdr:row>41</xdr:row>
      <xdr:rowOff>100330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4401800" y="7086346"/>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64008</xdr:rowOff>
    </xdr:from>
    <xdr:to>
      <xdr:col>73</xdr:col>
      <xdr:colOff>44450</xdr:colOff>
      <xdr:row>41</xdr:row>
      <xdr:rowOff>165608</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5240000" y="7093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150385</xdr:rowOff>
    </xdr:from>
    <xdr:ext cx="7620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4909800" y="7179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52070</xdr:rowOff>
    </xdr:from>
    <xdr:to>
      <xdr:col>68</xdr:col>
      <xdr:colOff>152400</xdr:colOff>
      <xdr:row>41</xdr:row>
      <xdr:rowOff>56896</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3512800" y="7081520"/>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49530</xdr:rowOff>
    </xdr:from>
    <xdr:to>
      <xdr:col>68</xdr:col>
      <xdr:colOff>203200</xdr:colOff>
      <xdr:row>41</xdr:row>
      <xdr:rowOff>151130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4351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135907</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020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49530</xdr:rowOff>
    </xdr:from>
    <xdr:to>
      <xdr:col>64</xdr:col>
      <xdr:colOff>152400</xdr:colOff>
      <xdr:row>41</xdr:row>
      <xdr:rowOff>151130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3462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135907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3131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131572</xdr:rowOff>
    </xdr:from>
    <xdr:to>
      <xdr:col>81</xdr:col>
      <xdr:colOff>95250</xdr:colOff>
      <xdr:row>42</xdr:row>
      <xdr:rowOff>61722</xdr:rowOff>
    </xdr:to>
    <xdr:sp macro="" textlink="">
      <xdr:nvSpPr>
        <xdr:cNvPr id="394" name="楕円 393">
          <a:extLst>
            <a:ext uri="{FF2B5EF4-FFF2-40B4-BE49-F238E27FC236}">
              <a16:creationId xmlns:a16="http://schemas.microsoft.com/office/drawing/2014/main" id="{00000000-0008-0000-0300-00008A010000}"/>
            </a:ext>
          </a:extLst>
        </xdr:cNvPr>
        <xdr:cNvSpPr/>
      </xdr:nvSpPr>
      <xdr:spPr>
        <a:xfrm>
          <a:off x="16967200" y="7161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103649</xdr:rowOff>
    </xdr:from>
    <xdr:ext cx="762000" cy="259045"/>
    <xdr:sp macro="" textlink="">
      <xdr:nvSpPr>
        <xdr:cNvPr id="395" name="公債費負担の状況該当値テキスト">
          <a:extLst>
            <a:ext uri="{FF2B5EF4-FFF2-40B4-BE49-F238E27FC236}">
              <a16:creationId xmlns:a16="http://schemas.microsoft.com/office/drawing/2014/main" id="{00000000-0008-0000-0300-00008B010000}"/>
            </a:ext>
          </a:extLst>
        </xdr:cNvPr>
        <xdr:cNvSpPr txBox="1"/>
      </xdr:nvSpPr>
      <xdr:spPr>
        <a:xfrm>
          <a:off x="17106900" y="7133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68834</xdr:rowOff>
    </xdr:from>
    <xdr:to>
      <xdr:col>77</xdr:col>
      <xdr:colOff>95250</xdr:colOff>
      <xdr:row>41</xdr:row>
      <xdr:rowOff>170434</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6129000" y="7098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155211</xdr:rowOff>
    </xdr:from>
    <xdr:ext cx="7366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798800" y="71846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49530</xdr:rowOff>
    </xdr:from>
    <xdr:to>
      <xdr:col>73</xdr:col>
      <xdr:colOff>44450</xdr:colOff>
      <xdr:row>41</xdr:row>
      <xdr:rowOff>151130</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5240000" y="707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161307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909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6096</xdr:rowOff>
    </xdr:from>
    <xdr:to>
      <xdr:col>68</xdr:col>
      <xdr:colOff>203200</xdr:colOff>
      <xdr:row>41</xdr:row>
      <xdr:rowOff>107696</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4351000" y="7035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117873</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020800" y="6804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1270</xdr:rowOff>
    </xdr:from>
    <xdr:to>
      <xdr:col>64</xdr:col>
      <xdr:colOff>152400</xdr:colOff>
      <xdr:row>41</xdr:row>
      <xdr:rowOff>102870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34620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113047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131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4" name="正方形/長方形 403">
          <a:extLst>
            <a:ext uri="{FF2B5EF4-FFF2-40B4-BE49-F238E27FC236}">
              <a16:creationId xmlns:a16="http://schemas.microsoft.com/office/drawing/2014/main" id="{00000000-0008-0000-0300-000094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[55.1%]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県平均は下回っているものの、類似団体平均を大きく上回っている。</a:t>
          </a:r>
        </a:p>
        <a:p>
          <a:r>
            <a:rPr kumimoji="1" lang="ja-JP" altLang="en-US" sz="1100">
              <a:latin typeface="ＭＳ Ｐゴシック" panose="020B0600070205080204" pitchFamily="50" charset="-128"/>
              <a:ea typeface="ＭＳ Ｐゴシック" panose="020B0600070205080204" pitchFamily="50" charset="-128"/>
            </a:rPr>
            <a:t>　比率算出の分子となる将来負担額は、地方債現在高が</a:t>
          </a:r>
          <a:r>
            <a:rPr kumimoji="1" lang="en-US" altLang="ja-JP" sz="1100">
              <a:latin typeface="ＭＳ Ｐゴシック" panose="020B0600070205080204" pitchFamily="50" charset="-128"/>
              <a:ea typeface="ＭＳ Ｐゴシック" panose="020B0600070205080204" pitchFamily="50" charset="-128"/>
            </a:rPr>
            <a:t>313</a:t>
          </a:r>
          <a:r>
            <a:rPr kumimoji="1" lang="ja-JP" altLang="en-US" sz="1100">
              <a:latin typeface="ＭＳ Ｐゴシック" panose="020B0600070205080204" pitchFamily="50" charset="-128"/>
              <a:ea typeface="ＭＳ Ｐゴシック" panose="020B0600070205080204" pitchFamily="50" charset="-128"/>
            </a:rPr>
            <a:t>百万円減少、公営企業債等繰入見込額が</a:t>
          </a:r>
          <a:r>
            <a:rPr kumimoji="1" lang="en-US" altLang="ja-JP" sz="1100">
              <a:latin typeface="ＭＳ Ｐゴシック" panose="020B0600070205080204" pitchFamily="50" charset="-128"/>
              <a:ea typeface="ＭＳ Ｐゴシック" panose="020B0600070205080204" pitchFamily="50" charset="-128"/>
            </a:rPr>
            <a:t>200</a:t>
          </a:r>
          <a:r>
            <a:rPr kumimoji="1" lang="ja-JP" altLang="en-US" sz="1100">
              <a:latin typeface="ＭＳ Ｐゴシック" panose="020B0600070205080204" pitchFamily="50" charset="-128"/>
              <a:ea typeface="ＭＳ Ｐゴシック" panose="020B0600070205080204" pitchFamily="50" charset="-128"/>
            </a:rPr>
            <a:t>百万円減少するなどで</a:t>
          </a:r>
          <a:r>
            <a:rPr kumimoji="1" lang="en-US" altLang="ja-JP" sz="1100">
              <a:latin typeface="ＭＳ Ｐゴシック" panose="020B0600070205080204" pitchFamily="50" charset="-128"/>
              <a:ea typeface="ＭＳ Ｐゴシック" panose="020B0600070205080204" pitchFamily="50" charset="-128"/>
            </a:rPr>
            <a:t>546</a:t>
          </a:r>
          <a:r>
            <a:rPr kumimoji="1" lang="ja-JP" altLang="en-US" sz="1100">
              <a:latin typeface="ＭＳ Ｐゴシック" panose="020B0600070205080204" pitchFamily="50" charset="-128"/>
              <a:ea typeface="ＭＳ Ｐゴシック" panose="020B0600070205080204" pitchFamily="50" charset="-128"/>
            </a:rPr>
            <a:t>百万円減少した。将来負担額から控除する充当可能財源は、基準財政需要額算入見込額</a:t>
          </a:r>
          <a:r>
            <a:rPr kumimoji="1" lang="en-US" altLang="ja-JP" sz="1100">
              <a:latin typeface="ＭＳ Ｐゴシック" panose="020B0600070205080204" pitchFamily="50" charset="-128"/>
              <a:ea typeface="ＭＳ Ｐゴシック" panose="020B0600070205080204" pitchFamily="50" charset="-128"/>
            </a:rPr>
            <a:t>472</a:t>
          </a:r>
          <a:r>
            <a:rPr kumimoji="1" lang="ja-JP" altLang="en-US" sz="1100">
              <a:latin typeface="ＭＳ Ｐゴシック" panose="020B0600070205080204" pitchFamily="50" charset="-128"/>
              <a:ea typeface="ＭＳ Ｐゴシック" panose="020B0600070205080204" pitchFamily="50" charset="-128"/>
            </a:rPr>
            <a:t>百万円減少、充当可能基金が</a:t>
          </a:r>
          <a:r>
            <a:rPr kumimoji="1" lang="en-US" altLang="ja-JP" sz="1100">
              <a:latin typeface="ＭＳ Ｐゴシック" panose="020B0600070205080204" pitchFamily="50" charset="-128"/>
              <a:ea typeface="ＭＳ Ｐゴシック" panose="020B0600070205080204" pitchFamily="50" charset="-128"/>
            </a:rPr>
            <a:t>234</a:t>
          </a:r>
          <a:r>
            <a:rPr kumimoji="1" lang="ja-JP" altLang="en-US" sz="1100">
              <a:latin typeface="ＭＳ Ｐゴシック" panose="020B0600070205080204" pitchFamily="50" charset="-128"/>
              <a:ea typeface="ＭＳ Ｐゴシック" panose="020B0600070205080204" pitchFamily="50" charset="-128"/>
            </a:rPr>
            <a:t>百万円減少するなどで</a:t>
          </a:r>
          <a:r>
            <a:rPr kumimoji="1" lang="en-US" altLang="ja-JP" sz="1100">
              <a:latin typeface="ＭＳ Ｐゴシック" panose="020B0600070205080204" pitchFamily="50" charset="-128"/>
              <a:ea typeface="ＭＳ Ｐゴシック" panose="020B0600070205080204" pitchFamily="50" charset="-128"/>
            </a:rPr>
            <a:t>751</a:t>
          </a:r>
          <a:r>
            <a:rPr kumimoji="1" lang="ja-JP" altLang="en-US" sz="1100">
              <a:latin typeface="ＭＳ Ｐゴシック" panose="020B0600070205080204" pitchFamily="50" charset="-128"/>
              <a:ea typeface="ＭＳ Ｐゴシック" panose="020B0600070205080204" pitchFamily="50" charset="-128"/>
            </a:rPr>
            <a:t>百万円減少した。一方、分母となる標準財政規模－算入公債費等の額は、</a:t>
          </a:r>
          <a:r>
            <a:rPr kumimoji="1" lang="en-US" altLang="ja-JP" sz="1100">
              <a:latin typeface="ＭＳ Ｐゴシック" panose="020B0600070205080204" pitchFamily="50" charset="-128"/>
              <a:ea typeface="ＭＳ Ｐゴシック" panose="020B0600070205080204" pitchFamily="50" charset="-128"/>
            </a:rPr>
            <a:t>103</a:t>
          </a:r>
          <a:r>
            <a:rPr kumimoji="1" lang="ja-JP" altLang="en-US" sz="1100">
              <a:latin typeface="ＭＳ Ｐゴシック" panose="020B0600070205080204" pitchFamily="50" charset="-128"/>
              <a:ea typeface="ＭＳ Ｐゴシック" panose="020B0600070205080204" pitchFamily="50" charset="-128"/>
            </a:rPr>
            <a:t>百万円増加した。分子が</a:t>
          </a:r>
          <a:r>
            <a:rPr kumimoji="1" lang="en-US" altLang="ja-JP" sz="1100">
              <a:latin typeface="ＭＳ Ｐゴシック" panose="020B0600070205080204" pitchFamily="50" charset="-128"/>
              <a:ea typeface="ＭＳ Ｐゴシック" panose="020B0600070205080204" pitchFamily="50" charset="-128"/>
            </a:rPr>
            <a:t>205</a:t>
          </a:r>
          <a:r>
            <a:rPr kumimoji="1" lang="ja-JP" altLang="en-US" sz="1100">
              <a:latin typeface="ＭＳ Ｐゴシック" panose="020B0600070205080204" pitchFamily="50" charset="-128"/>
              <a:ea typeface="ＭＳ Ｐゴシック" panose="020B0600070205080204" pitchFamily="50" charset="-128"/>
            </a:rPr>
            <a:t>百万円増加し、分母が</a:t>
          </a:r>
          <a:r>
            <a:rPr kumimoji="1" lang="en-US" altLang="ja-JP" sz="1100">
              <a:latin typeface="ＭＳ Ｐゴシック" panose="020B0600070205080204" pitchFamily="50" charset="-128"/>
              <a:ea typeface="ＭＳ Ｐゴシック" panose="020B0600070205080204" pitchFamily="50" charset="-128"/>
            </a:rPr>
            <a:t>103</a:t>
          </a:r>
          <a:r>
            <a:rPr kumimoji="1" lang="ja-JP" altLang="en-US" sz="1100">
              <a:latin typeface="ＭＳ Ｐゴシック" panose="020B0600070205080204" pitchFamily="50" charset="-128"/>
              <a:ea typeface="ＭＳ Ｐゴシック" panose="020B0600070205080204" pitchFamily="50" charset="-128"/>
            </a:rPr>
            <a:t>百万円増加したため比率は</a:t>
          </a:r>
          <a:r>
            <a:rPr kumimoji="1" lang="en-US" altLang="ja-JP" sz="1100">
              <a:latin typeface="ＭＳ Ｐゴシック" panose="020B0600070205080204" pitchFamily="50" charset="-128"/>
              <a:ea typeface="ＭＳ Ｐゴシック" panose="020B0600070205080204" pitchFamily="50" charset="-128"/>
            </a:rPr>
            <a:t>4.5</a:t>
          </a:r>
          <a:r>
            <a:rPr kumimoji="1" lang="ja-JP" altLang="en-US" sz="1100">
              <a:latin typeface="ＭＳ Ｐゴシック" panose="020B0600070205080204" pitchFamily="50" charset="-128"/>
              <a:ea typeface="ＭＳ Ｐゴシック" panose="020B0600070205080204" pitchFamily="50" charset="-128"/>
            </a:rPr>
            <a:t>ポイント上昇した。</a:t>
          </a:r>
        </a:p>
      </xdr:txBody>
    </xdr:sp>
    <xdr:clientData/>
  </xdr:twoCellAnchor>
  <xdr:oneCellAnchor>
    <xdr:from>
      <xdr:col>61</xdr:col>
      <xdr:colOff>6350</xdr:colOff>
      <xdr:row>10</xdr:row>
      <xdr:rowOff>63500</xdr:rowOff>
    </xdr:from>
    <xdr:ext cx="298543" cy="22570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8" name="直線コネクタ 417">
          <a:extLst>
            <a:ext uri="{FF2B5EF4-FFF2-40B4-BE49-F238E27FC236}">
              <a16:creationId xmlns:a16="http://schemas.microsoft.com/office/drawing/2014/main" id="{00000000-0008-0000-0300-0000A2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a:extLst>
            <a:ext uri="{FF2B5EF4-FFF2-40B4-BE49-F238E27FC236}">
              <a16:creationId xmlns:a16="http://schemas.microsoft.com/office/drawing/2014/main" id="{00000000-0008-0000-0300-0000AF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34643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flipV="1">
          <a:off x="17018000" y="2370667"/>
          <a:ext cx="0" cy="16073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6720</xdr:rowOff>
    </xdr:from>
    <xdr:ext cx="762000" cy="259045"/>
    <xdr:sp macro="" textlink="">
      <xdr:nvSpPr>
        <xdr:cNvPr id="433" name="将来負担の状況最小値テキスト">
          <a:extLst>
            <a:ext uri="{FF2B5EF4-FFF2-40B4-BE49-F238E27FC236}">
              <a16:creationId xmlns:a16="http://schemas.microsoft.com/office/drawing/2014/main" id="{00000000-0008-0000-0300-0000B1010000}"/>
            </a:ext>
          </a:extLst>
        </xdr:cNvPr>
        <xdr:cNvSpPr txBox="1"/>
      </xdr:nvSpPr>
      <xdr:spPr>
        <a:xfrm>
          <a:off x="17106900" y="3950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34643</xdr:rowOff>
    </xdr:from>
    <xdr:to>
      <xdr:col>81</xdr:col>
      <xdr:colOff>133350</xdr:colOff>
      <xdr:row>23</xdr:row>
      <xdr:rowOff>34643</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6929100" y="3977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5" name="将来負担の状況最大値テキスト">
          <a:extLst>
            <a:ext uri="{FF2B5EF4-FFF2-40B4-BE49-F238E27FC236}">
              <a16:creationId xmlns:a16="http://schemas.microsoft.com/office/drawing/2014/main" id="{00000000-0008-0000-0300-0000B3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17</xdr:row>
      <xdr:rowOff>134338</xdr:rowOff>
    </xdr:from>
    <xdr:to>
      <xdr:col>81</xdr:col>
      <xdr:colOff>44450</xdr:colOff>
      <xdr:row>18</xdr:row>
      <xdr:rowOff>23213</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179800" y="3048988"/>
          <a:ext cx="8382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38" name="将来負担の状況平均値テキスト">
          <a:extLst>
            <a:ext uri="{FF2B5EF4-FFF2-40B4-BE49-F238E27FC236}">
              <a16:creationId xmlns:a16="http://schemas.microsoft.com/office/drawing/2014/main" id="{00000000-0008-0000-0300-0000B6010000}"/>
            </a:ext>
          </a:extLst>
        </xdr:cNvPr>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134338</xdr:rowOff>
    </xdr:from>
    <xdr:to>
      <xdr:col>77</xdr:col>
      <xdr:colOff>44450</xdr:colOff>
      <xdr:row>18</xdr:row>
      <xdr:rowOff>28575</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5290800" y="3048988"/>
          <a:ext cx="889000" cy="65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18</xdr:row>
      <xdr:rowOff>1764</xdr:rowOff>
    </xdr:from>
    <xdr:to>
      <xdr:col>72</xdr:col>
      <xdr:colOff>203200</xdr:colOff>
      <xdr:row>18</xdr:row>
      <xdr:rowOff>28575</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4401800" y="3087864"/>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91017</xdr:rowOff>
    </xdr:from>
    <xdr:to>
      <xdr:col>73</xdr:col>
      <xdr:colOff>44450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18</xdr:row>
      <xdr:rowOff>1764</xdr:rowOff>
    </xdr:from>
    <xdr:to>
      <xdr:col>68</xdr:col>
      <xdr:colOff>152400</xdr:colOff>
      <xdr:row>18</xdr:row>
      <xdr:rowOff>5785</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3512800" y="3087864"/>
          <a:ext cx="8890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91017</xdr:rowOff>
    </xdr:from>
    <xdr:to>
      <xdr:col>68</xdr:col>
      <xdr:colOff>203200</xdr:colOff>
      <xdr:row>14</xdr:row>
      <xdr:rowOff>21167</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143863</xdr:rowOff>
    </xdr:from>
    <xdr:to>
      <xdr:col>81</xdr:col>
      <xdr:colOff>95250</xdr:colOff>
      <xdr:row>18</xdr:row>
      <xdr:rowOff>74013</xdr:rowOff>
    </xdr:to>
    <xdr:sp macro="" textlink="">
      <xdr:nvSpPr>
        <xdr:cNvPr id="456" name="楕円 455">
          <a:extLst>
            <a:ext uri="{FF2B5EF4-FFF2-40B4-BE49-F238E27FC236}">
              <a16:creationId xmlns:a16="http://schemas.microsoft.com/office/drawing/2014/main" id="{00000000-0008-0000-0300-0000C8010000}"/>
            </a:ext>
          </a:extLst>
        </xdr:cNvPr>
        <xdr:cNvSpPr/>
      </xdr:nvSpPr>
      <xdr:spPr>
        <a:xfrm>
          <a:off x="16967200" y="3058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17</xdr:row>
      <xdr:rowOff>115940</xdr:rowOff>
    </xdr:from>
    <xdr:ext cx="762000" cy="259045"/>
    <xdr:sp macro="" textlink="">
      <xdr:nvSpPr>
        <xdr:cNvPr id="457" name="将来負担の状況該当値テキスト">
          <a:extLst>
            <a:ext uri="{FF2B5EF4-FFF2-40B4-BE49-F238E27FC236}">
              <a16:creationId xmlns:a16="http://schemas.microsoft.com/office/drawing/2014/main" id="{00000000-0008-0000-0300-0000C9010000}"/>
            </a:ext>
          </a:extLst>
        </xdr:cNvPr>
        <xdr:cNvSpPr txBox="1"/>
      </xdr:nvSpPr>
      <xdr:spPr>
        <a:xfrm>
          <a:off x="17106900" y="3030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17</xdr:row>
      <xdr:rowOff>83538</xdr:rowOff>
    </xdr:from>
    <xdr:to>
      <xdr:col>77</xdr:col>
      <xdr:colOff>95250</xdr:colOff>
      <xdr:row>18</xdr:row>
      <xdr:rowOff>13688</xdr:rowOff>
    </xdr:to>
    <xdr:sp macro="" textlink="">
      <xdr:nvSpPr>
        <xdr:cNvPr id="458" name="楕円 457">
          <a:extLst>
            <a:ext uri="{FF2B5EF4-FFF2-40B4-BE49-F238E27FC236}">
              <a16:creationId xmlns:a16="http://schemas.microsoft.com/office/drawing/2014/main" id="{00000000-0008-0000-0300-0000CA010000}"/>
            </a:ext>
          </a:extLst>
        </xdr:cNvPr>
        <xdr:cNvSpPr/>
      </xdr:nvSpPr>
      <xdr:spPr>
        <a:xfrm>
          <a:off x="16129000" y="2998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169915</xdr:rowOff>
    </xdr:from>
    <xdr:ext cx="7366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798800" y="30845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149225</xdr:rowOff>
    </xdr:from>
    <xdr:to>
      <xdr:col>73</xdr:col>
      <xdr:colOff>44450</xdr:colOff>
      <xdr:row>18</xdr:row>
      <xdr:rowOff>79375</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5240000" y="306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18</xdr:row>
      <xdr:rowOff>64152</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4909800" y="3150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122414</xdr:rowOff>
    </xdr:from>
    <xdr:to>
      <xdr:col>68</xdr:col>
      <xdr:colOff>203200</xdr:colOff>
      <xdr:row>18</xdr:row>
      <xdr:rowOff>52564</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4351000" y="3037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37341</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020800" y="3123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126435</xdr:rowOff>
    </xdr:from>
    <xdr:to>
      <xdr:col>64</xdr:col>
      <xdr:colOff>152400</xdr:colOff>
      <xdr:row>18</xdr:row>
      <xdr:rowOff>56585</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3462000" y="3041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41362</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3131800" y="3127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島根県吉賀町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5,571
5,371
336.50
7,631,054
7,474,639
80,569
4,287,098
8,469,429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9.7
55.1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人件費の割合は、類似団体平均と比較して低い傾向である。引き続き財政健全化と公共サービス向上の均衡を保ちつつ、適正な定員管理に努める。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21844</xdr:rowOff>
    </xdr:from>
    <xdr:to>
      <xdr:col>24</xdr:col>
      <xdr:colOff>25400</xdr:colOff>
      <xdr:row>41</xdr:row>
      <xdr:rowOff>161290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851144"/>
          <a:ext cx="0" cy="1339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133367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6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161290</xdr:rowOff>
    </xdr:from>
    <xdr:to>
      <xdr:col>24</xdr:col>
      <xdr:colOff>114300</xdr:colOff>
      <xdr:row>41</xdr:row>
      <xdr:rowOff>161290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108221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59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21844</xdr:rowOff>
    </xdr:from>
    <xdr:to>
      <xdr:col>24</xdr:col>
      <xdr:colOff>114300</xdr:colOff>
      <xdr:row>34</xdr:row>
      <xdr:rowOff>21844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851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113284</xdr:rowOff>
    </xdr:from>
    <xdr:to>
      <xdr:col>24</xdr:col>
      <xdr:colOff>25400</xdr:colOff>
      <xdr:row>36</xdr:row>
      <xdr:rowOff>117856</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6285484"/>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23131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3667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51054</xdr:rowOff>
    </xdr:from>
    <xdr:to>
      <xdr:col>24</xdr:col>
      <xdr:colOff>76200</xdr:colOff>
      <xdr:row>37</xdr:row>
      <xdr:rowOff>152654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108712</xdr:rowOff>
    </xdr:from>
    <xdr:to>
      <xdr:col>19</xdr:col>
      <xdr:colOff>187325</xdr:colOff>
      <xdr:row>36</xdr:row>
      <xdr:rowOff>117856</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28091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9906</xdr:rowOff>
    </xdr:from>
    <xdr:to>
      <xdr:col>20</xdr:col>
      <xdr:colOff>38100</xdr:colOff>
      <xdr:row>37</xdr:row>
      <xdr:rowOff>111506</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96283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439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72136</xdr:rowOff>
    </xdr:from>
    <xdr:to>
      <xdr:col>15</xdr:col>
      <xdr:colOff>98425</xdr:colOff>
      <xdr:row>36</xdr:row>
      <xdr:rowOff>108712</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24433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158496</xdr:rowOff>
    </xdr:from>
    <xdr:to>
      <xdr:col>15</xdr:col>
      <xdr:colOff>149225</xdr:colOff>
      <xdr:row>37</xdr:row>
      <xdr:rowOff>88646</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73423</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417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72136</xdr:rowOff>
    </xdr:from>
    <xdr:to>
      <xdr:col>11</xdr:col>
      <xdr:colOff>9525</xdr:colOff>
      <xdr:row>36</xdr:row>
      <xdr:rowOff>145288</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244336"/>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135636</xdr:rowOff>
    </xdr:from>
    <xdr:to>
      <xdr:col>11</xdr:col>
      <xdr:colOff>60325</xdr:colOff>
      <xdr:row>37</xdr:row>
      <xdr:rowOff>65786</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50563</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39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60198</xdr:rowOff>
    </xdr:from>
    <xdr:to>
      <xdr:col>6</xdr:col>
      <xdr:colOff>171450</xdr:colOff>
      <xdr:row>37</xdr:row>
      <xdr:rowOff>161798</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146575</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490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62484</xdr:rowOff>
    </xdr:from>
    <xdr:to>
      <xdr:col>24</xdr:col>
      <xdr:colOff>76200</xdr:colOff>
      <xdr:row>36</xdr:row>
      <xdr:rowOff>164084</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79011</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079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67056</xdr:rowOff>
    </xdr:from>
    <xdr:to>
      <xdr:col>20</xdr:col>
      <xdr:colOff>38100</xdr:colOff>
      <xdr:row>36</xdr:row>
      <xdr:rowOff>168656</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239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7383</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0081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57912</xdr:rowOff>
    </xdr:from>
    <xdr:to>
      <xdr:col>15</xdr:col>
      <xdr:colOff>149225</xdr:colOff>
      <xdr:row>36</xdr:row>
      <xdr:rowOff>159512</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23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169689</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21336</xdr:rowOff>
    </xdr:from>
    <xdr:to>
      <xdr:col>11</xdr:col>
      <xdr:colOff>60325</xdr:colOff>
      <xdr:row>36</xdr:row>
      <xdr:rowOff>122936</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193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133113</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5962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94488</xdr:rowOff>
    </xdr:from>
    <xdr:to>
      <xdr:col>6</xdr:col>
      <xdr:colOff>171450</xdr:colOff>
      <xdr:row>37</xdr:row>
      <xdr:rowOff>24638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26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34815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03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類似団体平均と比較して</a:t>
          </a:r>
          <a:r>
            <a:rPr kumimoji="1" lang="en-US" altLang="ja-JP" sz="1100">
              <a:latin typeface="ＭＳ Ｐゴシック" panose="020B0600070205080204" pitchFamily="50" charset="-128"/>
              <a:ea typeface="ＭＳ Ｐゴシック" panose="020B0600070205080204" pitchFamily="50" charset="-128"/>
            </a:rPr>
            <a:t>0.2</a:t>
          </a:r>
          <a:r>
            <a:rPr kumimoji="1" lang="ja-JP" altLang="en-US" sz="1100">
              <a:latin typeface="ＭＳ Ｐゴシック" panose="020B0600070205080204" pitchFamily="50" charset="-128"/>
              <a:ea typeface="ＭＳ Ｐゴシック" panose="020B0600070205080204" pitchFamily="50" charset="-128"/>
            </a:rPr>
            <a:t>ポイント高い。　</a:t>
          </a:r>
        </a:p>
        <a:p>
          <a:r>
            <a:rPr kumimoji="1" lang="ja-JP" altLang="en-US" sz="1100">
              <a:latin typeface="ＭＳ Ｐゴシック" panose="020B0600070205080204" pitchFamily="50" charset="-128"/>
              <a:ea typeface="ＭＳ Ｐゴシック" panose="020B0600070205080204" pitchFamily="50" charset="-128"/>
            </a:rPr>
            <a:t>　今後、電算システムリース料等関連経費の増加が見込まれるため、行政コストの削減に努める。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5" name="物件費グラフ枠">
          <a:extLst>
            <a:ext uri="{FF2B5EF4-FFF2-40B4-BE49-F238E27FC236}">
              <a16:creationId xmlns:a16="http://schemas.microsoft.com/office/drawing/2014/main" id="{00000000-0008-0000-0400-000073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35560</xdr:rowOff>
    </xdr:from>
    <xdr:to>
      <xdr:col>82</xdr:col>
      <xdr:colOff>107950</xdr:colOff>
      <xdr:row>20</xdr:row>
      <xdr:rowOff>6985</xdr:rowOff>
    </xdr:to>
    <xdr:cxnSp macro="">
      <xdr:nvCxnSpPr>
        <xdr:cNvPr id="116" name="直線コネクタ 115">
          <a:extLst>
            <a:ext uri="{FF2B5EF4-FFF2-40B4-BE49-F238E27FC236}">
              <a16:creationId xmlns:a16="http://schemas.microsoft.com/office/drawing/2014/main" id="{00000000-0008-0000-0400-000074000000}"/>
            </a:ext>
          </a:extLst>
        </xdr:cNvPr>
        <xdr:cNvCxnSpPr/>
      </xdr:nvCxnSpPr>
      <xdr:spPr>
        <a:xfrm flipV="1">
          <a:off x="16510000" y="2264410"/>
          <a:ext cx="0" cy="1171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19</xdr:row>
      <xdr:rowOff>150512</xdr:rowOff>
    </xdr:from>
    <xdr:ext cx="762000" cy="259045"/>
    <xdr:sp macro="" textlink="">
      <xdr:nvSpPr>
        <xdr:cNvPr id="117" name="物件費最小値テキスト">
          <a:extLst>
            <a:ext uri="{FF2B5EF4-FFF2-40B4-BE49-F238E27FC236}">
              <a16:creationId xmlns:a16="http://schemas.microsoft.com/office/drawing/2014/main" id="{00000000-0008-0000-0400-000075000000}"/>
            </a:ext>
          </a:extLst>
        </xdr:cNvPr>
        <xdr:cNvSpPr txBox="1"/>
      </xdr:nvSpPr>
      <xdr:spPr>
        <a:xfrm>
          <a:off x="16598900" y="340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6985</xdr:rowOff>
    </xdr:from>
    <xdr:to>
      <xdr:col>82</xdr:col>
      <xdr:colOff>196850</xdr:colOff>
      <xdr:row>20</xdr:row>
      <xdr:rowOff>6985</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a:off x="16421100" y="3435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121937</xdr:rowOff>
    </xdr:from>
    <xdr:ext cx="762000" cy="259045"/>
    <xdr:sp macro="" textlink="">
      <xdr:nvSpPr>
        <xdr:cNvPr id="119" name="物件費最大値テキスト">
          <a:extLst>
            <a:ext uri="{FF2B5EF4-FFF2-40B4-BE49-F238E27FC236}">
              <a16:creationId xmlns:a16="http://schemas.microsoft.com/office/drawing/2014/main" id="{00000000-0008-0000-0400-000077000000}"/>
            </a:ext>
          </a:extLst>
        </xdr:cNvPr>
        <xdr:cNvSpPr txBox="1"/>
      </xdr:nvSpPr>
      <xdr:spPr>
        <a:xfrm>
          <a:off x="16598900" y="2007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35560</xdr:rowOff>
    </xdr:from>
    <xdr:to>
      <xdr:col>82</xdr:col>
      <xdr:colOff>196850</xdr:colOff>
      <xdr:row>13</xdr:row>
      <xdr:rowOff>35560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2264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92710</xdr:rowOff>
    </xdr:from>
    <xdr:to>
      <xdr:col>82</xdr:col>
      <xdr:colOff>107950</xdr:colOff>
      <xdr:row>15</xdr:row>
      <xdr:rowOff>104140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5671800" y="266446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58437</xdr:rowOff>
    </xdr:from>
    <xdr:ext cx="762000" cy="259045"/>
    <xdr:sp macro="" textlink="">
      <xdr:nvSpPr>
        <xdr:cNvPr id="122" name="物件費平均値テキスト">
          <a:extLst>
            <a:ext uri="{FF2B5EF4-FFF2-40B4-BE49-F238E27FC236}">
              <a16:creationId xmlns:a16="http://schemas.microsoft.com/office/drawing/2014/main" id="{00000000-0008-0000-0400-00007A000000}"/>
            </a:ext>
          </a:extLst>
        </xdr:cNvPr>
        <xdr:cNvSpPr txBox="1"/>
      </xdr:nvSpPr>
      <xdr:spPr>
        <a:xfrm>
          <a:off x="16598900" y="24587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41910</xdr:rowOff>
    </xdr:from>
    <xdr:to>
      <xdr:col>82</xdr:col>
      <xdr:colOff>158750</xdr:colOff>
      <xdr:row>15</xdr:row>
      <xdr:rowOff>143510</xdr:rowOff>
    </xdr:to>
    <xdr:sp macro="" textlink="">
      <xdr:nvSpPr>
        <xdr:cNvPr id="123" name="フローチャート: 判断 122">
          <a:extLst>
            <a:ext uri="{FF2B5EF4-FFF2-40B4-BE49-F238E27FC236}">
              <a16:creationId xmlns:a16="http://schemas.microsoft.com/office/drawing/2014/main" id="{00000000-0008-0000-0400-00007B000000}"/>
            </a:ext>
          </a:extLst>
        </xdr:cNvPr>
        <xdr:cNvSpPr/>
      </xdr:nvSpPr>
      <xdr:spPr>
        <a:xfrm>
          <a:off x="16459200" y="261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92710</xdr:rowOff>
    </xdr:from>
    <xdr:to>
      <xdr:col>78</xdr:col>
      <xdr:colOff>69850</xdr:colOff>
      <xdr:row>15</xdr:row>
      <xdr:rowOff>92710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4782800" y="26644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30480</xdr:rowOff>
    </xdr:from>
    <xdr:to>
      <xdr:col>78</xdr:col>
      <xdr:colOff>120650</xdr:colOff>
      <xdr:row>15</xdr:row>
      <xdr:rowOff>132080</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5621000" y="2602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142257</xdr:rowOff>
    </xdr:from>
    <xdr:ext cx="7366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5290800" y="23711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155575</xdr:rowOff>
    </xdr:from>
    <xdr:to>
      <xdr:col>73</xdr:col>
      <xdr:colOff>180975</xdr:colOff>
      <xdr:row>15</xdr:row>
      <xdr:rowOff>92710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3893800" y="2555875"/>
          <a:ext cx="889000" cy="10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1905</xdr:rowOff>
    </xdr:from>
    <xdr:to>
      <xdr:col>74</xdr:col>
      <xdr:colOff>31750</xdr:colOff>
      <xdr:row>15</xdr:row>
      <xdr:rowOff>103505</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4732000" y="257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113682</xdr:rowOff>
    </xdr:from>
    <xdr:ext cx="7620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4401800" y="2342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149860</xdr:rowOff>
    </xdr:from>
    <xdr:to>
      <xdr:col>69</xdr:col>
      <xdr:colOff>92075</xdr:colOff>
      <xdr:row>14</xdr:row>
      <xdr:rowOff>155575</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004800" y="255016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121920</xdr:rowOff>
    </xdr:from>
    <xdr:to>
      <xdr:col>69</xdr:col>
      <xdr:colOff>142875</xdr:colOff>
      <xdr:row>15</xdr:row>
      <xdr:rowOff>52070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3843000" y="252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36847</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3512800" y="260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139065</xdr:rowOff>
    </xdr:from>
    <xdr:to>
      <xdr:col>65</xdr:col>
      <xdr:colOff>53975</xdr:colOff>
      <xdr:row>15</xdr:row>
      <xdr:rowOff>69215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2954000" y="2539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53992</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2623800" y="2625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53340</xdr:rowOff>
    </xdr:from>
    <xdr:to>
      <xdr:col>82</xdr:col>
      <xdr:colOff>158750</xdr:colOff>
      <xdr:row>15</xdr:row>
      <xdr:rowOff>154940</xdr:rowOff>
    </xdr:to>
    <xdr:sp macro="" textlink="">
      <xdr:nvSpPr>
        <xdr:cNvPr id="140" name="楕円 139">
          <a:extLst>
            <a:ext uri="{FF2B5EF4-FFF2-40B4-BE49-F238E27FC236}">
              <a16:creationId xmlns:a16="http://schemas.microsoft.com/office/drawing/2014/main" id="{00000000-0008-0000-0400-00008C000000}"/>
            </a:ext>
          </a:extLst>
        </xdr:cNvPr>
        <xdr:cNvSpPr/>
      </xdr:nvSpPr>
      <xdr:spPr>
        <a:xfrm>
          <a:off x="16459200" y="2625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25417</xdr:rowOff>
    </xdr:from>
    <xdr:ext cx="762000" cy="259045"/>
    <xdr:sp macro="" textlink="">
      <xdr:nvSpPr>
        <xdr:cNvPr id="141" name="物件費該当値テキスト">
          <a:extLst>
            <a:ext uri="{FF2B5EF4-FFF2-40B4-BE49-F238E27FC236}">
              <a16:creationId xmlns:a16="http://schemas.microsoft.com/office/drawing/2014/main" id="{00000000-0008-0000-0400-00008D000000}"/>
            </a:ext>
          </a:extLst>
        </xdr:cNvPr>
        <xdr:cNvSpPr txBox="1"/>
      </xdr:nvSpPr>
      <xdr:spPr>
        <a:xfrm>
          <a:off x="16598900" y="2597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41910</xdr:rowOff>
    </xdr:from>
    <xdr:to>
      <xdr:col>78</xdr:col>
      <xdr:colOff>120650</xdr:colOff>
      <xdr:row>15</xdr:row>
      <xdr:rowOff>143510</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5621000" y="261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128287</xdr:rowOff>
    </xdr:from>
    <xdr:ext cx="7366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5290800" y="2700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41910</xdr:rowOff>
    </xdr:from>
    <xdr:to>
      <xdr:col>74</xdr:col>
      <xdr:colOff>31750</xdr:colOff>
      <xdr:row>15</xdr:row>
      <xdr:rowOff>143510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4732000" y="261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128287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401800" y="270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104775</xdr:rowOff>
    </xdr:from>
    <xdr:to>
      <xdr:col>69</xdr:col>
      <xdr:colOff>142875</xdr:colOff>
      <xdr:row>15</xdr:row>
      <xdr:rowOff>34925</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3843000" y="2505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45102</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3512800" y="2273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99060</xdr:rowOff>
    </xdr:from>
    <xdr:to>
      <xdr:col>65</xdr:col>
      <xdr:colOff>53975</xdr:colOff>
      <xdr:row>15</xdr:row>
      <xdr:rowOff>29210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2954000" y="249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39387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623800" y="2268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0" name="正方形/長方形 149">
          <a:extLst>
            <a:ext uri="{FF2B5EF4-FFF2-40B4-BE49-F238E27FC236}">
              <a16:creationId xmlns:a16="http://schemas.microsoft.com/office/drawing/2014/main" id="{00000000-0008-0000-0400-000096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0" name="テキスト ボックス 159">
          <a:extLst>
            <a:ext uri="{FF2B5EF4-FFF2-40B4-BE49-F238E27FC236}">
              <a16:creationId xmlns:a16="http://schemas.microsoft.com/office/drawing/2014/main" id="{00000000-0008-0000-0400-0000A0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類似団体平均を例年上回っている。</a:t>
          </a:r>
        </a:p>
        <a:p>
          <a:r>
            <a:rPr kumimoji="1" lang="ja-JP" altLang="en-US" sz="1100">
              <a:latin typeface="ＭＳ Ｐゴシック" panose="020B0600070205080204" pitchFamily="50" charset="-128"/>
              <a:ea typeface="ＭＳ Ｐゴシック" panose="020B0600070205080204" pitchFamily="50" charset="-128"/>
            </a:rPr>
            <a:t>　要因としては、保育料の無償化、高校卒業までの子ども医療費の全額助成等が考えられる。各事業の必要性や費用対効果を常に点検するする必要がある。</a:t>
          </a:r>
        </a:p>
      </xdr:txBody>
    </xdr:sp>
    <xdr:clientData/>
  </xdr:twoCellAnchor>
  <xdr:oneCellAnchor>
    <xdr:from>
      <xdr:col>3</xdr:col>
      <xdr:colOff>123825</xdr:colOff>
      <xdr:row>49</xdr:row>
      <xdr:rowOff>107950</xdr:rowOff>
    </xdr:from>
    <xdr:ext cx="298543" cy="225703"/>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2" name="直線コネクタ 161">
          <a:extLst>
            <a:ext uri="{FF2B5EF4-FFF2-40B4-BE49-F238E27FC236}">
              <a16:creationId xmlns:a16="http://schemas.microsoft.com/office/drawing/2014/main" id="{00000000-0008-0000-0400-0000A2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6" name="扶助費グラフ枠">
          <a:extLst>
            <a:ext uri="{FF2B5EF4-FFF2-40B4-BE49-F238E27FC236}">
              <a16:creationId xmlns:a16="http://schemas.microsoft.com/office/drawing/2014/main" id="{00000000-0008-0000-0400-0000B0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50800</xdr:rowOff>
    </xdr:from>
    <xdr:to>
      <xdr:col>24</xdr:col>
      <xdr:colOff>25400</xdr:colOff>
      <xdr:row>61</xdr:row>
      <xdr:rowOff>50800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flipV="1">
          <a:off x="4826000" y="8966200"/>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22877</xdr:rowOff>
    </xdr:from>
    <xdr:ext cx="762000" cy="259045"/>
    <xdr:sp macro="" textlink="">
      <xdr:nvSpPr>
        <xdr:cNvPr id="178" name="扶助費最小値テキスト">
          <a:extLst>
            <a:ext uri="{FF2B5EF4-FFF2-40B4-BE49-F238E27FC236}">
              <a16:creationId xmlns:a16="http://schemas.microsoft.com/office/drawing/2014/main" id="{00000000-0008-0000-0400-0000B2000000}"/>
            </a:ext>
          </a:extLst>
        </xdr:cNvPr>
        <xdr:cNvSpPr txBox="1"/>
      </xdr:nvSpPr>
      <xdr:spPr>
        <a:xfrm>
          <a:off x="4914900" y="10481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50800</xdr:rowOff>
    </xdr:from>
    <xdr:to>
      <xdr:col>24</xdr:col>
      <xdr:colOff>114300</xdr:colOff>
      <xdr:row>61</xdr:row>
      <xdr:rowOff>50800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4737100" y="10509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137177</xdr:rowOff>
    </xdr:from>
    <xdr:ext cx="762000" cy="259045"/>
    <xdr:sp macro="" textlink="">
      <xdr:nvSpPr>
        <xdr:cNvPr id="180" name="扶助費最大値テキスト">
          <a:extLst>
            <a:ext uri="{FF2B5EF4-FFF2-40B4-BE49-F238E27FC236}">
              <a16:creationId xmlns:a16="http://schemas.microsoft.com/office/drawing/2014/main" id="{00000000-0008-0000-0400-0000B4000000}"/>
            </a:ext>
          </a:extLst>
        </xdr:cNvPr>
        <xdr:cNvSpPr txBox="1"/>
      </xdr:nvSpPr>
      <xdr:spPr>
        <a:xfrm>
          <a:off x="4914900" y="870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50800</xdr:rowOff>
    </xdr:from>
    <xdr:to>
      <xdr:col>24</xdr:col>
      <xdr:colOff>114300</xdr:colOff>
      <xdr:row>52</xdr:row>
      <xdr:rowOff>50800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8966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88900</xdr:rowOff>
    </xdr:from>
    <xdr:to>
      <xdr:col>24</xdr:col>
      <xdr:colOff>25400</xdr:colOff>
      <xdr:row>58</xdr:row>
      <xdr:rowOff>12700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3987800" y="986155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16527</xdr:rowOff>
    </xdr:from>
    <xdr:ext cx="762000" cy="259045"/>
    <xdr:sp macro="" textlink="">
      <xdr:nvSpPr>
        <xdr:cNvPr id="183" name="扶助費平均値テキスト">
          <a:extLst>
            <a:ext uri="{FF2B5EF4-FFF2-40B4-BE49-F238E27FC236}">
              <a16:creationId xmlns:a16="http://schemas.microsoft.com/office/drawing/2014/main" id="{00000000-0008-0000-0400-0000B7000000}"/>
            </a:ext>
          </a:extLst>
        </xdr:cNvPr>
        <xdr:cNvSpPr txBox="1"/>
      </xdr:nvSpPr>
      <xdr:spPr>
        <a:xfrm>
          <a:off x="4914900" y="92748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0</xdr:rowOff>
    </xdr:from>
    <xdr:to>
      <xdr:col>24</xdr:col>
      <xdr:colOff>76200</xdr:colOff>
      <xdr:row>55</xdr:row>
      <xdr:rowOff>101600</xdr:rowOff>
    </xdr:to>
    <xdr:sp macro="" textlink="">
      <xdr:nvSpPr>
        <xdr:cNvPr id="184" name="フローチャート: 判断 183">
          <a:extLst>
            <a:ext uri="{FF2B5EF4-FFF2-40B4-BE49-F238E27FC236}">
              <a16:creationId xmlns:a16="http://schemas.microsoft.com/office/drawing/2014/main" id="{00000000-0008-0000-0400-0000B8000000}"/>
            </a:ext>
          </a:extLst>
        </xdr:cNvPr>
        <xdr:cNvSpPr/>
      </xdr:nvSpPr>
      <xdr:spPr>
        <a:xfrm>
          <a:off x="4775200" y="942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88900</xdr:rowOff>
    </xdr:from>
    <xdr:to>
      <xdr:col>19</xdr:col>
      <xdr:colOff>187325</xdr:colOff>
      <xdr:row>57</xdr:row>
      <xdr:rowOff>165100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3098800" y="98615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152400</xdr:rowOff>
    </xdr:from>
    <xdr:to>
      <xdr:col>20</xdr:col>
      <xdr:colOff>38100</xdr:colOff>
      <xdr:row>55</xdr:row>
      <xdr:rowOff>82550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39370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92727</xdr:rowOff>
    </xdr:from>
    <xdr:ext cx="7366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3606800" y="917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165100</xdr:rowOff>
    </xdr:from>
    <xdr:to>
      <xdr:col>15</xdr:col>
      <xdr:colOff>98425</xdr:colOff>
      <xdr:row>57</xdr:row>
      <xdr:rowOff>165100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2209800" y="9937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114300</xdr:rowOff>
    </xdr:from>
    <xdr:to>
      <xdr:col>15</xdr:col>
      <xdr:colOff>149225</xdr:colOff>
      <xdr:row>55</xdr:row>
      <xdr:rowOff>44450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048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54627</xdr:rowOff>
    </xdr:from>
    <xdr:ext cx="7620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2717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165100</xdr:rowOff>
    </xdr:from>
    <xdr:to>
      <xdr:col>11</xdr:col>
      <xdr:colOff>9525</xdr:colOff>
      <xdr:row>58</xdr:row>
      <xdr:rowOff>88900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1320800" y="99377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114300</xdr:rowOff>
    </xdr:from>
    <xdr:to>
      <xdr:col>11</xdr:col>
      <xdr:colOff>60325</xdr:colOff>
      <xdr:row>55</xdr:row>
      <xdr:rowOff>44450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2159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54627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1828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152400</xdr:rowOff>
    </xdr:from>
    <xdr:to>
      <xdr:col>6</xdr:col>
      <xdr:colOff>171450</xdr:colOff>
      <xdr:row>55</xdr:row>
      <xdr:rowOff>82550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12700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92727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9398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133350</xdr:rowOff>
    </xdr:from>
    <xdr:to>
      <xdr:col>24</xdr:col>
      <xdr:colOff>76200</xdr:colOff>
      <xdr:row>58</xdr:row>
      <xdr:rowOff>63500</xdr:rowOff>
    </xdr:to>
    <xdr:sp macro="" textlink="">
      <xdr:nvSpPr>
        <xdr:cNvPr id="201" name="楕円 200">
          <a:extLst>
            <a:ext uri="{FF2B5EF4-FFF2-40B4-BE49-F238E27FC236}">
              <a16:creationId xmlns:a16="http://schemas.microsoft.com/office/drawing/2014/main" id="{00000000-0008-0000-0400-0000C9000000}"/>
            </a:ext>
          </a:extLst>
        </xdr:cNvPr>
        <xdr:cNvSpPr/>
      </xdr:nvSpPr>
      <xdr:spPr>
        <a:xfrm>
          <a:off x="47752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105427</xdr:rowOff>
    </xdr:from>
    <xdr:ext cx="762000" cy="259045"/>
    <xdr:sp macro="" textlink="">
      <xdr:nvSpPr>
        <xdr:cNvPr id="202" name="扶助費該当値テキスト">
          <a:extLst>
            <a:ext uri="{FF2B5EF4-FFF2-40B4-BE49-F238E27FC236}">
              <a16:creationId xmlns:a16="http://schemas.microsoft.com/office/drawing/2014/main" id="{00000000-0008-0000-0400-0000CA000000}"/>
            </a:ext>
          </a:extLst>
        </xdr:cNvPr>
        <xdr:cNvSpPr txBox="1"/>
      </xdr:nvSpPr>
      <xdr:spPr>
        <a:xfrm>
          <a:off x="49149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38100</xdr:rowOff>
    </xdr:from>
    <xdr:to>
      <xdr:col>20</xdr:col>
      <xdr:colOff>38100</xdr:colOff>
      <xdr:row>57</xdr:row>
      <xdr:rowOff>139700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3937000" y="981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124477</xdr:rowOff>
    </xdr:from>
    <xdr:ext cx="7366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3606800" y="9897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114300</xdr:rowOff>
    </xdr:from>
    <xdr:to>
      <xdr:col>15</xdr:col>
      <xdr:colOff>149225</xdr:colOff>
      <xdr:row>58</xdr:row>
      <xdr:rowOff>44450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048000" y="988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29227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717800" y="997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114300</xdr:rowOff>
    </xdr:from>
    <xdr:to>
      <xdr:col>11</xdr:col>
      <xdr:colOff>60325</xdr:colOff>
      <xdr:row>58</xdr:row>
      <xdr:rowOff>44450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2159000" y="988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29227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828800" y="997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38100</xdr:rowOff>
    </xdr:from>
    <xdr:to>
      <xdr:col>6</xdr:col>
      <xdr:colOff>171450</xdr:colOff>
      <xdr:row>58</xdr:row>
      <xdr:rowOff>139700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1270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124477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9398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1" name="正方形/長方形 210">
          <a:extLst>
            <a:ext uri="{FF2B5EF4-FFF2-40B4-BE49-F238E27FC236}">
              <a16:creationId xmlns:a16="http://schemas.microsoft.com/office/drawing/2014/main" id="{00000000-0008-0000-0400-0000D3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2" name="正方形/長方形 211">
          <a:extLst>
            <a:ext uri="{FF2B5EF4-FFF2-40B4-BE49-F238E27FC236}">
              <a16:creationId xmlns:a16="http://schemas.microsoft.com/office/drawing/2014/main" id="{00000000-0008-0000-0400-0000D4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1" name="テキスト ボックス 220">
          <a:extLst>
            <a:ext uri="{FF2B5EF4-FFF2-40B4-BE49-F238E27FC236}">
              <a16:creationId xmlns:a16="http://schemas.microsoft.com/office/drawing/2014/main" id="{00000000-0008-0000-0400-0000DD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類似団体平均と比較して</a:t>
          </a:r>
          <a:r>
            <a:rPr kumimoji="1" lang="en-US" altLang="ja-JP" sz="1100">
              <a:latin typeface="ＭＳ Ｐゴシック" panose="020B0600070205080204" pitchFamily="50" charset="-128"/>
              <a:ea typeface="ＭＳ Ｐゴシック" panose="020B0600070205080204" pitchFamily="50" charset="-128"/>
            </a:rPr>
            <a:t>0.9</a:t>
          </a:r>
          <a:r>
            <a:rPr kumimoji="1" lang="ja-JP" altLang="en-US" sz="1100">
              <a:latin typeface="ＭＳ Ｐゴシック" panose="020B0600070205080204" pitchFamily="50" charset="-128"/>
              <a:ea typeface="ＭＳ Ｐゴシック" panose="020B0600070205080204" pitchFamily="50" charset="-128"/>
            </a:rPr>
            <a:t>ポイント低い。</a:t>
          </a:r>
        </a:p>
        <a:p>
          <a:r>
            <a:rPr kumimoji="1" lang="ja-JP" altLang="en-US" sz="1100">
              <a:latin typeface="ＭＳ Ｐゴシック" panose="020B0600070205080204" pitchFamily="50" charset="-128"/>
              <a:ea typeface="ＭＳ Ｐゴシック" panose="020B0600070205080204" pitchFamily="50" charset="-128"/>
            </a:rPr>
            <a:t>　よしか介護医療院を令和</a:t>
          </a:r>
          <a:r>
            <a:rPr kumimoji="1" lang="en-US" altLang="ja-JP" sz="1100">
              <a:latin typeface="ＭＳ Ｐゴシック" panose="020B0600070205080204" pitchFamily="50" charset="-128"/>
              <a:ea typeface="ＭＳ Ｐゴシック" panose="020B0600070205080204" pitchFamily="50" charset="-128"/>
            </a:rPr>
            <a:t>6</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月から開設し、令和</a:t>
          </a:r>
          <a:r>
            <a:rPr kumimoji="1" lang="en-US" altLang="ja-JP" sz="1100">
              <a:latin typeface="ＭＳ Ｐゴシック" panose="020B0600070205080204" pitchFamily="50" charset="-128"/>
              <a:ea typeface="ＭＳ Ｐゴシック" panose="020B0600070205080204" pitchFamily="50" charset="-128"/>
            </a:rPr>
            <a:t>6</a:t>
          </a:r>
          <a:r>
            <a:rPr kumimoji="1" lang="ja-JP" altLang="en-US" sz="1100">
              <a:latin typeface="ＭＳ Ｐゴシック" panose="020B0600070205080204" pitchFamily="50" charset="-128"/>
              <a:ea typeface="ＭＳ Ｐゴシック" panose="020B0600070205080204" pitchFamily="50" charset="-128"/>
            </a:rPr>
            <a:t>年度は</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年間運営した。介護医療院・想定企業会計への繰出金は</a:t>
          </a:r>
          <a:r>
            <a:rPr kumimoji="1" lang="en-US" altLang="ja-JP" sz="1100">
              <a:latin typeface="ＭＳ Ｐゴシック" panose="020B0600070205080204" pitchFamily="50" charset="-128"/>
              <a:ea typeface="ＭＳ Ｐゴシック" panose="020B0600070205080204" pitchFamily="50" charset="-128"/>
            </a:rPr>
            <a:t>31</a:t>
          </a:r>
          <a:r>
            <a:rPr kumimoji="1" lang="ja-JP" altLang="en-US" sz="1100">
              <a:latin typeface="ＭＳ Ｐゴシック" panose="020B0600070205080204" pitchFamily="50" charset="-128"/>
              <a:ea typeface="ＭＳ Ｐゴシック" panose="020B0600070205080204" pitchFamily="50" charset="-128"/>
            </a:rPr>
            <a:t>百万円増加した。</a:t>
          </a:r>
        </a:p>
      </xdr:txBody>
    </xdr:sp>
    <xdr:clientData/>
  </xdr:twoCellAnchor>
  <xdr:oneCellAnchor>
    <xdr:from>
      <xdr:col>62</xdr:col>
      <xdr:colOff>6350</xdr:colOff>
      <xdr:row>49</xdr:row>
      <xdr:rowOff>107950</xdr:rowOff>
    </xdr:from>
    <xdr:ext cx="298543" cy="225703"/>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3" name="直線コネクタ 222">
          <a:extLst>
            <a:ext uri="{FF2B5EF4-FFF2-40B4-BE49-F238E27FC236}">
              <a16:creationId xmlns:a16="http://schemas.microsoft.com/office/drawing/2014/main" id="{00000000-0008-0000-0400-0000DF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5" name="その他グラフ枠">
          <a:extLst>
            <a:ext uri="{FF2B5EF4-FFF2-40B4-BE49-F238E27FC236}">
              <a16:creationId xmlns:a16="http://schemas.microsoft.com/office/drawing/2014/main" id="{00000000-0008-0000-0400-0000EB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104140</xdr:rowOff>
    </xdr:from>
    <xdr:to>
      <xdr:col>82</xdr:col>
      <xdr:colOff>107950</xdr:colOff>
      <xdr:row>61</xdr:row>
      <xdr:rowOff>42418</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flipV="1">
          <a:off x="16510000" y="9019540"/>
          <a:ext cx="0" cy="1481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14495</xdr:rowOff>
    </xdr:from>
    <xdr:ext cx="762000" cy="259045"/>
    <xdr:sp macro="" textlink="">
      <xdr:nvSpPr>
        <xdr:cNvPr id="237" name="その他最小値テキスト">
          <a:extLst>
            <a:ext uri="{FF2B5EF4-FFF2-40B4-BE49-F238E27FC236}">
              <a16:creationId xmlns:a16="http://schemas.microsoft.com/office/drawing/2014/main" id="{00000000-0008-0000-0400-0000ED000000}"/>
            </a:ext>
          </a:extLst>
        </xdr:cNvPr>
        <xdr:cNvSpPr txBox="1"/>
      </xdr:nvSpPr>
      <xdr:spPr>
        <a:xfrm>
          <a:off x="16598900" y="10472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42418</xdr:rowOff>
    </xdr:from>
    <xdr:to>
      <xdr:col>82</xdr:col>
      <xdr:colOff>196850</xdr:colOff>
      <xdr:row>61</xdr:row>
      <xdr:rowOff>42418</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6421100" y="10500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19067</xdr:rowOff>
    </xdr:from>
    <xdr:ext cx="762000" cy="259045"/>
    <xdr:sp macro="" textlink="">
      <xdr:nvSpPr>
        <xdr:cNvPr id="239" name="その他最大値テキスト">
          <a:extLst>
            <a:ext uri="{FF2B5EF4-FFF2-40B4-BE49-F238E27FC236}">
              <a16:creationId xmlns:a16="http://schemas.microsoft.com/office/drawing/2014/main" id="{00000000-0008-0000-0400-0000EF000000}"/>
            </a:ext>
          </a:extLst>
        </xdr:cNvPr>
        <xdr:cNvSpPr txBox="1"/>
      </xdr:nvSpPr>
      <xdr:spPr>
        <a:xfrm>
          <a:off x="16598900" y="876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104140</xdr:rowOff>
    </xdr:from>
    <xdr:to>
      <xdr:col>82</xdr:col>
      <xdr:colOff>196850</xdr:colOff>
      <xdr:row>52</xdr:row>
      <xdr:rowOff>104140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6421100" y="9019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3556</xdr:rowOff>
    </xdr:from>
    <xdr:to>
      <xdr:col>82</xdr:col>
      <xdr:colOff>107950</xdr:colOff>
      <xdr:row>56</xdr:row>
      <xdr:rowOff>12700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5671800" y="9604756"/>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16273</xdr:rowOff>
    </xdr:from>
    <xdr:ext cx="762000" cy="259045"/>
    <xdr:sp macro="" textlink="">
      <xdr:nvSpPr>
        <xdr:cNvPr id="242" name="その他平均値テキスト">
          <a:extLst>
            <a:ext uri="{FF2B5EF4-FFF2-40B4-BE49-F238E27FC236}">
              <a16:creationId xmlns:a16="http://schemas.microsoft.com/office/drawing/2014/main" id="{00000000-0008-0000-0400-0000F2000000}"/>
            </a:ext>
          </a:extLst>
        </xdr:cNvPr>
        <xdr:cNvSpPr txBox="1"/>
      </xdr:nvSpPr>
      <xdr:spPr>
        <a:xfrm>
          <a:off x="16598900" y="96174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44196</xdr:rowOff>
    </xdr:from>
    <xdr:to>
      <xdr:col>82</xdr:col>
      <xdr:colOff>158750</xdr:colOff>
      <xdr:row>56</xdr:row>
      <xdr:rowOff>145796</xdr:rowOff>
    </xdr:to>
    <xdr:sp macro="" textlink="">
      <xdr:nvSpPr>
        <xdr:cNvPr id="243" name="フローチャート: 判断 242">
          <a:extLst>
            <a:ext uri="{FF2B5EF4-FFF2-40B4-BE49-F238E27FC236}">
              <a16:creationId xmlns:a16="http://schemas.microsoft.com/office/drawing/2014/main" id="{00000000-0008-0000-0400-0000F3000000}"/>
            </a:ext>
          </a:extLst>
        </xdr:cNvPr>
        <xdr:cNvSpPr/>
      </xdr:nvSpPr>
      <xdr:spPr>
        <a:xfrm>
          <a:off x="16459200" y="9645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3556</xdr:rowOff>
    </xdr:from>
    <xdr:to>
      <xdr:col>78</xdr:col>
      <xdr:colOff>69850</xdr:colOff>
      <xdr:row>56</xdr:row>
      <xdr:rowOff>3556</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4782800" y="96047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9906</xdr:rowOff>
    </xdr:from>
    <xdr:to>
      <xdr:col>78</xdr:col>
      <xdr:colOff>120650</xdr:colOff>
      <xdr:row>57</xdr:row>
      <xdr:rowOff>111506</xdr:rowOff>
    </xdr:to>
    <xdr:sp macro="" textlink="">
      <xdr:nvSpPr>
        <xdr:cNvPr id="245" name="フローチャート: 判断 244">
          <a:extLst>
            <a:ext uri="{FF2B5EF4-FFF2-40B4-BE49-F238E27FC236}">
              <a16:creationId xmlns:a16="http://schemas.microsoft.com/office/drawing/2014/main" id="{00000000-0008-0000-0400-0000F5000000}"/>
            </a:ext>
          </a:extLst>
        </xdr:cNvPr>
        <xdr:cNvSpPr/>
      </xdr:nvSpPr>
      <xdr:spPr>
        <a:xfrm>
          <a:off x="15621000" y="9782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96283</xdr:rowOff>
    </xdr:from>
    <xdr:ext cx="7366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5290800" y="9868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3556</xdr:rowOff>
    </xdr:from>
    <xdr:to>
      <xdr:col>73</xdr:col>
      <xdr:colOff>180975</xdr:colOff>
      <xdr:row>57</xdr:row>
      <xdr:rowOff>133858</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3893800" y="9604756"/>
          <a:ext cx="889000" cy="301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83058</xdr:rowOff>
    </xdr:from>
    <xdr:to>
      <xdr:col>74</xdr:col>
      <xdr:colOff>31750</xdr:colOff>
      <xdr:row>58</xdr:row>
      <xdr:rowOff>13208</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4732000" y="9855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169435</xdr:rowOff>
    </xdr:from>
    <xdr:ext cx="7620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4401800" y="9942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133858</xdr:rowOff>
    </xdr:from>
    <xdr:to>
      <xdr:col>69</xdr:col>
      <xdr:colOff>92075</xdr:colOff>
      <xdr:row>58</xdr:row>
      <xdr:rowOff>127000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3004800" y="9906508"/>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55626</xdr:rowOff>
    </xdr:from>
    <xdr:to>
      <xdr:col>69</xdr:col>
      <xdr:colOff>142875</xdr:colOff>
      <xdr:row>57</xdr:row>
      <xdr:rowOff>157226</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3843000" y="9828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167403</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3512800" y="9597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147066</xdr:rowOff>
    </xdr:from>
    <xdr:to>
      <xdr:col>65</xdr:col>
      <xdr:colOff>53975</xdr:colOff>
      <xdr:row>58</xdr:row>
      <xdr:rowOff>77216</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2954000" y="9919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87393</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2623800" y="9688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133350</xdr:rowOff>
    </xdr:from>
    <xdr:to>
      <xdr:col>82</xdr:col>
      <xdr:colOff>158750</xdr:colOff>
      <xdr:row>56</xdr:row>
      <xdr:rowOff>63500</xdr:rowOff>
    </xdr:to>
    <xdr:sp macro="" textlink="">
      <xdr:nvSpPr>
        <xdr:cNvPr id="260" name="楕円 259">
          <a:extLst>
            <a:ext uri="{FF2B5EF4-FFF2-40B4-BE49-F238E27FC236}">
              <a16:creationId xmlns:a16="http://schemas.microsoft.com/office/drawing/2014/main" id="{00000000-0008-0000-0400-000004010000}"/>
            </a:ext>
          </a:extLst>
        </xdr:cNvPr>
        <xdr:cNvSpPr/>
      </xdr:nvSpPr>
      <xdr:spPr>
        <a:xfrm>
          <a:off x="164592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149877</xdr:rowOff>
    </xdr:from>
    <xdr:ext cx="762000" cy="259045"/>
    <xdr:sp macro="" textlink="">
      <xdr:nvSpPr>
        <xdr:cNvPr id="261" name="その他該当値テキスト">
          <a:extLst>
            <a:ext uri="{FF2B5EF4-FFF2-40B4-BE49-F238E27FC236}">
              <a16:creationId xmlns:a16="http://schemas.microsoft.com/office/drawing/2014/main" id="{00000000-0008-0000-0400-000005010000}"/>
            </a:ext>
          </a:extLst>
        </xdr:cNvPr>
        <xdr:cNvSpPr txBox="1"/>
      </xdr:nvSpPr>
      <xdr:spPr>
        <a:xfrm>
          <a:off x="165989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124206</xdr:rowOff>
    </xdr:from>
    <xdr:to>
      <xdr:col>78</xdr:col>
      <xdr:colOff>120650</xdr:colOff>
      <xdr:row>56</xdr:row>
      <xdr:rowOff>54356</xdr:rowOff>
    </xdr:to>
    <xdr:sp macro="" textlink="">
      <xdr:nvSpPr>
        <xdr:cNvPr id="262" name="楕円 261">
          <a:extLst>
            <a:ext uri="{FF2B5EF4-FFF2-40B4-BE49-F238E27FC236}">
              <a16:creationId xmlns:a16="http://schemas.microsoft.com/office/drawing/2014/main" id="{00000000-0008-0000-0400-000006010000}"/>
            </a:ext>
          </a:extLst>
        </xdr:cNvPr>
        <xdr:cNvSpPr/>
      </xdr:nvSpPr>
      <xdr:spPr>
        <a:xfrm>
          <a:off x="15621000" y="9553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64533</xdr:rowOff>
    </xdr:from>
    <xdr:ext cx="7366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5290800" y="9322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124206</xdr:rowOff>
    </xdr:from>
    <xdr:to>
      <xdr:col>74</xdr:col>
      <xdr:colOff>31750</xdr:colOff>
      <xdr:row>56</xdr:row>
      <xdr:rowOff>54356</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4732000" y="9553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64533</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401800" y="9322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83058</xdr:rowOff>
    </xdr:from>
    <xdr:to>
      <xdr:col>69</xdr:col>
      <xdr:colOff>142875</xdr:colOff>
      <xdr:row>58</xdr:row>
      <xdr:rowOff>13208</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3843000" y="9855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169435</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3512800" y="9942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76200</xdr:rowOff>
    </xdr:from>
    <xdr:to>
      <xdr:col>65</xdr:col>
      <xdr:colOff>53975</xdr:colOff>
      <xdr:row>59</xdr:row>
      <xdr:rowOff>6350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2954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162577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623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0" name="正方形/長方形 269">
          <a:extLst>
            <a:ext uri="{FF2B5EF4-FFF2-40B4-BE49-F238E27FC236}">
              <a16:creationId xmlns:a16="http://schemas.microsoft.com/office/drawing/2014/main" id="{00000000-0008-0000-0400-00000E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ここ数年は類似団体平均と比較して低い傾向であったが、令和</a:t>
          </a:r>
          <a:r>
            <a:rPr kumimoji="1" lang="en-US" altLang="ja-JP" sz="1100">
              <a:latin typeface="ＭＳ Ｐゴシック" panose="020B0600070205080204" pitchFamily="50" charset="-128"/>
              <a:ea typeface="ＭＳ Ｐゴシック" panose="020B0600070205080204" pitchFamily="50" charset="-128"/>
            </a:rPr>
            <a:t>6</a:t>
          </a:r>
          <a:r>
            <a:rPr kumimoji="1" lang="ja-JP" altLang="en-US" sz="1100">
              <a:latin typeface="ＭＳ Ｐゴシック" panose="020B0600070205080204" pitchFamily="50" charset="-128"/>
              <a:ea typeface="ＭＳ Ｐゴシック" panose="020B0600070205080204" pitchFamily="50" charset="-128"/>
            </a:rPr>
            <a:t>年度は類似団体平均を上回った。　</a:t>
          </a:r>
        </a:p>
        <a:p>
          <a:r>
            <a:rPr kumimoji="1" lang="ja-JP" altLang="en-US" sz="1100">
              <a:latin typeface="ＭＳ Ｐゴシック" panose="020B0600070205080204" pitchFamily="50" charset="-128"/>
              <a:ea typeface="ＭＳ Ｐゴシック" panose="020B0600070205080204" pitchFamily="50" charset="-128"/>
            </a:rPr>
            <a:t>　病院事業会計が令和</a:t>
          </a:r>
          <a:r>
            <a:rPr kumimoji="1" lang="en-US" altLang="ja-JP" sz="1100">
              <a:latin typeface="ＭＳ Ｐゴシック" panose="020B0600070205080204" pitchFamily="50" charset="-128"/>
              <a:ea typeface="ＭＳ Ｐゴシック" panose="020B0600070205080204" pitchFamily="50" charset="-128"/>
            </a:rPr>
            <a:t>6</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月に開始となり、同会計への繰出金が令和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a:t>
          </a:r>
          <a:r>
            <a:rPr kumimoji="1" lang="en-US" altLang="ja-JP" sz="1100">
              <a:latin typeface="ＭＳ Ｐゴシック" panose="020B0600070205080204" pitchFamily="50" charset="-128"/>
              <a:ea typeface="ＭＳ Ｐゴシック" panose="020B0600070205080204" pitchFamily="50" charset="-128"/>
            </a:rPr>
            <a:t>42</a:t>
          </a:r>
          <a:r>
            <a:rPr kumimoji="1" lang="ja-JP" altLang="en-US" sz="1100">
              <a:latin typeface="ＭＳ Ｐゴシック" panose="020B0600070205080204" pitchFamily="50" charset="-128"/>
              <a:ea typeface="ＭＳ Ｐゴシック" panose="020B0600070205080204" pitchFamily="50" charset="-128"/>
            </a:rPr>
            <a:t>百万円が令和</a:t>
          </a:r>
          <a:r>
            <a:rPr kumimoji="1" lang="en-US" altLang="ja-JP" sz="1100">
              <a:latin typeface="ＭＳ Ｐゴシック" panose="020B0600070205080204" pitchFamily="50" charset="-128"/>
              <a:ea typeface="ＭＳ Ｐゴシック" panose="020B0600070205080204" pitchFamily="50" charset="-128"/>
            </a:rPr>
            <a:t>6</a:t>
          </a:r>
          <a:r>
            <a:rPr kumimoji="1" lang="ja-JP" altLang="en-US" sz="1100">
              <a:latin typeface="ＭＳ Ｐゴシック" panose="020B0600070205080204" pitchFamily="50" charset="-128"/>
              <a:ea typeface="ＭＳ Ｐゴシック" panose="020B0600070205080204" pitchFamily="50" charset="-128"/>
            </a:rPr>
            <a:t>年度には</a:t>
          </a:r>
          <a:r>
            <a:rPr kumimoji="1" lang="en-US" altLang="ja-JP" sz="1100">
              <a:latin typeface="ＭＳ Ｐゴシック" panose="020B0600070205080204" pitchFamily="50" charset="-128"/>
              <a:ea typeface="ＭＳ Ｐゴシック" panose="020B0600070205080204" pitchFamily="50" charset="-128"/>
            </a:rPr>
            <a:t>239</a:t>
          </a:r>
          <a:r>
            <a:rPr kumimoji="1" lang="ja-JP" altLang="en-US" sz="1100">
              <a:latin typeface="ＭＳ Ｐゴシック" panose="020B0600070205080204" pitchFamily="50" charset="-128"/>
              <a:ea typeface="ＭＳ Ｐゴシック" panose="020B0600070205080204" pitchFamily="50" charset="-128"/>
            </a:rPr>
            <a:t>百万円となった。また県平均</a:t>
          </a:r>
          <a:r>
            <a:rPr kumimoji="1" lang="en-US" altLang="ja-JP" sz="1100">
              <a:latin typeface="ＭＳ Ｐゴシック" panose="020B0600070205080204" pitchFamily="50" charset="-128"/>
              <a:ea typeface="ＭＳ Ｐゴシック" panose="020B0600070205080204" pitchFamily="50" charset="-128"/>
            </a:rPr>
            <a:t>10.8</a:t>
          </a:r>
          <a:r>
            <a:rPr kumimoji="1" lang="ja-JP" altLang="en-US" sz="1100">
              <a:latin typeface="ＭＳ Ｐゴシック" panose="020B0600070205080204" pitchFamily="50" charset="-128"/>
              <a:ea typeface="ＭＳ Ｐゴシック" panose="020B0600070205080204" pitchFamily="50" charset="-128"/>
            </a:rPr>
            <a:t>％よりも高い水準である。消防・ごみ処理・</a:t>
          </a:r>
          <a:r>
            <a:rPr kumimoji="1" lang="en-US" altLang="ja-JP" sz="1100">
              <a:latin typeface="ＭＳ Ｐゴシック" panose="020B0600070205080204" pitchFamily="50" charset="-128"/>
              <a:ea typeface="ＭＳ Ｐゴシック" panose="020B0600070205080204" pitchFamily="50" charset="-128"/>
            </a:rPr>
            <a:t>CATV</a:t>
          </a:r>
          <a:r>
            <a:rPr kumimoji="1" lang="ja-JP" altLang="en-US" sz="1100">
              <a:latin typeface="ＭＳ Ｐゴシック" panose="020B0600070205080204" pitchFamily="50" charset="-128"/>
              <a:ea typeface="ＭＳ Ｐゴシック" panose="020B0600070205080204" pitchFamily="50" charset="-128"/>
            </a:rPr>
            <a:t>・し尿処理、養護老人ホームなどの事務を一部事務組合で行っており、負担金として支出するためである。</a:t>
          </a:r>
        </a:p>
      </xdr:txBody>
    </xdr:sp>
    <xdr:clientData/>
  </xdr:twoCellAnchor>
  <xdr:oneCellAnchor>
    <xdr:from>
      <xdr:col>62</xdr:col>
      <xdr:colOff>6350</xdr:colOff>
      <xdr:row>29</xdr:row>
      <xdr:rowOff>107950</xdr:rowOff>
    </xdr:from>
    <xdr:ext cx="298543" cy="225703"/>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2" name="直線コネクタ 281">
          <a:extLst>
            <a:ext uri="{FF2B5EF4-FFF2-40B4-BE49-F238E27FC236}">
              <a16:creationId xmlns:a16="http://schemas.microsoft.com/office/drawing/2014/main" id="{00000000-0008-0000-0400-00001A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4" name="直線コネクタ 283">
          <a:extLst>
            <a:ext uri="{FF2B5EF4-FFF2-40B4-BE49-F238E27FC236}">
              <a16:creationId xmlns:a16="http://schemas.microsoft.com/office/drawing/2014/main" id="{00000000-0008-0000-0400-00001C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3" name="補助費等グラフ枠">
          <a:extLst>
            <a:ext uri="{FF2B5EF4-FFF2-40B4-BE49-F238E27FC236}">
              <a16:creationId xmlns:a16="http://schemas.microsoft.com/office/drawing/2014/main" id="{00000000-0008-0000-0400-000025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168148</xdr:rowOff>
    </xdr:from>
    <xdr:to>
      <xdr:col>82</xdr:col>
      <xdr:colOff>107950</xdr:colOff>
      <xdr:row>40</xdr:row>
      <xdr:rowOff>140716</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flipV="1">
          <a:off x="16510000" y="5997448"/>
          <a:ext cx="0" cy="1001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112793</xdr:rowOff>
    </xdr:from>
    <xdr:ext cx="762000" cy="259045"/>
    <xdr:sp macro="" textlink="">
      <xdr:nvSpPr>
        <xdr:cNvPr id="295" name="補助費等最小値テキスト">
          <a:extLst>
            <a:ext uri="{FF2B5EF4-FFF2-40B4-BE49-F238E27FC236}">
              <a16:creationId xmlns:a16="http://schemas.microsoft.com/office/drawing/2014/main" id="{00000000-0008-0000-0400-000027010000}"/>
            </a:ext>
          </a:extLst>
        </xdr:cNvPr>
        <xdr:cNvSpPr txBox="1"/>
      </xdr:nvSpPr>
      <xdr:spPr>
        <a:xfrm>
          <a:off x="16598900" y="697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140716</xdr:rowOff>
    </xdr:from>
    <xdr:to>
      <xdr:col>82</xdr:col>
      <xdr:colOff>196850</xdr:colOff>
      <xdr:row>40</xdr:row>
      <xdr:rowOff>140716</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6421100" y="6998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83075</xdr:rowOff>
    </xdr:from>
    <xdr:ext cx="762000" cy="259045"/>
    <xdr:sp macro="" textlink="">
      <xdr:nvSpPr>
        <xdr:cNvPr id="297" name="補助費等最大値テキスト">
          <a:extLst>
            <a:ext uri="{FF2B5EF4-FFF2-40B4-BE49-F238E27FC236}">
              <a16:creationId xmlns:a16="http://schemas.microsoft.com/office/drawing/2014/main" id="{00000000-0008-0000-0400-000029010000}"/>
            </a:ext>
          </a:extLst>
        </xdr:cNvPr>
        <xdr:cNvSpPr txBox="1"/>
      </xdr:nvSpPr>
      <xdr:spPr>
        <a:xfrm>
          <a:off x="16598900" y="5740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168148</xdr:rowOff>
    </xdr:from>
    <xdr:to>
      <xdr:col>82</xdr:col>
      <xdr:colOff>196850</xdr:colOff>
      <xdr:row>34</xdr:row>
      <xdr:rowOff>168148</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6421100" y="5997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88138</xdr:rowOff>
    </xdr:from>
    <xdr:to>
      <xdr:col>82</xdr:col>
      <xdr:colOff>107950</xdr:colOff>
      <xdr:row>38</xdr:row>
      <xdr:rowOff>30988</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5671800" y="6431788"/>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149877</xdr:rowOff>
    </xdr:from>
    <xdr:ext cx="762000" cy="259045"/>
    <xdr:sp macro="" textlink="">
      <xdr:nvSpPr>
        <xdr:cNvPr id="300" name="補助費等平均値テキスト">
          <a:extLst>
            <a:ext uri="{FF2B5EF4-FFF2-40B4-BE49-F238E27FC236}">
              <a16:creationId xmlns:a16="http://schemas.microsoft.com/office/drawing/2014/main" id="{00000000-0008-0000-0400-00002C010000}"/>
            </a:ext>
          </a:extLst>
        </xdr:cNvPr>
        <xdr:cNvSpPr txBox="1"/>
      </xdr:nvSpPr>
      <xdr:spPr>
        <a:xfrm>
          <a:off x="16598900" y="6322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133350</xdr:rowOff>
    </xdr:from>
    <xdr:to>
      <xdr:col>82</xdr:col>
      <xdr:colOff>158750</xdr:colOff>
      <xdr:row>38</xdr:row>
      <xdr:rowOff>63500</xdr:rowOff>
    </xdr:to>
    <xdr:sp macro="" textlink="">
      <xdr:nvSpPr>
        <xdr:cNvPr id="301" name="フローチャート: 判断 300">
          <a:extLst>
            <a:ext uri="{FF2B5EF4-FFF2-40B4-BE49-F238E27FC236}">
              <a16:creationId xmlns:a16="http://schemas.microsoft.com/office/drawing/2014/main" id="{00000000-0008-0000-0400-00002D010000}"/>
            </a:ext>
          </a:extLst>
        </xdr:cNvPr>
        <xdr:cNvSpPr/>
      </xdr:nvSpPr>
      <xdr:spPr>
        <a:xfrm>
          <a:off x="164592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168148</xdr:rowOff>
    </xdr:from>
    <xdr:to>
      <xdr:col>78</xdr:col>
      <xdr:colOff>69850</xdr:colOff>
      <xdr:row>37</xdr:row>
      <xdr:rowOff>88138</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4782800" y="6340348"/>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73914</xdr:rowOff>
    </xdr:from>
    <xdr:to>
      <xdr:col>78</xdr:col>
      <xdr:colOff>120650</xdr:colOff>
      <xdr:row>38</xdr:row>
      <xdr:rowOff>4064</xdr:rowOff>
    </xdr:to>
    <xdr:sp macro="" textlink="">
      <xdr:nvSpPr>
        <xdr:cNvPr id="303" name="フローチャート: 判断 302">
          <a:extLst>
            <a:ext uri="{FF2B5EF4-FFF2-40B4-BE49-F238E27FC236}">
              <a16:creationId xmlns:a16="http://schemas.microsoft.com/office/drawing/2014/main" id="{00000000-0008-0000-0400-00002F010000}"/>
            </a:ext>
          </a:extLst>
        </xdr:cNvPr>
        <xdr:cNvSpPr/>
      </xdr:nvSpPr>
      <xdr:spPr>
        <a:xfrm>
          <a:off x="15621000" y="641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160291</xdr:rowOff>
    </xdr:from>
    <xdr:ext cx="736600" cy="259045"/>
    <xdr:sp macro="" textlink="">
      <xdr:nvSpPr>
        <xdr:cNvPr id="304" name="テキスト ボックス 303">
          <a:extLst>
            <a:ext uri="{FF2B5EF4-FFF2-40B4-BE49-F238E27FC236}">
              <a16:creationId xmlns:a16="http://schemas.microsoft.com/office/drawing/2014/main" id="{00000000-0008-0000-0400-000030010000}"/>
            </a:ext>
          </a:extLst>
        </xdr:cNvPr>
        <xdr:cNvSpPr txBox="1"/>
      </xdr:nvSpPr>
      <xdr:spPr>
        <a:xfrm>
          <a:off x="15290800" y="65039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165862</xdr:rowOff>
    </xdr:from>
    <xdr:to>
      <xdr:col>73</xdr:col>
      <xdr:colOff>180975</xdr:colOff>
      <xdr:row>36</xdr:row>
      <xdr:rowOff>168148</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3893800" y="6166612"/>
          <a:ext cx="8890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19050</xdr:rowOff>
    </xdr:from>
    <xdr:to>
      <xdr:col>74</xdr:col>
      <xdr:colOff>31750</xdr:colOff>
      <xdr:row>37</xdr:row>
      <xdr:rowOff>120650</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4732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105427</xdr:rowOff>
    </xdr:from>
    <xdr:ext cx="762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4401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165862</xdr:rowOff>
    </xdr:from>
    <xdr:to>
      <xdr:col>69</xdr:col>
      <xdr:colOff>92075</xdr:colOff>
      <xdr:row>36</xdr:row>
      <xdr:rowOff>154432</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3004800" y="6166612"/>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149352</xdr:rowOff>
    </xdr:from>
    <xdr:to>
      <xdr:col>69</xdr:col>
      <xdr:colOff>142875</xdr:colOff>
      <xdr:row>37</xdr:row>
      <xdr:rowOff>79502</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3843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64279</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3512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158496</xdr:rowOff>
    </xdr:from>
    <xdr:to>
      <xdr:col>65</xdr:col>
      <xdr:colOff>53975</xdr:colOff>
      <xdr:row>37</xdr:row>
      <xdr:rowOff>88646</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2954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73423</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2623800" y="6417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151638</xdr:rowOff>
    </xdr:from>
    <xdr:to>
      <xdr:col>82</xdr:col>
      <xdr:colOff>158750</xdr:colOff>
      <xdr:row>38</xdr:row>
      <xdr:rowOff>81788</xdr:rowOff>
    </xdr:to>
    <xdr:sp macro="" textlink="">
      <xdr:nvSpPr>
        <xdr:cNvPr id="318" name="楕円 317">
          <a:extLst>
            <a:ext uri="{FF2B5EF4-FFF2-40B4-BE49-F238E27FC236}">
              <a16:creationId xmlns:a16="http://schemas.microsoft.com/office/drawing/2014/main" id="{00000000-0008-0000-0400-00003E010000}"/>
            </a:ext>
          </a:extLst>
        </xdr:cNvPr>
        <xdr:cNvSpPr/>
      </xdr:nvSpPr>
      <xdr:spPr>
        <a:xfrm>
          <a:off x="164592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123715</xdr:rowOff>
    </xdr:from>
    <xdr:ext cx="762000" cy="259045"/>
    <xdr:sp macro="" textlink="">
      <xdr:nvSpPr>
        <xdr:cNvPr id="319" name="補助費等該当値テキスト">
          <a:extLst>
            <a:ext uri="{FF2B5EF4-FFF2-40B4-BE49-F238E27FC236}">
              <a16:creationId xmlns:a16="http://schemas.microsoft.com/office/drawing/2014/main" id="{00000000-0008-0000-0400-00003F010000}"/>
            </a:ext>
          </a:extLst>
        </xdr:cNvPr>
        <xdr:cNvSpPr txBox="1"/>
      </xdr:nvSpPr>
      <xdr:spPr>
        <a:xfrm>
          <a:off x="165989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37338</xdr:rowOff>
    </xdr:from>
    <xdr:to>
      <xdr:col>78</xdr:col>
      <xdr:colOff>120650</xdr:colOff>
      <xdr:row>37</xdr:row>
      <xdr:rowOff>138938</xdr:rowOff>
    </xdr:to>
    <xdr:sp macro="" textlink="">
      <xdr:nvSpPr>
        <xdr:cNvPr id="320" name="楕円 319">
          <a:extLst>
            <a:ext uri="{FF2B5EF4-FFF2-40B4-BE49-F238E27FC236}">
              <a16:creationId xmlns:a16="http://schemas.microsoft.com/office/drawing/2014/main" id="{00000000-0008-0000-0400-000040010000}"/>
            </a:ext>
          </a:extLst>
        </xdr:cNvPr>
        <xdr:cNvSpPr/>
      </xdr:nvSpPr>
      <xdr:spPr>
        <a:xfrm>
          <a:off x="15621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149115</xdr:rowOff>
    </xdr:from>
    <xdr:ext cx="7366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5290800" y="61498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117348</xdr:rowOff>
    </xdr:from>
    <xdr:to>
      <xdr:col>74</xdr:col>
      <xdr:colOff>31750</xdr:colOff>
      <xdr:row>37</xdr:row>
      <xdr:rowOff>47498</xdr:rowOff>
    </xdr:to>
    <xdr:sp macro="" textlink="">
      <xdr:nvSpPr>
        <xdr:cNvPr id="322" name="楕円 321">
          <a:extLst>
            <a:ext uri="{FF2B5EF4-FFF2-40B4-BE49-F238E27FC236}">
              <a16:creationId xmlns:a16="http://schemas.microsoft.com/office/drawing/2014/main" id="{00000000-0008-0000-0400-000042010000}"/>
            </a:ext>
          </a:extLst>
        </xdr:cNvPr>
        <xdr:cNvSpPr/>
      </xdr:nvSpPr>
      <xdr:spPr>
        <a:xfrm>
          <a:off x="147320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57675</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401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115062</xdr:rowOff>
    </xdr:from>
    <xdr:to>
      <xdr:col>69</xdr:col>
      <xdr:colOff>142875</xdr:colOff>
      <xdr:row>36</xdr:row>
      <xdr:rowOff>45212</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3843000" y="6115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55389</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5884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103632</xdr:rowOff>
    </xdr:from>
    <xdr:to>
      <xdr:col>65</xdr:col>
      <xdr:colOff>53975</xdr:colOff>
      <xdr:row>37</xdr:row>
      <xdr:rowOff>33782</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2954000" y="62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43959</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8" name="正方形/長方形 327">
          <a:extLst>
            <a:ext uri="{FF2B5EF4-FFF2-40B4-BE49-F238E27FC236}">
              <a16:creationId xmlns:a16="http://schemas.microsoft.com/office/drawing/2014/main" id="{00000000-0008-0000-0400-000048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9" name="正方形/長方形 328">
          <a:extLst>
            <a:ext uri="{FF2B5EF4-FFF2-40B4-BE49-F238E27FC236}">
              <a16:creationId xmlns:a16="http://schemas.microsoft.com/office/drawing/2014/main" id="{00000000-0008-0000-0400-000049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0" name="正方形/長方形 329">
          <a:extLst>
            <a:ext uri="{FF2B5EF4-FFF2-40B4-BE49-F238E27FC236}">
              <a16:creationId xmlns:a16="http://schemas.microsoft.com/office/drawing/2014/main" id="{00000000-0008-0000-0400-00004A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類似団体平均を例年上回っている。</a:t>
          </a:r>
        </a:p>
        <a:p>
          <a:r>
            <a:rPr kumimoji="1" lang="ja-JP" altLang="en-US" sz="1100">
              <a:latin typeface="ＭＳ Ｐゴシック" panose="020B0600070205080204" pitchFamily="50" charset="-128"/>
              <a:ea typeface="ＭＳ Ｐゴシック" panose="020B0600070205080204" pitchFamily="50" charset="-128"/>
            </a:rPr>
            <a:t>　過去に実施した普通建設事業に伴う地方債（合併特例事業債、過疎対策事業債）借入による元金償還開始が要因となっている。</a:t>
          </a:r>
        </a:p>
        <a:p>
          <a:r>
            <a:rPr kumimoji="1" lang="ja-JP" altLang="en-US" sz="1100">
              <a:latin typeface="ＭＳ Ｐゴシック" panose="020B0600070205080204" pitchFamily="50" charset="-128"/>
              <a:ea typeface="ＭＳ Ｐゴシック" panose="020B0600070205080204" pitchFamily="50" charset="-128"/>
            </a:rPr>
            <a:t>　地方債残高は</a:t>
          </a:r>
          <a:r>
            <a:rPr kumimoji="1" lang="en-US" altLang="ja-JP" sz="1100">
              <a:latin typeface="ＭＳ Ｐゴシック" panose="020B0600070205080204" pitchFamily="50" charset="-128"/>
              <a:ea typeface="ＭＳ Ｐゴシック" panose="020B0600070205080204" pitchFamily="50" charset="-128"/>
            </a:rPr>
            <a:t>8,469</a:t>
          </a:r>
          <a:r>
            <a:rPr kumimoji="1" lang="ja-JP" altLang="en-US" sz="1100">
              <a:latin typeface="ＭＳ Ｐゴシック" panose="020B0600070205080204" pitchFamily="50" charset="-128"/>
              <a:ea typeface="ＭＳ Ｐゴシック" panose="020B0600070205080204" pitchFamily="50" charset="-128"/>
            </a:rPr>
            <a:t>百万円あり、今後も公債費が増加することが確実である。事業の必要性や事業効果を考慮した財政運営に努める必要がある。</a:t>
          </a:r>
        </a:p>
      </xdr:txBody>
    </xdr:sp>
    <xdr:clientData/>
  </xdr:twoCellAnchor>
  <xdr:oneCellAnchor>
    <xdr:from>
      <xdr:col>3</xdr:col>
      <xdr:colOff>123825</xdr:colOff>
      <xdr:row>69</xdr:row>
      <xdr:rowOff>107950</xdr:rowOff>
    </xdr:from>
    <xdr:ext cx="298543" cy="225703"/>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0" name="直線コネクタ 339">
          <a:extLst>
            <a:ext uri="{FF2B5EF4-FFF2-40B4-BE49-F238E27FC236}">
              <a16:creationId xmlns:a16="http://schemas.microsoft.com/office/drawing/2014/main" id="{00000000-0008-0000-0400-000054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2" name="直線コネクタ 341">
          <a:extLst>
            <a:ext uri="{FF2B5EF4-FFF2-40B4-BE49-F238E27FC236}">
              <a16:creationId xmlns:a16="http://schemas.microsoft.com/office/drawing/2014/main" id="{00000000-0008-0000-0400-000056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4" name="直線コネクタ 343">
          <a:extLst>
            <a:ext uri="{FF2B5EF4-FFF2-40B4-BE49-F238E27FC236}">
              <a16:creationId xmlns:a16="http://schemas.microsoft.com/office/drawing/2014/main" id="{00000000-0008-0000-0400-000058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3" name="公債費グラフ枠">
          <a:extLst>
            <a:ext uri="{FF2B5EF4-FFF2-40B4-BE49-F238E27FC236}">
              <a16:creationId xmlns:a16="http://schemas.microsoft.com/office/drawing/2014/main" id="{00000000-0008-0000-0400-000061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12700</xdr:rowOff>
    </xdr:from>
    <xdr:to>
      <xdr:col>24</xdr:col>
      <xdr:colOff>25400</xdr:colOff>
      <xdr:row>80</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flipV="1">
          <a:off x="4826000" y="1252855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41927</xdr:rowOff>
    </xdr:from>
    <xdr:ext cx="762000" cy="259045"/>
    <xdr:sp macro="" textlink="">
      <xdr:nvSpPr>
        <xdr:cNvPr id="355" name="公債費最小値テキスト">
          <a:extLst>
            <a:ext uri="{FF2B5EF4-FFF2-40B4-BE49-F238E27FC236}">
              <a16:creationId xmlns:a16="http://schemas.microsoft.com/office/drawing/2014/main" id="{00000000-0008-0000-0400-000063010000}"/>
            </a:ext>
          </a:extLst>
        </xdr:cNvPr>
        <xdr:cNvSpPr txBox="1"/>
      </xdr:nvSpPr>
      <xdr:spPr>
        <a:xfrm>
          <a:off x="4914900" y="13757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69850</xdr:rowOff>
    </xdr:from>
    <xdr:to>
      <xdr:col>24</xdr:col>
      <xdr:colOff>114300</xdr:colOff>
      <xdr:row>80</xdr:row>
      <xdr:rowOff>69850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4737100" y="1378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99077</xdr:rowOff>
    </xdr:from>
    <xdr:ext cx="762000" cy="259045"/>
    <xdr:sp macro="" textlink="">
      <xdr:nvSpPr>
        <xdr:cNvPr id="357" name="公債費最大値テキスト">
          <a:extLst>
            <a:ext uri="{FF2B5EF4-FFF2-40B4-BE49-F238E27FC236}">
              <a16:creationId xmlns:a16="http://schemas.microsoft.com/office/drawing/2014/main" id="{00000000-0008-0000-0400-000065010000}"/>
            </a:ext>
          </a:extLst>
        </xdr:cNvPr>
        <xdr:cNvSpPr txBox="1"/>
      </xdr:nvSpPr>
      <xdr:spPr>
        <a:xfrm>
          <a:off x="4914900" y="12272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12700</xdr:rowOff>
    </xdr:from>
    <xdr:to>
      <xdr:col>24</xdr:col>
      <xdr:colOff>114300</xdr:colOff>
      <xdr:row>73</xdr:row>
      <xdr:rowOff>12700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4737100" y="12528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88900</xdr:rowOff>
    </xdr:from>
    <xdr:to>
      <xdr:col>24</xdr:col>
      <xdr:colOff>25400</xdr:colOff>
      <xdr:row>77</xdr:row>
      <xdr:rowOff>168911</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3987800" y="13290550"/>
          <a:ext cx="838200" cy="80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31767</xdr:rowOff>
    </xdr:from>
    <xdr:ext cx="762000" cy="259045"/>
    <xdr:sp macro="" textlink="">
      <xdr:nvSpPr>
        <xdr:cNvPr id="360" name="公債費平均値テキスト">
          <a:extLst>
            <a:ext uri="{FF2B5EF4-FFF2-40B4-BE49-F238E27FC236}">
              <a16:creationId xmlns:a16="http://schemas.microsoft.com/office/drawing/2014/main" id="{00000000-0008-0000-0400-000068010000}"/>
            </a:ext>
          </a:extLst>
        </xdr:cNvPr>
        <xdr:cNvSpPr txBox="1"/>
      </xdr:nvSpPr>
      <xdr:spPr>
        <a:xfrm>
          <a:off x="4914900" y="12890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15239</xdr:rowOff>
    </xdr:from>
    <xdr:to>
      <xdr:col>24</xdr:col>
      <xdr:colOff>76200</xdr:colOff>
      <xdr:row>76</xdr:row>
      <xdr:rowOff>116839</xdr:rowOff>
    </xdr:to>
    <xdr:sp macro="" textlink="">
      <xdr:nvSpPr>
        <xdr:cNvPr id="361" name="フローチャート: 判断 360">
          <a:extLst>
            <a:ext uri="{FF2B5EF4-FFF2-40B4-BE49-F238E27FC236}">
              <a16:creationId xmlns:a16="http://schemas.microsoft.com/office/drawing/2014/main" id="{00000000-0008-0000-0400-000069010000}"/>
            </a:ext>
          </a:extLst>
        </xdr:cNvPr>
        <xdr:cNvSpPr/>
      </xdr:nvSpPr>
      <xdr:spPr>
        <a:xfrm>
          <a:off x="4775200" y="1304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88900</xdr:rowOff>
    </xdr:from>
    <xdr:to>
      <xdr:col>19</xdr:col>
      <xdr:colOff>187325</xdr:colOff>
      <xdr:row>77</xdr:row>
      <xdr:rowOff>92711</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3098800" y="13290550"/>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26670</xdr:rowOff>
    </xdr:from>
    <xdr:to>
      <xdr:col>20</xdr:col>
      <xdr:colOff>38100</xdr:colOff>
      <xdr:row>76</xdr:row>
      <xdr:rowOff>128270</xdr:rowOff>
    </xdr:to>
    <xdr:sp macro="" textlink="">
      <xdr:nvSpPr>
        <xdr:cNvPr id="363" name="フローチャート: 判断 362">
          <a:extLst>
            <a:ext uri="{FF2B5EF4-FFF2-40B4-BE49-F238E27FC236}">
              <a16:creationId xmlns:a16="http://schemas.microsoft.com/office/drawing/2014/main" id="{00000000-0008-0000-0400-00006B010000}"/>
            </a:ext>
          </a:extLst>
        </xdr:cNvPr>
        <xdr:cNvSpPr/>
      </xdr:nvSpPr>
      <xdr:spPr>
        <a:xfrm>
          <a:off x="3937000" y="13056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138447</xdr:rowOff>
    </xdr:from>
    <xdr:ext cx="7366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3606800" y="12825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12700</xdr:rowOff>
    </xdr:from>
    <xdr:to>
      <xdr:col>15</xdr:col>
      <xdr:colOff>98425</xdr:colOff>
      <xdr:row>77</xdr:row>
      <xdr:rowOff>92711</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2209800" y="13214350"/>
          <a:ext cx="889000" cy="80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41911</xdr:rowOff>
    </xdr:from>
    <xdr:to>
      <xdr:col>15</xdr:col>
      <xdr:colOff>149225</xdr:colOff>
      <xdr:row>76</xdr:row>
      <xdr:rowOff>143511</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048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153687</xdr:rowOff>
    </xdr:from>
    <xdr:ext cx="7620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2717800" y="12840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12700</xdr:rowOff>
    </xdr:from>
    <xdr:to>
      <xdr:col>11</xdr:col>
      <xdr:colOff>9525</xdr:colOff>
      <xdr:row>77</xdr:row>
      <xdr:rowOff>54611</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1320800" y="13214350"/>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3811</xdr:rowOff>
    </xdr:from>
    <xdr:to>
      <xdr:col>11</xdr:col>
      <xdr:colOff>60325</xdr:colOff>
      <xdr:row>76</xdr:row>
      <xdr:rowOff>105411</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2159000" y="13034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115587</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1828800" y="12802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41911</xdr:rowOff>
    </xdr:from>
    <xdr:to>
      <xdr:col>6</xdr:col>
      <xdr:colOff>171450</xdr:colOff>
      <xdr:row>76</xdr:row>
      <xdr:rowOff>143511</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1270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153687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939800" y="12840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118111</xdr:rowOff>
    </xdr:from>
    <xdr:to>
      <xdr:col>24</xdr:col>
      <xdr:colOff>76200</xdr:colOff>
      <xdr:row>78</xdr:row>
      <xdr:rowOff>48261</xdr:rowOff>
    </xdr:to>
    <xdr:sp macro="" textlink="">
      <xdr:nvSpPr>
        <xdr:cNvPr id="378" name="楕円 377">
          <a:extLst>
            <a:ext uri="{FF2B5EF4-FFF2-40B4-BE49-F238E27FC236}">
              <a16:creationId xmlns:a16="http://schemas.microsoft.com/office/drawing/2014/main" id="{00000000-0008-0000-0400-00007A010000}"/>
            </a:ext>
          </a:extLst>
        </xdr:cNvPr>
        <xdr:cNvSpPr/>
      </xdr:nvSpPr>
      <xdr:spPr>
        <a:xfrm>
          <a:off x="4775200" y="13319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90188</xdr:rowOff>
    </xdr:from>
    <xdr:ext cx="762000" cy="259045"/>
    <xdr:sp macro="" textlink="">
      <xdr:nvSpPr>
        <xdr:cNvPr id="379" name="公債費該当値テキスト">
          <a:extLst>
            <a:ext uri="{FF2B5EF4-FFF2-40B4-BE49-F238E27FC236}">
              <a16:creationId xmlns:a16="http://schemas.microsoft.com/office/drawing/2014/main" id="{00000000-0008-0000-0400-00007B010000}"/>
            </a:ext>
          </a:extLst>
        </xdr:cNvPr>
        <xdr:cNvSpPr txBox="1"/>
      </xdr:nvSpPr>
      <xdr:spPr>
        <a:xfrm>
          <a:off x="4914900" y="1329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38100</xdr:rowOff>
    </xdr:from>
    <xdr:to>
      <xdr:col>20</xdr:col>
      <xdr:colOff>38100</xdr:colOff>
      <xdr:row>77</xdr:row>
      <xdr:rowOff>139700</xdr:rowOff>
    </xdr:to>
    <xdr:sp macro="" textlink="">
      <xdr:nvSpPr>
        <xdr:cNvPr id="380" name="楕円 379">
          <a:extLst>
            <a:ext uri="{FF2B5EF4-FFF2-40B4-BE49-F238E27FC236}">
              <a16:creationId xmlns:a16="http://schemas.microsoft.com/office/drawing/2014/main" id="{00000000-0008-0000-0400-00007C010000}"/>
            </a:ext>
          </a:extLst>
        </xdr:cNvPr>
        <xdr:cNvSpPr/>
      </xdr:nvSpPr>
      <xdr:spPr>
        <a:xfrm>
          <a:off x="3937000" y="1323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124477</xdr:rowOff>
    </xdr:from>
    <xdr:ext cx="7366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606800" y="13326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41911</xdr:rowOff>
    </xdr:from>
    <xdr:to>
      <xdr:col>15</xdr:col>
      <xdr:colOff>149225</xdr:colOff>
      <xdr:row>77</xdr:row>
      <xdr:rowOff>143511</xdr:rowOff>
    </xdr:to>
    <xdr:sp macro="" textlink="">
      <xdr:nvSpPr>
        <xdr:cNvPr id="382" name="楕円 381">
          <a:extLst>
            <a:ext uri="{FF2B5EF4-FFF2-40B4-BE49-F238E27FC236}">
              <a16:creationId xmlns:a16="http://schemas.microsoft.com/office/drawing/2014/main" id="{00000000-0008-0000-0400-00007E010000}"/>
            </a:ext>
          </a:extLst>
        </xdr:cNvPr>
        <xdr:cNvSpPr/>
      </xdr:nvSpPr>
      <xdr:spPr>
        <a:xfrm>
          <a:off x="30480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128288</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717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133350</xdr:rowOff>
    </xdr:from>
    <xdr:to>
      <xdr:col>11</xdr:col>
      <xdr:colOff>60325</xdr:colOff>
      <xdr:row>77</xdr:row>
      <xdr:rowOff>63500</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2159000" y="1316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48277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828800" y="1324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3811</xdr:rowOff>
    </xdr:from>
    <xdr:to>
      <xdr:col>6</xdr:col>
      <xdr:colOff>171450</xdr:colOff>
      <xdr:row>77</xdr:row>
      <xdr:rowOff>105411</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1270000" y="13205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90188</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939800" y="1329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8" name="正方形/長方形 387">
          <a:extLst>
            <a:ext uri="{FF2B5EF4-FFF2-40B4-BE49-F238E27FC236}">
              <a16:creationId xmlns:a16="http://schemas.microsoft.com/office/drawing/2014/main" id="{00000000-0008-0000-0400-000084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類似団体平均とほぼ同水準で推移している。歳出削減と町税当の徴収率向上に努める必要がある。</a:t>
          </a:r>
        </a:p>
      </xdr:txBody>
    </xdr:sp>
    <xdr:clientData/>
  </xdr:twoCellAnchor>
  <xdr:oneCellAnchor>
    <xdr:from>
      <xdr:col>62</xdr:col>
      <xdr:colOff>6350</xdr:colOff>
      <xdr:row>69</xdr:row>
      <xdr:rowOff>107950</xdr:rowOff>
    </xdr:from>
    <xdr:ext cx="298543" cy="225703"/>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0" name="直線コネクタ 399">
          <a:extLst>
            <a:ext uri="{FF2B5EF4-FFF2-40B4-BE49-F238E27FC236}">
              <a16:creationId xmlns:a16="http://schemas.microsoft.com/office/drawing/2014/main" id="{00000000-0008-0000-0400-000090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2" name="直線コネクタ 401">
          <a:extLst>
            <a:ext uri="{FF2B5EF4-FFF2-40B4-BE49-F238E27FC236}">
              <a16:creationId xmlns:a16="http://schemas.microsoft.com/office/drawing/2014/main" id="{00000000-0008-0000-0400-000092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4" name="直線コネクタ 403">
          <a:extLst>
            <a:ext uri="{FF2B5EF4-FFF2-40B4-BE49-F238E27FC236}">
              <a16:creationId xmlns:a16="http://schemas.microsoft.com/office/drawing/2014/main" id="{00000000-0008-0000-0400-000094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2" name="公債費以外グラフ枠">
          <a:extLst>
            <a:ext uri="{FF2B5EF4-FFF2-40B4-BE49-F238E27FC236}">
              <a16:creationId xmlns:a16="http://schemas.microsoft.com/office/drawing/2014/main" id="{00000000-0008-0000-0400-00009C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170434</xdr:rowOff>
    </xdr:from>
    <xdr:to>
      <xdr:col>82</xdr:col>
      <xdr:colOff>107950</xdr:colOff>
      <xdr:row>79</xdr:row>
      <xdr:rowOff>152146</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flipV="1">
          <a:off x="16510000" y="12514834"/>
          <a:ext cx="0" cy="1181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124223</xdr:rowOff>
    </xdr:from>
    <xdr:ext cx="762000" cy="259045"/>
    <xdr:sp macro="" textlink="">
      <xdr:nvSpPr>
        <xdr:cNvPr id="414" name="公債費以外最小値テキスト">
          <a:extLst>
            <a:ext uri="{FF2B5EF4-FFF2-40B4-BE49-F238E27FC236}">
              <a16:creationId xmlns:a16="http://schemas.microsoft.com/office/drawing/2014/main" id="{00000000-0008-0000-0400-00009E010000}"/>
            </a:ext>
          </a:extLst>
        </xdr:cNvPr>
        <xdr:cNvSpPr txBox="1"/>
      </xdr:nvSpPr>
      <xdr:spPr>
        <a:xfrm>
          <a:off x="16598900" y="13668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152146</xdr:rowOff>
    </xdr:from>
    <xdr:to>
      <xdr:col>82</xdr:col>
      <xdr:colOff>196850</xdr:colOff>
      <xdr:row>79</xdr:row>
      <xdr:rowOff>152146</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6421100" y="13696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85361</xdr:rowOff>
    </xdr:from>
    <xdr:ext cx="762000" cy="259045"/>
    <xdr:sp macro="" textlink="">
      <xdr:nvSpPr>
        <xdr:cNvPr id="416" name="公債費以外最大値テキスト">
          <a:extLst>
            <a:ext uri="{FF2B5EF4-FFF2-40B4-BE49-F238E27FC236}">
              <a16:creationId xmlns:a16="http://schemas.microsoft.com/office/drawing/2014/main" id="{00000000-0008-0000-0400-0000A0010000}"/>
            </a:ext>
          </a:extLst>
        </xdr:cNvPr>
        <xdr:cNvSpPr txBox="1"/>
      </xdr:nvSpPr>
      <xdr:spPr>
        <a:xfrm>
          <a:off x="16598900" y="12258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170434</xdr:rowOff>
    </xdr:from>
    <xdr:to>
      <xdr:col>82</xdr:col>
      <xdr:colOff>196850</xdr:colOff>
      <xdr:row>72</xdr:row>
      <xdr:rowOff>170434</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6421100" y="12514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83566</xdr:rowOff>
    </xdr:from>
    <xdr:to>
      <xdr:col>82</xdr:col>
      <xdr:colOff>107950</xdr:colOff>
      <xdr:row>74</xdr:row>
      <xdr:rowOff>156718</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5671800" y="12770866"/>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107713</xdr:rowOff>
    </xdr:from>
    <xdr:ext cx="762000" cy="259045"/>
    <xdr:sp macro="" textlink="">
      <xdr:nvSpPr>
        <xdr:cNvPr id="419" name="公債費以外平均値テキスト">
          <a:extLst>
            <a:ext uri="{FF2B5EF4-FFF2-40B4-BE49-F238E27FC236}">
              <a16:creationId xmlns:a16="http://schemas.microsoft.com/office/drawing/2014/main" id="{00000000-0008-0000-0400-0000A3010000}"/>
            </a:ext>
          </a:extLst>
        </xdr:cNvPr>
        <xdr:cNvSpPr txBox="1"/>
      </xdr:nvSpPr>
      <xdr:spPr>
        <a:xfrm>
          <a:off x="16598900" y="127950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135636</xdr:rowOff>
    </xdr:from>
    <xdr:to>
      <xdr:col>82</xdr:col>
      <xdr:colOff>158750</xdr:colOff>
      <xdr:row>75</xdr:row>
      <xdr:rowOff>65786</xdr:rowOff>
    </xdr:to>
    <xdr:sp macro="" textlink="">
      <xdr:nvSpPr>
        <xdr:cNvPr id="420" name="フローチャート: 判断 419">
          <a:extLst>
            <a:ext uri="{FF2B5EF4-FFF2-40B4-BE49-F238E27FC236}">
              <a16:creationId xmlns:a16="http://schemas.microsoft.com/office/drawing/2014/main" id="{00000000-0008-0000-0400-0000A4010000}"/>
            </a:ext>
          </a:extLst>
        </xdr:cNvPr>
        <xdr:cNvSpPr/>
      </xdr:nvSpPr>
      <xdr:spPr>
        <a:xfrm>
          <a:off x="16459200" y="12822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42418</xdr:rowOff>
    </xdr:from>
    <xdr:to>
      <xdr:col>78</xdr:col>
      <xdr:colOff>69850</xdr:colOff>
      <xdr:row>74</xdr:row>
      <xdr:rowOff>83566</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4782800" y="12729718"/>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74</xdr:row>
      <xdr:rowOff>112776</xdr:rowOff>
    </xdr:from>
    <xdr:to>
      <xdr:col>78</xdr:col>
      <xdr:colOff>120650</xdr:colOff>
      <xdr:row>75</xdr:row>
      <xdr:rowOff>42926</xdr:rowOff>
    </xdr:to>
    <xdr:sp macro="" textlink="">
      <xdr:nvSpPr>
        <xdr:cNvPr id="422" name="フローチャート: 判断 421">
          <a:extLst>
            <a:ext uri="{FF2B5EF4-FFF2-40B4-BE49-F238E27FC236}">
              <a16:creationId xmlns:a16="http://schemas.microsoft.com/office/drawing/2014/main" id="{00000000-0008-0000-0400-0000A6010000}"/>
            </a:ext>
          </a:extLst>
        </xdr:cNvPr>
        <xdr:cNvSpPr/>
      </xdr:nvSpPr>
      <xdr:spPr>
        <a:xfrm>
          <a:off x="15621000" y="12800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27703</xdr:rowOff>
    </xdr:from>
    <xdr:ext cx="7366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5290800" y="128864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73</xdr:row>
      <xdr:rowOff>140716</xdr:rowOff>
    </xdr:from>
    <xdr:to>
      <xdr:col>73</xdr:col>
      <xdr:colOff>180975</xdr:colOff>
      <xdr:row>74</xdr:row>
      <xdr:rowOff>42418</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3893800" y="12656566"/>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76200</xdr:rowOff>
    </xdr:from>
    <xdr:to>
      <xdr:col>74</xdr:col>
      <xdr:colOff>31750</xdr:colOff>
      <xdr:row>75</xdr:row>
      <xdr:rowOff>6350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4732000" y="1276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162577</xdr:rowOff>
    </xdr:from>
    <xdr:ext cx="762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4401800" y="1284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73</xdr:row>
      <xdr:rowOff>140716</xdr:rowOff>
    </xdr:from>
    <xdr:to>
      <xdr:col>69</xdr:col>
      <xdr:colOff>92075</xdr:colOff>
      <xdr:row>74</xdr:row>
      <xdr:rowOff>136144</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3004800" y="12656566"/>
          <a:ext cx="889000" cy="166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16764</xdr:rowOff>
    </xdr:from>
    <xdr:to>
      <xdr:col>69</xdr:col>
      <xdr:colOff>142875</xdr:colOff>
      <xdr:row>74</xdr:row>
      <xdr:rowOff>118364</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3843000" y="12704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103141</xdr:rowOff>
    </xdr:from>
    <xdr:ext cx="7620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3512800" y="12790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103632</xdr:rowOff>
    </xdr:from>
    <xdr:to>
      <xdr:col>65</xdr:col>
      <xdr:colOff>53975</xdr:colOff>
      <xdr:row>75</xdr:row>
      <xdr:rowOff>33782</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2954000" y="1279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18559</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2623800" y="12877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105918</xdr:rowOff>
    </xdr:from>
    <xdr:to>
      <xdr:col>82</xdr:col>
      <xdr:colOff>158750</xdr:colOff>
      <xdr:row>75</xdr:row>
      <xdr:rowOff>36068</xdr:rowOff>
    </xdr:to>
    <xdr:sp macro="" textlink="">
      <xdr:nvSpPr>
        <xdr:cNvPr id="437" name="楕円 436">
          <a:extLst>
            <a:ext uri="{FF2B5EF4-FFF2-40B4-BE49-F238E27FC236}">
              <a16:creationId xmlns:a16="http://schemas.microsoft.com/office/drawing/2014/main" id="{00000000-0008-0000-0400-0000B5010000}"/>
            </a:ext>
          </a:extLst>
        </xdr:cNvPr>
        <xdr:cNvSpPr/>
      </xdr:nvSpPr>
      <xdr:spPr>
        <a:xfrm>
          <a:off x="16459200" y="12793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73</xdr:row>
      <xdr:rowOff>122445</xdr:rowOff>
    </xdr:from>
    <xdr:ext cx="762000" cy="259045"/>
    <xdr:sp macro="" textlink="">
      <xdr:nvSpPr>
        <xdr:cNvPr id="438" name="公債費以外該当値テキスト">
          <a:extLst>
            <a:ext uri="{FF2B5EF4-FFF2-40B4-BE49-F238E27FC236}">
              <a16:creationId xmlns:a16="http://schemas.microsoft.com/office/drawing/2014/main" id="{00000000-0008-0000-0400-0000B6010000}"/>
            </a:ext>
          </a:extLst>
        </xdr:cNvPr>
        <xdr:cNvSpPr txBox="1"/>
      </xdr:nvSpPr>
      <xdr:spPr>
        <a:xfrm>
          <a:off x="16598900" y="12638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32766</xdr:rowOff>
    </xdr:from>
    <xdr:to>
      <xdr:col>78</xdr:col>
      <xdr:colOff>120650</xdr:colOff>
      <xdr:row>74</xdr:row>
      <xdr:rowOff>134366</xdr:rowOff>
    </xdr:to>
    <xdr:sp macro="" textlink="">
      <xdr:nvSpPr>
        <xdr:cNvPr id="439" name="楕円 438">
          <a:extLst>
            <a:ext uri="{FF2B5EF4-FFF2-40B4-BE49-F238E27FC236}">
              <a16:creationId xmlns:a16="http://schemas.microsoft.com/office/drawing/2014/main" id="{00000000-0008-0000-0400-0000B7010000}"/>
            </a:ext>
          </a:extLst>
        </xdr:cNvPr>
        <xdr:cNvSpPr/>
      </xdr:nvSpPr>
      <xdr:spPr>
        <a:xfrm>
          <a:off x="15621000" y="12720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72</xdr:row>
      <xdr:rowOff>144543</xdr:rowOff>
    </xdr:from>
    <xdr:ext cx="7366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290800" y="124889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73</xdr:row>
      <xdr:rowOff>163068</xdr:rowOff>
    </xdr:from>
    <xdr:to>
      <xdr:col>74</xdr:col>
      <xdr:colOff>31750</xdr:colOff>
      <xdr:row>74</xdr:row>
      <xdr:rowOff>93218</xdr:rowOff>
    </xdr:to>
    <xdr:sp macro="" textlink="">
      <xdr:nvSpPr>
        <xdr:cNvPr id="441" name="楕円 440">
          <a:extLst>
            <a:ext uri="{FF2B5EF4-FFF2-40B4-BE49-F238E27FC236}">
              <a16:creationId xmlns:a16="http://schemas.microsoft.com/office/drawing/2014/main" id="{00000000-0008-0000-0400-0000B9010000}"/>
            </a:ext>
          </a:extLst>
        </xdr:cNvPr>
        <xdr:cNvSpPr/>
      </xdr:nvSpPr>
      <xdr:spPr>
        <a:xfrm>
          <a:off x="14732000" y="12678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103395</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401800" y="12447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73</xdr:row>
      <xdr:rowOff>89916</xdr:rowOff>
    </xdr:from>
    <xdr:to>
      <xdr:col>69</xdr:col>
      <xdr:colOff>142875</xdr:colOff>
      <xdr:row>74</xdr:row>
      <xdr:rowOff>20066</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3843000" y="12605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30243</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512800" y="12374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85344</xdr:rowOff>
    </xdr:from>
    <xdr:to>
      <xdr:col>65</xdr:col>
      <xdr:colOff>53975</xdr:colOff>
      <xdr:row>75</xdr:row>
      <xdr:rowOff>15494</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2954000" y="12772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25671</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623800" y="12541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島根県吉賀町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56485</xdr:rowOff>
    </xdr:from>
    <xdr:to>
      <xdr:col>29</xdr:col>
      <xdr:colOff>127000</xdr:colOff>
      <xdr:row>20</xdr:row>
      <xdr:rowOff>14415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90060"/>
          <a:ext cx="0" cy="150098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157942</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463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14415</xdr:rowOff>
    </xdr:from>
    <xdr:to>
      <xdr:col>30</xdr:col>
      <xdr:colOff>25400</xdr:colOff>
      <xdr:row>20</xdr:row>
      <xdr:rowOff>14415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4910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142862</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56485</xdr:rowOff>
    </xdr:from>
    <xdr:to>
      <xdr:col>30</xdr:col>
      <xdr:colOff>25400</xdr:colOff>
      <xdr:row>11</xdr:row>
      <xdr:rowOff>56485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900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13</xdr:row>
      <xdr:rowOff>36574</xdr:rowOff>
    </xdr:from>
    <xdr:to>
      <xdr:col>29</xdr:col>
      <xdr:colOff>127000</xdr:colOff>
      <xdr:row>14</xdr:row>
      <xdr:rowOff>34966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313049"/>
          <a:ext cx="647700" cy="1698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126557</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9173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173,477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154480</xdr:rowOff>
    </xdr:from>
    <xdr:to>
      <xdr:col>29</xdr:col>
      <xdr:colOff>177800</xdr:colOff>
      <xdr:row>17</xdr:row>
      <xdr:rowOff>84630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453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34966</xdr:rowOff>
    </xdr:from>
    <xdr:to>
      <xdr:col>26</xdr:col>
      <xdr:colOff>50800</xdr:colOff>
      <xdr:row>14</xdr:row>
      <xdr:rowOff>63137</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482891"/>
          <a:ext cx="698500" cy="281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77015</xdr:rowOff>
    </xdr:from>
    <xdr:to>
      <xdr:col>26</xdr:col>
      <xdr:colOff>101600</xdr:colOff>
      <xdr:row>18</xdr:row>
      <xdr:rowOff>7165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392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163392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1256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63137</xdr:rowOff>
    </xdr:from>
    <xdr:to>
      <xdr:col>22</xdr:col>
      <xdr:colOff>114300</xdr:colOff>
      <xdr:row>15</xdr:row>
      <xdr:rowOff>4448</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511062"/>
          <a:ext cx="698500" cy="1127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119009</xdr:rowOff>
    </xdr:from>
    <xdr:to>
      <xdr:col>22</xdr:col>
      <xdr:colOff>165100</xdr:colOff>
      <xdr:row>18</xdr:row>
      <xdr:rowOff>49159</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812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33936</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167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4448</xdr:rowOff>
    </xdr:from>
    <xdr:to>
      <xdr:col>18</xdr:col>
      <xdr:colOff>177800</xdr:colOff>
      <xdr:row>15</xdr:row>
      <xdr:rowOff>145326</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623823"/>
          <a:ext cx="698500" cy="1408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163990</xdr:rowOff>
    </xdr:from>
    <xdr:to>
      <xdr:col>19</xdr:col>
      <xdr:colOff>38100</xdr:colOff>
      <xdr:row>18</xdr:row>
      <xdr:rowOff>94140</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1262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78917</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212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23889</xdr:rowOff>
    </xdr:from>
    <xdr:to>
      <xdr:col>15</xdr:col>
      <xdr:colOff>101600</xdr:colOff>
      <xdr:row>18</xdr:row>
      <xdr:rowOff>125488</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15761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110266</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2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12</xdr:row>
      <xdr:rowOff>157224</xdr:rowOff>
    </xdr:from>
    <xdr:to>
      <xdr:col>29</xdr:col>
      <xdr:colOff>177800</xdr:colOff>
      <xdr:row>13</xdr:row>
      <xdr:rowOff>87374</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2622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12</xdr:row>
      <xdr:rowOff>2301</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107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13</xdr:row>
      <xdr:rowOff>155616</xdr:rowOff>
    </xdr:from>
    <xdr:to>
      <xdr:col>26</xdr:col>
      <xdr:colOff>101600</xdr:colOff>
      <xdr:row>14</xdr:row>
      <xdr:rowOff>85766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4320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12</xdr:row>
      <xdr:rowOff>95943</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2009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12337</xdr:rowOff>
    </xdr:from>
    <xdr:to>
      <xdr:col>22</xdr:col>
      <xdr:colOff>165100</xdr:colOff>
      <xdr:row>14</xdr:row>
      <xdr:rowOff>113937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4602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12</xdr:row>
      <xdr:rowOff>124114</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229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125098</xdr:rowOff>
    </xdr:from>
    <xdr:to>
      <xdr:col>19</xdr:col>
      <xdr:colOff>38100</xdr:colOff>
      <xdr:row>15</xdr:row>
      <xdr:rowOff>55248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5730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65425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341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94526</xdr:rowOff>
    </xdr:from>
    <xdr:to>
      <xdr:col>15</xdr:col>
      <xdr:colOff>101600</xdr:colOff>
      <xdr:row>16</xdr:row>
      <xdr:rowOff>24676</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7139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34853</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4827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253202</xdr:rowOff>
    </xdr:from>
    <xdr:to>
      <xdr:col>29</xdr:col>
      <xdr:colOff>127000</xdr:colOff>
      <xdr:row>38</xdr:row>
      <xdr:rowOff>81105</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77752"/>
          <a:ext cx="0" cy="137095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53182</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520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81105</xdr:rowOff>
    </xdr:from>
    <xdr:to>
      <xdr:col>30</xdr:col>
      <xdr:colOff>25400</xdr:colOff>
      <xdr:row>38</xdr:row>
      <xdr:rowOff>81105</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54870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168129</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921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253202</xdr:rowOff>
    </xdr:from>
    <xdr:to>
      <xdr:col>30</xdr:col>
      <xdr:colOff>25400</xdr:colOff>
      <xdr:row>33</xdr:row>
      <xdr:rowOff>253202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777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65918</xdr:rowOff>
    </xdr:from>
    <xdr:to>
      <xdr:col>29</xdr:col>
      <xdr:colOff>127000</xdr:colOff>
      <xdr:row>35</xdr:row>
      <xdr:rowOff>172689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676268"/>
          <a:ext cx="647700" cy="1067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196059</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8064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223982</xdr:rowOff>
    </xdr:from>
    <xdr:to>
      <xdr:col>29</xdr:col>
      <xdr:colOff>177800</xdr:colOff>
      <xdr:row>35</xdr:row>
      <xdr:rowOff>325582</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343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153647</xdr:rowOff>
    </xdr:from>
    <xdr:to>
      <xdr:col>26</xdr:col>
      <xdr:colOff>50800</xdr:colOff>
      <xdr:row>35</xdr:row>
      <xdr:rowOff>172689</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6763997"/>
          <a:ext cx="698500" cy="190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232738</xdr:rowOff>
    </xdr:from>
    <xdr:to>
      <xdr:col>26</xdr:col>
      <xdr:colOff>101600</xdr:colOff>
      <xdr:row>35</xdr:row>
      <xdr:rowOff>334338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430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319115</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9294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153647</xdr:rowOff>
    </xdr:from>
    <xdr:to>
      <xdr:col>22</xdr:col>
      <xdr:colOff>114300</xdr:colOff>
      <xdr:row>35</xdr:row>
      <xdr:rowOff>260411</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6763997"/>
          <a:ext cx="698500" cy="1067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234025</xdr:rowOff>
    </xdr:from>
    <xdr:to>
      <xdr:col>22</xdr:col>
      <xdr:colOff>165100</xdr:colOff>
      <xdr:row>35</xdr:row>
      <xdr:rowOff>335625</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443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320402</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930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260411</xdr:rowOff>
    </xdr:from>
    <xdr:to>
      <xdr:col>18</xdr:col>
      <xdr:colOff>177800</xdr:colOff>
      <xdr:row>35</xdr:row>
      <xdr:rowOff>267422</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6870761"/>
          <a:ext cx="698500" cy="70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263324</xdr:rowOff>
    </xdr:from>
    <xdr:to>
      <xdr:col>19</xdr:col>
      <xdr:colOff>38100</xdr:colOff>
      <xdr:row>36</xdr:row>
      <xdr:rowOff>22024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736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6801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960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282336</xdr:rowOff>
    </xdr:from>
    <xdr:to>
      <xdr:col>15</xdr:col>
      <xdr:colOff>101600</xdr:colOff>
      <xdr:row>36</xdr:row>
      <xdr:rowOff>41036</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926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25813</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979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15118</xdr:rowOff>
    </xdr:from>
    <xdr:to>
      <xdr:col>29</xdr:col>
      <xdr:colOff>177800</xdr:colOff>
      <xdr:row>35</xdr:row>
      <xdr:rowOff>116718</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6254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203095</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470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121889</xdr:rowOff>
    </xdr:from>
    <xdr:to>
      <xdr:col>26</xdr:col>
      <xdr:colOff>101600</xdr:colOff>
      <xdr:row>35</xdr:row>
      <xdr:rowOff>223489</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7322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233666</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5011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102847</xdr:rowOff>
    </xdr:from>
    <xdr:to>
      <xdr:col>22</xdr:col>
      <xdr:colOff>165100</xdr:colOff>
      <xdr:row>35</xdr:row>
      <xdr:rowOff>204447</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7131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214624</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482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209611</xdr:rowOff>
    </xdr:from>
    <xdr:to>
      <xdr:col>19</xdr:col>
      <xdr:colOff>38100</xdr:colOff>
      <xdr:row>35</xdr:row>
      <xdr:rowOff>311211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8199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321388</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588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216622</xdr:rowOff>
    </xdr:from>
    <xdr:to>
      <xdr:col>15</xdr:col>
      <xdr:colOff>101600</xdr:colOff>
      <xdr:row>35</xdr:row>
      <xdr:rowOff>318222</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8269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328399</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59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島根県吉賀町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5,571
5,371
336.50
7,631,054
7,474,639
80,569
4,287,098
8,469,429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9.7
55.1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38</xdr:row>
      <xdr:rowOff>73677</xdr:rowOff>
    </xdr:from>
    <xdr:ext cx="59541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166581" y="6588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131044</xdr:rowOff>
    </xdr:from>
    <xdr:to>
      <xdr:col>24</xdr:col>
      <xdr:colOff>62865</xdr:colOff>
      <xdr:row>39</xdr:row>
      <xdr:rowOff>61047</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445994"/>
          <a:ext cx="1270" cy="13016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64874</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51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61047</xdr:rowOff>
    </xdr:from>
    <xdr:to>
      <xdr:col>24</xdr:col>
      <xdr:colOff>152400</xdr:colOff>
      <xdr:row>39</xdr:row>
      <xdr:rowOff>61047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47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77721</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221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131044</xdr:rowOff>
    </xdr:from>
    <xdr:to>
      <xdr:col>24</xdr:col>
      <xdr:colOff>152400</xdr:colOff>
      <xdr:row>31</xdr:row>
      <xdr:rowOff>131044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445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155649</xdr:rowOff>
    </xdr:from>
    <xdr:to>
      <xdr:col>24</xdr:col>
      <xdr:colOff>63500</xdr:colOff>
      <xdr:row>34</xdr:row>
      <xdr:rowOff>105859</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813499"/>
          <a:ext cx="838200" cy="121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71716</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24391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93289</xdr:rowOff>
    </xdr:from>
    <xdr:to>
      <xdr:col>24</xdr:col>
      <xdr:colOff>114300</xdr:colOff>
      <xdr:row>37</xdr:row>
      <xdr:rowOff>23439</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26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105859</xdr:rowOff>
    </xdr:from>
    <xdr:to>
      <xdr:col>19</xdr:col>
      <xdr:colOff>177800</xdr:colOff>
      <xdr:row>34</xdr:row>
      <xdr:rowOff>124353</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5935159"/>
          <a:ext cx="889000" cy="18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8570</xdr:rowOff>
    </xdr:from>
    <xdr:to>
      <xdr:col>20</xdr:col>
      <xdr:colOff>38100</xdr:colOff>
      <xdr:row>37</xdr:row>
      <xdr:rowOff>110170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35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101297</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6444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124353</xdr:rowOff>
    </xdr:from>
    <xdr:to>
      <xdr:col>15</xdr:col>
      <xdr:colOff>50800</xdr:colOff>
      <xdr:row>35</xdr:row>
      <xdr:rowOff>46530</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5953653"/>
          <a:ext cx="889000" cy="93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42547</xdr:rowOff>
    </xdr:from>
    <xdr:to>
      <xdr:col>15</xdr:col>
      <xdr:colOff>101600</xdr:colOff>
      <xdr:row>37</xdr:row>
      <xdr:rowOff>144147</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38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135275</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08795" y="6478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46530</xdr:rowOff>
    </xdr:from>
    <xdr:to>
      <xdr:col>10</xdr:col>
      <xdr:colOff>114300</xdr:colOff>
      <xdr:row>35</xdr:row>
      <xdr:rowOff>162461</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047280"/>
          <a:ext cx="889000" cy="115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64531</xdr:rowOff>
    </xdr:from>
    <xdr:to>
      <xdr:col>10</xdr:col>
      <xdr:colOff>165100</xdr:colOff>
      <xdr:row>37</xdr:row>
      <xdr:rowOff>166131</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408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157258</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19795" y="6500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96124</xdr:rowOff>
    </xdr:from>
    <xdr:to>
      <xdr:col>6</xdr:col>
      <xdr:colOff>38100</xdr:colOff>
      <xdr:row>38</xdr:row>
      <xdr:rowOff>26274</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439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17401</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30795" y="65325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104849</xdr:rowOff>
    </xdr:from>
    <xdr:to>
      <xdr:col>24</xdr:col>
      <xdr:colOff>114300</xdr:colOff>
      <xdr:row>34</xdr:row>
      <xdr:rowOff>34999</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762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127726</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614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55059</xdr:rowOff>
    </xdr:from>
    <xdr:to>
      <xdr:col>20</xdr:col>
      <xdr:colOff>38100</xdr:colOff>
      <xdr:row>34</xdr:row>
      <xdr:rowOff>156659</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884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1736</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5659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73553</xdr:rowOff>
    </xdr:from>
    <xdr:to>
      <xdr:col>15</xdr:col>
      <xdr:colOff>101600</xdr:colOff>
      <xdr:row>35</xdr:row>
      <xdr:rowOff>3703</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902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20230</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5678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167180</xdr:rowOff>
    </xdr:from>
    <xdr:to>
      <xdr:col>10</xdr:col>
      <xdr:colOff>165100</xdr:colOff>
      <xdr:row>35</xdr:row>
      <xdr:rowOff>97330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99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33</xdr:row>
      <xdr:rowOff>113857</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5771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111661</xdr:rowOff>
    </xdr:from>
    <xdr:to>
      <xdr:col>6</xdr:col>
      <xdr:colOff>38100</xdr:colOff>
      <xdr:row>36</xdr:row>
      <xdr:rowOff>41811</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112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58338</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58876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6959</xdr:rowOff>
    </xdr:from>
    <xdr:to>
      <xdr:col>24</xdr:col>
      <xdr:colOff>62865</xdr:colOff>
      <xdr:row>59</xdr:row>
      <xdr:rowOff>550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50909"/>
          <a:ext cx="1270" cy="1365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4377</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119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550</xdr:rowOff>
    </xdr:from>
    <xdr:to>
      <xdr:col>24</xdr:col>
      <xdr:colOff>152400</xdr:colOff>
      <xdr:row>59</xdr:row>
      <xdr:rowOff>550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116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125086</xdr:rowOff>
    </xdr:from>
    <xdr:ext cx="690189"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2613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1,849,200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6959</xdr:rowOff>
    </xdr:from>
    <xdr:to>
      <xdr:col>24</xdr:col>
      <xdr:colOff>152400</xdr:colOff>
      <xdr:row>51</xdr:row>
      <xdr:rowOff>6959</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50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80104</xdr:rowOff>
    </xdr:from>
    <xdr:to>
      <xdr:col>24</xdr:col>
      <xdr:colOff>63500</xdr:colOff>
      <xdr:row>58</xdr:row>
      <xdr:rowOff>81500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3797300" y="10024204"/>
          <a:ext cx="838200" cy="1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19807</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9639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41380</xdr:rowOff>
    </xdr:from>
    <xdr:to>
      <xdr:col>24</xdr:col>
      <xdr:colOff>114300</xdr:colOff>
      <xdr:row>58</xdr:row>
      <xdr:rowOff>142980</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98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80104</xdr:rowOff>
    </xdr:from>
    <xdr:to>
      <xdr:col>19</xdr:col>
      <xdr:colOff>177800</xdr:colOff>
      <xdr:row>58</xdr:row>
      <xdr:rowOff>99343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10024204"/>
          <a:ext cx="889000" cy="19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51132</xdr:rowOff>
    </xdr:from>
    <xdr:to>
      <xdr:col>20</xdr:col>
      <xdr:colOff>38100</xdr:colOff>
      <xdr:row>58</xdr:row>
      <xdr:rowOff>152732</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995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143859</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497795" y="10087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99343</xdr:rowOff>
    </xdr:from>
    <xdr:to>
      <xdr:col>15</xdr:col>
      <xdr:colOff>50800</xdr:colOff>
      <xdr:row>58</xdr:row>
      <xdr:rowOff>106077</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10043443"/>
          <a:ext cx="889000" cy="6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55380</xdr:rowOff>
    </xdr:from>
    <xdr:to>
      <xdr:col>15</xdr:col>
      <xdr:colOff>101600</xdr:colOff>
      <xdr:row>58</xdr:row>
      <xdr:rowOff>156980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999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148107</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08795" y="10092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106077</xdr:rowOff>
    </xdr:from>
    <xdr:to>
      <xdr:col>10</xdr:col>
      <xdr:colOff>114300</xdr:colOff>
      <xdr:row>58</xdr:row>
      <xdr:rowOff>110436</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10050177"/>
          <a:ext cx="889000" cy="4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65801</xdr:rowOff>
    </xdr:from>
    <xdr:to>
      <xdr:col>10</xdr:col>
      <xdr:colOff>165100</xdr:colOff>
      <xdr:row>58</xdr:row>
      <xdr:rowOff>167401</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10009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158528</xdr:rowOff>
    </xdr:from>
    <xdr:ext cx="59901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19795" y="101026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79097</xdr:rowOff>
    </xdr:from>
    <xdr:to>
      <xdr:col>6</xdr:col>
      <xdr:colOff>38100</xdr:colOff>
      <xdr:row>59</xdr:row>
      <xdr:rowOff>9247</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1002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59</xdr:row>
      <xdr:rowOff>374</xdr:rowOff>
    </xdr:from>
    <xdr:ext cx="59901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30795" y="101159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30700</xdr:rowOff>
    </xdr:from>
    <xdr:to>
      <xdr:col>24</xdr:col>
      <xdr:colOff>114300</xdr:colOff>
      <xdr:row>58</xdr:row>
      <xdr:rowOff>132300</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9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161527</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762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29304</xdr:rowOff>
    </xdr:from>
    <xdr:to>
      <xdr:col>20</xdr:col>
      <xdr:colOff>38100</xdr:colOff>
      <xdr:row>58</xdr:row>
      <xdr:rowOff>130904</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973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147431</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748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48543</xdr:rowOff>
    </xdr:from>
    <xdr:to>
      <xdr:col>15</xdr:col>
      <xdr:colOff>101600</xdr:colOff>
      <xdr:row>58</xdr:row>
      <xdr:rowOff>150143</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992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166670</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97678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55277</xdr:rowOff>
    </xdr:from>
    <xdr:to>
      <xdr:col>10</xdr:col>
      <xdr:colOff>165100</xdr:colOff>
      <xdr:row>58</xdr:row>
      <xdr:rowOff>156877</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999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1954</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19795" y="9774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59636</xdr:rowOff>
    </xdr:from>
    <xdr:to>
      <xdr:col>6</xdr:col>
      <xdr:colOff>38100</xdr:colOff>
      <xdr:row>58</xdr:row>
      <xdr:rowOff>161236</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10003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6313</xdr:rowOff>
    </xdr:from>
    <xdr:ext cx="599010"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30795" y="9778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30874</xdr:rowOff>
    </xdr:from>
    <xdr:to>
      <xdr:col>24</xdr:col>
      <xdr:colOff>62865</xdr:colOff>
      <xdr:row>79</xdr:row>
      <xdr:rowOff>31965</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032374"/>
          <a:ext cx="1270" cy="15441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35792</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803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31965</xdr:rowOff>
    </xdr:from>
    <xdr:to>
      <xdr:col>24</xdr:col>
      <xdr:colOff>152400</xdr:colOff>
      <xdr:row>79</xdr:row>
      <xdr:rowOff>31965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7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149001</xdr:rowOff>
    </xdr:from>
    <xdr:ext cx="599010"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807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30874</xdr:rowOff>
    </xdr:from>
    <xdr:to>
      <xdr:col>24</xdr:col>
      <xdr:colOff>152400</xdr:colOff>
      <xdr:row>70</xdr:row>
      <xdr:rowOff>30874</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032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65481</xdr:rowOff>
    </xdr:from>
    <xdr:to>
      <xdr:col>24</xdr:col>
      <xdr:colOff>63500</xdr:colOff>
      <xdr:row>78</xdr:row>
      <xdr:rowOff>49543</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267131"/>
          <a:ext cx="838200" cy="155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43133</xdr:rowOff>
    </xdr:from>
    <xdr:ext cx="534377"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2447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64706</xdr:rowOff>
    </xdr:from>
    <xdr:to>
      <xdr:col>24</xdr:col>
      <xdr:colOff>114300</xdr:colOff>
      <xdr:row>77</xdr:row>
      <xdr:rowOff>166306</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66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22276</xdr:rowOff>
    </xdr:from>
    <xdr:to>
      <xdr:col>19</xdr:col>
      <xdr:colOff>177800</xdr:colOff>
      <xdr:row>78</xdr:row>
      <xdr:rowOff>49543</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3395376"/>
          <a:ext cx="889000" cy="27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127152</xdr:rowOff>
    </xdr:from>
    <xdr:to>
      <xdr:col>20</xdr:col>
      <xdr:colOff>38100</xdr:colOff>
      <xdr:row>78</xdr:row>
      <xdr:rowOff>57302</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328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73829</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30111" y="13104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22276</xdr:rowOff>
    </xdr:from>
    <xdr:to>
      <xdr:col>15</xdr:col>
      <xdr:colOff>50800</xdr:colOff>
      <xdr:row>78</xdr:row>
      <xdr:rowOff>78282</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3395376"/>
          <a:ext cx="889000" cy="56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107314</xdr:rowOff>
    </xdr:from>
    <xdr:to>
      <xdr:col>15</xdr:col>
      <xdr:colOff>101600</xdr:colOff>
      <xdr:row>78</xdr:row>
      <xdr:rowOff>37464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30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53991</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41111" y="13084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134493</xdr:rowOff>
    </xdr:from>
    <xdr:to>
      <xdr:col>10</xdr:col>
      <xdr:colOff>114300</xdr:colOff>
      <xdr:row>78</xdr:row>
      <xdr:rowOff>78282</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3336143"/>
          <a:ext cx="889000" cy="1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101727</xdr:rowOff>
    </xdr:from>
    <xdr:to>
      <xdr:col>10</xdr:col>
      <xdr:colOff>165100</xdr:colOff>
      <xdr:row>78</xdr:row>
      <xdr:rowOff>31877</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303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48404</xdr:rowOff>
    </xdr:from>
    <xdr:ext cx="534377"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52111" y="13078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147993</xdr:rowOff>
    </xdr:from>
    <xdr:to>
      <xdr:col>6</xdr:col>
      <xdr:colOff>38100</xdr:colOff>
      <xdr:row>78</xdr:row>
      <xdr:rowOff>78143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349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69270</xdr:rowOff>
    </xdr:from>
    <xdr:ext cx="534377"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63111" y="13442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14681</xdr:rowOff>
    </xdr:from>
    <xdr:to>
      <xdr:col>24</xdr:col>
      <xdr:colOff>114300</xdr:colOff>
      <xdr:row>77</xdr:row>
      <xdr:rowOff>116281</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216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37558</xdr:rowOff>
    </xdr:from>
    <xdr:ext cx="534377"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067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170193</xdr:rowOff>
    </xdr:from>
    <xdr:to>
      <xdr:col>20</xdr:col>
      <xdr:colOff>38100</xdr:colOff>
      <xdr:row>78</xdr:row>
      <xdr:rowOff>100343</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37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91470</xdr:rowOff>
    </xdr:from>
    <xdr:ext cx="534377"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30111" y="13464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142926</xdr:rowOff>
    </xdr:from>
    <xdr:to>
      <xdr:col>15</xdr:col>
      <xdr:colOff>101600</xdr:colOff>
      <xdr:row>78</xdr:row>
      <xdr:rowOff>73076</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344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64203</xdr:rowOff>
    </xdr:from>
    <xdr:ext cx="534377"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41111" y="13437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27482</xdr:rowOff>
    </xdr:from>
    <xdr:to>
      <xdr:col>10</xdr:col>
      <xdr:colOff>165100</xdr:colOff>
      <xdr:row>78</xdr:row>
      <xdr:rowOff>129082</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400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120209</xdr:rowOff>
    </xdr:from>
    <xdr:ext cx="534377"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52111" y="13493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83693</xdr:rowOff>
    </xdr:from>
    <xdr:to>
      <xdr:col>6</xdr:col>
      <xdr:colOff>38100</xdr:colOff>
      <xdr:row>78</xdr:row>
      <xdr:rowOff>13843</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285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30370</xdr:rowOff>
    </xdr:from>
    <xdr:ext cx="534377"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63111" y="13060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103733</xdr:rowOff>
    </xdr:from>
    <xdr:to>
      <xdr:col>24</xdr:col>
      <xdr:colOff>62865</xdr:colOff>
      <xdr:row>98</xdr:row>
      <xdr:rowOff>57764</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534233"/>
          <a:ext cx="1270" cy="13256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61591</xdr:rowOff>
    </xdr:from>
    <xdr:ext cx="534377"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863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57764</xdr:rowOff>
    </xdr:from>
    <xdr:to>
      <xdr:col>24</xdr:col>
      <xdr:colOff>152400</xdr:colOff>
      <xdr:row>98</xdr:row>
      <xdr:rowOff>57764</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859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50410</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309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103733</xdr:rowOff>
    </xdr:from>
    <xdr:to>
      <xdr:col>24</xdr:col>
      <xdr:colOff>152400</xdr:colOff>
      <xdr:row>90</xdr:row>
      <xdr:rowOff>103733</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534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90</xdr:row>
      <xdr:rowOff>72405</xdr:rowOff>
    </xdr:from>
    <xdr:to>
      <xdr:col>24</xdr:col>
      <xdr:colOff>63500</xdr:colOff>
      <xdr:row>90</xdr:row>
      <xdr:rowOff>103733</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3797300" y="15502905"/>
          <a:ext cx="838200" cy="31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137355</xdr:rowOff>
    </xdr:from>
    <xdr:ext cx="534377"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64251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158928</xdr:rowOff>
    </xdr:from>
    <xdr:to>
      <xdr:col>24</xdr:col>
      <xdr:colOff>114300</xdr:colOff>
      <xdr:row>96</xdr:row>
      <xdr:rowOff>89078</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446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90</xdr:row>
      <xdr:rowOff>72405</xdr:rowOff>
    </xdr:from>
    <xdr:to>
      <xdr:col>19</xdr:col>
      <xdr:colOff>177800</xdr:colOff>
      <xdr:row>91</xdr:row>
      <xdr:rowOff>91379</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2908300" y="15502905"/>
          <a:ext cx="889000" cy="190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45825</xdr:rowOff>
    </xdr:from>
    <xdr:to>
      <xdr:col>20</xdr:col>
      <xdr:colOff>38100</xdr:colOff>
      <xdr:row>96</xdr:row>
      <xdr:rowOff>147425</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505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138552</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530111" y="16597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90</xdr:row>
      <xdr:rowOff>80330</xdr:rowOff>
    </xdr:from>
    <xdr:to>
      <xdr:col>15</xdr:col>
      <xdr:colOff>50800</xdr:colOff>
      <xdr:row>91</xdr:row>
      <xdr:rowOff>91379</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a:off x="2019300" y="15510830"/>
          <a:ext cx="889000" cy="182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105305</xdr:rowOff>
    </xdr:from>
    <xdr:to>
      <xdr:col>15</xdr:col>
      <xdr:colOff>101600</xdr:colOff>
      <xdr:row>97</xdr:row>
      <xdr:rowOff>35455</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564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26582</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41111" y="16657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90</xdr:row>
      <xdr:rowOff>80330</xdr:rowOff>
    </xdr:from>
    <xdr:to>
      <xdr:col>10</xdr:col>
      <xdr:colOff>114300</xdr:colOff>
      <xdr:row>92</xdr:row>
      <xdr:rowOff>56707</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1130300" y="15510830"/>
          <a:ext cx="889000" cy="319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161846</xdr:rowOff>
    </xdr:from>
    <xdr:to>
      <xdr:col>10</xdr:col>
      <xdr:colOff>165100</xdr:colOff>
      <xdr:row>96</xdr:row>
      <xdr:rowOff>91996</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449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83123</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52111" y="16542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42973</xdr:rowOff>
    </xdr:from>
    <xdr:to>
      <xdr:col>6</xdr:col>
      <xdr:colOff>38100</xdr:colOff>
      <xdr:row>97</xdr:row>
      <xdr:rowOff>144573</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67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135700</xdr:rowOff>
    </xdr:from>
    <xdr:ext cx="534377"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63111" y="16766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90</xdr:row>
      <xdr:rowOff>52933</xdr:rowOff>
    </xdr:from>
    <xdr:to>
      <xdr:col>24</xdr:col>
      <xdr:colOff>114300</xdr:colOff>
      <xdr:row>90</xdr:row>
      <xdr:rowOff>154533</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5483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90</xdr:row>
      <xdr:rowOff>5960</xdr:rowOff>
    </xdr:from>
    <xdr:ext cx="599010"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5436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90</xdr:row>
      <xdr:rowOff>21605</xdr:rowOff>
    </xdr:from>
    <xdr:to>
      <xdr:col>20</xdr:col>
      <xdr:colOff>38100</xdr:colOff>
      <xdr:row>90</xdr:row>
      <xdr:rowOff>123205</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5452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88</xdr:row>
      <xdr:rowOff>139732</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497795" y="152273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91</xdr:row>
      <xdr:rowOff>40579</xdr:rowOff>
    </xdr:from>
    <xdr:to>
      <xdr:col>15</xdr:col>
      <xdr:colOff>101600</xdr:colOff>
      <xdr:row>91</xdr:row>
      <xdr:rowOff>142179</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5642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89</xdr:row>
      <xdr:rowOff>158706</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08795" y="15417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90</xdr:row>
      <xdr:rowOff>29530</xdr:rowOff>
    </xdr:from>
    <xdr:to>
      <xdr:col>10</xdr:col>
      <xdr:colOff>165100</xdr:colOff>
      <xdr:row>90</xdr:row>
      <xdr:rowOff>131130</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546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88</xdr:row>
      <xdr:rowOff>147657</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19795" y="15235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92</xdr:row>
      <xdr:rowOff>5907</xdr:rowOff>
    </xdr:from>
    <xdr:to>
      <xdr:col>6</xdr:col>
      <xdr:colOff>38100</xdr:colOff>
      <xdr:row>92</xdr:row>
      <xdr:rowOff>107507</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5779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90</xdr:row>
      <xdr:rowOff>124034</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30795" y="15554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137444</xdr:rowOff>
    </xdr:from>
    <xdr:to>
      <xdr:col>54</xdr:col>
      <xdr:colOff>189865</xdr:colOff>
      <xdr:row>37</xdr:row>
      <xdr:rowOff>117831</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280944"/>
          <a:ext cx="1270" cy="1180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121658</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465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117831</xdr:rowOff>
    </xdr:from>
    <xdr:to>
      <xdr:col>55</xdr:col>
      <xdr:colOff>88900</xdr:colOff>
      <xdr:row>37</xdr:row>
      <xdr:rowOff>117831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461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84121</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5056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137444</xdr:rowOff>
    </xdr:from>
    <xdr:to>
      <xdr:col>55</xdr:col>
      <xdr:colOff>88900</xdr:colOff>
      <xdr:row>30</xdr:row>
      <xdr:rowOff>137444</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280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21704</xdr:rowOff>
    </xdr:from>
    <xdr:to>
      <xdr:col>55</xdr:col>
      <xdr:colOff>0</xdr:colOff>
      <xdr:row>33</xdr:row>
      <xdr:rowOff>19384</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9639300" y="5508104"/>
          <a:ext cx="838200" cy="169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34252</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03500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55825</xdr:rowOff>
    </xdr:from>
    <xdr:to>
      <xdr:col>55</xdr:col>
      <xdr:colOff>50800</xdr:colOff>
      <xdr:row>35</xdr:row>
      <xdr:rowOff>157425</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056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32</xdr:row>
      <xdr:rowOff>21704</xdr:rowOff>
    </xdr:from>
    <xdr:to>
      <xdr:col>50</xdr:col>
      <xdr:colOff>114300</xdr:colOff>
      <xdr:row>33</xdr:row>
      <xdr:rowOff>100495</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8750300" y="5508104"/>
          <a:ext cx="889000" cy="250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127183</xdr:rowOff>
    </xdr:from>
    <xdr:to>
      <xdr:col>50</xdr:col>
      <xdr:colOff>165100</xdr:colOff>
      <xdr:row>36</xdr:row>
      <xdr:rowOff>57333</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127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48460</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6220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100495</xdr:rowOff>
    </xdr:from>
    <xdr:to>
      <xdr:col>45</xdr:col>
      <xdr:colOff>177800</xdr:colOff>
      <xdr:row>34</xdr:row>
      <xdr:rowOff>53342</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7861300" y="5758345"/>
          <a:ext cx="889000" cy="124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136232</xdr:rowOff>
    </xdr:from>
    <xdr:to>
      <xdr:col>46</xdr:col>
      <xdr:colOff>38100</xdr:colOff>
      <xdr:row>36</xdr:row>
      <xdr:rowOff>66382</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136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57509</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6229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53929</xdr:rowOff>
    </xdr:from>
    <xdr:to>
      <xdr:col>41</xdr:col>
      <xdr:colOff>50800</xdr:colOff>
      <xdr:row>34</xdr:row>
      <xdr:rowOff>53342</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6972300" y="5540329"/>
          <a:ext cx="889000" cy="342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2310</xdr:rowOff>
    </xdr:from>
    <xdr:to>
      <xdr:col>41</xdr:col>
      <xdr:colOff>101600</xdr:colOff>
      <xdr:row>36</xdr:row>
      <xdr:rowOff>103910</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174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95037</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6267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122771</xdr:rowOff>
    </xdr:from>
    <xdr:to>
      <xdr:col>36</xdr:col>
      <xdr:colOff>165100</xdr:colOff>
      <xdr:row>34</xdr:row>
      <xdr:rowOff>52921</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5780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44048</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672795" y="5873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140034</xdr:rowOff>
    </xdr:from>
    <xdr:to>
      <xdr:col>55</xdr:col>
      <xdr:colOff>50800</xdr:colOff>
      <xdr:row>33</xdr:row>
      <xdr:rowOff>70184</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5626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31</xdr:row>
      <xdr:rowOff>162911</xdr:rowOff>
    </xdr:from>
    <xdr:ext cx="599010"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5477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31</xdr:row>
      <xdr:rowOff>142354</xdr:rowOff>
    </xdr:from>
    <xdr:to>
      <xdr:col>50</xdr:col>
      <xdr:colOff>165100</xdr:colOff>
      <xdr:row>32</xdr:row>
      <xdr:rowOff>72504</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5457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30</xdr:row>
      <xdr:rowOff>89031</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39795" y="5232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33</xdr:row>
      <xdr:rowOff>49695</xdr:rowOff>
    </xdr:from>
    <xdr:to>
      <xdr:col>46</xdr:col>
      <xdr:colOff>38100</xdr:colOff>
      <xdr:row>33</xdr:row>
      <xdr:rowOff>151295</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5707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31</xdr:row>
      <xdr:rowOff>167822</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50795" y="5482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2542</xdr:rowOff>
    </xdr:from>
    <xdr:to>
      <xdr:col>41</xdr:col>
      <xdr:colOff>101600</xdr:colOff>
      <xdr:row>34</xdr:row>
      <xdr:rowOff>104142</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5831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120669</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61795" y="5607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3129</xdr:rowOff>
    </xdr:from>
    <xdr:to>
      <xdr:col>36</xdr:col>
      <xdr:colOff>165100</xdr:colOff>
      <xdr:row>32</xdr:row>
      <xdr:rowOff>104729</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5489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121256</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672795" y="5264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00000000-0008-0000-06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56753</xdr:rowOff>
    </xdr:from>
    <xdr:to>
      <xdr:col>54</xdr:col>
      <xdr:colOff>189865</xdr:colOff>
      <xdr:row>59</xdr:row>
      <xdr:rowOff>88834</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10475595" y="8800703"/>
          <a:ext cx="1270" cy="14036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92661</xdr:rowOff>
    </xdr:from>
    <xdr:ext cx="469744" cy="259045"/>
    <xdr:sp macro="" textlink="">
      <xdr:nvSpPr>
        <xdr:cNvPr id="347" name="普通建設事業費最小値テキスト">
          <a:extLst>
            <a:ext uri="{FF2B5EF4-FFF2-40B4-BE49-F238E27FC236}">
              <a16:creationId xmlns:a16="http://schemas.microsoft.com/office/drawing/2014/main" id="{00000000-0008-0000-0600-00005B010000}"/>
            </a:ext>
          </a:extLst>
        </xdr:cNvPr>
        <xdr:cNvSpPr txBox="1"/>
      </xdr:nvSpPr>
      <xdr:spPr>
        <a:xfrm>
          <a:off x="10528300" y="10208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88834</xdr:rowOff>
    </xdr:from>
    <xdr:to>
      <xdr:col>55</xdr:col>
      <xdr:colOff>88900</xdr:colOff>
      <xdr:row>59</xdr:row>
      <xdr:rowOff>88834</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10204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3430</xdr:rowOff>
    </xdr:from>
    <xdr:ext cx="690189" cy="259045"/>
    <xdr:sp macro="" textlink="">
      <xdr:nvSpPr>
        <xdr:cNvPr id="349" name="普通建設事業費最大値テキスト">
          <a:extLst>
            <a:ext uri="{FF2B5EF4-FFF2-40B4-BE49-F238E27FC236}">
              <a16:creationId xmlns:a16="http://schemas.microsoft.com/office/drawing/2014/main" id="{00000000-0008-0000-0600-00005D010000}"/>
            </a:ext>
          </a:extLst>
        </xdr:cNvPr>
        <xdr:cNvSpPr txBox="1"/>
      </xdr:nvSpPr>
      <xdr:spPr>
        <a:xfrm>
          <a:off x="10528300" y="857593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1,298,698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56753</xdr:rowOff>
    </xdr:from>
    <xdr:to>
      <xdr:col>55</xdr:col>
      <xdr:colOff>88900</xdr:colOff>
      <xdr:row>51</xdr:row>
      <xdr:rowOff>56753</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88007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84981</xdr:rowOff>
    </xdr:from>
    <xdr:to>
      <xdr:col>55</xdr:col>
      <xdr:colOff>0</xdr:colOff>
      <xdr:row>58</xdr:row>
      <xdr:rowOff>108299</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9639300" y="10029081"/>
          <a:ext cx="838200" cy="23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49985</xdr:rowOff>
    </xdr:from>
    <xdr:ext cx="599010" cy="259045"/>
    <xdr:sp macro="" textlink="">
      <xdr:nvSpPr>
        <xdr:cNvPr id="352" name="普通建設事業費平均値テキスト">
          <a:extLst>
            <a:ext uri="{FF2B5EF4-FFF2-40B4-BE49-F238E27FC236}">
              <a16:creationId xmlns:a16="http://schemas.microsoft.com/office/drawing/2014/main" id="{00000000-0008-0000-0600-000060010000}"/>
            </a:ext>
          </a:extLst>
        </xdr:cNvPr>
        <xdr:cNvSpPr txBox="1"/>
      </xdr:nvSpPr>
      <xdr:spPr>
        <a:xfrm>
          <a:off x="10528300" y="99940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71558</xdr:rowOff>
    </xdr:from>
    <xdr:to>
      <xdr:col>55</xdr:col>
      <xdr:colOff>50800</xdr:colOff>
      <xdr:row>59</xdr:row>
      <xdr:rowOff>1708</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10426700" y="10015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80242</xdr:rowOff>
    </xdr:from>
    <xdr:to>
      <xdr:col>50</xdr:col>
      <xdr:colOff>114300</xdr:colOff>
      <xdr:row>58</xdr:row>
      <xdr:rowOff>84981</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8750300" y="10024342"/>
          <a:ext cx="889000" cy="4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80282</xdr:rowOff>
    </xdr:from>
    <xdr:to>
      <xdr:col>50</xdr:col>
      <xdr:colOff>165100</xdr:colOff>
      <xdr:row>59</xdr:row>
      <xdr:rowOff>10432</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9588500" y="10024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1559</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339795" y="10117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170676</xdr:rowOff>
    </xdr:from>
    <xdr:to>
      <xdr:col>45</xdr:col>
      <xdr:colOff>177800</xdr:colOff>
      <xdr:row>58</xdr:row>
      <xdr:rowOff>80242</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7861300" y="9943326"/>
          <a:ext cx="889000" cy="81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97996</xdr:rowOff>
    </xdr:from>
    <xdr:to>
      <xdr:col>46</xdr:col>
      <xdr:colOff>38100</xdr:colOff>
      <xdr:row>59</xdr:row>
      <xdr:rowOff>28146</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8699500" y="10042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19273</xdr:rowOff>
    </xdr:from>
    <xdr:ext cx="59901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450795" y="10134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170676</xdr:rowOff>
    </xdr:from>
    <xdr:to>
      <xdr:col>41</xdr:col>
      <xdr:colOff>50800</xdr:colOff>
      <xdr:row>58</xdr:row>
      <xdr:rowOff>83807</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flipV="1">
          <a:off x="6972300" y="9943326"/>
          <a:ext cx="889000" cy="84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86664</xdr:rowOff>
    </xdr:from>
    <xdr:to>
      <xdr:col>41</xdr:col>
      <xdr:colOff>101600</xdr:colOff>
      <xdr:row>59</xdr:row>
      <xdr:rowOff>16814</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7810500" y="10030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7941</xdr:rowOff>
    </xdr:from>
    <xdr:ext cx="59901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561795" y="10123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81797</xdr:rowOff>
    </xdr:from>
    <xdr:to>
      <xdr:col>36</xdr:col>
      <xdr:colOff>165100</xdr:colOff>
      <xdr:row>59</xdr:row>
      <xdr:rowOff>11947</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921500" y="10025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3074</xdr:rowOff>
    </xdr:from>
    <xdr:ext cx="59901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672795" y="10118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57499</xdr:rowOff>
    </xdr:from>
    <xdr:to>
      <xdr:col>55</xdr:col>
      <xdr:colOff>50800</xdr:colOff>
      <xdr:row>58</xdr:row>
      <xdr:rowOff>159099</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10426700" y="10001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80376</xdr:rowOff>
    </xdr:from>
    <xdr:ext cx="599010" cy="259045"/>
    <xdr:sp macro="" textlink="">
      <xdr:nvSpPr>
        <xdr:cNvPr id="371" name="普通建設事業費該当値テキスト">
          <a:extLst>
            <a:ext uri="{FF2B5EF4-FFF2-40B4-BE49-F238E27FC236}">
              <a16:creationId xmlns:a16="http://schemas.microsoft.com/office/drawing/2014/main" id="{00000000-0008-0000-0600-000073010000}"/>
            </a:ext>
          </a:extLst>
        </xdr:cNvPr>
        <xdr:cNvSpPr txBox="1"/>
      </xdr:nvSpPr>
      <xdr:spPr>
        <a:xfrm>
          <a:off x="10528300" y="9853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34181</xdr:rowOff>
    </xdr:from>
    <xdr:to>
      <xdr:col>50</xdr:col>
      <xdr:colOff>165100</xdr:colOff>
      <xdr:row>58</xdr:row>
      <xdr:rowOff>135781</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9588500" y="9978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152308</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339795" y="9753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29442</xdr:rowOff>
    </xdr:from>
    <xdr:to>
      <xdr:col>46</xdr:col>
      <xdr:colOff>38100</xdr:colOff>
      <xdr:row>58</xdr:row>
      <xdr:rowOff>131042</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8699500" y="9973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147569</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450795" y="9748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119876</xdr:rowOff>
    </xdr:from>
    <xdr:to>
      <xdr:col>41</xdr:col>
      <xdr:colOff>101600</xdr:colOff>
      <xdr:row>58</xdr:row>
      <xdr:rowOff>50026</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810500" y="9892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66553</xdr:rowOff>
    </xdr:from>
    <xdr:ext cx="599010"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7561795" y="9667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33007</xdr:rowOff>
    </xdr:from>
    <xdr:to>
      <xdr:col>36</xdr:col>
      <xdr:colOff>165100</xdr:colOff>
      <xdr:row>58</xdr:row>
      <xdr:rowOff>134607</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921500" y="9977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151134</xdr:rowOff>
    </xdr:from>
    <xdr:ext cx="599010"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672795" y="9752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145792</xdr:rowOff>
    </xdr:from>
    <xdr:to>
      <xdr:col>54</xdr:col>
      <xdr:colOff>189865</xdr:colOff>
      <xdr:row>78</xdr:row>
      <xdr:rowOff>139700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318742"/>
          <a:ext cx="1270" cy="1194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92469</xdr:rowOff>
    </xdr:from>
    <xdr:ext cx="599010"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20939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522,335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145792</xdr:rowOff>
    </xdr:from>
    <xdr:to>
      <xdr:col>55</xdr:col>
      <xdr:colOff>88900</xdr:colOff>
      <xdr:row>71</xdr:row>
      <xdr:rowOff>145792</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318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108302</xdr:rowOff>
    </xdr:from>
    <xdr:to>
      <xdr:col>55</xdr:col>
      <xdr:colOff>0</xdr:colOff>
      <xdr:row>78</xdr:row>
      <xdr:rowOff>120712</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9639300" y="13481402"/>
          <a:ext cx="838200" cy="12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30256</xdr:rowOff>
    </xdr:from>
    <xdr:ext cx="534377"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2319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7379</xdr:rowOff>
    </xdr:from>
    <xdr:to>
      <xdr:col>55</xdr:col>
      <xdr:colOff>50800</xdr:colOff>
      <xdr:row>78</xdr:row>
      <xdr:rowOff>108979</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380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108302</xdr:rowOff>
    </xdr:from>
    <xdr:to>
      <xdr:col>50</xdr:col>
      <xdr:colOff>114300</xdr:colOff>
      <xdr:row>78</xdr:row>
      <xdr:rowOff>136713</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8750300" y="13481402"/>
          <a:ext cx="889000" cy="28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11441</xdr:rowOff>
    </xdr:from>
    <xdr:to>
      <xdr:col>50</xdr:col>
      <xdr:colOff>165100</xdr:colOff>
      <xdr:row>78</xdr:row>
      <xdr:rowOff>113041</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384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129568</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3159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130339</xdr:rowOff>
    </xdr:from>
    <xdr:to>
      <xdr:col>45</xdr:col>
      <xdr:colOff>177800</xdr:colOff>
      <xdr:row>78</xdr:row>
      <xdr:rowOff>136713</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7861300" y="13503439"/>
          <a:ext cx="889000" cy="6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23854</xdr:rowOff>
    </xdr:from>
    <xdr:to>
      <xdr:col>46</xdr:col>
      <xdr:colOff>38100</xdr:colOff>
      <xdr:row>78</xdr:row>
      <xdr:rowOff>125454</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396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141981</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3172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90731</xdr:rowOff>
    </xdr:from>
    <xdr:to>
      <xdr:col>41</xdr:col>
      <xdr:colOff>50800</xdr:colOff>
      <xdr:row>78</xdr:row>
      <xdr:rowOff>130339</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6972300" y="13463831"/>
          <a:ext cx="889000" cy="39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26202</xdr:rowOff>
    </xdr:from>
    <xdr:to>
      <xdr:col>41</xdr:col>
      <xdr:colOff>101600</xdr:colOff>
      <xdr:row>78</xdr:row>
      <xdr:rowOff>127802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39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144329</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3174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6922</xdr:rowOff>
    </xdr:from>
    <xdr:to>
      <xdr:col>36</xdr:col>
      <xdr:colOff>165100</xdr:colOff>
      <xdr:row>78</xdr:row>
      <xdr:rowOff>108522</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380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125049</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3155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69912</xdr:rowOff>
    </xdr:from>
    <xdr:to>
      <xdr:col>55</xdr:col>
      <xdr:colOff>50800</xdr:colOff>
      <xdr:row>79</xdr:row>
      <xdr:rowOff>62</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443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157255</xdr:rowOff>
    </xdr:from>
    <xdr:ext cx="469744"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358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57502</xdr:rowOff>
    </xdr:from>
    <xdr:to>
      <xdr:col>50</xdr:col>
      <xdr:colOff>165100</xdr:colOff>
      <xdr:row>78</xdr:row>
      <xdr:rowOff>159102</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430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150229</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372111" y="13523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85913</xdr:rowOff>
    </xdr:from>
    <xdr:to>
      <xdr:col>46</xdr:col>
      <xdr:colOff>38100</xdr:colOff>
      <xdr:row>79</xdr:row>
      <xdr:rowOff>16063</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459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7190</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15428" y="13551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79539</xdr:rowOff>
    </xdr:from>
    <xdr:to>
      <xdr:col>41</xdr:col>
      <xdr:colOff>101600</xdr:colOff>
      <xdr:row>79</xdr:row>
      <xdr:rowOff>9689</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452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816</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626428" y="13545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39931</xdr:rowOff>
    </xdr:from>
    <xdr:to>
      <xdr:col>36</xdr:col>
      <xdr:colOff>165100</xdr:colOff>
      <xdr:row>78</xdr:row>
      <xdr:rowOff>141531</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413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132658</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05111" y="13505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a:extLst>
            <a:ext uri="{FF2B5EF4-FFF2-40B4-BE49-F238E27FC236}">
              <a16:creationId xmlns:a16="http://schemas.microsoft.com/office/drawing/2014/main" id="{00000000-0008-0000-06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99316</xdr:rowOff>
    </xdr:from>
    <xdr:to>
      <xdr:col>54</xdr:col>
      <xdr:colOff>189865</xdr:colOff>
      <xdr:row>99</xdr:row>
      <xdr:rowOff>28549</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10475595" y="15529816"/>
          <a:ext cx="1270" cy="14722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32376</xdr:rowOff>
    </xdr:from>
    <xdr:ext cx="469744" cy="259045"/>
    <xdr:sp macro="" textlink="">
      <xdr:nvSpPr>
        <xdr:cNvPr id="459" name="普通建設事業費 （ うち更新整備　）最小値テキスト">
          <a:extLst>
            <a:ext uri="{FF2B5EF4-FFF2-40B4-BE49-F238E27FC236}">
              <a16:creationId xmlns:a16="http://schemas.microsoft.com/office/drawing/2014/main" id="{00000000-0008-0000-0600-0000CB010000}"/>
            </a:ext>
          </a:extLst>
        </xdr:cNvPr>
        <xdr:cNvSpPr txBox="1"/>
      </xdr:nvSpPr>
      <xdr:spPr>
        <a:xfrm>
          <a:off x="10528300" y="17005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28549</xdr:rowOff>
    </xdr:from>
    <xdr:to>
      <xdr:col>55</xdr:col>
      <xdr:colOff>88900</xdr:colOff>
      <xdr:row>99</xdr:row>
      <xdr:rowOff>28549</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7002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45993</xdr:rowOff>
    </xdr:from>
    <xdr:ext cx="599010" cy="259045"/>
    <xdr:sp macro="" textlink="">
      <xdr:nvSpPr>
        <xdr:cNvPr id="461" name="普通建設事業費 （ うち更新整備　）最大値テキスト">
          <a:extLst>
            <a:ext uri="{FF2B5EF4-FFF2-40B4-BE49-F238E27FC236}">
              <a16:creationId xmlns:a16="http://schemas.microsoft.com/office/drawing/2014/main" id="{00000000-0008-0000-0600-0000CD010000}"/>
            </a:ext>
          </a:extLst>
        </xdr:cNvPr>
        <xdr:cNvSpPr txBox="1"/>
      </xdr:nvSpPr>
      <xdr:spPr>
        <a:xfrm>
          <a:off x="10528300" y="15305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781,199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99316</xdr:rowOff>
    </xdr:from>
    <xdr:to>
      <xdr:col>55</xdr:col>
      <xdr:colOff>88900</xdr:colOff>
      <xdr:row>90</xdr:row>
      <xdr:rowOff>99316</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5529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102398</xdr:rowOff>
    </xdr:from>
    <xdr:to>
      <xdr:col>55</xdr:col>
      <xdr:colOff>0</xdr:colOff>
      <xdr:row>97</xdr:row>
      <xdr:rowOff>135692</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9639300" y="16733048"/>
          <a:ext cx="838200" cy="33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153357</xdr:rowOff>
    </xdr:from>
    <xdr:ext cx="534377" cy="259045"/>
    <xdr:sp macro="" textlink="">
      <xdr:nvSpPr>
        <xdr:cNvPr id="464" name="普通建設事業費 （ うち更新整備　）平均値テキスト">
          <a:extLst>
            <a:ext uri="{FF2B5EF4-FFF2-40B4-BE49-F238E27FC236}">
              <a16:creationId xmlns:a16="http://schemas.microsoft.com/office/drawing/2014/main" id="{00000000-0008-0000-0600-0000D0010000}"/>
            </a:ext>
          </a:extLst>
        </xdr:cNvPr>
        <xdr:cNvSpPr txBox="1"/>
      </xdr:nvSpPr>
      <xdr:spPr>
        <a:xfrm>
          <a:off x="10528300" y="167840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3480</xdr:rowOff>
    </xdr:from>
    <xdr:to>
      <xdr:col>55</xdr:col>
      <xdr:colOff>50800</xdr:colOff>
      <xdr:row>98</xdr:row>
      <xdr:rowOff>105080</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10426700" y="1680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80147</xdr:rowOff>
    </xdr:from>
    <xdr:to>
      <xdr:col>50</xdr:col>
      <xdr:colOff>114300</xdr:colOff>
      <xdr:row>97</xdr:row>
      <xdr:rowOff>102398</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8750300" y="16710797"/>
          <a:ext cx="889000" cy="2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12032</xdr:rowOff>
    </xdr:from>
    <xdr:to>
      <xdr:col>50</xdr:col>
      <xdr:colOff>165100</xdr:colOff>
      <xdr:row>98</xdr:row>
      <xdr:rowOff>113632</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9588500" y="16814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104759</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9372111" y="16906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130118</xdr:rowOff>
    </xdr:from>
    <xdr:to>
      <xdr:col>45</xdr:col>
      <xdr:colOff>177800</xdr:colOff>
      <xdr:row>97</xdr:row>
      <xdr:rowOff>80147</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7861300" y="16589318"/>
          <a:ext cx="889000" cy="121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29496</xdr:rowOff>
    </xdr:from>
    <xdr:to>
      <xdr:col>46</xdr:col>
      <xdr:colOff>38100</xdr:colOff>
      <xdr:row>98</xdr:row>
      <xdr:rowOff>131096</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8699500" y="16831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122223</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924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130118</xdr:rowOff>
    </xdr:from>
    <xdr:to>
      <xdr:col>41</xdr:col>
      <xdr:colOff>50800</xdr:colOff>
      <xdr:row>97</xdr:row>
      <xdr:rowOff>162823</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6972300" y="16589318"/>
          <a:ext cx="889000" cy="204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15232</xdr:rowOff>
    </xdr:from>
    <xdr:to>
      <xdr:col>41</xdr:col>
      <xdr:colOff>101600</xdr:colOff>
      <xdr:row>98</xdr:row>
      <xdr:rowOff>116832</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7810500" y="1681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107959</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594111" y="16910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30418</xdr:rowOff>
    </xdr:from>
    <xdr:to>
      <xdr:col>36</xdr:col>
      <xdr:colOff>165100</xdr:colOff>
      <xdr:row>98</xdr:row>
      <xdr:rowOff>132018</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6921500" y="16832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123145</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05111" y="16925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84892</xdr:rowOff>
    </xdr:from>
    <xdr:to>
      <xdr:col>55</xdr:col>
      <xdr:colOff>50800</xdr:colOff>
      <xdr:row>98</xdr:row>
      <xdr:rowOff>15042</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10426700" y="16715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107769</xdr:rowOff>
    </xdr:from>
    <xdr:ext cx="599010" cy="259045"/>
    <xdr:sp macro="" textlink="">
      <xdr:nvSpPr>
        <xdr:cNvPr id="483" name="普通建設事業費 （ うち更新整備　）該当値テキスト">
          <a:extLst>
            <a:ext uri="{FF2B5EF4-FFF2-40B4-BE49-F238E27FC236}">
              <a16:creationId xmlns:a16="http://schemas.microsoft.com/office/drawing/2014/main" id="{00000000-0008-0000-0600-0000E3010000}"/>
            </a:ext>
          </a:extLst>
        </xdr:cNvPr>
        <xdr:cNvSpPr txBox="1"/>
      </xdr:nvSpPr>
      <xdr:spPr>
        <a:xfrm>
          <a:off x="10528300" y="165669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51598</xdr:rowOff>
    </xdr:from>
    <xdr:to>
      <xdr:col>50</xdr:col>
      <xdr:colOff>165100</xdr:colOff>
      <xdr:row>97</xdr:row>
      <xdr:rowOff>153198</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9588500" y="16682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169725</xdr:rowOff>
    </xdr:from>
    <xdr:ext cx="59901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339795" y="164574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29347</xdr:rowOff>
    </xdr:from>
    <xdr:to>
      <xdr:col>46</xdr:col>
      <xdr:colOff>38100</xdr:colOff>
      <xdr:row>97</xdr:row>
      <xdr:rowOff>130947</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8699500" y="16659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147474</xdr:rowOff>
    </xdr:from>
    <xdr:ext cx="59901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450795" y="16435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79318</xdr:rowOff>
    </xdr:from>
    <xdr:to>
      <xdr:col>41</xdr:col>
      <xdr:colOff>101600</xdr:colOff>
      <xdr:row>97</xdr:row>
      <xdr:rowOff>9468</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7810500" y="16538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25995</xdr:rowOff>
    </xdr:from>
    <xdr:ext cx="59901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561795" y="163137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112023</xdr:rowOff>
    </xdr:from>
    <xdr:to>
      <xdr:col>36</xdr:col>
      <xdr:colOff>165100</xdr:colOff>
      <xdr:row>98</xdr:row>
      <xdr:rowOff>42173</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6921500" y="16742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58700</xdr:rowOff>
    </xdr:from>
    <xdr:ext cx="599010"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672795" y="16517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3189</xdr:rowOff>
    </xdr:from>
    <xdr:to>
      <xdr:col>85</xdr:col>
      <xdr:colOff>126364</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146689"/>
          <a:ext cx="1269" cy="15081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121316</xdr:rowOff>
    </xdr:from>
    <xdr:ext cx="599010"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4921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3189</xdr:rowOff>
    </xdr:from>
    <xdr:to>
      <xdr:col>86</xdr:col>
      <xdr:colOff>25400</xdr:colOff>
      <xdr:row>30</xdr:row>
      <xdr:rowOff>3189</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146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110010</xdr:rowOff>
    </xdr:from>
    <xdr:to>
      <xdr:col>85</xdr:col>
      <xdr:colOff>127000</xdr:colOff>
      <xdr:row>38</xdr:row>
      <xdr:rowOff>51607</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5481300" y="6282210"/>
          <a:ext cx="838200" cy="284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171304</xdr:rowOff>
    </xdr:from>
    <xdr:ext cx="534377"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3435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148427</xdr:rowOff>
    </xdr:from>
    <xdr:to>
      <xdr:col>85</xdr:col>
      <xdr:colOff>177800</xdr:colOff>
      <xdr:row>38</xdr:row>
      <xdr:rowOff>78577</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492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110010</xdr:rowOff>
    </xdr:from>
    <xdr:to>
      <xdr:col>81</xdr:col>
      <xdr:colOff>50800</xdr:colOff>
      <xdr:row>37</xdr:row>
      <xdr:rowOff>78252</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4592300" y="6282210"/>
          <a:ext cx="889000" cy="139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119688</xdr:rowOff>
    </xdr:from>
    <xdr:to>
      <xdr:col>81</xdr:col>
      <xdr:colOff>101600</xdr:colOff>
      <xdr:row>38</xdr:row>
      <xdr:rowOff>49837</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46333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40965</xdr:rowOff>
    </xdr:from>
    <xdr:ext cx="534377"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14111" y="6556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78252</xdr:rowOff>
    </xdr:from>
    <xdr:to>
      <xdr:col>76</xdr:col>
      <xdr:colOff>114300</xdr:colOff>
      <xdr:row>38</xdr:row>
      <xdr:rowOff>30868</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3703300" y="6421902"/>
          <a:ext cx="889000" cy="124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132032</xdr:rowOff>
    </xdr:from>
    <xdr:to>
      <xdr:col>76</xdr:col>
      <xdr:colOff>165100</xdr:colOff>
      <xdr:row>38</xdr:row>
      <xdr:rowOff>62182</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475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53309</xdr:rowOff>
    </xdr:from>
    <xdr:ext cx="534377"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325111" y="6568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30868</xdr:rowOff>
    </xdr:from>
    <xdr:to>
      <xdr:col>71</xdr:col>
      <xdr:colOff>177800</xdr:colOff>
      <xdr:row>38</xdr:row>
      <xdr:rowOff>86875</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flipV="1">
          <a:off x="12814300" y="6545968"/>
          <a:ext cx="889000" cy="56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160150</xdr:rowOff>
    </xdr:from>
    <xdr:to>
      <xdr:col>72</xdr:col>
      <xdr:colOff>38100</xdr:colOff>
      <xdr:row>38</xdr:row>
      <xdr:rowOff>90300</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50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81427</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436111" y="6596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165774</xdr:rowOff>
    </xdr:from>
    <xdr:to>
      <xdr:col>67</xdr:col>
      <xdr:colOff>101600</xdr:colOff>
      <xdr:row>38</xdr:row>
      <xdr:rowOff>95924</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509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112451</xdr:rowOff>
    </xdr:from>
    <xdr:ext cx="534377"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547111" y="6284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807</xdr:rowOff>
    </xdr:from>
    <xdr:to>
      <xdr:col>85</xdr:col>
      <xdr:colOff>177800</xdr:colOff>
      <xdr:row>38</xdr:row>
      <xdr:rowOff>102407</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51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126855</xdr:rowOff>
    </xdr:from>
    <xdr:ext cx="469744"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470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59210</xdr:rowOff>
    </xdr:from>
    <xdr:to>
      <xdr:col>81</xdr:col>
      <xdr:colOff>101600</xdr:colOff>
      <xdr:row>36</xdr:row>
      <xdr:rowOff>160810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231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5887</xdr:rowOff>
    </xdr:from>
    <xdr:ext cx="534377"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214111" y="6006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27452</xdr:rowOff>
    </xdr:from>
    <xdr:to>
      <xdr:col>76</xdr:col>
      <xdr:colOff>165100</xdr:colOff>
      <xdr:row>37</xdr:row>
      <xdr:rowOff>129052</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371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145579</xdr:rowOff>
    </xdr:from>
    <xdr:ext cx="534377"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325111" y="6146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151518</xdr:rowOff>
    </xdr:from>
    <xdr:to>
      <xdr:col>72</xdr:col>
      <xdr:colOff>38100</xdr:colOff>
      <xdr:row>38</xdr:row>
      <xdr:rowOff>81668</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495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98195</xdr:rowOff>
    </xdr:from>
    <xdr:ext cx="534377"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436111" y="6270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36075</xdr:rowOff>
    </xdr:from>
    <xdr:to>
      <xdr:col>67</xdr:col>
      <xdr:colOff>101600</xdr:colOff>
      <xdr:row>38</xdr:row>
      <xdr:rowOff>137675</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551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128802</xdr:rowOff>
    </xdr:from>
    <xdr:ext cx="469744"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579428" y="6643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a:extLst>
            <a:ext uri="{FF2B5EF4-FFF2-40B4-BE49-F238E27FC236}">
              <a16:creationId xmlns:a16="http://schemas.microsoft.com/office/drawing/2014/main" id="{00000000-0008-0000-0600-00006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113257</xdr:rowOff>
    </xdr:from>
    <xdr:to>
      <xdr:col>85</xdr:col>
      <xdr:colOff>126364</xdr:colOff>
      <xdr:row>78</xdr:row>
      <xdr:rowOff>14639</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6317595" y="12114757"/>
          <a:ext cx="1269" cy="12729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18466</xdr:rowOff>
    </xdr:from>
    <xdr:ext cx="469744" cy="259045"/>
    <xdr:sp macro="" textlink="">
      <xdr:nvSpPr>
        <xdr:cNvPr id="616" name="公債費最小値テキスト">
          <a:extLst>
            <a:ext uri="{FF2B5EF4-FFF2-40B4-BE49-F238E27FC236}">
              <a16:creationId xmlns:a16="http://schemas.microsoft.com/office/drawing/2014/main" id="{00000000-0008-0000-0600-000068020000}"/>
            </a:ext>
          </a:extLst>
        </xdr:cNvPr>
        <xdr:cNvSpPr txBox="1"/>
      </xdr:nvSpPr>
      <xdr:spPr>
        <a:xfrm>
          <a:off x="16370300" y="13391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14639</xdr:rowOff>
    </xdr:from>
    <xdr:to>
      <xdr:col>86</xdr:col>
      <xdr:colOff>25400</xdr:colOff>
      <xdr:row>78</xdr:row>
      <xdr:rowOff>14639</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3387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59934</xdr:rowOff>
    </xdr:from>
    <xdr:ext cx="599010" cy="259045"/>
    <xdr:sp macro="" textlink="">
      <xdr:nvSpPr>
        <xdr:cNvPr id="618" name="公債費最大値テキスト">
          <a:extLst>
            <a:ext uri="{FF2B5EF4-FFF2-40B4-BE49-F238E27FC236}">
              <a16:creationId xmlns:a16="http://schemas.microsoft.com/office/drawing/2014/main" id="{00000000-0008-0000-0600-00006A020000}"/>
            </a:ext>
          </a:extLst>
        </xdr:cNvPr>
        <xdr:cNvSpPr txBox="1"/>
      </xdr:nvSpPr>
      <xdr:spPr>
        <a:xfrm>
          <a:off x="16370300" y="11889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113257</xdr:rowOff>
    </xdr:from>
    <xdr:to>
      <xdr:col>86</xdr:col>
      <xdr:colOff>25400</xdr:colOff>
      <xdr:row>70</xdr:row>
      <xdr:rowOff>113257</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2114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72</xdr:row>
      <xdr:rowOff>5838</xdr:rowOff>
    </xdr:from>
    <xdr:to>
      <xdr:col>85</xdr:col>
      <xdr:colOff>127000</xdr:colOff>
      <xdr:row>72</xdr:row>
      <xdr:rowOff>158468</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5481300" y="12350238"/>
          <a:ext cx="838200" cy="152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148360</xdr:rowOff>
    </xdr:from>
    <xdr:ext cx="534377" cy="259045"/>
    <xdr:sp macro="" textlink="">
      <xdr:nvSpPr>
        <xdr:cNvPr id="621" name="公債費平均値テキスト">
          <a:extLst>
            <a:ext uri="{FF2B5EF4-FFF2-40B4-BE49-F238E27FC236}">
              <a16:creationId xmlns:a16="http://schemas.microsoft.com/office/drawing/2014/main" id="{00000000-0008-0000-0600-00006D020000}"/>
            </a:ext>
          </a:extLst>
        </xdr:cNvPr>
        <xdr:cNvSpPr txBox="1"/>
      </xdr:nvSpPr>
      <xdr:spPr>
        <a:xfrm>
          <a:off x="16370300" y="128356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169933</xdr:rowOff>
    </xdr:from>
    <xdr:to>
      <xdr:col>85</xdr:col>
      <xdr:colOff>177800</xdr:colOff>
      <xdr:row>75</xdr:row>
      <xdr:rowOff>100083</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6268700" y="12857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72</xdr:row>
      <xdr:rowOff>158468</xdr:rowOff>
    </xdr:from>
    <xdr:to>
      <xdr:col>81</xdr:col>
      <xdr:colOff>50800</xdr:colOff>
      <xdr:row>73</xdr:row>
      <xdr:rowOff>1403</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4592300" y="12502868"/>
          <a:ext cx="889000" cy="14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2706</xdr:rowOff>
    </xdr:from>
    <xdr:to>
      <xdr:col>81</xdr:col>
      <xdr:colOff>101600</xdr:colOff>
      <xdr:row>75</xdr:row>
      <xdr:rowOff>104306</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5430500" y="12861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95433</xdr:rowOff>
    </xdr:from>
    <xdr:ext cx="534377"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5214111" y="12954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1403</xdr:rowOff>
    </xdr:from>
    <xdr:to>
      <xdr:col>76</xdr:col>
      <xdr:colOff>114300</xdr:colOff>
      <xdr:row>73</xdr:row>
      <xdr:rowOff>30480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3703300" y="12517253"/>
          <a:ext cx="889000" cy="29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169847</xdr:rowOff>
    </xdr:from>
    <xdr:to>
      <xdr:col>76</xdr:col>
      <xdr:colOff>165100</xdr:colOff>
      <xdr:row>75</xdr:row>
      <xdr:rowOff>99997</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4541500" y="12857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91124</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4325111" y="12949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4814</xdr:rowOff>
    </xdr:from>
    <xdr:to>
      <xdr:col>71</xdr:col>
      <xdr:colOff>177800</xdr:colOff>
      <xdr:row>73</xdr:row>
      <xdr:rowOff>30480</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2814300" y="12520664"/>
          <a:ext cx="889000" cy="25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21349</xdr:rowOff>
    </xdr:from>
    <xdr:to>
      <xdr:col>72</xdr:col>
      <xdr:colOff>38100</xdr:colOff>
      <xdr:row>75</xdr:row>
      <xdr:rowOff>122949</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3652500" y="12880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114076</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3436111" y="12972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48684</xdr:rowOff>
    </xdr:from>
    <xdr:to>
      <xdr:col>67</xdr:col>
      <xdr:colOff>101600</xdr:colOff>
      <xdr:row>75</xdr:row>
      <xdr:rowOff>150284</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2763500" y="12907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141411</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547111" y="13000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71</xdr:row>
      <xdr:rowOff>126488</xdr:rowOff>
    </xdr:from>
    <xdr:to>
      <xdr:col>85</xdr:col>
      <xdr:colOff>177800</xdr:colOff>
      <xdr:row>72</xdr:row>
      <xdr:rowOff>56638</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6268700" y="12299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70</xdr:row>
      <xdr:rowOff>149365</xdr:rowOff>
    </xdr:from>
    <xdr:ext cx="599010" cy="259045"/>
    <xdr:sp macro="" textlink="">
      <xdr:nvSpPr>
        <xdr:cNvPr id="640" name="公債費該当値テキスト">
          <a:extLst>
            <a:ext uri="{FF2B5EF4-FFF2-40B4-BE49-F238E27FC236}">
              <a16:creationId xmlns:a16="http://schemas.microsoft.com/office/drawing/2014/main" id="{00000000-0008-0000-0600-000080020000}"/>
            </a:ext>
          </a:extLst>
        </xdr:cNvPr>
        <xdr:cNvSpPr txBox="1"/>
      </xdr:nvSpPr>
      <xdr:spPr>
        <a:xfrm>
          <a:off x="16370300" y="121508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72</xdr:row>
      <xdr:rowOff>107668</xdr:rowOff>
    </xdr:from>
    <xdr:to>
      <xdr:col>81</xdr:col>
      <xdr:colOff>101600</xdr:colOff>
      <xdr:row>73</xdr:row>
      <xdr:rowOff>37818</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5430500" y="12452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71</xdr:row>
      <xdr:rowOff>54345</xdr:rowOff>
    </xdr:from>
    <xdr:ext cx="59901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181795" y="12227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72</xdr:row>
      <xdr:rowOff>122053</xdr:rowOff>
    </xdr:from>
    <xdr:to>
      <xdr:col>76</xdr:col>
      <xdr:colOff>165100</xdr:colOff>
      <xdr:row>73</xdr:row>
      <xdr:rowOff>52203</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4541500" y="12466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71</xdr:row>
      <xdr:rowOff>68730</xdr:rowOff>
    </xdr:from>
    <xdr:ext cx="59901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292795" y="12241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72</xdr:row>
      <xdr:rowOff>151130</xdr:rowOff>
    </xdr:from>
    <xdr:to>
      <xdr:col>72</xdr:col>
      <xdr:colOff>38100</xdr:colOff>
      <xdr:row>73</xdr:row>
      <xdr:rowOff>81280</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3652500" y="12495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71</xdr:row>
      <xdr:rowOff>97807</xdr:rowOff>
    </xdr:from>
    <xdr:ext cx="59901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03795" y="12270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125464</xdr:rowOff>
    </xdr:from>
    <xdr:to>
      <xdr:col>67</xdr:col>
      <xdr:colOff>101600</xdr:colOff>
      <xdr:row>73</xdr:row>
      <xdr:rowOff>55614</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2763500" y="12469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71</xdr:row>
      <xdr:rowOff>72141</xdr:rowOff>
    </xdr:from>
    <xdr:ext cx="59901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14795" y="12245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21970</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38298</xdr:rowOff>
    </xdr:from>
    <xdr:ext cx="685572"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760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a:extLst>
            <a:ext uri="{FF2B5EF4-FFF2-40B4-BE49-F238E27FC236}">
              <a16:creationId xmlns:a16="http://schemas.microsoft.com/office/drawing/2014/main" id="{00000000-0008-0000-06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89964</xdr:rowOff>
    </xdr:from>
    <xdr:to>
      <xdr:col>85</xdr:col>
      <xdr:colOff>126364</xdr:colOff>
      <xdr:row>99</xdr:row>
      <xdr:rowOff>97030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flipV="1">
          <a:off x="16317595" y="15520464"/>
          <a:ext cx="1269" cy="1550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100857</xdr:rowOff>
    </xdr:from>
    <xdr:ext cx="469744" cy="259045"/>
    <xdr:sp macro="" textlink="">
      <xdr:nvSpPr>
        <xdr:cNvPr id="675" name="積立金最小値テキスト">
          <a:extLst>
            <a:ext uri="{FF2B5EF4-FFF2-40B4-BE49-F238E27FC236}">
              <a16:creationId xmlns:a16="http://schemas.microsoft.com/office/drawing/2014/main" id="{00000000-0008-0000-0600-0000A3020000}"/>
            </a:ext>
          </a:extLst>
        </xdr:cNvPr>
        <xdr:cNvSpPr txBox="1"/>
      </xdr:nvSpPr>
      <xdr:spPr>
        <a:xfrm>
          <a:off x="16370300" y="17074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97030</xdr:rowOff>
    </xdr:from>
    <xdr:to>
      <xdr:col>86</xdr:col>
      <xdr:colOff>25400</xdr:colOff>
      <xdr:row>99</xdr:row>
      <xdr:rowOff>97030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7070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36641</xdr:rowOff>
    </xdr:from>
    <xdr:ext cx="690189" cy="259045"/>
    <xdr:sp macro="" textlink="">
      <xdr:nvSpPr>
        <xdr:cNvPr id="677" name="積立金最大値テキスト">
          <a:extLst>
            <a:ext uri="{FF2B5EF4-FFF2-40B4-BE49-F238E27FC236}">
              <a16:creationId xmlns:a16="http://schemas.microsoft.com/office/drawing/2014/main" id="{00000000-0008-0000-0600-0000A5020000}"/>
            </a:ext>
          </a:extLst>
        </xdr:cNvPr>
        <xdr:cNvSpPr txBox="1"/>
      </xdr:nvSpPr>
      <xdr:spPr>
        <a:xfrm>
          <a:off x="16370300" y="152956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1,425,689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89964</xdr:rowOff>
    </xdr:from>
    <xdr:to>
      <xdr:col>86</xdr:col>
      <xdr:colOff>25400</xdr:colOff>
      <xdr:row>90</xdr:row>
      <xdr:rowOff>89964</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5520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74771</xdr:rowOff>
    </xdr:from>
    <xdr:to>
      <xdr:col>85</xdr:col>
      <xdr:colOff>127000</xdr:colOff>
      <xdr:row>99</xdr:row>
      <xdr:rowOff>79392</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5481300" y="17048321"/>
          <a:ext cx="838200" cy="4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162575</xdr:rowOff>
    </xdr:from>
    <xdr:ext cx="534377" cy="259045"/>
    <xdr:sp macro="" textlink="">
      <xdr:nvSpPr>
        <xdr:cNvPr id="680" name="積立金平均値テキスト">
          <a:extLst>
            <a:ext uri="{FF2B5EF4-FFF2-40B4-BE49-F238E27FC236}">
              <a16:creationId xmlns:a16="http://schemas.microsoft.com/office/drawing/2014/main" id="{00000000-0008-0000-0600-0000A8020000}"/>
            </a:ext>
          </a:extLst>
        </xdr:cNvPr>
        <xdr:cNvSpPr txBox="1"/>
      </xdr:nvSpPr>
      <xdr:spPr>
        <a:xfrm>
          <a:off x="16370300" y="167932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139698</xdr:rowOff>
    </xdr:from>
    <xdr:to>
      <xdr:col>85</xdr:col>
      <xdr:colOff>177800</xdr:colOff>
      <xdr:row>99</xdr:row>
      <xdr:rowOff>69848</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6268700" y="16941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79392</xdr:rowOff>
    </xdr:from>
    <xdr:to>
      <xdr:col>81</xdr:col>
      <xdr:colOff>50800</xdr:colOff>
      <xdr:row>99</xdr:row>
      <xdr:rowOff>85768</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4592300" y="17052942"/>
          <a:ext cx="889000" cy="6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149273</xdr:rowOff>
    </xdr:from>
    <xdr:to>
      <xdr:col>81</xdr:col>
      <xdr:colOff>101600</xdr:colOff>
      <xdr:row>99</xdr:row>
      <xdr:rowOff>79423</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5430500" y="1695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95950</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5214111" y="16726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51425</xdr:rowOff>
    </xdr:from>
    <xdr:to>
      <xdr:col>76</xdr:col>
      <xdr:colOff>114300</xdr:colOff>
      <xdr:row>99</xdr:row>
      <xdr:rowOff>85768</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3703300" y="17024975"/>
          <a:ext cx="889000" cy="34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152371</xdr:rowOff>
    </xdr:from>
    <xdr:to>
      <xdr:col>76</xdr:col>
      <xdr:colOff>165100</xdr:colOff>
      <xdr:row>99</xdr:row>
      <xdr:rowOff>82521</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4541500" y="1695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99048</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4325111" y="16729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51425</xdr:rowOff>
    </xdr:from>
    <xdr:to>
      <xdr:col>71</xdr:col>
      <xdr:colOff>177800</xdr:colOff>
      <xdr:row>99</xdr:row>
      <xdr:rowOff>60117</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2814300" y="17024975"/>
          <a:ext cx="889000" cy="8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138556</xdr:rowOff>
    </xdr:from>
    <xdr:to>
      <xdr:col>72</xdr:col>
      <xdr:colOff>38100</xdr:colOff>
      <xdr:row>99</xdr:row>
      <xdr:rowOff>68706</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3652500" y="16940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85233</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436111" y="16715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169525</xdr:rowOff>
    </xdr:from>
    <xdr:to>
      <xdr:col>67</xdr:col>
      <xdr:colOff>101600</xdr:colOff>
      <xdr:row>99</xdr:row>
      <xdr:rowOff>99675</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2763500" y="16971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116202</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2547111" y="16746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99</xdr:row>
      <xdr:rowOff>23971</xdr:rowOff>
    </xdr:from>
    <xdr:to>
      <xdr:col>85</xdr:col>
      <xdr:colOff>177800</xdr:colOff>
      <xdr:row>99</xdr:row>
      <xdr:rowOff>125571</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6268700" y="16997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118125</xdr:rowOff>
    </xdr:from>
    <xdr:ext cx="534377" cy="259045"/>
    <xdr:sp macro="" textlink="">
      <xdr:nvSpPr>
        <xdr:cNvPr id="699" name="積立金該当値テキスト">
          <a:extLst>
            <a:ext uri="{FF2B5EF4-FFF2-40B4-BE49-F238E27FC236}">
              <a16:creationId xmlns:a16="http://schemas.microsoft.com/office/drawing/2014/main" id="{00000000-0008-0000-0600-0000BB020000}"/>
            </a:ext>
          </a:extLst>
        </xdr:cNvPr>
        <xdr:cNvSpPr txBox="1"/>
      </xdr:nvSpPr>
      <xdr:spPr>
        <a:xfrm>
          <a:off x="16370300" y="16920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99</xdr:row>
      <xdr:rowOff>28592</xdr:rowOff>
    </xdr:from>
    <xdr:to>
      <xdr:col>81</xdr:col>
      <xdr:colOff>101600</xdr:colOff>
      <xdr:row>99</xdr:row>
      <xdr:rowOff>130192</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5430500" y="17002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121319</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14111" y="17094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99</xdr:row>
      <xdr:rowOff>34968</xdr:rowOff>
    </xdr:from>
    <xdr:to>
      <xdr:col>76</xdr:col>
      <xdr:colOff>165100</xdr:colOff>
      <xdr:row>99</xdr:row>
      <xdr:rowOff>136568</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4541500" y="17008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127695</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325111" y="17101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99</xdr:row>
      <xdr:rowOff>625</xdr:rowOff>
    </xdr:from>
    <xdr:to>
      <xdr:col>72</xdr:col>
      <xdr:colOff>38100</xdr:colOff>
      <xdr:row>99</xdr:row>
      <xdr:rowOff>102225</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3652500" y="16974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93352</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436111" y="17066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99</xdr:row>
      <xdr:rowOff>9317</xdr:rowOff>
    </xdr:from>
    <xdr:to>
      <xdr:col>67</xdr:col>
      <xdr:colOff>101600</xdr:colOff>
      <xdr:row>99</xdr:row>
      <xdr:rowOff>110917</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2763500" y="16982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102044</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547111" y="17075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89996</xdr:rowOff>
    </xdr:from>
    <xdr:to>
      <xdr:col>116</xdr:col>
      <xdr:colOff>62864</xdr:colOff>
      <xdr:row>39</xdr:row>
      <xdr:rowOff>98878</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233496"/>
          <a:ext cx="1269" cy="1551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36673</xdr:rowOff>
    </xdr:from>
    <xdr:ext cx="534377"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5008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89996</xdr:rowOff>
    </xdr:from>
    <xdr:to>
      <xdr:col>116</xdr:col>
      <xdr:colOff>152400</xdr:colOff>
      <xdr:row>30</xdr:row>
      <xdr:rowOff>89996</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233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99123</xdr:rowOff>
    </xdr:from>
    <xdr:to>
      <xdr:col>116</xdr:col>
      <xdr:colOff>63500</xdr:colOff>
      <xdr:row>37</xdr:row>
      <xdr:rowOff>159817</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1323300" y="6271323"/>
          <a:ext cx="838200" cy="232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106793</xdr:rowOff>
    </xdr:from>
    <xdr:ext cx="469744"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6218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128366</xdr:rowOff>
    </xdr:from>
    <xdr:to>
      <xdr:col>116</xdr:col>
      <xdr:colOff>114300</xdr:colOff>
      <xdr:row>39</xdr:row>
      <xdr:rowOff>58516</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643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99123</xdr:rowOff>
    </xdr:from>
    <xdr:to>
      <xdr:col>111</xdr:col>
      <xdr:colOff>177800</xdr:colOff>
      <xdr:row>38</xdr:row>
      <xdr:rowOff>163605</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0434300" y="6271323"/>
          <a:ext cx="889000" cy="407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141412</xdr:rowOff>
    </xdr:from>
    <xdr:to>
      <xdr:col>112</xdr:col>
      <xdr:colOff>38100</xdr:colOff>
      <xdr:row>39</xdr:row>
      <xdr:rowOff>71562</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656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62689</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088428" y="6749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163605</xdr:rowOff>
    </xdr:from>
    <xdr:to>
      <xdr:col>107</xdr:col>
      <xdr:colOff>50800</xdr:colOff>
      <xdr:row>39</xdr:row>
      <xdr:rowOff>98878</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19545300" y="6678705"/>
          <a:ext cx="889000" cy="106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153806</xdr:rowOff>
    </xdr:from>
    <xdr:to>
      <xdr:col>107</xdr:col>
      <xdr:colOff>101600</xdr:colOff>
      <xdr:row>39</xdr:row>
      <xdr:rowOff>83956</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668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75083</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199428" y="6761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155896</xdr:rowOff>
    </xdr:from>
    <xdr:to>
      <xdr:col>102</xdr:col>
      <xdr:colOff>165100</xdr:colOff>
      <xdr:row>39</xdr:row>
      <xdr:rowOff>86046</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670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102573</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10428" y="6446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2228</xdr:rowOff>
    </xdr:from>
    <xdr:to>
      <xdr:col>98</xdr:col>
      <xdr:colOff>38100</xdr:colOff>
      <xdr:row>39</xdr:row>
      <xdr:rowOff>103828</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688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120355</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21428" y="6464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109017</xdr:rowOff>
    </xdr:from>
    <xdr:to>
      <xdr:col>116</xdr:col>
      <xdr:colOff>114300</xdr:colOff>
      <xdr:row>38</xdr:row>
      <xdr:rowOff>39167</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452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131894</xdr:rowOff>
    </xdr:from>
    <xdr:ext cx="534377"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304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48323</xdr:rowOff>
    </xdr:from>
    <xdr:to>
      <xdr:col>112</xdr:col>
      <xdr:colOff>38100</xdr:colOff>
      <xdr:row>36</xdr:row>
      <xdr:rowOff>149923</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220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34</xdr:row>
      <xdr:rowOff>166450</xdr:rowOff>
    </xdr:from>
    <xdr:ext cx="534377"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056111" y="5995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112805</xdr:rowOff>
    </xdr:from>
    <xdr:to>
      <xdr:col>107</xdr:col>
      <xdr:colOff>101600</xdr:colOff>
      <xdr:row>39</xdr:row>
      <xdr:rowOff>42955</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627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59482</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199428" y="6403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9607</xdr:rowOff>
    </xdr:from>
    <xdr:to>
      <xdr:col>116</xdr:col>
      <xdr:colOff>62864</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753557"/>
          <a:ext cx="1269" cy="14064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127734</xdr:rowOff>
    </xdr:from>
    <xdr:ext cx="534377"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528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9607</xdr:rowOff>
    </xdr:from>
    <xdr:to>
      <xdr:col>116</xdr:col>
      <xdr:colOff>152400</xdr:colOff>
      <xdr:row>51</xdr:row>
      <xdr:rowOff>9607</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753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130670</xdr:rowOff>
    </xdr:from>
    <xdr:to>
      <xdr:col>116</xdr:col>
      <xdr:colOff>63500</xdr:colOff>
      <xdr:row>58</xdr:row>
      <xdr:rowOff>136137</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1323300" y="10074770"/>
          <a:ext cx="838200" cy="5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85367</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100294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106940</xdr:rowOff>
    </xdr:from>
    <xdr:to>
      <xdr:col>116</xdr:col>
      <xdr:colOff>114300</xdr:colOff>
      <xdr:row>59</xdr:row>
      <xdr:rowOff>37090</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10051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130670</xdr:rowOff>
    </xdr:from>
    <xdr:to>
      <xdr:col>111</xdr:col>
      <xdr:colOff>177800</xdr:colOff>
      <xdr:row>58</xdr:row>
      <xdr:rowOff>133414</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0434300" y="10074770"/>
          <a:ext cx="889000" cy="2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110312</xdr:rowOff>
    </xdr:from>
    <xdr:to>
      <xdr:col>112</xdr:col>
      <xdr:colOff>38100</xdr:colOff>
      <xdr:row>59</xdr:row>
      <xdr:rowOff>40462</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1005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31589</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10147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133414</xdr:rowOff>
    </xdr:from>
    <xdr:to>
      <xdr:col>107</xdr:col>
      <xdr:colOff>50800</xdr:colOff>
      <xdr:row>58</xdr:row>
      <xdr:rowOff>157855</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19545300" y="10077514"/>
          <a:ext cx="889000" cy="24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110560</xdr:rowOff>
    </xdr:from>
    <xdr:to>
      <xdr:col>107</xdr:col>
      <xdr:colOff>101600</xdr:colOff>
      <xdr:row>59</xdr:row>
      <xdr:rowOff>40710</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1005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31837</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10147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157855</xdr:rowOff>
    </xdr:from>
    <xdr:to>
      <xdr:col>102</xdr:col>
      <xdr:colOff>114300</xdr:colOff>
      <xdr:row>58</xdr:row>
      <xdr:rowOff>159741</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18656300" y="10101955"/>
          <a:ext cx="889000" cy="1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108750</xdr:rowOff>
    </xdr:from>
    <xdr:to>
      <xdr:col>102</xdr:col>
      <xdr:colOff>165100</xdr:colOff>
      <xdr:row>59</xdr:row>
      <xdr:rowOff>38900</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1005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30027</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10145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103816</xdr:rowOff>
    </xdr:from>
    <xdr:to>
      <xdr:col>98</xdr:col>
      <xdr:colOff>38100</xdr:colOff>
      <xdr:row>59</xdr:row>
      <xdr:rowOff>33966</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1004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50493</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9823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85337</xdr:rowOff>
    </xdr:from>
    <xdr:to>
      <xdr:col>116</xdr:col>
      <xdr:colOff>114300</xdr:colOff>
      <xdr:row>59</xdr:row>
      <xdr:rowOff>15487</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029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44714</xdr:rowOff>
    </xdr:from>
    <xdr:ext cx="469744"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9817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79870</xdr:rowOff>
    </xdr:from>
    <xdr:to>
      <xdr:col>112</xdr:col>
      <xdr:colOff>38100</xdr:colOff>
      <xdr:row>59</xdr:row>
      <xdr:rowOff>10020</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02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26547</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088428" y="9799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82614</xdr:rowOff>
    </xdr:from>
    <xdr:to>
      <xdr:col>107</xdr:col>
      <xdr:colOff>101600</xdr:colOff>
      <xdr:row>59</xdr:row>
      <xdr:rowOff>12764</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026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29291</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199428" y="9801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107055</xdr:rowOff>
    </xdr:from>
    <xdr:to>
      <xdr:col>102</xdr:col>
      <xdr:colOff>165100</xdr:colOff>
      <xdr:row>59</xdr:row>
      <xdr:rowOff>37205</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051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53732</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10428" y="9826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108941</xdr:rowOff>
    </xdr:from>
    <xdr:to>
      <xdr:col>98</xdr:col>
      <xdr:colOff>38100</xdr:colOff>
      <xdr:row>59</xdr:row>
      <xdr:rowOff>39091</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053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30218</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21428" y="10145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a:extLst>
            <a:ext uri="{FF2B5EF4-FFF2-40B4-BE49-F238E27FC236}">
              <a16:creationId xmlns:a16="http://schemas.microsoft.com/office/drawing/2014/main" id="{00000000-0008-0000-0600-00005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123910</xdr:rowOff>
    </xdr:from>
    <xdr:to>
      <xdr:col>116</xdr:col>
      <xdr:colOff>62864</xdr:colOff>
      <xdr:row>79</xdr:row>
      <xdr:rowOff>102634</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2159595" y="12125410"/>
          <a:ext cx="1269" cy="1521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106461</xdr:rowOff>
    </xdr:from>
    <xdr:ext cx="534377" cy="259045"/>
    <xdr:sp macro="" textlink="">
      <xdr:nvSpPr>
        <xdr:cNvPr id="851" name="繰出金最小値テキスト">
          <a:extLst>
            <a:ext uri="{FF2B5EF4-FFF2-40B4-BE49-F238E27FC236}">
              <a16:creationId xmlns:a16="http://schemas.microsoft.com/office/drawing/2014/main" id="{00000000-0008-0000-0600-000053030000}"/>
            </a:ext>
          </a:extLst>
        </xdr:cNvPr>
        <xdr:cNvSpPr txBox="1"/>
      </xdr:nvSpPr>
      <xdr:spPr>
        <a:xfrm>
          <a:off x="22212300" y="13651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102634</xdr:rowOff>
    </xdr:from>
    <xdr:to>
      <xdr:col>116</xdr:col>
      <xdr:colOff>152400</xdr:colOff>
      <xdr:row>79</xdr:row>
      <xdr:rowOff>102634</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3647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70587</xdr:rowOff>
    </xdr:from>
    <xdr:ext cx="599010" cy="259045"/>
    <xdr:sp macro="" textlink="">
      <xdr:nvSpPr>
        <xdr:cNvPr id="853" name="繰出金最大値テキスト">
          <a:extLst>
            <a:ext uri="{FF2B5EF4-FFF2-40B4-BE49-F238E27FC236}">
              <a16:creationId xmlns:a16="http://schemas.microsoft.com/office/drawing/2014/main" id="{00000000-0008-0000-0600-000055030000}"/>
            </a:ext>
          </a:extLst>
        </xdr:cNvPr>
        <xdr:cNvSpPr txBox="1"/>
      </xdr:nvSpPr>
      <xdr:spPr>
        <a:xfrm>
          <a:off x="22212300" y="11900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123910</xdr:rowOff>
    </xdr:from>
    <xdr:to>
      <xdr:col>116</xdr:col>
      <xdr:colOff>152400</xdr:colOff>
      <xdr:row>70</xdr:row>
      <xdr:rowOff>123910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2125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46758</xdr:rowOff>
    </xdr:from>
    <xdr:to>
      <xdr:col>116</xdr:col>
      <xdr:colOff>63500</xdr:colOff>
      <xdr:row>73</xdr:row>
      <xdr:rowOff>149285</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1323300" y="12562608"/>
          <a:ext cx="838200" cy="102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103903</xdr:rowOff>
    </xdr:from>
    <xdr:ext cx="534377" cy="259045"/>
    <xdr:sp macro="" textlink="">
      <xdr:nvSpPr>
        <xdr:cNvPr id="856" name="繰出金平均値テキスト">
          <a:extLst>
            <a:ext uri="{FF2B5EF4-FFF2-40B4-BE49-F238E27FC236}">
              <a16:creationId xmlns:a16="http://schemas.microsoft.com/office/drawing/2014/main" id="{00000000-0008-0000-0600-000058030000}"/>
            </a:ext>
          </a:extLst>
        </xdr:cNvPr>
        <xdr:cNvSpPr txBox="1"/>
      </xdr:nvSpPr>
      <xdr:spPr>
        <a:xfrm>
          <a:off x="22212300" y="129626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125476</xdr:rowOff>
    </xdr:from>
    <xdr:to>
      <xdr:col>116</xdr:col>
      <xdr:colOff>114300</xdr:colOff>
      <xdr:row>76</xdr:row>
      <xdr:rowOff>55626</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2110700" y="1298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149285</xdr:rowOff>
    </xdr:from>
    <xdr:to>
      <xdr:col>111</xdr:col>
      <xdr:colOff>177800</xdr:colOff>
      <xdr:row>73</xdr:row>
      <xdr:rowOff>170921</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0434300" y="12665135"/>
          <a:ext cx="889000" cy="21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67934</xdr:rowOff>
    </xdr:from>
    <xdr:to>
      <xdr:col>112</xdr:col>
      <xdr:colOff>38100</xdr:colOff>
      <xdr:row>74</xdr:row>
      <xdr:rowOff>169534</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1272500" y="12755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160661</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056111" y="12847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71</xdr:row>
      <xdr:rowOff>37565</xdr:rowOff>
    </xdr:from>
    <xdr:to>
      <xdr:col>107</xdr:col>
      <xdr:colOff>50800</xdr:colOff>
      <xdr:row>73</xdr:row>
      <xdr:rowOff>170921</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19545300" y="12210515"/>
          <a:ext cx="889000" cy="476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39849</xdr:rowOff>
    </xdr:from>
    <xdr:to>
      <xdr:col>107</xdr:col>
      <xdr:colOff>101600</xdr:colOff>
      <xdr:row>74</xdr:row>
      <xdr:rowOff>141449</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0383500" y="12727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132576</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7111" y="12819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71</xdr:row>
      <xdr:rowOff>37565</xdr:rowOff>
    </xdr:from>
    <xdr:to>
      <xdr:col>102</xdr:col>
      <xdr:colOff>114300</xdr:colOff>
      <xdr:row>71</xdr:row>
      <xdr:rowOff>38936</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18656300" y="12210515"/>
          <a:ext cx="889000" cy="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90190</xdr:rowOff>
    </xdr:from>
    <xdr:to>
      <xdr:col>102</xdr:col>
      <xdr:colOff>165100</xdr:colOff>
      <xdr:row>75</xdr:row>
      <xdr:rowOff>20340</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9494500" y="12777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11467</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78111" y="12870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81079</xdr:rowOff>
    </xdr:from>
    <xdr:to>
      <xdr:col>98</xdr:col>
      <xdr:colOff>38100</xdr:colOff>
      <xdr:row>75</xdr:row>
      <xdr:rowOff>11229</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8605500" y="12768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2356</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89111" y="12861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167408</xdr:rowOff>
    </xdr:from>
    <xdr:to>
      <xdr:col>116</xdr:col>
      <xdr:colOff>114300</xdr:colOff>
      <xdr:row>73</xdr:row>
      <xdr:rowOff>97558</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2110700" y="12511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18835</xdr:rowOff>
    </xdr:from>
    <xdr:ext cx="534377" cy="259045"/>
    <xdr:sp macro="" textlink="">
      <xdr:nvSpPr>
        <xdr:cNvPr id="875" name="繰出金該当値テキスト">
          <a:extLst>
            <a:ext uri="{FF2B5EF4-FFF2-40B4-BE49-F238E27FC236}">
              <a16:creationId xmlns:a16="http://schemas.microsoft.com/office/drawing/2014/main" id="{00000000-0008-0000-0600-00006B030000}"/>
            </a:ext>
          </a:extLst>
        </xdr:cNvPr>
        <xdr:cNvSpPr txBox="1"/>
      </xdr:nvSpPr>
      <xdr:spPr>
        <a:xfrm>
          <a:off x="22212300" y="12363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98485</xdr:rowOff>
    </xdr:from>
    <xdr:to>
      <xdr:col>112</xdr:col>
      <xdr:colOff>38100</xdr:colOff>
      <xdr:row>74</xdr:row>
      <xdr:rowOff>28635</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1272500" y="12614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45162</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056111" y="12389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120121</xdr:rowOff>
    </xdr:from>
    <xdr:to>
      <xdr:col>107</xdr:col>
      <xdr:colOff>101600</xdr:colOff>
      <xdr:row>74</xdr:row>
      <xdr:rowOff>50271</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0383500" y="12635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66798</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167111" y="12411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70</xdr:row>
      <xdr:rowOff>158215</xdr:rowOff>
    </xdr:from>
    <xdr:to>
      <xdr:col>102</xdr:col>
      <xdr:colOff>165100</xdr:colOff>
      <xdr:row>71</xdr:row>
      <xdr:rowOff>88365</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9494500" y="12159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69</xdr:row>
      <xdr:rowOff>104892</xdr:rowOff>
    </xdr:from>
    <xdr:ext cx="599010"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9245795" y="11934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70</xdr:row>
      <xdr:rowOff>159586</xdr:rowOff>
    </xdr:from>
    <xdr:to>
      <xdr:col>98</xdr:col>
      <xdr:colOff>38100</xdr:colOff>
      <xdr:row>71</xdr:row>
      <xdr:rowOff>89736</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8605500" y="12161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69</xdr:row>
      <xdr:rowOff>106263</xdr:rowOff>
    </xdr:from>
    <xdr:ext cx="599010"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356795" y="11936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a:extLst>
            <a:ext uri="{FF2B5EF4-FFF2-40B4-BE49-F238E27FC236}">
              <a16:creationId xmlns:a16="http://schemas.microsoft.com/office/drawing/2014/main" id="{00000000-0008-0000-0600-000084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a:extLst>
            <a:ext uri="{FF2B5EF4-FFF2-40B4-BE49-F238E27FC236}">
              <a16:creationId xmlns:a16="http://schemas.microsoft.com/office/drawing/2014/main" id="{00000000-0008-0000-0600-000086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a:extLst>
            <a:ext uri="{FF2B5EF4-FFF2-40B4-BE49-F238E27FC236}">
              <a16:creationId xmlns:a16="http://schemas.microsoft.com/office/drawing/2014/main" id="{00000000-0008-0000-0600-000089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a:extLst>
            <a:ext uri="{FF2B5EF4-FFF2-40B4-BE49-F238E27FC236}">
              <a16:creationId xmlns:a16="http://schemas.microsoft.com/office/drawing/2014/main" id="{00000000-0008-0000-0600-00009C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吉賀町は島根県の南西部、西中国山地の脊梁に位置し、総面積は</a:t>
          </a:r>
          <a:r>
            <a:rPr kumimoji="1" lang="en-US" altLang="ja-JP" sz="1300">
              <a:latin typeface="ＭＳ Ｐゴシック" panose="020B0600070205080204" pitchFamily="50" charset="-128"/>
              <a:ea typeface="ＭＳ Ｐゴシック" panose="020B0600070205080204" pitchFamily="50" charset="-128"/>
            </a:rPr>
            <a:t>336.5</a:t>
          </a:r>
          <a:r>
            <a:rPr kumimoji="1" lang="ja-JP" altLang="en-US" sz="1300">
              <a:latin typeface="ＭＳ Ｐゴシック" panose="020B0600070205080204" pitchFamily="50" charset="-128"/>
              <a:ea typeface="ＭＳ Ｐゴシック" panose="020B0600070205080204" pitchFamily="50" charset="-128"/>
            </a:rPr>
            <a:t>ｋ㎡、山林が</a:t>
          </a:r>
          <a:r>
            <a:rPr kumimoji="1" lang="en-US" altLang="ja-JP" sz="1300">
              <a:latin typeface="ＭＳ Ｐゴシック" panose="020B0600070205080204" pitchFamily="50" charset="-128"/>
              <a:ea typeface="ＭＳ Ｐゴシック" panose="020B0600070205080204" pitchFamily="50" charset="-128"/>
            </a:rPr>
            <a:t>92</a:t>
          </a:r>
          <a:r>
            <a:rPr kumimoji="1" lang="ja-JP" altLang="en-US" sz="1300">
              <a:latin typeface="ＭＳ Ｐゴシック" panose="020B0600070205080204" pitchFamily="50" charset="-128"/>
              <a:ea typeface="ＭＳ Ｐゴシック" panose="020B0600070205080204" pitchFamily="50" charset="-128"/>
            </a:rPr>
            <a:t>％を占める。西中国山地の山々に囲まれ、町内をほぼ南北に一級河川・高津川が貫流し、その支流を含めた流域に農地と集落が混在する中山間地である。気候は典型的な山陰型気候で、冬季は積雪も多く、道路除雪が必要である。また、二次救急医療機関、透析設備や精神科などを有する医療機関、可燃ごみ処理施設のある県西部の益田市とは庁舎間で</a:t>
          </a:r>
          <a:r>
            <a:rPr kumimoji="1" lang="en-US" altLang="ja-JP" sz="1300">
              <a:latin typeface="ＭＳ Ｐゴシック" panose="020B0600070205080204" pitchFamily="50" charset="-128"/>
              <a:ea typeface="ＭＳ Ｐゴシック" panose="020B0600070205080204" pitchFamily="50" charset="-128"/>
            </a:rPr>
            <a:t>53㎞</a:t>
          </a:r>
          <a:r>
            <a:rPr kumimoji="1" lang="ja-JP" altLang="en-US" sz="1300">
              <a:latin typeface="ＭＳ Ｐゴシック" panose="020B0600070205080204" pitchFamily="50" charset="-128"/>
              <a:ea typeface="ＭＳ Ｐゴシック" panose="020B0600070205080204" pitchFamily="50" charset="-128"/>
            </a:rPr>
            <a:t>の距離がある。　扶助費は、住民一人当たり</a:t>
          </a:r>
          <a:r>
            <a:rPr kumimoji="1" lang="en-US" altLang="ja-JP" sz="1300">
              <a:latin typeface="ＭＳ Ｐゴシック" panose="020B0600070205080204" pitchFamily="50" charset="-128"/>
              <a:ea typeface="ＭＳ Ｐゴシック" panose="020B0600070205080204" pitchFamily="50" charset="-128"/>
            </a:rPr>
            <a:t>171,304</a:t>
          </a:r>
          <a:r>
            <a:rPr kumimoji="1" lang="ja-JP" altLang="en-US" sz="1300">
              <a:latin typeface="ＭＳ Ｐゴシック" panose="020B0600070205080204" pitchFamily="50" charset="-128"/>
              <a:ea typeface="ＭＳ Ｐゴシック" panose="020B0600070205080204" pitchFamily="50" charset="-128"/>
            </a:rPr>
            <a:t>円となっており、類似団体平均、全国平均、県平均と比較しても、非常に高くなっている。これは、保育料の無償化、高校卒業までの子ども医療費の全額助成、障がい福祉サービス等の自立支援給付費の増加が影響している。補助費等は、住民一人当たり</a:t>
          </a:r>
          <a:r>
            <a:rPr kumimoji="1" lang="en-US" altLang="ja-JP" sz="1300">
              <a:latin typeface="ＭＳ Ｐゴシック" panose="020B0600070205080204" pitchFamily="50" charset="-128"/>
              <a:ea typeface="ＭＳ Ｐゴシック" panose="020B0600070205080204" pitchFamily="50" charset="-128"/>
            </a:rPr>
            <a:t>276,579</a:t>
          </a:r>
          <a:r>
            <a:rPr kumimoji="1" lang="ja-JP" altLang="en-US" sz="1300">
              <a:latin typeface="ＭＳ Ｐゴシック" panose="020B0600070205080204" pitchFamily="50" charset="-128"/>
              <a:ea typeface="ＭＳ Ｐゴシック" panose="020B0600070205080204" pitchFamily="50" charset="-128"/>
            </a:rPr>
            <a:t>円となっており、類似団体平均、全国平均、県平均と比較しても非常に高くなっている。吉賀町は常備消防・し尿処理・不燃物処理・可燃物処理・養護老人ホーム・ケーブルテレビ等の多くの事業で一部事務組合等を構成しており、負担金が多くなる要因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島根県吉賀町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5,571
5,371
336.50
7,631,054
7,474,639
80,569
4,287,098
8,469,429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9.7
55.1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100330</xdr:rowOff>
    </xdr:from>
    <xdr:to>
      <xdr:col>24</xdr:col>
      <xdr:colOff>62865</xdr:colOff>
      <xdr:row>39</xdr:row>
      <xdr:rowOff>107061</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15280"/>
          <a:ext cx="1270" cy="1378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110888</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797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107061</xdr:rowOff>
    </xdr:from>
    <xdr:to>
      <xdr:col>24</xdr:col>
      <xdr:colOff>152400</xdr:colOff>
      <xdr:row>39</xdr:row>
      <xdr:rowOff>107061</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93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47007</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90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16,360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100330</xdr:rowOff>
    </xdr:from>
    <xdr:to>
      <xdr:col>24</xdr:col>
      <xdr:colOff>152400</xdr:colOff>
      <xdr:row>31</xdr:row>
      <xdr:rowOff>100330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15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60706</xdr:rowOff>
    </xdr:from>
    <xdr:to>
      <xdr:col>24</xdr:col>
      <xdr:colOff>63500</xdr:colOff>
      <xdr:row>34</xdr:row>
      <xdr:rowOff>80137</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5890006"/>
          <a:ext cx="838200" cy="19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103903</xdr:rowOff>
    </xdr:from>
    <xdr:ext cx="534377"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1046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125476</xdr:rowOff>
    </xdr:from>
    <xdr:to>
      <xdr:col>24</xdr:col>
      <xdr:colOff>114300</xdr:colOff>
      <xdr:row>36</xdr:row>
      <xdr:rowOff>55626</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26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80137</xdr:rowOff>
    </xdr:from>
    <xdr:to>
      <xdr:col>19</xdr:col>
      <xdr:colOff>177800</xdr:colOff>
      <xdr:row>34</xdr:row>
      <xdr:rowOff>145288</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5909437"/>
          <a:ext cx="889000" cy="65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165100</xdr:rowOff>
    </xdr:from>
    <xdr:to>
      <xdr:col>20</xdr:col>
      <xdr:colOff>38100</xdr:colOff>
      <xdr:row>36</xdr:row>
      <xdr:rowOff>95250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6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86377</xdr:rowOff>
    </xdr:from>
    <xdr:ext cx="534377"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30111" y="6258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145288</xdr:rowOff>
    </xdr:from>
    <xdr:to>
      <xdr:col>15</xdr:col>
      <xdr:colOff>50800</xdr:colOff>
      <xdr:row>35</xdr:row>
      <xdr:rowOff>36449</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5974588"/>
          <a:ext cx="889000" cy="62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23495</xdr:rowOff>
    </xdr:from>
    <xdr:to>
      <xdr:col>15</xdr:col>
      <xdr:colOff>101600</xdr:colOff>
      <xdr:row>36</xdr:row>
      <xdr:rowOff>125095</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9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116222</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288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36449</xdr:rowOff>
    </xdr:from>
    <xdr:to>
      <xdr:col>10</xdr:col>
      <xdr:colOff>114300</xdr:colOff>
      <xdr:row>35</xdr:row>
      <xdr:rowOff>57277</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037199"/>
          <a:ext cx="889000" cy="20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66675</xdr:rowOff>
    </xdr:from>
    <xdr:to>
      <xdr:col>10</xdr:col>
      <xdr:colOff>165100</xdr:colOff>
      <xdr:row>36</xdr:row>
      <xdr:rowOff>168275</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238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159402</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331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88646</xdr:rowOff>
    </xdr:from>
    <xdr:to>
      <xdr:col>6</xdr:col>
      <xdr:colOff>38100</xdr:colOff>
      <xdr:row>37</xdr:row>
      <xdr:rowOff>18796</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26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9923</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353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9906</xdr:rowOff>
    </xdr:from>
    <xdr:to>
      <xdr:col>24</xdr:col>
      <xdr:colOff>114300</xdr:colOff>
      <xdr:row>34</xdr:row>
      <xdr:rowOff>111506</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839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32783</xdr:rowOff>
    </xdr:from>
    <xdr:ext cx="534377"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690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29337</xdr:rowOff>
    </xdr:from>
    <xdr:to>
      <xdr:col>20</xdr:col>
      <xdr:colOff>38100</xdr:colOff>
      <xdr:row>34</xdr:row>
      <xdr:rowOff>130937</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858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147464</xdr:rowOff>
    </xdr:from>
    <xdr:ext cx="534377"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30111" y="5633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94488</xdr:rowOff>
    </xdr:from>
    <xdr:to>
      <xdr:col>15</xdr:col>
      <xdr:colOff>101600</xdr:colOff>
      <xdr:row>35</xdr:row>
      <xdr:rowOff>24638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923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41165</xdr:rowOff>
    </xdr:from>
    <xdr:ext cx="534377"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41111" y="5699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157099</xdr:rowOff>
    </xdr:from>
    <xdr:to>
      <xdr:col>10</xdr:col>
      <xdr:colOff>165100</xdr:colOff>
      <xdr:row>35</xdr:row>
      <xdr:rowOff>87249</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986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103776</xdr:rowOff>
    </xdr:from>
    <xdr:ext cx="534377"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52111" y="5761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6477</xdr:rowOff>
    </xdr:from>
    <xdr:to>
      <xdr:col>6</xdr:col>
      <xdr:colOff>38100</xdr:colOff>
      <xdr:row>35</xdr:row>
      <xdr:rowOff>108077</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007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124604</xdr:rowOff>
    </xdr:from>
    <xdr:ext cx="534377"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63111" y="5782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93476</xdr:rowOff>
    </xdr:from>
    <xdr:to>
      <xdr:col>24</xdr:col>
      <xdr:colOff>62865</xdr:colOff>
      <xdr:row>58</xdr:row>
      <xdr:rowOff>106227</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665976"/>
          <a:ext cx="1270" cy="13843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110054</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10054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106227</xdr:rowOff>
    </xdr:from>
    <xdr:to>
      <xdr:col>24</xdr:col>
      <xdr:colOff>152400</xdr:colOff>
      <xdr:row>58</xdr:row>
      <xdr:rowOff>106227</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10050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40153</xdr:rowOff>
    </xdr:from>
    <xdr:ext cx="690189"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44120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3,101,103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93476</xdr:rowOff>
    </xdr:from>
    <xdr:to>
      <xdr:col>24</xdr:col>
      <xdr:colOff>152400</xdr:colOff>
      <xdr:row>50</xdr:row>
      <xdr:rowOff>93476</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665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57008</xdr:rowOff>
    </xdr:from>
    <xdr:to>
      <xdr:col>24</xdr:col>
      <xdr:colOff>63500</xdr:colOff>
      <xdr:row>58</xdr:row>
      <xdr:rowOff>68269</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10001108"/>
          <a:ext cx="838200" cy="11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5184</xdr:rowOff>
    </xdr:from>
    <xdr:ext cx="599010"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7778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153757</xdr:rowOff>
    </xdr:from>
    <xdr:to>
      <xdr:col>24</xdr:col>
      <xdr:colOff>114300</xdr:colOff>
      <xdr:row>58</xdr:row>
      <xdr:rowOff>83907</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926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68269</xdr:rowOff>
    </xdr:from>
    <xdr:to>
      <xdr:col>19</xdr:col>
      <xdr:colOff>177800</xdr:colOff>
      <xdr:row>58</xdr:row>
      <xdr:rowOff>70511</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10012369"/>
          <a:ext cx="889000" cy="2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166871</xdr:rowOff>
    </xdr:from>
    <xdr:to>
      <xdr:col>20</xdr:col>
      <xdr:colOff>38100</xdr:colOff>
      <xdr:row>58</xdr:row>
      <xdr:rowOff>97021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939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113548</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9714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56165</xdr:rowOff>
    </xdr:from>
    <xdr:to>
      <xdr:col>15</xdr:col>
      <xdr:colOff>50800</xdr:colOff>
      <xdr:row>58</xdr:row>
      <xdr:rowOff>70511</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10000265"/>
          <a:ext cx="889000" cy="1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2391</xdr:rowOff>
    </xdr:from>
    <xdr:to>
      <xdr:col>15</xdr:col>
      <xdr:colOff>101600</xdr:colOff>
      <xdr:row>58</xdr:row>
      <xdr:rowOff>103991</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946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120518</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08795" y="9721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20721</xdr:rowOff>
    </xdr:from>
    <xdr:to>
      <xdr:col>10</xdr:col>
      <xdr:colOff>114300</xdr:colOff>
      <xdr:row>58</xdr:row>
      <xdr:rowOff>56165</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9964821"/>
          <a:ext cx="889000" cy="35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169463</xdr:rowOff>
    </xdr:from>
    <xdr:to>
      <xdr:col>10</xdr:col>
      <xdr:colOff>165100</xdr:colOff>
      <xdr:row>58</xdr:row>
      <xdr:rowOff>99613</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94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116140</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9717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140361</xdr:rowOff>
    </xdr:from>
    <xdr:to>
      <xdr:col>6</xdr:col>
      <xdr:colOff>38100</xdr:colOff>
      <xdr:row>58</xdr:row>
      <xdr:rowOff>70511</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913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87038</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96882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6208</xdr:rowOff>
    </xdr:from>
    <xdr:to>
      <xdr:col>24</xdr:col>
      <xdr:colOff>114300</xdr:colOff>
      <xdr:row>58</xdr:row>
      <xdr:rowOff>107808</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950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132183</xdr:rowOff>
    </xdr:from>
    <xdr:ext cx="599010"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904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17469</xdr:rowOff>
    </xdr:from>
    <xdr:to>
      <xdr:col>20</xdr:col>
      <xdr:colOff>38100</xdr:colOff>
      <xdr:row>58</xdr:row>
      <xdr:rowOff>119069</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961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110196</xdr:rowOff>
    </xdr:from>
    <xdr:ext cx="59901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497795" y="100542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19711</xdr:rowOff>
    </xdr:from>
    <xdr:to>
      <xdr:col>15</xdr:col>
      <xdr:colOff>101600</xdr:colOff>
      <xdr:row>58</xdr:row>
      <xdr:rowOff>121311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963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112438</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08795" y="10056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5365</xdr:rowOff>
    </xdr:from>
    <xdr:to>
      <xdr:col>10</xdr:col>
      <xdr:colOff>165100</xdr:colOff>
      <xdr:row>58</xdr:row>
      <xdr:rowOff>106965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949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98092</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10042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141371</xdr:rowOff>
    </xdr:from>
    <xdr:to>
      <xdr:col>6</xdr:col>
      <xdr:colOff>38100</xdr:colOff>
      <xdr:row>58</xdr:row>
      <xdr:rowOff>71521</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914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62648</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30795" y="10006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13780</xdr:rowOff>
    </xdr:from>
    <xdr:to>
      <xdr:col>24</xdr:col>
      <xdr:colOff>62865</xdr:colOff>
      <xdr:row>79</xdr:row>
      <xdr:rowOff>122318</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86730"/>
          <a:ext cx="1270" cy="1480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126145</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670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122318</xdr:rowOff>
    </xdr:from>
    <xdr:to>
      <xdr:col>24</xdr:col>
      <xdr:colOff>152400</xdr:colOff>
      <xdr:row>79</xdr:row>
      <xdr:rowOff>122318</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666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131907</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61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334,025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13780</xdr:rowOff>
    </xdr:from>
    <xdr:to>
      <xdr:col>24</xdr:col>
      <xdr:colOff>152400</xdr:colOff>
      <xdr:row>71</xdr:row>
      <xdr:rowOff>13780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86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71</xdr:row>
      <xdr:rowOff>13780</xdr:rowOff>
    </xdr:from>
    <xdr:to>
      <xdr:col>24</xdr:col>
      <xdr:colOff>63500</xdr:colOff>
      <xdr:row>71</xdr:row>
      <xdr:rowOff>48199</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2186730"/>
          <a:ext cx="838200" cy="34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95071</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312527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116644</xdr:rowOff>
    </xdr:from>
    <xdr:to>
      <xdr:col>24</xdr:col>
      <xdr:colOff>114300</xdr:colOff>
      <xdr:row>77</xdr:row>
      <xdr:rowOff>46794</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314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71</xdr:row>
      <xdr:rowOff>48199</xdr:rowOff>
    </xdr:from>
    <xdr:to>
      <xdr:col>19</xdr:col>
      <xdr:colOff>177800</xdr:colOff>
      <xdr:row>72</xdr:row>
      <xdr:rowOff>139716</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2221149"/>
          <a:ext cx="889000" cy="262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24923</xdr:rowOff>
    </xdr:from>
    <xdr:to>
      <xdr:col>20</xdr:col>
      <xdr:colOff>38100</xdr:colOff>
      <xdr:row>77</xdr:row>
      <xdr:rowOff>126523</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226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117650</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319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72</xdr:row>
      <xdr:rowOff>60170</xdr:rowOff>
    </xdr:from>
    <xdr:to>
      <xdr:col>15</xdr:col>
      <xdr:colOff>50800</xdr:colOff>
      <xdr:row>72</xdr:row>
      <xdr:rowOff>139716</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019300" y="12404570"/>
          <a:ext cx="889000" cy="79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86522</xdr:rowOff>
    </xdr:from>
    <xdr:to>
      <xdr:col>15</xdr:col>
      <xdr:colOff>101600</xdr:colOff>
      <xdr:row>78</xdr:row>
      <xdr:rowOff>16672</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288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7799</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380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72</xdr:row>
      <xdr:rowOff>60170</xdr:rowOff>
    </xdr:from>
    <xdr:to>
      <xdr:col>10</xdr:col>
      <xdr:colOff>114300</xdr:colOff>
      <xdr:row>72</xdr:row>
      <xdr:rowOff>75570</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2404570"/>
          <a:ext cx="889000" cy="1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47904</xdr:rowOff>
    </xdr:from>
    <xdr:to>
      <xdr:col>10</xdr:col>
      <xdr:colOff>165100</xdr:colOff>
      <xdr:row>77</xdr:row>
      <xdr:rowOff>149504</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249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140631</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342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30500</xdr:rowOff>
    </xdr:from>
    <xdr:to>
      <xdr:col>6</xdr:col>
      <xdr:colOff>38100</xdr:colOff>
      <xdr:row>78</xdr:row>
      <xdr:rowOff>132100</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40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123227</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496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70</xdr:row>
      <xdr:rowOff>134430</xdr:rowOff>
    </xdr:from>
    <xdr:to>
      <xdr:col>24</xdr:col>
      <xdr:colOff>114300</xdr:colOff>
      <xdr:row>71</xdr:row>
      <xdr:rowOff>64580</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135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70</xdr:row>
      <xdr:rowOff>87457</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088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334,025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70</xdr:row>
      <xdr:rowOff>168849</xdr:rowOff>
    </xdr:from>
    <xdr:to>
      <xdr:col>20</xdr:col>
      <xdr:colOff>38100</xdr:colOff>
      <xdr:row>71</xdr:row>
      <xdr:rowOff>98999</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2170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69</xdr:row>
      <xdr:rowOff>115526</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1945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72</xdr:row>
      <xdr:rowOff>88916</xdr:rowOff>
    </xdr:from>
    <xdr:to>
      <xdr:col>15</xdr:col>
      <xdr:colOff>101600</xdr:colOff>
      <xdr:row>73</xdr:row>
      <xdr:rowOff>19066</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2433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71</xdr:row>
      <xdr:rowOff>35593</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208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72</xdr:row>
      <xdr:rowOff>9370</xdr:rowOff>
    </xdr:from>
    <xdr:to>
      <xdr:col>10</xdr:col>
      <xdr:colOff>165100</xdr:colOff>
      <xdr:row>72</xdr:row>
      <xdr:rowOff>110970</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2353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70</xdr:row>
      <xdr:rowOff>127497</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128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72</xdr:row>
      <xdr:rowOff>24770</xdr:rowOff>
    </xdr:from>
    <xdr:to>
      <xdr:col>6</xdr:col>
      <xdr:colOff>38100</xdr:colOff>
      <xdr:row>72</xdr:row>
      <xdr:rowOff>126370</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2369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70</xdr:row>
      <xdr:rowOff>142897</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2144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衛生費グラフ枠">
          <a:extLst>
            <a:ext uri="{FF2B5EF4-FFF2-40B4-BE49-F238E27FC236}">
              <a16:creationId xmlns:a16="http://schemas.microsoft.com/office/drawing/2014/main" id="{00000000-0008-0000-07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118010</xdr:rowOff>
    </xdr:from>
    <xdr:to>
      <xdr:col>24</xdr:col>
      <xdr:colOff>62865</xdr:colOff>
      <xdr:row>98</xdr:row>
      <xdr:rowOff>30731</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flipV="1">
          <a:off x="4633595" y="15548510"/>
          <a:ext cx="1270" cy="1284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34558</xdr:rowOff>
    </xdr:from>
    <xdr:ext cx="534377" cy="259045"/>
    <xdr:sp macro="" textlink="">
      <xdr:nvSpPr>
        <xdr:cNvPr id="225" name="衛生費最小値テキスト">
          <a:extLst>
            <a:ext uri="{FF2B5EF4-FFF2-40B4-BE49-F238E27FC236}">
              <a16:creationId xmlns:a16="http://schemas.microsoft.com/office/drawing/2014/main" id="{00000000-0008-0000-0700-0000E1000000}"/>
            </a:ext>
          </a:extLst>
        </xdr:cNvPr>
        <xdr:cNvSpPr txBox="1"/>
      </xdr:nvSpPr>
      <xdr:spPr>
        <a:xfrm>
          <a:off x="4686300" y="16836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30731</xdr:rowOff>
    </xdr:from>
    <xdr:to>
      <xdr:col>24</xdr:col>
      <xdr:colOff>152400</xdr:colOff>
      <xdr:row>98</xdr:row>
      <xdr:rowOff>30731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4546600" y="16832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64687</xdr:rowOff>
    </xdr:from>
    <xdr:ext cx="599010" cy="259045"/>
    <xdr:sp macro="" textlink="">
      <xdr:nvSpPr>
        <xdr:cNvPr id="227" name="衛生費最大値テキスト">
          <a:extLst>
            <a:ext uri="{FF2B5EF4-FFF2-40B4-BE49-F238E27FC236}">
              <a16:creationId xmlns:a16="http://schemas.microsoft.com/office/drawing/2014/main" id="{00000000-0008-0000-0700-0000E3000000}"/>
            </a:ext>
          </a:extLst>
        </xdr:cNvPr>
        <xdr:cNvSpPr txBox="1"/>
      </xdr:nvSpPr>
      <xdr:spPr>
        <a:xfrm>
          <a:off x="4686300" y="15323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304,744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118010</xdr:rowOff>
    </xdr:from>
    <xdr:to>
      <xdr:col>24</xdr:col>
      <xdr:colOff>152400</xdr:colOff>
      <xdr:row>90</xdr:row>
      <xdr:rowOff>118010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554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38266</xdr:rowOff>
    </xdr:from>
    <xdr:to>
      <xdr:col>24</xdr:col>
      <xdr:colOff>63500</xdr:colOff>
      <xdr:row>94</xdr:row>
      <xdr:rowOff>91525</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3797300" y="16154566"/>
          <a:ext cx="838200" cy="53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59811</xdr:rowOff>
    </xdr:from>
    <xdr:ext cx="534377" cy="259045"/>
    <xdr:sp macro="" textlink="">
      <xdr:nvSpPr>
        <xdr:cNvPr id="230" name="衛生費平均値テキスト">
          <a:extLst>
            <a:ext uri="{FF2B5EF4-FFF2-40B4-BE49-F238E27FC236}">
              <a16:creationId xmlns:a16="http://schemas.microsoft.com/office/drawing/2014/main" id="{00000000-0008-0000-0700-0000E6000000}"/>
            </a:ext>
          </a:extLst>
        </xdr:cNvPr>
        <xdr:cNvSpPr txBox="1"/>
      </xdr:nvSpPr>
      <xdr:spPr>
        <a:xfrm>
          <a:off x="4686300" y="16519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81384</xdr:rowOff>
    </xdr:from>
    <xdr:to>
      <xdr:col>24</xdr:col>
      <xdr:colOff>114300</xdr:colOff>
      <xdr:row>97</xdr:row>
      <xdr:rowOff>11534</xdr:rowOff>
    </xdr:to>
    <xdr:sp macro="" textlink="">
      <xdr:nvSpPr>
        <xdr:cNvPr id="231" name="フローチャート: 判断 230">
          <a:extLst>
            <a:ext uri="{FF2B5EF4-FFF2-40B4-BE49-F238E27FC236}">
              <a16:creationId xmlns:a16="http://schemas.microsoft.com/office/drawing/2014/main" id="{00000000-0008-0000-0700-0000E7000000}"/>
            </a:ext>
          </a:extLst>
        </xdr:cNvPr>
        <xdr:cNvSpPr/>
      </xdr:nvSpPr>
      <xdr:spPr>
        <a:xfrm>
          <a:off x="4584700" y="16540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38266</xdr:rowOff>
    </xdr:from>
    <xdr:to>
      <xdr:col>19</xdr:col>
      <xdr:colOff>177800</xdr:colOff>
      <xdr:row>95</xdr:row>
      <xdr:rowOff>49614</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2908300" y="16154566"/>
          <a:ext cx="889000" cy="182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81837</xdr:rowOff>
    </xdr:from>
    <xdr:to>
      <xdr:col>20</xdr:col>
      <xdr:colOff>38100</xdr:colOff>
      <xdr:row>97</xdr:row>
      <xdr:rowOff>11987</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3746500" y="1654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3114</xdr:rowOff>
    </xdr:from>
    <xdr:ext cx="534377" cy="259045"/>
    <xdr:sp macro="" textlink="">
      <xdr:nvSpPr>
        <xdr:cNvPr id="234" name="テキスト ボックス 233">
          <a:extLst>
            <a:ext uri="{FF2B5EF4-FFF2-40B4-BE49-F238E27FC236}">
              <a16:creationId xmlns:a16="http://schemas.microsoft.com/office/drawing/2014/main" id="{00000000-0008-0000-0700-0000EA000000}"/>
            </a:ext>
          </a:extLst>
        </xdr:cNvPr>
        <xdr:cNvSpPr txBox="1"/>
      </xdr:nvSpPr>
      <xdr:spPr>
        <a:xfrm>
          <a:off x="3530111" y="16633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49614</xdr:rowOff>
    </xdr:from>
    <xdr:to>
      <xdr:col>15</xdr:col>
      <xdr:colOff>50800</xdr:colOff>
      <xdr:row>95</xdr:row>
      <xdr:rowOff>50367</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019300" y="16337364"/>
          <a:ext cx="889000" cy="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77725</xdr:rowOff>
    </xdr:from>
    <xdr:to>
      <xdr:col>15</xdr:col>
      <xdr:colOff>101600</xdr:colOff>
      <xdr:row>97</xdr:row>
      <xdr:rowOff>7875</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2857500" y="16536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170452</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2641111" y="16629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50367</xdr:rowOff>
    </xdr:from>
    <xdr:to>
      <xdr:col>10</xdr:col>
      <xdr:colOff>114300</xdr:colOff>
      <xdr:row>95</xdr:row>
      <xdr:rowOff>98949</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1130300" y="16338117"/>
          <a:ext cx="889000" cy="48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90120</xdr:rowOff>
    </xdr:from>
    <xdr:to>
      <xdr:col>10</xdr:col>
      <xdr:colOff>165100</xdr:colOff>
      <xdr:row>97</xdr:row>
      <xdr:rowOff>20270</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1968500" y="1654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11397</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1752111" y="16642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116980</xdr:rowOff>
    </xdr:from>
    <xdr:to>
      <xdr:col>6</xdr:col>
      <xdr:colOff>38100</xdr:colOff>
      <xdr:row>97</xdr:row>
      <xdr:rowOff>47130</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079500" y="1657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38257</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863111" y="16668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40725</xdr:rowOff>
    </xdr:from>
    <xdr:to>
      <xdr:col>24</xdr:col>
      <xdr:colOff>114300</xdr:colOff>
      <xdr:row>94</xdr:row>
      <xdr:rowOff>142325</xdr:rowOff>
    </xdr:to>
    <xdr:sp macro="" textlink="">
      <xdr:nvSpPr>
        <xdr:cNvPr id="248" name="楕円 247">
          <a:extLst>
            <a:ext uri="{FF2B5EF4-FFF2-40B4-BE49-F238E27FC236}">
              <a16:creationId xmlns:a16="http://schemas.microsoft.com/office/drawing/2014/main" id="{00000000-0008-0000-0700-0000F8000000}"/>
            </a:ext>
          </a:extLst>
        </xdr:cNvPr>
        <xdr:cNvSpPr/>
      </xdr:nvSpPr>
      <xdr:spPr>
        <a:xfrm>
          <a:off x="4584700" y="16157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63602</xdr:rowOff>
    </xdr:from>
    <xdr:ext cx="599010" cy="259045"/>
    <xdr:sp macro="" textlink="">
      <xdr:nvSpPr>
        <xdr:cNvPr id="249" name="衛生費該当値テキスト">
          <a:extLst>
            <a:ext uri="{FF2B5EF4-FFF2-40B4-BE49-F238E27FC236}">
              <a16:creationId xmlns:a16="http://schemas.microsoft.com/office/drawing/2014/main" id="{00000000-0008-0000-0700-0000F9000000}"/>
            </a:ext>
          </a:extLst>
        </xdr:cNvPr>
        <xdr:cNvSpPr txBox="1"/>
      </xdr:nvSpPr>
      <xdr:spPr>
        <a:xfrm>
          <a:off x="4686300" y="16008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158916</xdr:rowOff>
    </xdr:from>
    <xdr:to>
      <xdr:col>20</xdr:col>
      <xdr:colOff>38100</xdr:colOff>
      <xdr:row>94</xdr:row>
      <xdr:rowOff>89066</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3746500" y="1610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105593</xdr:rowOff>
    </xdr:from>
    <xdr:ext cx="59901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497795" y="15878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170264</xdr:rowOff>
    </xdr:from>
    <xdr:to>
      <xdr:col>15</xdr:col>
      <xdr:colOff>101600</xdr:colOff>
      <xdr:row>95</xdr:row>
      <xdr:rowOff>100414</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2857500" y="16286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116941</xdr:rowOff>
    </xdr:from>
    <xdr:ext cx="59901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608795" y="16061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171017</xdr:rowOff>
    </xdr:from>
    <xdr:to>
      <xdr:col>10</xdr:col>
      <xdr:colOff>165100</xdr:colOff>
      <xdr:row>95</xdr:row>
      <xdr:rowOff>101167</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1968500" y="16287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117694</xdr:rowOff>
    </xdr:from>
    <xdr:ext cx="59901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719795" y="16062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48149</xdr:rowOff>
    </xdr:from>
    <xdr:to>
      <xdr:col>6</xdr:col>
      <xdr:colOff>38100</xdr:colOff>
      <xdr:row>95</xdr:row>
      <xdr:rowOff>149749</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079500" y="16335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166276</xdr:rowOff>
    </xdr:from>
    <xdr:ext cx="59901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830795" y="16111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7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7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a:extLst>
            <a:ext uri="{FF2B5EF4-FFF2-40B4-BE49-F238E27FC236}">
              <a16:creationId xmlns:a16="http://schemas.microsoft.com/office/drawing/2014/main" id="{00000000-0008-0000-07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152654</xdr:rowOff>
    </xdr:from>
    <xdr:to>
      <xdr:col>54</xdr:col>
      <xdr:colOff>189865</xdr:colOff>
      <xdr:row>39</xdr:row>
      <xdr:rowOff>44450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flipV="1">
          <a:off x="10475595" y="5467604"/>
          <a:ext cx="1270" cy="12633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2" name="労働費最小値テキスト">
          <a:extLst>
            <a:ext uri="{FF2B5EF4-FFF2-40B4-BE49-F238E27FC236}">
              <a16:creationId xmlns:a16="http://schemas.microsoft.com/office/drawing/2014/main" id="{00000000-0008-0000-0700-00001A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99331</xdr:rowOff>
    </xdr:from>
    <xdr:ext cx="469744" cy="259045"/>
    <xdr:sp macro="" textlink="">
      <xdr:nvSpPr>
        <xdr:cNvPr id="284" name="労働費最大値テキスト">
          <a:extLst>
            <a:ext uri="{FF2B5EF4-FFF2-40B4-BE49-F238E27FC236}">
              <a16:creationId xmlns:a16="http://schemas.microsoft.com/office/drawing/2014/main" id="{00000000-0008-0000-0700-00001C010000}"/>
            </a:ext>
          </a:extLst>
        </xdr:cNvPr>
        <xdr:cNvSpPr txBox="1"/>
      </xdr:nvSpPr>
      <xdr:spPr>
        <a:xfrm>
          <a:off x="10528300" y="5242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3,316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152654</xdr:rowOff>
    </xdr:from>
    <xdr:to>
      <xdr:col>55</xdr:col>
      <xdr:colOff>88900</xdr:colOff>
      <xdr:row>31</xdr:row>
      <xdr:rowOff>152654</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5467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63119</xdr:rowOff>
    </xdr:from>
    <xdr:to>
      <xdr:col>55</xdr:col>
      <xdr:colOff>0</xdr:colOff>
      <xdr:row>39</xdr:row>
      <xdr:rowOff>13208</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9639300" y="6578219"/>
          <a:ext cx="838200" cy="121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26052</xdr:rowOff>
    </xdr:from>
    <xdr:ext cx="378565" cy="259045"/>
    <xdr:sp macro="" textlink="">
      <xdr:nvSpPr>
        <xdr:cNvPr id="287" name="労働費平均値テキスト">
          <a:extLst>
            <a:ext uri="{FF2B5EF4-FFF2-40B4-BE49-F238E27FC236}">
              <a16:creationId xmlns:a16="http://schemas.microsoft.com/office/drawing/2014/main" id="{00000000-0008-0000-0700-00001F010000}"/>
            </a:ext>
          </a:extLst>
        </xdr:cNvPr>
        <xdr:cNvSpPr txBox="1"/>
      </xdr:nvSpPr>
      <xdr:spPr>
        <a:xfrm>
          <a:off x="10528300" y="63697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3175</xdr:rowOff>
    </xdr:from>
    <xdr:to>
      <xdr:col>55</xdr:col>
      <xdr:colOff>50800</xdr:colOff>
      <xdr:row>38</xdr:row>
      <xdr:rowOff>104775</xdr:rowOff>
    </xdr:to>
    <xdr:sp macro="" textlink="">
      <xdr:nvSpPr>
        <xdr:cNvPr id="288" name="フローチャート: 判断 287">
          <a:extLst>
            <a:ext uri="{FF2B5EF4-FFF2-40B4-BE49-F238E27FC236}">
              <a16:creationId xmlns:a16="http://schemas.microsoft.com/office/drawing/2014/main" id="{00000000-0008-0000-0700-000020010000}"/>
            </a:ext>
          </a:extLst>
        </xdr:cNvPr>
        <xdr:cNvSpPr/>
      </xdr:nvSpPr>
      <xdr:spPr>
        <a:xfrm>
          <a:off x="10426700" y="651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143891</xdr:rowOff>
    </xdr:from>
    <xdr:to>
      <xdr:col>50</xdr:col>
      <xdr:colOff>114300</xdr:colOff>
      <xdr:row>38</xdr:row>
      <xdr:rowOff>63119</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8750300" y="6487541"/>
          <a:ext cx="889000" cy="90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21463</xdr:rowOff>
    </xdr:from>
    <xdr:to>
      <xdr:col>50</xdr:col>
      <xdr:colOff>165100</xdr:colOff>
      <xdr:row>38</xdr:row>
      <xdr:rowOff>123063</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9588500" y="6536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114190</xdr:rowOff>
    </xdr:from>
    <xdr:ext cx="378565"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9450017" y="66292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143891</xdr:rowOff>
    </xdr:from>
    <xdr:to>
      <xdr:col>45</xdr:col>
      <xdr:colOff>177800</xdr:colOff>
      <xdr:row>38</xdr:row>
      <xdr:rowOff>47117</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7861300" y="6487541"/>
          <a:ext cx="889000" cy="74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24130</xdr:rowOff>
    </xdr:from>
    <xdr:to>
      <xdr:col>46</xdr:col>
      <xdr:colOff>38100</xdr:colOff>
      <xdr:row>38</xdr:row>
      <xdr:rowOff>125730</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8699500" y="6539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116857</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8561017" y="66319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49784</xdr:rowOff>
    </xdr:from>
    <xdr:to>
      <xdr:col>41</xdr:col>
      <xdr:colOff>50800</xdr:colOff>
      <xdr:row>38</xdr:row>
      <xdr:rowOff>47117</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6972300" y="6393434"/>
          <a:ext cx="889000" cy="16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6985</xdr:rowOff>
    </xdr:from>
    <xdr:to>
      <xdr:col>41</xdr:col>
      <xdr:colOff>101600</xdr:colOff>
      <xdr:row>38</xdr:row>
      <xdr:rowOff>108585</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7810500" y="652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99712</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7672017" y="6614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5080</xdr:rowOff>
    </xdr:from>
    <xdr:to>
      <xdr:col>36</xdr:col>
      <xdr:colOff>165100</xdr:colOff>
      <xdr:row>38</xdr:row>
      <xdr:rowOff>106680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6921500" y="6520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97807</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6783017" y="66129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133858</xdr:rowOff>
    </xdr:from>
    <xdr:to>
      <xdr:col>55</xdr:col>
      <xdr:colOff>50800</xdr:colOff>
      <xdr:row>39</xdr:row>
      <xdr:rowOff>64008</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10426700" y="6648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48785</xdr:rowOff>
    </xdr:from>
    <xdr:ext cx="313932" cy="259045"/>
    <xdr:sp macro="" textlink="">
      <xdr:nvSpPr>
        <xdr:cNvPr id="306" name="労働費該当値テキスト">
          <a:extLst>
            <a:ext uri="{FF2B5EF4-FFF2-40B4-BE49-F238E27FC236}">
              <a16:creationId xmlns:a16="http://schemas.microsoft.com/office/drawing/2014/main" id="{00000000-0008-0000-0700-000032010000}"/>
            </a:ext>
          </a:extLst>
        </xdr:cNvPr>
        <xdr:cNvSpPr txBox="1"/>
      </xdr:nvSpPr>
      <xdr:spPr>
        <a:xfrm>
          <a:off x="10528300" y="656388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12319</xdr:rowOff>
    </xdr:from>
    <xdr:to>
      <xdr:col>50</xdr:col>
      <xdr:colOff>165100</xdr:colOff>
      <xdr:row>38</xdr:row>
      <xdr:rowOff>113919</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9588500" y="6527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130446</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50017" y="63026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93091</xdr:rowOff>
    </xdr:from>
    <xdr:to>
      <xdr:col>46</xdr:col>
      <xdr:colOff>38100</xdr:colOff>
      <xdr:row>38</xdr:row>
      <xdr:rowOff>23240</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8699500" y="643674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39768</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61017" y="62119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167767</xdr:rowOff>
    </xdr:from>
    <xdr:to>
      <xdr:col>41</xdr:col>
      <xdr:colOff>101600</xdr:colOff>
      <xdr:row>38</xdr:row>
      <xdr:rowOff>97917</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7810500" y="6511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114444</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2017" y="62866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170434</xdr:rowOff>
    </xdr:from>
    <xdr:to>
      <xdr:col>36</xdr:col>
      <xdr:colOff>165100</xdr:colOff>
      <xdr:row>37</xdr:row>
      <xdr:rowOff>100584</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6921500" y="6342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117111</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83017" y="61178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7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農林水産業費グラフ枠">
          <a:extLst>
            <a:ext uri="{FF2B5EF4-FFF2-40B4-BE49-F238E27FC236}">
              <a16:creationId xmlns:a16="http://schemas.microsoft.com/office/drawing/2014/main" id="{00000000-0008-0000-07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68163</xdr:rowOff>
    </xdr:from>
    <xdr:to>
      <xdr:col>54</xdr:col>
      <xdr:colOff>189865</xdr:colOff>
      <xdr:row>58</xdr:row>
      <xdr:rowOff>159733</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flipV="1">
          <a:off x="10475595" y="8812113"/>
          <a:ext cx="1270" cy="1291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163560</xdr:rowOff>
    </xdr:from>
    <xdr:ext cx="469744" cy="259045"/>
    <xdr:sp macro="" textlink="">
      <xdr:nvSpPr>
        <xdr:cNvPr id="339" name="農林水産業費最小値テキスト">
          <a:extLst>
            <a:ext uri="{FF2B5EF4-FFF2-40B4-BE49-F238E27FC236}">
              <a16:creationId xmlns:a16="http://schemas.microsoft.com/office/drawing/2014/main" id="{00000000-0008-0000-0700-000053010000}"/>
            </a:ext>
          </a:extLst>
        </xdr:cNvPr>
        <xdr:cNvSpPr txBox="1"/>
      </xdr:nvSpPr>
      <xdr:spPr>
        <a:xfrm>
          <a:off x="10528300" y="10107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159733</xdr:rowOff>
    </xdr:from>
    <xdr:to>
      <xdr:col>55</xdr:col>
      <xdr:colOff>88900</xdr:colOff>
      <xdr:row>58</xdr:row>
      <xdr:rowOff>159733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10388600" y="10103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14840</xdr:rowOff>
    </xdr:from>
    <xdr:ext cx="599010" cy="259045"/>
    <xdr:sp macro="" textlink="">
      <xdr:nvSpPr>
        <xdr:cNvPr id="341" name="農林水産業費最大値テキスト">
          <a:extLst>
            <a:ext uri="{FF2B5EF4-FFF2-40B4-BE49-F238E27FC236}">
              <a16:creationId xmlns:a16="http://schemas.microsoft.com/office/drawing/2014/main" id="{00000000-0008-0000-0700-000055010000}"/>
            </a:ext>
          </a:extLst>
        </xdr:cNvPr>
        <xdr:cNvSpPr txBox="1"/>
      </xdr:nvSpPr>
      <xdr:spPr>
        <a:xfrm>
          <a:off x="10528300" y="8587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176,888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68163</xdr:rowOff>
    </xdr:from>
    <xdr:to>
      <xdr:col>55</xdr:col>
      <xdr:colOff>88900</xdr:colOff>
      <xdr:row>51</xdr:row>
      <xdr:rowOff>68163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8812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52</xdr:row>
      <xdr:rowOff>138900</xdr:rowOff>
    </xdr:from>
    <xdr:to>
      <xdr:col>55</xdr:col>
      <xdr:colOff>0</xdr:colOff>
      <xdr:row>53</xdr:row>
      <xdr:rowOff>121983</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9639300" y="9054300"/>
          <a:ext cx="838200" cy="154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49435</xdr:rowOff>
    </xdr:from>
    <xdr:ext cx="534377" cy="259045"/>
    <xdr:sp macro="" textlink="">
      <xdr:nvSpPr>
        <xdr:cNvPr id="344" name="農林水産業費平均値テキスト">
          <a:extLst>
            <a:ext uri="{FF2B5EF4-FFF2-40B4-BE49-F238E27FC236}">
              <a16:creationId xmlns:a16="http://schemas.microsoft.com/office/drawing/2014/main" id="{00000000-0008-0000-0700-000058010000}"/>
            </a:ext>
          </a:extLst>
        </xdr:cNvPr>
        <xdr:cNvSpPr txBox="1"/>
      </xdr:nvSpPr>
      <xdr:spPr>
        <a:xfrm>
          <a:off x="10528300" y="96506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71008</xdr:rowOff>
    </xdr:from>
    <xdr:to>
      <xdr:col>55</xdr:col>
      <xdr:colOff>50800</xdr:colOff>
      <xdr:row>57</xdr:row>
      <xdr:rowOff>1158</xdr:rowOff>
    </xdr:to>
    <xdr:sp macro="" textlink="">
      <xdr:nvSpPr>
        <xdr:cNvPr id="345" name="フローチャート: 判断 344">
          <a:extLst>
            <a:ext uri="{FF2B5EF4-FFF2-40B4-BE49-F238E27FC236}">
              <a16:creationId xmlns:a16="http://schemas.microsoft.com/office/drawing/2014/main" id="{00000000-0008-0000-0700-000059010000}"/>
            </a:ext>
          </a:extLst>
        </xdr:cNvPr>
        <xdr:cNvSpPr/>
      </xdr:nvSpPr>
      <xdr:spPr>
        <a:xfrm>
          <a:off x="10426700" y="9672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52</xdr:row>
      <xdr:rowOff>138900</xdr:rowOff>
    </xdr:from>
    <xdr:to>
      <xdr:col>50</xdr:col>
      <xdr:colOff>114300</xdr:colOff>
      <xdr:row>54</xdr:row>
      <xdr:rowOff>72126</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8750300" y="9054300"/>
          <a:ext cx="889000" cy="27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78438</xdr:rowOff>
    </xdr:from>
    <xdr:to>
      <xdr:col>50</xdr:col>
      <xdr:colOff>165100</xdr:colOff>
      <xdr:row>57</xdr:row>
      <xdr:rowOff>8588</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9588500" y="9679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171165</xdr:rowOff>
    </xdr:from>
    <xdr:ext cx="534377" cy="259045"/>
    <xdr:sp macro="" textlink="">
      <xdr:nvSpPr>
        <xdr:cNvPr id="348" name="テキスト ボックス 347">
          <a:extLst>
            <a:ext uri="{FF2B5EF4-FFF2-40B4-BE49-F238E27FC236}">
              <a16:creationId xmlns:a16="http://schemas.microsoft.com/office/drawing/2014/main" id="{00000000-0008-0000-0700-00005C010000}"/>
            </a:ext>
          </a:extLst>
        </xdr:cNvPr>
        <xdr:cNvSpPr txBox="1"/>
      </xdr:nvSpPr>
      <xdr:spPr>
        <a:xfrm>
          <a:off x="9372111" y="9772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164884</xdr:rowOff>
    </xdr:from>
    <xdr:to>
      <xdr:col>45</xdr:col>
      <xdr:colOff>177800</xdr:colOff>
      <xdr:row>54</xdr:row>
      <xdr:rowOff>72126</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7861300" y="9251734"/>
          <a:ext cx="889000" cy="78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64394</xdr:rowOff>
    </xdr:from>
    <xdr:to>
      <xdr:col>46</xdr:col>
      <xdr:colOff>38100</xdr:colOff>
      <xdr:row>56</xdr:row>
      <xdr:rowOff>165994</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8699500" y="9665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157121</xdr:rowOff>
    </xdr:from>
    <xdr:ext cx="534377"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8483111" y="9758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164884</xdr:rowOff>
    </xdr:from>
    <xdr:to>
      <xdr:col>41</xdr:col>
      <xdr:colOff>50800</xdr:colOff>
      <xdr:row>55</xdr:row>
      <xdr:rowOff>81613</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6972300" y="9251734"/>
          <a:ext cx="889000" cy="259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66916</xdr:rowOff>
    </xdr:from>
    <xdr:to>
      <xdr:col>41</xdr:col>
      <xdr:colOff>101600</xdr:colOff>
      <xdr:row>56</xdr:row>
      <xdr:rowOff>168516</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7810500" y="9668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159643</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7594111" y="9760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95765</xdr:rowOff>
    </xdr:from>
    <xdr:to>
      <xdr:col>36</xdr:col>
      <xdr:colOff>165100</xdr:colOff>
      <xdr:row>57</xdr:row>
      <xdr:rowOff>25915</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6921500" y="9696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17042</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6705111" y="9789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71183</xdr:rowOff>
    </xdr:from>
    <xdr:to>
      <xdr:col>55</xdr:col>
      <xdr:colOff>50800</xdr:colOff>
      <xdr:row>54</xdr:row>
      <xdr:rowOff>1333</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10426700" y="9158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94060</xdr:rowOff>
    </xdr:from>
    <xdr:ext cx="599010" cy="259045"/>
    <xdr:sp macro="" textlink="">
      <xdr:nvSpPr>
        <xdr:cNvPr id="363" name="農林水産業費該当値テキスト">
          <a:extLst>
            <a:ext uri="{FF2B5EF4-FFF2-40B4-BE49-F238E27FC236}">
              <a16:creationId xmlns:a16="http://schemas.microsoft.com/office/drawing/2014/main" id="{00000000-0008-0000-0700-00006B010000}"/>
            </a:ext>
          </a:extLst>
        </xdr:cNvPr>
        <xdr:cNvSpPr txBox="1"/>
      </xdr:nvSpPr>
      <xdr:spPr>
        <a:xfrm>
          <a:off x="10528300" y="9009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52</xdr:row>
      <xdr:rowOff>88100</xdr:rowOff>
    </xdr:from>
    <xdr:to>
      <xdr:col>50</xdr:col>
      <xdr:colOff>165100</xdr:colOff>
      <xdr:row>53</xdr:row>
      <xdr:rowOff>18250</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9588500" y="900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51</xdr:row>
      <xdr:rowOff>34777</xdr:rowOff>
    </xdr:from>
    <xdr:ext cx="59901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339795" y="8778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21326</xdr:rowOff>
    </xdr:from>
    <xdr:to>
      <xdr:col>46</xdr:col>
      <xdr:colOff>38100</xdr:colOff>
      <xdr:row>54</xdr:row>
      <xdr:rowOff>122926</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8699500" y="9279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52</xdr:row>
      <xdr:rowOff>139453</xdr:rowOff>
    </xdr:from>
    <xdr:ext cx="59901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450795" y="9054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114084</xdr:rowOff>
    </xdr:from>
    <xdr:to>
      <xdr:col>41</xdr:col>
      <xdr:colOff>101600</xdr:colOff>
      <xdr:row>54</xdr:row>
      <xdr:rowOff>44234</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7810500" y="9200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52</xdr:row>
      <xdr:rowOff>60761</xdr:rowOff>
    </xdr:from>
    <xdr:ext cx="59901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561795" y="8976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30813</xdr:rowOff>
    </xdr:from>
    <xdr:to>
      <xdr:col>36</xdr:col>
      <xdr:colOff>165100</xdr:colOff>
      <xdr:row>55</xdr:row>
      <xdr:rowOff>132413</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6921500" y="9460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148940</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05111" y="9235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21746</xdr:rowOff>
    </xdr:from>
    <xdr:to>
      <xdr:col>54</xdr:col>
      <xdr:colOff>189865</xdr:colOff>
      <xdr:row>79</xdr:row>
      <xdr:rowOff>95329</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194696"/>
          <a:ext cx="1270" cy="14451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99156</xdr:rowOff>
    </xdr:from>
    <xdr:ext cx="469744"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643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95329</xdr:rowOff>
    </xdr:from>
    <xdr:to>
      <xdr:col>55</xdr:col>
      <xdr:colOff>88900</xdr:colOff>
      <xdr:row>79</xdr:row>
      <xdr:rowOff>95329</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6398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139873</xdr:rowOff>
    </xdr:from>
    <xdr:ext cx="599010"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969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443,619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21746</xdr:rowOff>
    </xdr:from>
    <xdr:to>
      <xdr:col>55</xdr:col>
      <xdr:colOff>88900</xdr:colOff>
      <xdr:row>71</xdr:row>
      <xdr:rowOff>21746</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194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153161</xdr:rowOff>
    </xdr:from>
    <xdr:to>
      <xdr:col>55</xdr:col>
      <xdr:colOff>0</xdr:colOff>
      <xdr:row>79</xdr:row>
      <xdr:rowOff>16370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9639300" y="13526261"/>
          <a:ext cx="838200" cy="34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132272</xdr:rowOff>
    </xdr:from>
    <xdr:ext cx="534377"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3339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109395</xdr:rowOff>
    </xdr:from>
    <xdr:to>
      <xdr:col>55</xdr:col>
      <xdr:colOff>50800</xdr:colOff>
      <xdr:row>79</xdr:row>
      <xdr:rowOff>39545</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482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149501</xdr:rowOff>
    </xdr:from>
    <xdr:to>
      <xdr:col>50</xdr:col>
      <xdr:colOff>114300</xdr:colOff>
      <xdr:row>78</xdr:row>
      <xdr:rowOff>153161</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3522601"/>
          <a:ext cx="889000" cy="3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110542</xdr:rowOff>
    </xdr:from>
    <xdr:to>
      <xdr:col>50</xdr:col>
      <xdr:colOff>165100</xdr:colOff>
      <xdr:row>79</xdr:row>
      <xdr:rowOff>40692</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48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31819</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372111" y="13576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2149</xdr:rowOff>
    </xdr:from>
    <xdr:to>
      <xdr:col>45</xdr:col>
      <xdr:colOff>177800</xdr:colOff>
      <xdr:row>78</xdr:row>
      <xdr:rowOff>149501</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7861300" y="13375249"/>
          <a:ext cx="889000" cy="147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107355</xdr:rowOff>
    </xdr:from>
    <xdr:to>
      <xdr:col>46</xdr:col>
      <xdr:colOff>38100</xdr:colOff>
      <xdr:row>79</xdr:row>
      <xdr:rowOff>37505</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480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28632</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483111" y="13573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2149</xdr:rowOff>
    </xdr:from>
    <xdr:to>
      <xdr:col>41</xdr:col>
      <xdr:colOff>50800</xdr:colOff>
      <xdr:row>78</xdr:row>
      <xdr:rowOff>118627</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6972300" y="13375249"/>
          <a:ext cx="889000" cy="116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113322</xdr:rowOff>
    </xdr:from>
    <xdr:to>
      <xdr:col>41</xdr:col>
      <xdr:colOff>101600</xdr:colOff>
      <xdr:row>79</xdr:row>
      <xdr:rowOff>43472</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486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34599</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594111" y="13579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116450</xdr:rowOff>
    </xdr:from>
    <xdr:to>
      <xdr:col>36</xdr:col>
      <xdr:colOff>165100</xdr:colOff>
      <xdr:row>79</xdr:row>
      <xdr:rowOff>46600</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48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37727</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3582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137020</xdr:rowOff>
    </xdr:from>
    <xdr:to>
      <xdr:col>55</xdr:col>
      <xdr:colOff>50800</xdr:colOff>
      <xdr:row>79</xdr:row>
      <xdr:rowOff>67170</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510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87822</xdr:rowOff>
    </xdr:from>
    <xdr:ext cx="534377"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460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102361</xdr:rowOff>
    </xdr:from>
    <xdr:to>
      <xdr:col>50</xdr:col>
      <xdr:colOff>165100</xdr:colOff>
      <xdr:row>79</xdr:row>
      <xdr:rowOff>32511</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475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49038</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372111" y="13250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98701</xdr:rowOff>
    </xdr:from>
    <xdr:to>
      <xdr:col>46</xdr:col>
      <xdr:colOff>38100</xdr:colOff>
      <xdr:row>79</xdr:row>
      <xdr:rowOff>28851</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471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45378</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483111" y="13247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122799</xdr:rowOff>
    </xdr:from>
    <xdr:to>
      <xdr:col>41</xdr:col>
      <xdr:colOff>101600</xdr:colOff>
      <xdr:row>78</xdr:row>
      <xdr:rowOff>52949</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324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69476</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594111" y="13099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67827</xdr:rowOff>
    </xdr:from>
    <xdr:to>
      <xdr:col>36</xdr:col>
      <xdr:colOff>165100</xdr:colOff>
      <xdr:row>78</xdr:row>
      <xdr:rowOff>169427</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440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14504</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05111" y="13216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a:extLst>
            <a:ext uri="{FF2B5EF4-FFF2-40B4-BE49-F238E27FC236}">
              <a16:creationId xmlns:a16="http://schemas.microsoft.com/office/drawing/2014/main" id="{00000000-0008-0000-07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146033</xdr:rowOff>
    </xdr:from>
    <xdr:to>
      <xdr:col>54</xdr:col>
      <xdr:colOff>189865</xdr:colOff>
      <xdr:row>98</xdr:row>
      <xdr:rowOff>84958</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10475595" y="15576533"/>
          <a:ext cx="1270" cy="1310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88785</xdr:rowOff>
    </xdr:from>
    <xdr:ext cx="534377" cy="259045"/>
    <xdr:sp macro="" textlink="">
      <xdr:nvSpPr>
        <xdr:cNvPr id="453" name="土木費最小値テキスト">
          <a:extLst>
            <a:ext uri="{FF2B5EF4-FFF2-40B4-BE49-F238E27FC236}">
              <a16:creationId xmlns:a16="http://schemas.microsoft.com/office/drawing/2014/main" id="{00000000-0008-0000-0700-0000C5010000}"/>
            </a:ext>
          </a:extLst>
        </xdr:cNvPr>
        <xdr:cNvSpPr txBox="1"/>
      </xdr:nvSpPr>
      <xdr:spPr>
        <a:xfrm>
          <a:off x="10528300" y="16890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84958</xdr:rowOff>
    </xdr:from>
    <xdr:to>
      <xdr:col>55</xdr:col>
      <xdr:colOff>88900</xdr:colOff>
      <xdr:row>98</xdr:row>
      <xdr:rowOff>84958</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68870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92710</xdr:rowOff>
    </xdr:from>
    <xdr:ext cx="599010" cy="259045"/>
    <xdr:sp macro="" textlink="">
      <xdr:nvSpPr>
        <xdr:cNvPr id="455" name="土木費最大値テキスト">
          <a:extLst>
            <a:ext uri="{FF2B5EF4-FFF2-40B4-BE49-F238E27FC236}">
              <a16:creationId xmlns:a16="http://schemas.microsoft.com/office/drawing/2014/main" id="{00000000-0008-0000-0700-0000C7010000}"/>
            </a:ext>
          </a:extLst>
        </xdr:cNvPr>
        <xdr:cNvSpPr txBox="1"/>
      </xdr:nvSpPr>
      <xdr:spPr>
        <a:xfrm>
          <a:off x="10528300" y="15351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597,230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146033</xdr:rowOff>
    </xdr:from>
    <xdr:to>
      <xdr:col>55</xdr:col>
      <xdr:colOff>88900</xdr:colOff>
      <xdr:row>90</xdr:row>
      <xdr:rowOff>146033</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5576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8545</xdr:rowOff>
    </xdr:from>
    <xdr:to>
      <xdr:col>55</xdr:col>
      <xdr:colOff>0</xdr:colOff>
      <xdr:row>97</xdr:row>
      <xdr:rowOff>24558</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9639300" y="16639195"/>
          <a:ext cx="838200" cy="16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167763</xdr:rowOff>
    </xdr:from>
    <xdr:ext cx="599010" cy="259045"/>
    <xdr:sp macro="" textlink="">
      <xdr:nvSpPr>
        <xdr:cNvPr id="458" name="土木費平均値テキスト">
          <a:extLst>
            <a:ext uri="{FF2B5EF4-FFF2-40B4-BE49-F238E27FC236}">
              <a16:creationId xmlns:a16="http://schemas.microsoft.com/office/drawing/2014/main" id="{00000000-0008-0000-0700-0000CA010000}"/>
            </a:ext>
          </a:extLst>
        </xdr:cNvPr>
        <xdr:cNvSpPr txBox="1"/>
      </xdr:nvSpPr>
      <xdr:spPr>
        <a:xfrm>
          <a:off x="10528300" y="1662696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17886</xdr:rowOff>
    </xdr:from>
    <xdr:to>
      <xdr:col>55</xdr:col>
      <xdr:colOff>50800</xdr:colOff>
      <xdr:row>97</xdr:row>
      <xdr:rowOff>119486</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10426700" y="16648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24558</xdr:rowOff>
    </xdr:from>
    <xdr:to>
      <xdr:col>50</xdr:col>
      <xdr:colOff>114300</xdr:colOff>
      <xdr:row>97</xdr:row>
      <xdr:rowOff>34133</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8750300" y="16655208"/>
          <a:ext cx="889000" cy="9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40367</xdr:rowOff>
    </xdr:from>
    <xdr:to>
      <xdr:col>50</xdr:col>
      <xdr:colOff>165100</xdr:colOff>
      <xdr:row>97</xdr:row>
      <xdr:rowOff>141967</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9588500" y="16671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133094</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9372111" y="16763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34133</xdr:rowOff>
    </xdr:from>
    <xdr:to>
      <xdr:col>45</xdr:col>
      <xdr:colOff>177800</xdr:colOff>
      <xdr:row>97</xdr:row>
      <xdr:rowOff>68734</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7861300" y="16664783"/>
          <a:ext cx="889000" cy="34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53234</xdr:rowOff>
    </xdr:from>
    <xdr:to>
      <xdr:col>46</xdr:col>
      <xdr:colOff>38100</xdr:colOff>
      <xdr:row>97</xdr:row>
      <xdr:rowOff>154834</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99500" y="16683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145961</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83111" y="16776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47862</xdr:rowOff>
    </xdr:from>
    <xdr:to>
      <xdr:col>41</xdr:col>
      <xdr:colOff>50800</xdr:colOff>
      <xdr:row>97</xdr:row>
      <xdr:rowOff>68734</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6972300" y="16678512"/>
          <a:ext cx="889000" cy="20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44625</xdr:rowOff>
    </xdr:from>
    <xdr:to>
      <xdr:col>41</xdr:col>
      <xdr:colOff>101600</xdr:colOff>
      <xdr:row>97</xdr:row>
      <xdr:rowOff>146225</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10500" y="16675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137352</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594111" y="16768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51974</xdr:rowOff>
    </xdr:from>
    <xdr:to>
      <xdr:col>36</xdr:col>
      <xdr:colOff>165100</xdr:colOff>
      <xdr:row>97</xdr:row>
      <xdr:rowOff>153574</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6921500" y="16682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144701</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05111" y="16775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129195</xdr:rowOff>
    </xdr:from>
    <xdr:to>
      <xdr:col>55</xdr:col>
      <xdr:colOff>50800</xdr:colOff>
      <xdr:row>97</xdr:row>
      <xdr:rowOff>59345</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10426700" y="16588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152072</xdr:rowOff>
    </xdr:from>
    <xdr:ext cx="599010" cy="259045"/>
    <xdr:sp macro="" textlink="">
      <xdr:nvSpPr>
        <xdr:cNvPr id="477" name="土木費該当値テキスト">
          <a:extLst>
            <a:ext uri="{FF2B5EF4-FFF2-40B4-BE49-F238E27FC236}">
              <a16:creationId xmlns:a16="http://schemas.microsoft.com/office/drawing/2014/main" id="{00000000-0008-0000-0700-0000DD010000}"/>
            </a:ext>
          </a:extLst>
        </xdr:cNvPr>
        <xdr:cNvSpPr txBox="1"/>
      </xdr:nvSpPr>
      <xdr:spPr>
        <a:xfrm>
          <a:off x="10528300" y="164398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145208</xdr:rowOff>
    </xdr:from>
    <xdr:to>
      <xdr:col>50</xdr:col>
      <xdr:colOff>165100</xdr:colOff>
      <xdr:row>97</xdr:row>
      <xdr:rowOff>75358</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9588500" y="16604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91885</xdr:rowOff>
    </xdr:from>
    <xdr:ext cx="59901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339795" y="16379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154783</xdr:rowOff>
    </xdr:from>
    <xdr:to>
      <xdr:col>46</xdr:col>
      <xdr:colOff>38100</xdr:colOff>
      <xdr:row>97</xdr:row>
      <xdr:rowOff>84933</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8699500" y="1661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101460</xdr:rowOff>
    </xdr:from>
    <xdr:ext cx="59901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450795" y="16389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17934</xdr:rowOff>
    </xdr:from>
    <xdr:to>
      <xdr:col>41</xdr:col>
      <xdr:colOff>101600</xdr:colOff>
      <xdr:row>97</xdr:row>
      <xdr:rowOff>119534</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7810500" y="16648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136061</xdr:rowOff>
    </xdr:from>
    <xdr:ext cx="59901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561795" y="16423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168512</xdr:rowOff>
    </xdr:from>
    <xdr:to>
      <xdr:col>36</xdr:col>
      <xdr:colOff>165100</xdr:colOff>
      <xdr:row>97</xdr:row>
      <xdr:rowOff>98662</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6921500" y="16627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115189</xdr:rowOff>
    </xdr:from>
    <xdr:ext cx="59901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672795" y="16402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a:extLst>
            <a:ext uri="{FF2B5EF4-FFF2-40B4-BE49-F238E27FC236}">
              <a16:creationId xmlns:a16="http://schemas.microsoft.com/office/drawing/2014/main" id="{00000000-0008-0000-0700-0000FA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20032</xdr:rowOff>
    </xdr:from>
    <xdr:to>
      <xdr:col>85</xdr:col>
      <xdr:colOff>126364</xdr:colOff>
      <xdr:row>38</xdr:row>
      <xdr:rowOff>53897</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flipV="1">
          <a:off x="16317595" y="5163532"/>
          <a:ext cx="1269" cy="1405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57724</xdr:rowOff>
    </xdr:from>
    <xdr:ext cx="534377" cy="259045"/>
    <xdr:sp macro="" textlink="">
      <xdr:nvSpPr>
        <xdr:cNvPr id="508" name="消防費最小値テキスト">
          <a:extLst>
            <a:ext uri="{FF2B5EF4-FFF2-40B4-BE49-F238E27FC236}">
              <a16:creationId xmlns:a16="http://schemas.microsoft.com/office/drawing/2014/main" id="{00000000-0008-0000-0700-0000FC010000}"/>
            </a:ext>
          </a:extLst>
        </xdr:cNvPr>
        <xdr:cNvSpPr txBox="1"/>
      </xdr:nvSpPr>
      <xdr:spPr>
        <a:xfrm>
          <a:off x="16370300" y="6572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53897</xdr:rowOff>
    </xdr:from>
    <xdr:to>
      <xdr:col>86</xdr:col>
      <xdr:colOff>25400</xdr:colOff>
      <xdr:row>38</xdr:row>
      <xdr:rowOff>53897</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6230600" y="6568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138159</xdr:rowOff>
    </xdr:from>
    <xdr:ext cx="599010" cy="259045"/>
    <xdr:sp macro="" textlink="">
      <xdr:nvSpPr>
        <xdr:cNvPr id="510" name="消防費最大値テキスト">
          <a:extLst>
            <a:ext uri="{FF2B5EF4-FFF2-40B4-BE49-F238E27FC236}">
              <a16:creationId xmlns:a16="http://schemas.microsoft.com/office/drawing/2014/main" id="{00000000-0008-0000-0700-0000FE010000}"/>
            </a:ext>
          </a:extLst>
        </xdr:cNvPr>
        <xdr:cNvSpPr txBox="1"/>
      </xdr:nvSpPr>
      <xdr:spPr>
        <a:xfrm>
          <a:off x="16370300" y="4938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326,174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20032</xdr:rowOff>
    </xdr:from>
    <xdr:to>
      <xdr:col>86</xdr:col>
      <xdr:colOff>25400</xdr:colOff>
      <xdr:row>30</xdr:row>
      <xdr:rowOff>20032</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5163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44397</xdr:rowOff>
    </xdr:from>
    <xdr:to>
      <xdr:col>85</xdr:col>
      <xdr:colOff>127000</xdr:colOff>
      <xdr:row>37</xdr:row>
      <xdr:rowOff>32784</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5481300" y="6216597"/>
          <a:ext cx="838200" cy="159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47814</xdr:rowOff>
    </xdr:from>
    <xdr:ext cx="534377" cy="259045"/>
    <xdr:sp macro="" textlink="">
      <xdr:nvSpPr>
        <xdr:cNvPr id="513" name="消防費平均値テキスト">
          <a:extLst>
            <a:ext uri="{FF2B5EF4-FFF2-40B4-BE49-F238E27FC236}">
              <a16:creationId xmlns:a16="http://schemas.microsoft.com/office/drawing/2014/main" id="{00000000-0008-0000-0700-000001020000}"/>
            </a:ext>
          </a:extLst>
        </xdr:cNvPr>
        <xdr:cNvSpPr txBox="1"/>
      </xdr:nvSpPr>
      <xdr:spPr>
        <a:xfrm>
          <a:off x="16370300" y="63914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69387</xdr:rowOff>
    </xdr:from>
    <xdr:to>
      <xdr:col>85</xdr:col>
      <xdr:colOff>177800</xdr:colOff>
      <xdr:row>37</xdr:row>
      <xdr:rowOff>170986</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6268700" y="641303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44397</xdr:rowOff>
    </xdr:from>
    <xdr:to>
      <xdr:col>81</xdr:col>
      <xdr:colOff>50800</xdr:colOff>
      <xdr:row>37</xdr:row>
      <xdr:rowOff>100019</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4592300" y="6216597"/>
          <a:ext cx="889000" cy="227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97560</xdr:rowOff>
    </xdr:from>
    <xdr:to>
      <xdr:col>81</xdr:col>
      <xdr:colOff>101600</xdr:colOff>
      <xdr:row>38</xdr:row>
      <xdr:rowOff>27710</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5430500" y="6441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18836</xdr:rowOff>
    </xdr:from>
    <xdr:ext cx="534377"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5214111" y="6533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35221</xdr:rowOff>
    </xdr:from>
    <xdr:to>
      <xdr:col>76</xdr:col>
      <xdr:colOff>114300</xdr:colOff>
      <xdr:row>37</xdr:row>
      <xdr:rowOff>100019</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3703300" y="6207421"/>
          <a:ext cx="889000" cy="236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101226</xdr:rowOff>
    </xdr:from>
    <xdr:to>
      <xdr:col>76</xdr:col>
      <xdr:colOff>165100</xdr:colOff>
      <xdr:row>38</xdr:row>
      <xdr:rowOff>31376</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4541500" y="644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22503</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4325111" y="6537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35221</xdr:rowOff>
    </xdr:from>
    <xdr:to>
      <xdr:col>71</xdr:col>
      <xdr:colOff>177800</xdr:colOff>
      <xdr:row>36</xdr:row>
      <xdr:rowOff>165157</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2814300" y="6207421"/>
          <a:ext cx="889000" cy="129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110105</xdr:rowOff>
    </xdr:from>
    <xdr:to>
      <xdr:col>72</xdr:col>
      <xdr:colOff>38100</xdr:colOff>
      <xdr:row>38</xdr:row>
      <xdr:rowOff>40255</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3652500" y="6453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31382</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3436111" y="6546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73849</xdr:rowOff>
    </xdr:from>
    <xdr:to>
      <xdr:col>67</xdr:col>
      <xdr:colOff>101600</xdr:colOff>
      <xdr:row>38</xdr:row>
      <xdr:rowOff>3999</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2763500" y="6417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166576</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2547111" y="6510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153434</xdr:rowOff>
    </xdr:from>
    <xdr:to>
      <xdr:col>85</xdr:col>
      <xdr:colOff>177800</xdr:colOff>
      <xdr:row>37</xdr:row>
      <xdr:rowOff>83584</xdr:rowOff>
    </xdr:to>
    <xdr:sp macro="" textlink="">
      <xdr:nvSpPr>
        <xdr:cNvPr id="531" name="楕円 530">
          <a:extLst>
            <a:ext uri="{FF2B5EF4-FFF2-40B4-BE49-F238E27FC236}">
              <a16:creationId xmlns:a16="http://schemas.microsoft.com/office/drawing/2014/main" id="{00000000-0008-0000-0700-000013020000}"/>
            </a:ext>
          </a:extLst>
        </xdr:cNvPr>
        <xdr:cNvSpPr/>
      </xdr:nvSpPr>
      <xdr:spPr>
        <a:xfrm>
          <a:off x="16268700" y="6325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4861</xdr:rowOff>
    </xdr:from>
    <xdr:ext cx="534377" cy="259045"/>
    <xdr:sp macro="" textlink="">
      <xdr:nvSpPr>
        <xdr:cNvPr id="532" name="消防費該当値テキスト">
          <a:extLst>
            <a:ext uri="{FF2B5EF4-FFF2-40B4-BE49-F238E27FC236}">
              <a16:creationId xmlns:a16="http://schemas.microsoft.com/office/drawing/2014/main" id="{00000000-0008-0000-0700-000014020000}"/>
            </a:ext>
          </a:extLst>
        </xdr:cNvPr>
        <xdr:cNvSpPr txBox="1"/>
      </xdr:nvSpPr>
      <xdr:spPr>
        <a:xfrm>
          <a:off x="16370300" y="6177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165047</xdr:rowOff>
    </xdr:from>
    <xdr:to>
      <xdr:col>81</xdr:col>
      <xdr:colOff>101600</xdr:colOff>
      <xdr:row>36</xdr:row>
      <xdr:rowOff>95197</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5430500" y="6165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111724</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14111" y="5941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49219</xdr:rowOff>
    </xdr:from>
    <xdr:to>
      <xdr:col>76</xdr:col>
      <xdr:colOff>165100</xdr:colOff>
      <xdr:row>37</xdr:row>
      <xdr:rowOff>150819</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4541500" y="6392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167346</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325111" y="6168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155871</xdr:rowOff>
    </xdr:from>
    <xdr:to>
      <xdr:col>72</xdr:col>
      <xdr:colOff>38100</xdr:colOff>
      <xdr:row>36</xdr:row>
      <xdr:rowOff>86021</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3652500" y="6156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102548</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436111" y="5931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114357</xdr:rowOff>
    </xdr:from>
    <xdr:to>
      <xdr:col>67</xdr:col>
      <xdr:colOff>101600</xdr:colOff>
      <xdr:row>37</xdr:row>
      <xdr:rowOff>44507</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2763500" y="628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61034</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547111" y="6061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教育費グラフ枠">
          <a:extLst>
            <a:ext uri="{FF2B5EF4-FFF2-40B4-BE49-F238E27FC236}">
              <a16:creationId xmlns:a16="http://schemas.microsoft.com/office/drawing/2014/main" id="{00000000-0008-0000-07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98232</xdr:rowOff>
    </xdr:from>
    <xdr:to>
      <xdr:col>85</xdr:col>
      <xdr:colOff>126364</xdr:colOff>
      <xdr:row>58</xdr:row>
      <xdr:rowOff>133979</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flipV="1">
          <a:off x="16317595" y="8670732"/>
          <a:ext cx="1269" cy="14073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137806</xdr:rowOff>
    </xdr:from>
    <xdr:ext cx="534377" cy="259045"/>
    <xdr:sp macro="" textlink="">
      <xdr:nvSpPr>
        <xdr:cNvPr id="567" name="教育費最小値テキスト">
          <a:extLst>
            <a:ext uri="{FF2B5EF4-FFF2-40B4-BE49-F238E27FC236}">
              <a16:creationId xmlns:a16="http://schemas.microsoft.com/office/drawing/2014/main" id="{00000000-0008-0000-0700-000037020000}"/>
            </a:ext>
          </a:extLst>
        </xdr:cNvPr>
        <xdr:cNvSpPr txBox="1"/>
      </xdr:nvSpPr>
      <xdr:spPr>
        <a:xfrm>
          <a:off x="16370300" y="10081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133979</xdr:rowOff>
    </xdr:from>
    <xdr:to>
      <xdr:col>86</xdr:col>
      <xdr:colOff>25400</xdr:colOff>
      <xdr:row>58</xdr:row>
      <xdr:rowOff>133979</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6230600" y="10078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44909</xdr:rowOff>
    </xdr:from>
    <xdr:ext cx="599010" cy="259045"/>
    <xdr:sp macro="" textlink="">
      <xdr:nvSpPr>
        <xdr:cNvPr id="569" name="教育費最大値テキスト">
          <a:extLst>
            <a:ext uri="{FF2B5EF4-FFF2-40B4-BE49-F238E27FC236}">
              <a16:creationId xmlns:a16="http://schemas.microsoft.com/office/drawing/2014/main" id="{00000000-0008-0000-0700-000039020000}"/>
            </a:ext>
          </a:extLst>
        </xdr:cNvPr>
        <xdr:cNvSpPr txBox="1"/>
      </xdr:nvSpPr>
      <xdr:spPr>
        <a:xfrm>
          <a:off x="16370300" y="8445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472,698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98232</xdr:rowOff>
    </xdr:from>
    <xdr:to>
      <xdr:col>86</xdr:col>
      <xdr:colOff>25400</xdr:colOff>
      <xdr:row>50</xdr:row>
      <xdr:rowOff>98232</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6230600" y="8670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43538</xdr:rowOff>
    </xdr:from>
    <xdr:to>
      <xdr:col>85</xdr:col>
      <xdr:colOff>127000</xdr:colOff>
      <xdr:row>57</xdr:row>
      <xdr:rowOff>59141</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5481300" y="9816188"/>
          <a:ext cx="838200" cy="15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48461</xdr:rowOff>
    </xdr:from>
    <xdr:ext cx="534377" cy="259045"/>
    <xdr:sp macro="" textlink="">
      <xdr:nvSpPr>
        <xdr:cNvPr id="572" name="教育費平均値テキスト">
          <a:extLst>
            <a:ext uri="{FF2B5EF4-FFF2-40B4-BE49-F238E27FC236}">
              <a16:creationId xmlns:a16="http://schemas.microsoft.com/office/drawing/2014/main" id="{00000000-0008-0000-0700-00003C020000}"/>
            </a:ext>
          </a:extLst>
        </xdr:cNvPr>
        <xdr:cNvSpPr txBox="1"/>
      </xdr:nvSpPr>
      <xdr:spPr>
        <a:xfrm>
          <a:off x="16370300" y="98211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70034</xdr:rowOff>
    </xdr:from>
    <xdr:to>
      <xdr:col>85</xdr:col>
      <xdr:colOff>177800</xdr:colOff>
      <xdr:row>58</xdr:row>
      <xdr:rowOff>184</xdr:rowOff>
    </xdr:to>
    <xdr:sp macro="" textlink="">
      <xdr:nvSpPr>
        <xdr:cNvPr id="573" name="フローチャート: 判断 572">
          <a:extLst>
            <a:ext uri="{FF2B5EF4-FFF2-40B4-BE49-F238E27FC236}">
              <a16:creationId xmlns:a16="http://schemas.microsoft.com/office/drawing/2014/main" id="{00000000-0008-0000-0700-00003D020000}"/>
            </a:ext>
          </a:extLst>
        </xdr:cNvPr>
        <xdr:cNvSpPr/>
      </xdr:nvSpPr>
      <xdr:spPr>
        <a:xfrm>
          <a:off x="16268700" y="984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110433</xdr:rowOff>
    </xdr:from>
    <xdr:to>
      <xdr:col>81</xdr:col>
      <xdr:colOff>50800</xdr:colOff>
      <xdr:row>57</xdr:row>
      <xdr:rowOff>43538</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4592300" y="9711633"/>
          <a:ext cx="889000" cy="104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70726</xdr:rowOff>
    </xdr:from>
    <xdr:to>
      <xdr:col>81</xdr:col>
      <xdr:colOff>101600</xdr:colOff>
      <xdr:row>58</xdr:row>
      <xdr:rowOff>876</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5430500" y="9843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163453</xdr:rowOff>
    </xdr:from>
    <xdr:ext cx="534377"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5214111" y="9936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110433</xdr:rowOff>
    </xdr:from>
    <xdr:to>
      <xdr:col>76</xdr:col>
      <xdr:colOff>114300</xdr:colOff>
      <xdr:row>57</xdr:row>
      <xdr:rowOff>92527</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3703300" y="9711633"/>
          <a:ext cx="889000" cy="15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95765</xdr:rowOff>
    </xdr:from>
    <xdr:to>
      <xdr:col>76</xdr:col>
      <xdr:colOff>165100</xdr:colOff>
      <xdr:row>58</xdr:row>
      <xdr:rowOff>25915</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4541500" y="986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17042</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4325111" y="9961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92527</xdr:rowOff>
    </xdr:from>
    <xdr:to>
      <xdr:col>71</xdr:col>
      <xdr:colOff>177800</xdr:colOff>
      <xdr:row>57</xdr:row>
      <xdr:rowOff>136095</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2814300" y="9865177"/>
          <a:ext cx="889000" cy="43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118386</xdr:rowOff>
    </xdr:from>
    <xdr:to>
      <xdr:col>72</xdr:col>
      <xdr:colOff>38100</xdr:colOff>
      <xdr:row>58</xdr:row>
      <xdr:rowOff>48536</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3652500" y="9891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39663</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3436111" y="9983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131054</xdr:rowOff>
    </xdr:from>
    <xdr:to>
      <xdr:col>67</xdr:col>
      <xdr:colOff>101600</xdr:colOff>
      <xdr:row>58</xdr:row>
      <xdr:rowOff>61204</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2763500" y="9903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52331</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2547111" y="9996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8341</xdr:rowOff>
    </xdr:from>
    <xdr:to>
      <xdr:col>85</xdr:col>
      <xdr:colOff>177800</xdr:colOff>
      <xdr:row>57</xdr:row>
      <xdr:rowOff>109941</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6268700" y="9780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31218</xdr:rowOff>
    </xdr:from>
    <xdr:ext cx="599010" cy="259045"/>
    <xdr:sp macro="" textlink="">
      <xdr:nvSpPr>
        <xdr:cNvPr id="591" name="教育費該当値テキスト">
          <a:extLst>
            <a:ext uri="{FF2B5EF4-FFF2-40B4-BE49-F238E27FC236}">
              <a16:creationId xmlns:a16="http://schemas.microsoft.com/office/drawing/2014/main" id="{00000000-0008-0000-0700-00004F020000}"/>
            </a:ext>
          </a:extLst>
        </xdr:cNvPr>
        <xdr:cNvSpPr txBox="1"/>
      </xdr:nvSpPr>
      <xdr:spPr>
        <a:xfrm>
          <a:off x="16370300" y="96324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164188</xdr:rowOff>
    </xdr:from>
    <xdr:to>
      <xdr:col>81</xdr:col>
      <xdr:colOff>101600</xdr:colOff>
      <xdr:row>57</xdr:row>
      <xdr:rowOff>94338</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5430500" y="9765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55</xdr:row>
      <xdr:rowOff>110865</xdr:rowOff>
    </xdr:from>
    <xdr:ext cx="59901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181795" y="9540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59633</xdr:rowOff>
    </xdr:from>
    <xdr:to>
      <xdr:col>76</xdr:col>
      <xdr:colOff>165100</xdr:colOff>
      <xdr:row>56</xdr:row>
      <xdr:rowOff>161233</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4541500" y="9660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6310</xdr:rowOff>
    </xdr:from>
    <xdr:ext cx="59901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292795" y="9436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41727</xdr:rowOff>
    </xdr:from>
    <xdr:to>
      <xdr:col>72</xdr:col>
      <xdr:colOff>38100</xdr:colOff>
      <xdr:row>57</xdr:row>
      <xdr:rowOff>143327</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3652500" y="9814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55</xdr:row>
      <xdr:rowOff>159854</xdr:rowOff>
    </xdr:from>
    <xdr:ext cx="59901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403795" y="9589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85295</xdr:rowOff>
    </xdr:from>
    <xdr:to>
      <xdr:col>67</xdr:col>
      <xdr:colOff>101600</xdr:colOff>
      <xdr:row>58</xdr:row>
      <xdr:rowOff>15445</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2763500" y="9857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31972</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547111" y="9633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災害復旧費グラフ枠">
          <a:extLst>
            <a:ext uri="{FF2B5EF4-FFF2-40B4-BE49-F238E27FC236}">
              <a16:creationId xmlns:a16="http://schemas.microsoft.com/office/drawing/2014/main" id="{00000000-0008-0000-0700-00006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3189</xdr:rowOff>
    </xdr:from>
    <xdr:to>
      <xdr:col>85</xdr:col>
      <xdr:colOff>126364</xdr:colOff>
      <xdr:row>78</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flipV="1">
          <a:off x="16317595" y="12004689"/>
          <a:ext cx="1269" cy="15081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2" name="災害復旧費最小値テキスト">
          <a:extLst>
            <a:ext uri="{FF2B5EF4-FFF2-40B4-BE49-F238E27FC236}">
              <a16:creationId xmlns:a16="http://schemas.microsoft.com/office/drawing/2014/main" id="{00000000-0008-0000-0700-00006E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121316</xdr:rowOff>
    </xdr:from>
    <xdr:ext cx="599010" cy="259045"/>
    <xdr:sp macro="" textlink="">
      <xdr:nvSpPr>
        <xdr:cNvPr id="624" name="災害復旧費最大値テキスト">
          <a:extLst>
            <a:ext uri="{FF2B5EF4-FFF2-40B4-BE49-F238E27FC236}">
              <a16:creationId xmlns:a16="http://schemas.microsoft.com/office/drawing/2014/main" id="{00000000-0008-0000-0700-000070020000}"/>
            </a:ext>
          </a:extLst>
        </xdr:cNvPr>
        <xdr:cNvSpPr txBox="1"/>
      </xdr:nvSpPr>
      <xdr:spPr>
        <a:xfrm>
          <a:off x="16370300" y="11779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164,929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3189</xdr:rowOff>
    </xdr:from>
    <xdr:to>
      <xdr:col>86</xdr:col>
      <xdr:colOff>25400</xdr:colOff>
      <xdr:row>70</xdr:row>
      <xdr:rowOff>3189</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6230600" y="12004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110009</xdr:rowOff>
    </xdr:from>
    <xdr:to>
      <xdr:col>85</xdr:col>
      <xdr:colOff>127000</xdr:colOff>
      <xdr:row>78</xdr:row>
      <xdr:rowOff>51606</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5481300" y="13140209"/>
          <a:ext cx="838200" cy="284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171296</xdr:rowOff>
    </xdr:from>
    <xdr:ext cx="534377" cy="259045"/>
    <xdr:sp macro="" textlink="">
      <xdr:nvSpPr>
        <xdr:cNvPr id="627" name="災害復旧費平均値テキスト">
          <a:extLst>
            <a:ext uri="{FF2B5EF4-FFF2-40B4-BE49-F238E27FC236}">
              <a16:creationId xmlns:a16="http://schemas.microsoft.com/office/drawing/2014/main" id="{00000000-0008-0000-0700-000073020000}"/>
            </a:ext>
          </a:extLst>
        </xdr:cNvPr>
        <xdr:cNvSpPr txBox="1"/>
      </xdr:nvSpPr>
      <xdr:spPr>
        <a:xfrm>
          <a:off x="16370300" y="132014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148419</xdr:rowOff>
    </xdr:from>
    <xdr:to>
      <xdr:col>85</xdr:col>
      <xdr:colOff>177800</xdr:colOff>
      <xdr:row>78</xdr:row>
      <xdr:rowOff>78569</xdr:rowOff>
    </xdr:to>
    <xdr:sp macro="" textlink="">
      <xdr:nvSpPr>
        <xdr:cNvPr id="628" name="フローチャート: 判断 627">
          <a:extLst>
            <a:ext uri="{FF2B5EF4-FFF2-40B4-BE49-F238E27FC236}">
              <a16:creationId xmlns:a16="http://schemas.microsoft.com/office/drawing/2014/main" id="{00000000-0008-0000-0700-000074020000}"/>
            </a:ext>
          </a:extLst>
        </xdr:cNvPr>
        <xdr:cNvSpPr/>
      </xdr:nvSpPr>
      <xdr:spPr>
        <a:xfrm>
          <a:off x="16268700" y="13350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110009</xdr:rowOff>
    </xdr:from>
    <xdr:to>
      <xdr:col>81</xdr:col>
      <xdr:colOff>50800</xdr:colOff>
      <xdr:row>77</xdr:row>
      <xdr:rowOff>78253</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4592300" y="13140209"/>
          <a:ext cx="889000" cy="139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119687</xdr:rowOff>
    </xdr:from>
    <xdr:to>
      <xdr:col>81</xdr:col>
      <xdr:colOff>101600</xdr:colOff>
      <xdr:row>78</xdr:row>
      <xdr:rowOff>49837</xdr:rowOff>
    </xdr:to>
    <xdr:sp macro="" textlink="">
      <xdr:nvSpPr>
        <xdr:cNvPr id="630" name="フローチャート: 判断 629">
          <a:extLst>
            <a:ext uri="{FF2B5EF4-FFF2-40B4-BE49-F238E27FC236}">
              <a16:creationId xmlns:a16="http://schemas.microsoft.com/office/drawing/2014/main" id="{00000000-0008-0000-0700-000076020000}"/>
            </a:ext>
          </a:extLst>
        </xdr:cNvPr>
        <xdr:cNvSpPr/>
      </xdr:nvSpPr>
      <xdr:spPr>
        <a:xfrm>
          <a:off x="15430500" y="13321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40964</xdr:rowOff>
    </xdr:from>
    <xdr:ext cx="534377"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5214111" y="13414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78253</xdr:rowOff>
    </xdr:from>
    <xdr:to>
      <xdr:col>76</xdr:col>
      <xdr:colOff>114300</xdr:colOff>
      <xdr:row>78</xdr:row>
      <xdr:rowOff>30868</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flipV="1">
          <a:off x="13703300" y="13279903"/>
          <a:ext cx="889000" cy="124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132004</xdr:rowOff>
    </xdr:from>
    <xdr:to>
      <xdr:col>76</xdr:col>
      <xdr:colOff>165100</xdr:colOff>
      <xdr:row>78</xdr:row>
      <xdr:rowOff>62154</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4541500" y="13333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53281</xdr:rowOff>
    </xdr:from>
    <xdr:ext cx="534377"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4325111" y="13426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30868</xdr:rowOff>
    </xdr:from>
    <xdr:to>
      <xdr:col>71</xdr:col>
      <xdr:colOff>177800</xdr:colOff>
      <xdr:row>78</xdr:row>
      <xdr:rowOff>86875</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2814300" y="13403968"/>
          <a:ext cx="889000" cy="56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160150</xdr:rowOff>
    </xdr:from>
    <xdr:to>
      <xdr:col>72</xdr:col>
      <xdr:colOff>38100</xdr:colOff>
      <xdr:row>78</xdr:row>
      <xdr:rowOff>90300</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3652500" y="1336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81427</xdr:rowOff>
    </xdr:from>
    <xdr:ext cx="534377"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3436111" y="13454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165683</xdr:rowOff>
    </xdr:from>
    <xdr:to>
      <xdr:col>67</xdr:col>
      <xdr:colOff>101600</xdr:colOff>
      <xdr:row>78</xdr:row>
      <xdr:rowOff>95833</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2763500" y="13367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112360</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2547111" y="13142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806</xdr:rowOff>
    </xdr:from>
    <xdr:to>
      <xdr:col>85</xdr:col>
      <xdr:colOff>177800</xdr:colOff>
      <xdr:row>78</xdr:row>
      <xdr:rowOff>102406</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6268700" y="13373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126845</xdr:rowOff>
    </xdr:from>
    <xdr:ext cx="469744" cy="259045"/>
    <xdr:sp macro="" textlink="">
      <xdr:nvSpPr>
        <xdr:cNvPr id="646" name="災害復旧費該当値テキスト">
          <a:extLst>
            <a:ext uri="{FF2B5EF4-FFF2-40B4-BE49-F238E27FC236}">
              <a16:creationId xmlns:a16="http://schemas.microsoft.com/office/drawing/2014/main" id="{00000000-0008-0000-0700-000086020000}"/>
            </a:ext>
          </a:extLst>
        </xdr:cNvPr>
        <xdr:cNvSpPr txBox="1"/>
      </xdr:nvSpPr>
      <xdr:spPr>
        <a:xfrm>
          <a:off x="16370300" y="13328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59209</xdr:rowOff>
    </xdr:from>
    <xdr:to>
      <xdr:col>81</xdr:col>
      <xdr:colOff>101600</xdr:colOff>
      <xdr:row>76</xdr:row>
      <xdr:rowOff>160809</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5430500" y="13089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5887</xdr:rowOff>
    </xdr:from>
    <xdr:ext cx="534377"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14111" y="12864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27453</xdr:rowOff>
    </xdr:from>
    <xdr:to>
      <xdr:col>76</xdr:col>
      <xdr:colOff>165100</xdr:colOff>
      <xdr:row>77</xdr:row>
      <xdr:rowOff>129053</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4541500" y="13229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145580</xdr:rowOff>
    </xdr:from>
    <xdr:ext cx="534377"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25111" y="13004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151518</xdr:rowOff>
    </xdr:from>
    <xdr:to>
      <xdr:col>72</xdr:col>
      <xdr:colOff>38100</xdr:colOff>
      <xdr:row>78</xdr:row>
      <xdr:rowOff>81668</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3652500" y="13353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98195</xdr:rowOff>
    </xdr:from>
    <xdr:ext cx="534377"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436111" y="13128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36075</xdr:rowOff>
    </xdr:from>
    <xdr:to>
      <xdr:col>67</xdr:col>
      <xdr:colOff>101600</xdr:colOff>
      <xdr:row>78</xdr:row>
      <xdr:rowOff>137675</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2763500" y="13409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128802</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579428" y="13501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25400</xdr:rowOff>
    </xdr:from>
    <xdr:to>
      <xdr:col>89</xdr:col>
      <xdr:colOff>177800</xdr:colOff>
      <xdr:row>98</xdr:row>
      <xdr:rowOff>25400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54627</xdr:rowOff>
    </xdr:from>
    <xdr:ext cx="248786"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90</xdr:row>
      <xdr:rowOff>111777</xdr:rowOff>
    </xdr:from>
    <xdr:ext cx="59541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公債費グラフ枠">
          <a:extLst>
            <a:ext uri="{FF2B5EF4-FFF2-40B4-BE49-F238E27FC236}">
              <a16:creationId xmlns:a16="http://schemas.microsoft.com/office/drawing/2014/main" id="{00000000-0008-0000-07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113257</xdr:rowOff>
    </xdr:from>
    <xdr:to>
      <xdr:col>85</xdr:col>
      <xdr:colOff>126364</xdr:colOff>
      <xdr:row>98</xdr:row>
      <xdr:rowOff>14639</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flipV="1">
          <a:off x="16317595" y="15543757"/>
          <a:ext cx="1269" cy="12729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18466</xdr:rowOff>
    </xdr:from>
    <xdr:ext cx="469744" cy="259045"/>
    <xdr:sp macro="" textlink="">
      <xdr:nvSpPr>
        <xdr:cNvPr id="675" name="公債費最小値テキスト">
          <a:extLst>
            <a:ext uri="{FF2B5EF4-FFF2-40B4-BE49-F238E27FC236}">
              <a16:creationId xmlns:a16="http://schemas.microsoft.com/office/drawing/2014/main" id="{00000000-0008-0000-0700-0000A3020000}"/>
            </a:ext>
          </a:extLst>
        </xdr:cNvPr>
        <xdr:cNvSpPr txBox="1"/>
      </xdr:nvSpPr>
      <xdr:spPr>
        <a:xfrm>
          <a:off x="16370300" y="16820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14639</xdr:rowOff>
    </xdr:from>
    <xdr:to>
      <xdr:col>86</xdr:col>
      <xdr:colOff>25400</xdr:colOff>
      <xdr:row>98</xdr:row>
      <xdr:rowOff>14639</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6230600" y="16816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59934</xdr:rowOff>
    </xdr:from>
    <xdr:ext cx="599010" cy="259045"/>
    <xdr:sp macro="" textlink="">
      <xdr:nvSpPr>
        <xdr:cNvPr id="677" name="公債費最大値テキスト">
          <a:extLst>
            <a:ext uri="{FF2B5EF4-FFF2-40B4-BE49-F238E27FC236}">
              <a16:creationId xmlns:a16="http://schemas.microsoft.com/office/drawing/2014/main" id="{00000000-0008-0000-0700-0000A5020000}"/>
            </a:ext>
          </a:extLst>
        </xdr:cNvPr>
        <xdr:cNvSpPr txBox="1"/>
      </xdr:nvSpPr>
      <xdr:spPr>
        <a:xfrm>
          <a:off x="16370300" y="15318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224,627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113257</xdr:rowOff>
    </xdr:from>
    <xdr:to>
      <xdr:col>86</xdr:col>
      <xdr:colOff>25400</xdr:colOff>
      <xdr:row>90</xdr:row>
      <xdr:rowOff>113257</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6230600" y="15543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92</xdr:row>
      <xdr:rowOff>5837</xdr:rowOff>
    </xdr:from>
    <xdr:to>
      <xdr:col>85</xdr:col>
      <xdr:colOff>127000</xdr:colOff>
      <xdr:row>92</xdr:row>
      <xdr:rowOff>158468</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flipV="1">
          <a:off x="15481300" y="15779237"/>
          <a:ext cx="838200" cy="152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148359</xdr:rowOff>
    </xdr:from>
    <xdr:ext cx="534377" cy="259045"/>
    <xdr:sp macro="" textlink="">
      <xdr:nvSpPr>
        <xdr:cNvPr id="680" name="公債費平均値テキスト">
          <a:extLst>
            <a:ext uri="{FF2B5EF4-FFF2-40B4-BE49-F238E27FC236}">
              <a16:creationId xmlns:a16="http://schemas.microsoft.com/office/drawing/2014/main" id="{00000000-0008-0000-0700-0000A8020000}"/>
            </a:ext>
          </a:extLst>
        </xdr:cNvPr>
        <xdr:cNvSpPr txBox="1"/>
      </xdr:nvSpPr>
      <xdr:spPr>
        <a:xfrm>
          <a:off x="16370300" y="162646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169932</xdr:rowOff>
    </xdr:from>
    <xdr:to>
      <xdr:col>85</xdr:col>
      <xdr:colOff>177800</xdr:colOff>
      <xdr:row>95</xdr:row>
      <xdr:rowOff>100082</xdr:rowOff>
    </xdr:to>
    <xdr:sp macro="" textlink="">
      <xdr:nvSpPr>
        <xdr:cNvPr id="681" name="フローチャート: 判断 680">
          <a:extLst>
            <a:ext uri="{FF2B5EF4-FFF2-40B4-BE49-F238E27FC236}">
              <a16:creationId xmlns:a16="http://schemas.microsoft.com/office/drawing/2014/main" id="{00000000-0008-0000-0700-0000A9020000}"/>
            </a:ext>
          </a:extLst>
        </xdr:cNvPr>
        <xdr:cNvSpPr/>
      </xdr:nvSpPr>
      <xdr:spPr>
        <a:xfrm>
          <a:off x="16268700" y="16286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92</xdr:row>
      <xdr:rowOff>158468</xdr:rowOff>
    </xdr:from>
    <xdr:to>
      <xdr:col>81</xdr:col>
      <xdr:colOff>50800</xdr:colOff>
      <xdr:row>93</xdr:row>
      <xdr:rowOff>1403</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4592300" y="15931868"/>
          <a:ext cx="889000" cy="14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2694</xdr:rowOff>
    </xdr:from>
    <xdr:to>
      <xdr:col>81</xdr:col>
      <xdr:colOff>101600</xdr:colOff>
      <xdr:row>95</xdr:row>
      <xdr:rowOff>104294</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5430500" y="16290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95421</xdr:rowOff>
    </xdr:from>
    <xdr:ext cx="534377"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5214111" y="16383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1403</xdr:rowOff>
    </xdr:from>
    <xdr:to>
      <xdr:col>76</xdr:col>
      <xdr:colOff>114300</xdr:colOff>
      <xdr:row>93</xdr:row>
      <xdr:rowOff>30480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3703300" y="15946253"/>
          <a:ext cx="889000" cy="29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169847</xdr:rowOff>
    </xdr:from>
    <xdr:to>
      <xdr:col>76</xdr:col>
      <xdr:colOff>165100</xdr:colOff>
      <xdr:row>95</xdr:row>
      <xdr:rowOff>99997</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4541500" y="16286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91124</xdr:rowOff>
    </xdr:from>
    <xdr:ext cx="534377"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4325111" y="16378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4815</xdr:rowOff>
    </xdr:from>
    <xdr:to>
      <xdr:col>71</xdr:col>
      <xdr:colOff>177800</xdr:colOff>
      <xdr:row>93</xdr:row>
      <xdr:rowOff>30480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814300" y="15949665"/>
          <a:ext cx="889000" cy="25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21349</xdr:rowOff>
    </xdr:from>
    <xdr:to>
      <xdr:col>72</xdr:col>
      <xdr:colOff>38100</xdr:colOff>
      <xdr:row>95</xdr:row>
      <xdr:rowOff>122949</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3652500" y="16309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114076</xdr:rowOff>
    </xdr:from>
    <xdr:ext cx="534377"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3436111" y="16401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48437</xdr:rowOff>
    </xdr:from>
    <xdr:to>
      <xdr:col>67</xdr:col>
      <xdr:colOff>101600</xdr:colOff>
      <xdr:row>95</xdr:row>
      <xdr:rowOff>150037</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2763500" y="16336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141164</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2547111" y="16428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91</xdr:row>
      <xdr:rowOff>126487</xdr:rowOff>
    </xdr:from>
    <xdr:to>
      <xdr:col>85</xdr:col>
      <xdr:colOff>177800</xdr:colOff>
      <xdr:row>92</xdr:row>
      <xdr:rowOff>56637</xdr:rowOff>
    </xdr:to>
    <xdr:sp macro="" textlink="">
      <xdr:nvSpPr>
        <xdr:cNvPr id="698" name="楕円 697">
          <a:extLst>
            <a:ext uri="{FF2B5EF4-FFF2-40B4-BE49-F238E27FC236}">
              <a16:creationId xmlns:a16="http://schemas.microsoft.com/office/drawing/2014/main" id="{00000000-0008-0000-0700-0000BA020000}"/>
            </a:ext>
          </a:extLst>
        </xdr:cNvPr>
        <xdr:cNvSpPr/>
      </xdr:nvSpPr>
      <xdr:spPr>
        <a:xfrm>
          <a:off x="16268700" y="15728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90</xdr:row>
      <xdr:rowOff>149364</xdr:rowOff>
    </xdr:from>
    <xdr:ext cx="599010" cy="259045"/>
    <xdr:sp macro="" textlink="">
      <xdr:nvSpPr>
        <xdr:cNvPr id="699" name="公債費該当値テキスト">
          <a:extLst>
            <a:ext uri="{FF2B5EF4-FFF2-40B4-BE49-F238E27FC236}">
              <a16:creationId xmlns:a16="http://schemas.microsoft.com/office/drawing/2014/main" id="{00000000-0008-0000-0700-0000BB020000}"/>
            </a:ext>
          </a:extLst>
        </xdr:cNvPr>
        <xdr:cNvSpPr txBox="1"/>
      </xdr:nvSpPr>
      <xdr:spPr>
        <a:xfrm>
          <a:off x="16370300" y="155798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92</xdr:row>
      <xdr:rowOff>107668</xdr:rowOff>
    </xdr:from>
    <xdr:to>
      <xdr:col>81</xdr:col>
      <xdr:colOff>101600</xdr:colOff>
      <xdr:row>93</xdr:row>
      <xdr:rowOff>37818</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5430500" y="15881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91</xdr:row>
      <xdr:rowOff>54345</xdr:rowOff>
    </xdr:from>
    <xdr:ext cx="59901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181795" y="15656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92</xdr:row>
      <xdr:rowOff>122053</xdr:rowOff>
    </xdr:from>
    <xdr:to>
      <xdr:col>76</xdr:col>
      <xdr:colOff>165100</xdr:colOff>
      <xdr:row>93</xdr:row>
      <xdr:rowOff>52203</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4541500" y="15895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91</xdr:row>
      <xdr:rowOff>68730</xdr:rowOff>
    </xdr:from>
    <xdr:ext cx="59901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292795" y="15670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92</xdr:row>
      <xdr:rowOff>151130</xdr:rowOff>
    </xdr:from>
    <xdr:to>
      <xdr:col>72</xdr:col>
      <xdr:colOff>38100</xdr:colOff>
      <xdr:row>93</xdr:row>
      <xdr:rowOff>81280</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3652500" y="15924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91</xdr:row>
      <xdr:rowOff>97807</xdr:rowOff>
    </xdr:from>
    <xdr:ext cx="59901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403795" y="15699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92</xdr:row>
      <xdr:rowOff>125465</xdr:rowOff>
    </xdr:from>
    <xdr:to>
      <xdr:col>67</xdr:col>
      <xdr:colOff>101600</xdr:colOff>
      <xdr:row>93</xdr:row>
      <xdr:rowOff>55615</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2763500" y="15898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91</xdr:row>
      <xdr:rowOff>72142</xdr:rowOff>
    </xdr:from>
    <xdr:ext cx="59901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14795" y="15674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8" name="直線コネクタ 717">
          <a:extLst>
            <a:ext uri="{FF2B5EF4-FFF2-40B4-BE49-F238E27FC236}">
              <a16:creationId xmlns:a16="http://schemas.microsoft.com/office/drawing/2014/main" id="{00000000-0008-0000-0700-0000CE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諸支出金グラフ枠">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131882</xdr:rowOff>
    </xdr:from>
    <xdr:to>
      <xdr:col>116</xdr:col>
      <xdr:colOff>62864</xdr:colOff>
      <xdr:row>38</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flipV="1">
          <a:off x="22159595" y="5446832"/>
          <a:ext cx="1269" cy="1207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160631</xdr:rowOff>
    </xdr:from>
    <xdr:ext cx="249299" cy="259045"/>
    <xdr:sp macro="" textlink="">
      <xdr:nvSpPr>
        <xdr:cNvPr id="730" name="諸支出金最小値テキスト">
          <a:extLst>
            <a:ext uri="{FF2B5EF4-FFF2-40B4-BE49-F238E27FC236}">
              <a16:creationId xmlns:a16="http://schemas.microsoft.com/office/drawing/2014/main" id="{00000000-0008-0000-0700-0000DA020000}"/>
            </a:ext>
          </a:extLst>
        </xdr:cNvPr>
        <xdr:cNvSpPr txBox="1"/>
      </xdr:nvSpPr>
      <xdr:spPr>
        <a:xfrm>
          <a:off x="22212300" y="667573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78559</xdr:rowOff>
    </xdr:from>
    <xdr:ext cx="534377" cy="259045"/>
    <xdr:sp macro="" textlink="">
      <xdr:nvSpPr>
        <xdr:cNvPr id="732" name="諸支出金最大値テキスト">
          <a:extLst>
            <a:ext uri="{FF2B5EF4-FFF2-40B4-BE49-F238E27FC236}">
              <a16:creationId xmlns:a16="http://schemas.microsoft.com/office/drawing/2014/main" id="{00000000-0008-0000-0700-0000DC020000}"/>
            </a:ext>
          </a:extLst>
        </xdr:cNvPr>
        <xdr:cNvSpPr txBox="1"/>
      </xdr:nvSpPr>
      <xdr:spPr>
        <a:xfrm>
          <a:off x="22212300" y="5222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26,421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131882</xdr:rowOff>
    </xdr:from>
    <xdr:to>
      <xdr:col>116</xdr:col>
      <xdr:colOff>152400</xdr:colOff>
      <xdr:row>31</xdr:row>
      <xdr:rowOff>131882</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22072600" y="5446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78081</xdr:rowOff>
    </xdr:from>
    <xdr:ext cx="378565" cy="259045"/>
    <xdr:sp macro="" textlink="">
      <xdr:nvSpPr>
        <xdr:cNvPr id="735" name="諸支出金平均値テキスト">
          <a:extLst>
            <a:ext uri="{FF2B5EF4-FFF2-40B4-BE49-F238E27FC236}">
              <a16:creationId xmlns:a16="http://schemas.microsoft.com/office/drawing/2014/main" id="{00000000-0008-0000-0700-0000DF020000}"/>
            </a:ext>
          </a:extLst>
        </xdr:cNvPr>
        <xdr:cNvSpPr txBox="1"/>
      </xdr:nvSpPr>
      <xdr:spPr>
        <a:xfrm>
          <a:off x="22212300" y="642173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55204</xdr:rowOff>
    </xdr:from>
    <xdr:to>
      <xdr:col>116</xdr:col>
      <xdr:colOff>114300</xdr:colOff>
      <xdr:row>38</xdr:row>
      <xdr:rowOff>156804</xdr:rowOff>
    </xdr:to>
    <xdr:sp macro="" textlink="">
      <xdr:nvSpPr>
        <xdr:cNvPr id="736" name="フローチャート: 判断 735">
          <a:extLst>
            <a:ext uri="{FF2B5EF4-FFF2-40B4-BE49-F238E27FC236}">
              <a16:creationId xmlns:a16="http://schemas.microsoft.com/office/drawing/2014/main" id="{00000000-0008-0000-0700-0000E0020000}"/>
            </a:ext>
          </a:extLst>
        </xdr:cNvPr>
        <xdr:cNvSpPr/>
      </xdr:nvSpPr>
      <xdr:spPr>
        <a:xfrm>
          <a:off x="22110700" y="6570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46426</xdr:rowOff>
    </xdr:from>
    <xdr:to>
      <xdr:col>112</xdr:col>
      <xdr:colOff>38100</xdr:colOff>
      <xdr:row>38</xdr:row>
      <xdr:rowOff>148026</xdr:rowOff>
    </xdr:to>
    <xdr:sp macro="" textlink="">
      <xdr:nvSpPr>
        <xdr:cNvPr id="738" name="フローチャート: 判断 737">
          <a:extLst>
            <a:ext uri="{FF2B5EF4-FFF2-40B4-BE49-F238E27FC236}">
              <a16:creationId xmlns:a16="http://schemas.microsoft.com/office/drawing/2014/main" id="{00000000-0008-0000-0700-0000E2020000}"/>
            </a:ext>
          </a:extLst>
        </xdr:cNvPr>
        <xdr:cNvSpPr/>
      </xdr:nvSpPr>
      <xdr:spPr>
        <a:xfrm>
          <a:off x="21272500" y="6561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164553</xdr:rowOff>
    </xdr:from>
    <xdr:ext cx="378565"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21134017" y="63367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70886</xdr:rowOff>
    </xdr:from>
    <xdr:to>
      <xdr:col>107</xdr:col>
      <xdr:colOff>101600</xdr:colOff>
      <xdr:row>39</xdr:row>
      <xdr:rowOff>1036</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0383500" y="658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17563</xdr:rowOff>
    </xdr:from>
    <xdr:ext cx="378565"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20245017" y="63612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61833</xdr:rowOff>
    </xdr:from>
    <xdr:to>
      <xdr:col>102</xdr:col>
      <xdr:colOff>165100</xdr:colOff>
      <xdr:row>38</xdr:row>
      <xdr:rowOff>163433</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19494500" y="6576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8511</xdr:rowOff>
    </xdr:from>
    <xdr:ext cx="378565"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9356017" y="63521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72075</xdr:rowOff>
    </xdr:from>
    <xdr:to>
      <xdr:col>98</xdr:col>
      <xdr:colOff>38100</xdr:colOff>
      <xdr:row>39</xdr:row>
      <xdr:rowOff>2225</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18605500" y="6587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18752</xdr:rowOff>
    </xdr:from>
    <xdr:ext cx="378565"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8467017" y="63624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3" name="楕円 752">
          <a:extLst>
            <a:ext uri="{FF2B5EF4-FFF2-40B4-BE49-F238E27FC236}">
              <a16:creationId xmlns:a16="http://schemas.microsoft.com/office/drawing/2014/main" id="{00000000-0008-0000-0700-0000F1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33631</xdr:rowOff>
    </xdr:from>
    <xdr:ext cx="249299" cy="259045"/>
    <xdr:sp macro="" textlink="">
      <xdr:nvSpPr>
        <xdr:cNvPr id="754" name="諸支出金該当値テキスト">
          <a:extLst>
            <a:ext uri="{FF2B5EF4-FFF2-40B4-BE49-F238E27FC236}">
              <a16:creationId xmlns:a16="http://schemas.microsoft.com/office/drawing/2014/main" id="{00000000-0008-0000-0700-0000F2020000}"/>
            </a:ext>
          </a:extLst>
        </xdr:cNvPr>
        <xdr:cNvSpPr txBox="1"/>
      </xdr:nvSpPr>
      <xdr:spPr>
        <a:xfrm>
          <a:off x="22212300" y="654873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5" name="楕円 754">
          <a:extLst>
            <a:ext uri="{FF2B5EF4-FFF2-40B4-BE49-F238E27FC236}">
              <a16:creationId xmlns:a16="http://schemas.microsoft.com/office/drawing/2014/main" id="{00000000-0008-0000-0700-0000F3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a:extLst>
            <a:ext uri="{FF2B5EF4-FFF2-40B4-BE49-F238E27FC236}">
              <a16:creationId xmlns:a16="http://schemas.microsoft.com/office/drawing/2014/main" id="{00000000-0008-0000-0700-0000FB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a:extLst>
            <a:ext uri="{FF2B5EF4-FFF2-40B4-BE49-F238E27FC236}">
              <a16:creationId xmlns:a16="http://schemas.microsoft.com/office/drawing/2014/main" id="{00000000-0008-0000-0700-0000FC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a:extLst>
            <a:ext uri="{FF2B5EF4-FFF2-40B4-BE49-F238E27FC236}">
              <a16:creationId xmlns:a16="http://schemas.microsoft.com/office/drawing/2014/main" id="{00000000-0008-0000-0700-00000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3" name="直線コネクタ 772">
          <a:extLst>
            <a:ext uri="{FF2B5EF4-FFF2-40B4-BE49-F238E27FC236}">
              <a16:creationId xmlns:a16="http://schemas.microsoft.com/office/drawing/2014/main" id="{00000000-0008-0000-0700-00000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7" name="前年度繰上充用金グラフ枠">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9" name="前年度繰上充用金最小値テキスト">
          <a:extLst>
            <a:ext uri="{FF2B5EF4-FFF2-40B4-BE49-F238E27FC236}">
              <a16:creationId xmlns:a16="http://schemas.microsoft.com/office/drawing/2014/main" id="{00000000-0008-0000-0700-00000B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1" name="前年度繰上充用金最大値テキスト">
          <a:extLst>
            <a:ext uri="{FF2B5EF4-FFF2-40B4-BE49-F238E27FC236}">
              <a16:creationId xmlns:a16="http://schemas.microsoft.com/office/drawing/2014/main" id="{00000000-0008-0000-0700-00000D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4" name="前年度繰上充用金平均値テキスト">
          <a:extLst>
            <a:ext uri="{FF2B5EF4-FFF2-40B4-BE49-F238E27FC236}">
              <a16:creationId xmlns:a16="http://schemas.microsoft.com/office/drawing/2014/main" id="{00000000-0008-0000-0700-000010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5" name="フローチャート: 判断 784">
          <a:extLst>
            <a:ext uri="{FF2B5EF4-FFF2-40B4-BE49-F238E27FC236}">
              <a16:creationId xmlns:a16="http://schemas.microsoft.com/office/drawing/2014/main" id="{00000000-0008-0000-0700-000011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7" name="フローチャート: 判断 786">
          <a:extLst>
            <a:ext uri="{FF2B5EF4-FFF2-40B4-BE49-F238E27FC236}">
              <a16:creationId xmlns:a16="http://schemas.microsoft.com/office/drawing/2014/main" id="{00000000-0008-0000-0700-000013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楕円 801">
          <a:extLst>
            <a:ext uri="{FF2B5EF4-FFF2-40B4-BE49-F238E27FC236}">
              <a16:creationId xmlns:a16="http://schemas.microsoft.com/office/drawing/2014/main" id="{00000000-0008-0000-0700-000022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3" name="前年度繰上充用金該当値テキスト">
          <a:extLst>
            <a:ext uri="{FF2B5EF4-FFF2-40B4-BE49-F238E27FC236}">
              <a16:creationId xmlns:a16="http://schemas.microsoft.com/office/drawing/2014/main" id="{00000000-0008-0000-0700-000023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4" name="楕円 803">
          <a:extLst>
            <a:ext uri="{FF2B5EF4-FFF2-40B4-BE49-F238E27FC236}">
              <a16:creationId xmlns:a16="http://schemas.microsoft.com/office/drawing/2014/main" id="{00000000-0008-0000-0700-000024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6" name="楕円 805">
          <a:extLst>
            <a:ext uri="{FF2B5EF4-FFF2-40B4-BE49-F238E27FC236}">
              <a16:creationId xmlns:a16="http://schemas.microsoft.com/office/drawing/2014/main" id="{00000000-0008-0000-0700-000026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2" name="正方形/長方形 811">
          <a:extLst>
            <a:ext uri="{FF2B5EF4-FFF2-40B4-BE49-F238E27FC236}">
              <a16:creationId xmlns:a16="http://schemas.microsoft.com/office/drawing/2014/main" id="{00000000-0008-0000-0700-00002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3" name="正方形/長方形 812">
          <a:extLst>
            <a:ext uri="{FF2B5EF4-FFF2-40B4-BE49-F238E27FC236}">
              <a16:creationId xmlns:a16="http://schemas.microsoft.com/office/drawing/2014/main" id="{00000000-0008-0000-0700-00002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吉賀町は島根県の南西部、西中国山地の脊梁に位置し、総面積は</a:t>
          </a:r>
          <a:r>
            <a:rPr kumimoji="1" lang="en-US" altLang="ja-JP" sz="1300">
              <a:latin typeface="ＭＳ Ｐゴシック" panose="020B0600070205080204" pitchFamily="50" charset="-128"/>
              <a:ea typeface="ＭＳ Ｐゴシック" panose="020B0600070205080204" pitchFamily="50" charset="-128"/>
            </a:rPr>
            <a:t>336.5</a:t>
          </a:r>
          <a:r>
            <a:rPr kumimoji="1" lang="ja-JP" altLang="en-US" sz="1300">
              <a:latin typeface="ＭＳ Ｐゴシック" panose="020B0600070205080204" pitchFamily="50" charset="-128"/>
              <a:ea typeface="ＭＳ Ｐゴシック" panose="020B0600070205080204" pitchFamily="50" charset="-128"/>
            </a:rPr>
            <a:t>ｋ㎡、山林が</a:t>
          </a:r>
          <a:r>
            <a:rPr kumimoji="1" lang="en-US" altLang="ja-JP" sz="1300">
              <a:latin typeface="ＭＳ Ｐゴシック" panose="020B0600070205080204" pitchFamily="50" charset="-128"/>
              <a:ea typeface="ＭＳ Ｐゴシック" panose="020B0600070205080204" pitchFamily="50" charset="-128"/>
            </a:rPr>
            <a:t>92</a:t>
          </a:r>
          <a:r>
            <a:rPr kumimoji="1" lang="ja-JP" altLang="en-US" sz="1300">
              <a:latin typeface="ＭＳ Ｐゴシック" panose="020B0600070205080204" pitchFamily="50" charset="-128"/>
              <a:ea typeface="ＭＳ Ｐゴシック" panose="020B0600070205080204" pitchFamily="50" charset="-128"/>
            </a:rPr>
            <a:t>％を占める。西中国山地の山々に囲まれ、町内をほぼ南北に一級河川・高津川が貫流し、その支流を含めた流域に農地と集落が混在する中山間地である。気候は典型的な山陰型気候で、冬季は積雪も多く、道路除雪が必要である。また、二次救急医療機関、透析設備や精神科などを有する医療機関、可燃ごみ処理施設のある県西部の益田市とは庁舎間で</a:t>
          </a:r>
          <a:r>
            <a:rPr kumimoji="1" lang="en-US" altLang="ja-JP" sz="1300">
              <a:latin typeface="ＭＳ Ｐゴシック" panose="020B0600070205080204" pitchFamily="50" charset="-128"/>
              <a:ea typeface="ＭＳ Ｐゴシック" panose="020B0600070205080204" pitchFamily="50" charset="-128"/>
            </a:rPr>
            <a:t>53㎞</a:t>
          </a:r>
          <a:r>
            <a:rPr kumimoji="1" lang="ja-JP" altLang="en-US" sz="1300">
              <a:latin typeface="ＭＳ Ｐゴシック" panose="020B0600070205080204" pitchFamily="50" charset="-128"/>
              <a:ea typeface="ＭＳ Ｐゴシック" panose="020B0600070205080204" pitchFamily="50" charset="-128"/>
            </a:rPr>
            <a:t>の距離がある。人口減少が続いており、人口密度は</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人</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と低い過疎地域である。このような自然・地理的条件、人口減少もあり、行政サービスを効率的に実施することが困難な面があることから、住民一人あたりの各性質別経費が非常に高くなる傾向にある。</a:t>
          </a:r>
        </a:p>
        <a:p>
          <a:r>
            <a:rPr kumimoji="1" lang="ja-JP" altLang="en-US" sz="1300">
              <a:latin typeface="ＭＳ Ｐゴシック" panose="020B0600070205080204" pitchFamily="50" charset="-128"/>
              <a:ea typeface="ＭＳ Ｐゴシック" panose="020B0600070205080204" pitchFamily="50" charset="-128"/>
            </a:rPr>
            <a:t>　民生費は住民一人当たり</a:t>
          </a:r>
          <a:r>
            <a:rPr kumimoji="1" lang="en-US" altLang="ja-JP" sz="1300">
              <a:latin typeface="ＭＳ Ｐゴシック" panose="020B0600070205080204" pitchFamily="50" charset="-128"/>
              <a:ea typeface="ＭＳ Ｐゴシック" panose="020B0600070205080204" pitchFamily="50" charset="-128"/>
            </a:rPr>
            <a:t>334,025</a:t>
          </a:r>
          <a:r>
            <a:rPr kumimoji="1" lang="ja-JP" altLang="en-US" sz="1300">
              <a:latin typeface="ＭＳ Ｐゴシック" panose="020B0600070205080204" pitchFamily="50" charset="-128"/>
              <a:ea typeface="ＭＳ Ｐゴシック" panose="020B0600070205080204" pitchFamily="50" charset="-128"/>
            </a:rPr>
            <a:t>円となっており、類似団体や県平均と比較しても非常に高い状況である。これは、保育料の無償化及び障がい福祉サービス等の自立支援給付費による扶助費の増加に加え、令和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年度は介護医療院指定管理者交付金などにより増加した。公債費は住民一人当たり</a:t>
          </a:r>
          <a:r>
            <a:rPr kumimoji="1" lang="en-US" altLang="ja-JP" sz="1300">
              <a:latin typeface="ＭＳ Ｐゴシック" panose="020B0600070205080204" pitchFamily="50" charset="-128"/>
              <a:ea typeface="ＭＳ Ｐゴシック" panose="020B0600070205080204" pitchFamily="50" charset="-128"/>
            </a:rPr>
            <a:t>183,423</a:t>
          </a:r>
          <a:r>
            <a:rPr kumimoji="1" lang="ja-JP" altLang="en-US" sz="1300">
              <a:latin typeface="ＭＳ Ｐゴシック" panose="020B0600070205080204" pitchFamily="50" charset="-128"/>
              <a:ea typeface="ＭＳ Ｐゴシック" panose="020B0600070205080204" pitchFamily="50" charset="-128"/>
            </a:rPr>
            <a:t>円となっており、類似団体や県平均と比較しても高い状況である。今後も普通建設事業に伴う新規発行により地方債残高は増加傾向にあることから、公債費は増加していくことが見込まれる。事業の必要性や事業効果を考慮した財政運営に努める必要が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島根県吉賀町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財政調整基金残高については、大規模災害の発生に伴う財政需要の増加、経済状況の変化に伴う地方交付税減の歳入の減少、公共施設の長寿命化対策等による公債費の増加等が生じた場合にあっても、適切に対応し、安定的な財政運営を行うための備えとしている。</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令和</a:t>
          </a:r>
          <a:r>
            <a:rPr kumimoji="1" lang="en-US" altLang="ja-JP" sz="1100">
              <a:latin typeface="ＭＳ ゴシック" pitchFamily="49" charset="-128"/>
              <a:ea typeface="ＭＳ ゴシック" pitchFamily="49" charset="-128"/>
            </a:rPr>
            <a:t>6</a:t>
          </a:r>
          <a:r>
            <a:rPr kumimoji="1" lang="ja-JP" altLang="en-US" sz="1100">
              <a:latin typeface="ＭＳ ゴシック" pitchFamily="49" charset="-128"/>
              <a:ea typeface="ＭＳ ゴシック" pitchFamily="49" charset="-128"/>
            </a:rPr>
            <a:t>年度は</a:t>
          </a:r>
          <a:r>
            <a:rPr kumimoji="1" lang="en-US" altLang="ja-JP" sz="1100">
              <a:latin typeface="ＭＳ ゴシック" pitchFamily="49" charset="-128"/>
              <a:ea typeface="ＭＳ ゴシック" pitchFamily="49" charset="-128"/>
            </a:rPr>
            <a:t>180</a:t>
          </a:r>
          <a:r>
            <a:rPr kumimoji="1" lang="ja-JP" altLang="en-US" sz="1100">
              <a:latin typeface="ＭＳ ゴシック" pitchFamily="49" charset="-128"/>
              <a:ea typeface="ＭＳ ゴシック" pitchFamily="49" charset="-128"/>
            </a:rPr>
            <a:t>百万円を取り崩した。財政調整基金残高の標準財政規模比は、取り崩しを行ったことと標準財政規模が増加したことにより、比率は</a:t>
          </a:r>
          <a:r>
            <a:rPr kumimoji="1" lang="en-US" altLang="ja-JP" sz="1100">
              <a:latin typeface="ＭＳ ゴシック" pitchFamily="49" charset="-128"/>
              <a:ea typeface="ＭＳ ゴシック" pitchFamily="49" charset="-128"/>
            </a:rPr>
            <a:t>5.31</a:t>
          </a:r>
          <a:r>
            <a:rPr kumimoji="1" lang="ja-JP" altLang="en-US" sz="1100">
              <a:latin typeface="ＭＳ ゴシック" pitchFamily="49" charset="-128"/>
              <a:ea typeface="ＭＳ ゴシック" pitchFamily="49" charset="-128"/>
            </a:rPr>
            <a:t>ポイントと大幅に下降した。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島根県吉賀町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公営企業は水道事業、下水道事業、農業集落排水事業、病院事業、小水力発電事業とあるが、小水力発電事業以外は一般会計からの繰出しにより成り立っている。水道事業、下水道事業、農業集落排水事業は、受益者負担の見直しを含めた経営の健全化に向けた取り組みを進める。</a:t>
          </a:r>
        </a:p>
        <a:p>
          <a:r>
            <a:rPr kumimoji="1" lang="ja-JP" altLang="en-US" sz="1100">
              <a:latin typeface="ＭＳ ゴシック" pitchFamily="49" charset="-128"/>
              <a:ea typeface="ＭＳ ゴシック" pitchFamily="49" charset="-128"/>
            </a:rPr>
            <a:t>　保険事業特別会計については、今後も、医療費及び保険税（料）の適正化を行い、健全な保険事業の運営に努めていく。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75" thickBot="1" x14ac:dyDescent="0.2">
      <c r="B2" s="170" t="s">
        <v>77</v>
      </c>
      <c r="C2" s="170"/>
      <c r="D2" s="171"/>
    </row>
    <row r="3" spans="1:119" ht="18.75" customHeight="1" thickBot="1" x14ac:dyDescent="0.2">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7631054</v>
      </c>
      <c r="BO4" s="371"/>
      <c r="BP4" s="371"/>
      <c r="BQ4" s="371"/>
      <c r="BR4" s="371"/>
      <c r="BS4" s="371"/>
      <c r="BT4" s="371"/>
      <c r="BU4" s="372"/>
      <c r="BV4" s="370">
        <v>8049275</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1.9</v>
      </c>
      <c r="CU4" s="377"/>
      <c r="CV4" s="377"/>
      <c r="CW4" s="377"/>
      <c r="CX4" s="377"/>
      <c r="CY4" s="377"/>
      <c r="CZ4" s="377"/>
      <c r="DA4" s="378"/>
      <c r="DB4" s="376">
        <v>1.1000000000000001</v>
      </c>
      <c r="DC4" s="377"/>
      <c r="DD4" s="377"/>
      <c r="DE4" s="377"/>
      <c r="DF4" s="377"/>
      <c r="DG4" s="377"/>
      <c r="DH4" s="377"/>
      <c r="DI4" s="378"/>
    </row>
    <row r="5" spans="1:119" ht="18.75" customHeight="1" x14ac:dyDescent="0.15">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7474639</v>
      </c>
      <c r="BO5" s="408"/>
      <c r="BP5" s="408"/>
      <c r="BQ5" s="408"/>
      <c r="BR5" s="408"/>
      <c r="BS5" s="408"/>
      <c r="BT5" s="408"/>
      <c r="BU5" s="409"/>
      <c r="BV5" s="407">
        <v>7960377</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93.9</v>
      </c>
      <c r="CU5" s="405"/>
      <c r="CV5" s="405"/>
      <c r="CW5" s="405"/>
      <c r="CX5" s="405"/>
      <c r="CY5" s="405"/>
      <c r="CZ5" s="405"/>
      <c r="DA5" s="406"/>
      <c r="DB5" s="404">
        <v>88.6</v>
      </c>
      <c r="DC5" s="405"/>
      <c r="DD5" s="405"/>
      <c r="DE5" s="405"/>
      <c r="DF5" s="405"/>
      <c r="DG5" s="405"/>
      <c r="DH5" s="405"/>
      <c r="DI5" s="406"/>
    </row>
    <row r="6" spans="1:119" ht="18.75" customHeight="1" x14ac:dyDescent="0.15">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156415</v>
      </c>
      <c r="BO6" s="408"/>
      <c r="BP6" s="408"/>
      <c r="BQ6" s="408"/>
      <c r="BR6" s="408"/>
      <c r="BS6" s="408"/>
      <c r="BT6" s="408"/>
      <c r="BU6" s="409"/>
      <c r="BV6" s="407">
        <v>88898</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94.1</v>
      </c>
      <c r="CU6" s="445"/>
      <c r="CV6" s="445"/>
      <c r="CW6" s="445"/>
      <c r="CX6" s="445"/>
      <c r="CY6" s="445"/>
      <c r="CZ6" s="445"/>
      <c r="DA6" s="446"/>
      <c r="DB6" s="444">
        <v>88.9</v>
      </c>
      <c r="DC6" s="445"/>
      <c r="DD6" s="445"/>
      <c r="DE6" s="445"/>
      <c r="DF6" s="445"/>
      <c r="DG6" s="445"/>
      <c r="DH6" s="445"/>
      <c r="DI6" s="446"/>
    </row>
    <row r="7" spans="1:119" ht="18.75" customHeight="1" x14ac:dyDescent="0.15">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75846</v>
      </c>
      <c r="BO7" s="408"/>
      <c r="BP7" s="408"/>
      <c r="BQ7" s="408"/>
      <c r="BR7" s="408"/>
      <c r="BS7" s="408"/>
      <c r="BT7" s="408"/>
      <c r="BU7" s="409"/>
      <c r="BV7" s="407">
        <v>43001</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4287098</v>
      </c>
      <c r="CU7" s="408"/>
      <c r="CV7" s="408"/>
      <c r="CW7" s="408"/>
      <c r="CX7" s="408"/>
      <c r="CY7" s="408"/>
      <c r="CZ7" s="408"/>
      <c r="DA7" s="409"/>
      <c r="DB7" s="407">
        <v>4131033</v>
      </c>
      <c r="DC7" s="408"/>
      <c r="DD7" s="408"/>
      <c r="DE7" s="408"/>
      <c r="DF7" s="408"/>
      <c r="DG7" s="408"/>
      <c r="DH7" s="408"/>
      <c r="DI7" s="409"/>
    </row>
    <row r="8" spans="1:119" ht="18.75" customHeight="1" thickBot="1" x14ac:dyDescent="0.2">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90</v>
      </c>
      <c r="AV8" s="440"/>
      <c r="AW8" s="440"/>
      <c r="AX8" s="440"/>
      <c r="AY8" s="441" t="s">
        <v>104</v>
      </c>
      <c r="AZ8" s="442"/>
      <c r="BA8" s="442"/>
      <c r="BB8" s="442"/>
      <c r="BC8" s="442"/>
      <c r="BD8" s="442"/>
      <c r="BE8" s="442"/>
      <c r="BF8" s="442"/>
      <c r="BG8" s="442"/>
      <c r="BH8" s="442"/>
      <c r="BI8" s="442"/>
      <c r="BJ8" s="442"/>
      <c r="BK8" s="442"/>
      <c r="BL8" s="442"/>
      <c r="BM8" s="443"/>
      <c r="BN8" s="407">
        <v>80569</v>
      </c>
      <c r="BO8" s="408"/>
      <c r="BP8" s="408"/>
      <c r="BQ8" s="408"/>
      <c r="BR8" s="408"/>
      <c r="BS8" s="408"/>
      <c r="BT8" s="408"/>
      <c r="BU8" s="409"/>
      <c r="BV8" s="407">
        <v>45897</v>
      </c>
      <c r="BW8" s="408"/>
      <c r="BX8" s="408"/>
      <c r="BY8" s="408"/>
      <c r="BZ8" s="408"/>
      <c r="CA8" s="408"/>
      <c r="CB8" s="408"/>
      <c r="CC8" s="409"/>
      <c r="CD8" s="410" t="s">
        <v>105</v>
      </c>
      <c r="CE8" s="411"/>
      <c r="CF8" s="411"/>
      <c r="CG8" s="411"/>
      <c r="CH8" s="411"/>
      <c r="CI8" s="411"/>
      <c r="CJ8" s="411"/>
      <c r="CK8" s="411"/>
      <c r="CL8" s="411"/>
      <c r="CM8" s="411"/>
      <c r="CN8" s="411"/>
      <c r="CO8" s="411"/>
      <c r="CP8" s="411"/>
      <c r="CQ8" s="411"/>
      <c r="CR8" s="411"/>
      <c r="CS8" s="412"/>
      <c r="CT8" s="447">
        <v>0.16</v>
      </c>
      <c r="CU8" s="448"/>
      <c r="CV8" s="448"/>
      <c r="CW8" s="448"/>
      <c r="CX8" s="448"/>
      <c r="CY8" s="448"/>
      <c r="CZ8" s="448"/>
      <c r="DA8" s="449"/>
      <c r="DB8" s="447">
        <v>0.16</v>
      </c>
      <c r="DC8" s="448"/>
      <c r="DD8" s="448"/>
      <c r="DE8" s="448"/>
      <c r="DF8" s="448"/>
      <c r="DG8" s="448"/>
      <c r="DH8" s="448"/>
      <c r="DI8" s="449"/>
    </row>
    <row r="9" spans="1:119" ht="18.75" customHeight="1" thickBot="1" x14ac:dyDescent="0.2">
      <c r="A9" s="169"/>
      <c r="B9" s="401" t="s">
        <v>106</v>
      </c>
      <c r="C9" s="402"/>
      <c r="D9" s="402"/>
      <c r="E9" s="402"/>
      <c r="F9" s="402"/>
      <c r="G9" s="402"/>
      <c r="H9" s="402"/>
      <c r="I9" s="402"/>
      <c r="J9" s="402"/>
      <c r="K9" s="450"/>
      <c r="L9" s="451" t="s">
        <v>107</v>
      </c>
      <c r="M9" s="452"/>
      <c r="N9" s="452"/>
      <c r="O9" s="452"/>
      <c r="P9" s="452"/>
      <c r="Q9" s="453"/>
      <c r="R9" s="454">
        <v>6077</v>
      </c>
      <c r="S9" s="455"/>
      <c r="T9" s="455"/>
      <c r="U9" s="455"/>
      <c r="V9" s="456"/>
      <c r="W9" s="364" t="s">
        <v>108</v>
      </c>
      <c r="X9" s="365"/>
      <c r="Y9" s="365"/>
      <c r="Z9" s="365"/>
      <c r="AA9" s="365"/>
      <c r="AB9" s="365"/>
      <c r="AC9" s="365"/>
      <c r="AD9" s="365"/>
      <c r="AE9" s="365"/>
      <c r="AF9" s="365"/>
      <c r="AG9" s="365"/>
      <c r="AH9" s="365"/>
      <c r="AI9" s="365"/>
      <c r="AJ9" s="365"/>
      <c r="AK9" s="365"/>
      <c r="AL9" s="366"/>
      <c r="AM9" s="436" t="s">
        <v>109</v>
      </c>
      <c r="AN9" s="437"/>
      <c r="AO9" s="437"/>
      <c r="AP9" s="437"/>
      <c r="AQ9" s="437"/>
      <c r="AR9" s="437"/>
      <c r="AS9" s="437"/>
      <c r="AT9" s="438"/>
      <c r="AU9" s="439" t="s">
        <v>90</v>
      </c>
      <c r="AV9" s="440"/>
      <c r="AW9" s="440"/>
      <c r="AX9" s="440"/>
      <c r="AY9" s="441" t="s">
        <v>110</v>
      </c>
      <c r="AZ9" s="442"/>
      <c r="BA9" s="442"/>
      <c r="BB9" s="442"/>
      <c r="BC9" s="442"/>
      <c r="BD9" s="442"/>
      <c r="BE9" s="442"/>
      <c r="BF9" s="442"/>
      <c r="BG9" s="442"/>
      <c r="BH9" s="442"/>
      <c r="BI9" s="442"/>
      <c r="BJ9" s="442"/>
      <c r="BK9" s="442"/>
      <c r="BL9" s="442"/>
      <c r="BM9" s="443"/>
      <c r="BN9" s="407">
        <v>34672</v>
      </c>
      <c r="BO9" s="408"/>
      <c r="BP9" s="408"/>
      <c r="BQ9" s="408"/>
      <c r="BR9" s="408"/>
      <c r="BS9" s="408"/>
      <c r="BT9" s="408"/>
      <c r="BU9" s="409"/>
      <c r="BV9" s="407">
        <v>-184528</v>
      </c>
      <c r="BW9" s="408"/>
      <c r="BX9" s="408"/>
      <c r="BY9" s="408"/>
      <c r="BZ9" s="408"/>
      <c r="CA9" s="408"/>
      <c r="CB9" s="408"/>
      <c r="CC9" s="409"/>
      <c r="CD9" s="410" t="s">
        <v>111</v>
      </c>
      <c r="CE9" s="411"/>
      <c r="CF9" s="411"/>
      <c r="CG9" s="411"/>
      <c r="CH9" s="411"/>
      <c r="CI9" s="411"/>
      <c r="CJ9" s="411"/>
      <c r="CK9" s="411"/>
      <c r="CL9" s="411"/>
      <c r="CM9" s="411"/>
      <c r="CN9" s="411"/>
      <c r="CO9" s="411"/>
      <c r="CP9" s="411"/>
      <c r="CQ9" s="411"/>
      <c r="CR9" s="411"/>
      <c r="CS9" s="412"/>
      <c r="CT9" s="404">
        <v>18.399999999999999</v>
      </c>
      <c r="CU9" s="405"/>
      <c r="CV9" s="405"/>
      <c r="CW9" s="405"/>
      <c r="CX9" s="405"/>
      <c r="CY9" s="405"/>
      <c r="CZ9" s="405"/>
      <c r="DA9" s="406"/>
      <c r="DB9" s="404">
        <v>16.600000000000001</v>
      </c>
      <c r="DC9" s="405"/>
      <c r="DD9" s="405"/>
      <c r="DE9" s="405"/>
      <c r="DF9" s="405"/>
      <c r="DG9" s="405"/>
      <c r="DH9" s="405"/>
      <c r="DI9" s="406"/>
    </row>
    <row r="10" spans="1:119" ht="18.75" customHeight="1" thickBot="1" x14ac:dyDescent="0.2">
      <c r="A10" s="169"/>
      <c r="B10" s="401"/>
      <c r="C10" s="402"/>
      <c r="D10" s="402"/>
      <c r="E10" s="402"/>
      <c r="F10" s="402"/>
      <c r="G10" s="402"/>
      <c r="H10" s="402"/>
      <c r="I10" s="402"/>
      <c r="J10" s="402"/>
      <c r="K10" s="450"/>
      <c r="L10" s="457" t="s">
        <v>112</v>
      </c>
      <c r="M10" s="437"/>
      <c r="N10" s="437"/>
      <c r="O10" s="437"/>
      <c r="P10" s="437"/>
      <c r="Q10" s="438"/>
      <c r="R10" s="458">
        <v>6374</v>
      </c>
      <c r="S10" s="459"/>
      <c r="T10" s="459"/>
      <c r="U10" s="459"/>
      <c r="V10" s="460"/>
      <c r="W10" s="395"/>
      <c r="X10" s="396"/>
      <c r="Y10" s="396"/>
      <c r="Z10" s="396"/>
      <c r="AA10" s="396"/>
      <c r="AB10" s="396"/>
      <c r="AC10" s="396"/>
      <c r="AD10" s="396"/>
      <c r="AE10" s="396"/>
      <c r="AF10" s="396"/>
      <c r="AG10" s="396"/>
      <c r="AH10" s="396"/>
      <c r="AI10" s="396"/>
      <c r="AJ10" s="396"/>
      <c r="AK10" s="396"/>
      <c r="AL10" s="399"/>
      <c r="AM10" s="436" t="s">
        <v>113</v>
      </c>
      <c r="AN10" s="437"/>
      <c r="AO10" s="437"/>
      <c r="AP10" s="437"/>
      <c r="AQ10" s="437"/>
      <c r="AR10" s="437"/>
      <c r="AS10" s="437"/>
      <c r="AT10" s="438"/>
      <c r="AU10" s="439" t="s">
        <v>114</v>
      </c>
      <c r="AV10" s="440"/>
      <c r="AW10" s="440"/>
      <c r="AX10" s="440"/>
      <c r="AY10" s="441" t="s">
        <v>115</v>
      </c>
      <c r="AZ10" s="442"/>
      <c r="BA10" s="442"/>
      <c r="BB10" s="442"/>
      <c r="BC10" s="442"/>
      <c r="BD10" s="442"/>
      <c r="BE10" s="442"/>
      <c r="BF10" s="442"/>
      <c r="BG10" s="442"/>
      <c r="BH10" s="442"/>
      <c r="BI10" s="442"/>
      <c r="BJ10" s="442"/>
      <c r="BK10" s="442"/>
      <c r="BL10" s="442"/>
      <c r="BM10" s="443"/>
      <c r="BN10" s="407">
        <v>415</v>
      </c>
      <c r="BO10" s="408"/>
      <c r="BP10" s="408"/>
      <c r="BQ10" s="408"/>
      <c r="BR10" s="408"/>
      <c r="BS10" s="408"/>
      <c r="BT10" s="408"/>
      <c r="BU10" s="409"/>
      <c r="BV10" s="407">
        <v>422</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114</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15">
      <c r="A12" s="169"/>
      <c r="B12" s="467" t="s">
        <v>123</v>
      </c>
      <c r="C12" s="468"/>
      <c r="D12" s="468"/>
      <c r="E12" s="468"/>
      <c r="F12" s="468"/>
      <c r="G12" s="468"/>
      <c r="H12" s="468"/>
      <c r="I12" s="468"/>
      <c r="J12" s="468"/>
      <c r="K12" s="469"/>
      <c r="L12" s="476" t="s">
        <v>124</v>
      </c>
      <c r="M12" s="477"/>
      <c r="N12" s="477"/>
      <c r="O12" s="477"/>
      <c r="P12" s="477"/>
      <c r="Q12" s="478"/>
      <c r="R12" s="479">
        <v>5571</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180000</v>
      </c>
      <c r="BO12" s="408"/>
      <c r="BP12" s="408"/>
      <c r="BQ12" s="408"/>
      <c r="BR12" s="408"/>
      <c r="BS12" s="408"/>
      <c r="BT12" s="408"/>
      <c r="BU12" s="409"/>
      <c r="BV12" s="407">
        <v>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15">
      <c r="A13" s="169"/>
      <c r="B13" s="470"/>
      <c r="C13" s="471"/>
      <c r="D13" s="471"/>
      <c r="E13" s="471"/>
      <c r="F13" s="471"/>
      <c r="G13" s="471"/>
      <c r="H13" s="471"/>
      <c r="I13" s="471"/>
      <c r="J13" s="471"/>
      <c r="K13" s="472"/>
      <c r="L13" s="178"/>
      <c r="M13" s="498" t="s">
        <v>130</v>
      </c>
      <c r="N13" s="499"/>
      <c r="O13" s="499"/>
      <c r="P13" s="499"/>
      <c r="Q13" s="500"/>
      <c r="R13" s="491">
        <v>5371</v>
      </c>
      <c r="S13" s="492"/>
      <c r="T13" s="492"/>
      <c r="U13" s="492"/>
      <c r="V13" s="493"/>
      <c r="W13" s="423" t="s">
        <v>131</v>
      </c>
      <c r="X13" s="424"/>
      <c r="Y13" s="424"/>
      <c r="Z13" s="424"/>
      <c r="AA13" s="424"/>
      <c r="AB13" s="414"/>
      <c r="AC13" s="458">
        <v>382</v>
      </c>
      <c r="AD13" s="459"/>
      <c r="AE13" s="459"/>
      <c r="AF13" s="459"/>
      <c r="AG13" s="501"/>
      <c r="AH13" s="458">
        <v>585</v>
      </c>
      <c r="AI13" s="459"/>
      <c r="AJ13" s="459"/>
      <c r="AK13" s="459"/>
      <c r="AL13" s="460"/>
      <c r="AM13" s="436" t="s">
        <v>132</v>
      </c>
      <c r="AN13" s="437"/>
      <c r="AO13" s="437"/>
      <c r="AP13" s="437"/>
      <c r="AQ13" s="437"/>
      <c r="AR13" s="437"/>
      <c r="AS13" s="437"/>
      <c r="AT13" s="438"/>
      <c r="AU13" s="439" t="s">
        <v>114</v>
      </c>
      <c r="AV13" s="440"/>
      <c r="AW13" s="440"/>
      <c r="AX13" s="440"/>
      <c r="AY13" s="441" t="s">
        <v>133</v>
      </c>
      <c r="AZ13" s="442"/>
      <c r="BA13" s="442"/>
      <c r="BB13" s="442"/>
      <c r="BC13" s="442"/>
      <c r="BD13" s="442"/>
      <c r="BE13" s="442"/>
      <c r="BF13" s="442"/>
      <c r="BG13" s="442"/>
      <c r="BH13" s="442"/>
      <c r="BI13" s="442"/>
      <c r="BJ13" s="442"/>
      <c r="BK13" s="442"/>
      <c r="BL13" s="442"/>
      <c r="BM13" s="443"/>
      <c r="BN13" s="407">
        <v>-144913</v>
      </c>
      <c r="BO13" s="408"/>
      <c r="BP13" s="408"/>
      <c r="BQ13" s="408"/>
      <c r="BR13" s="408"/>
      <c r="BS13" s="408"/>
      <c r="BT13" s="408"/>
      <c r="BU13" s="409"/>
      <c r="BV13" s="407">
        <v>-184106</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9.6999999999999993</v>
      </c>
      <c r="CU13" s="405"/>
      <c r="CV13" s="405"/>
      <c r="CW13" s="405"/>
      <c r="CX13" s="405"/>
      <c r="CY13" s="405"/>
      <c r="CZ13" s="405"/>
      <c r="DA13" s="406"/>
      <c r="DB13" s="404">
        <v>8.4</v>
      </c>
      <c r="DC13" s="405"/>
      <c r="DD13" s="405"/>
      <c r="DE13" s="405"/>
      <c r="DF13" s="405"/>
      <c r="DG13" s="405"/>
      <c r="DH13" s="405"/>
      <c r="DI13" s="406"/>
    </row>
    <row r="14" spans="1:119" ht="18.75" customHeight="1" thickBot="1" x14ac:dyDescent="0.2">
      <c r="A14" s="169"/>
      <c r="B14" s="470"/>
      <c r="C14" s="471"/>
      <c r="D14" s="471"/>
      <c r="E14" s="471"/>
      <c r="F14" s="471"/>
      <c r="G14" s="471"/>
      <c r="H14" s="471"/>
      <c r="I14" s="471"/>
      <c r="J14" s="471"/>
      <c r="K14" s="472"/>
      <c r="L14" s="488" t="s">
        <v>135</v>
      </c>
      <c r="M14" s="489"/>
      <c r="N14" s="489"/>
      <c r="O14" s="489"/>
      <c r="P14" s="489"/>
      <c r="Q14" s="490"/>
      <c r="R14" s="491">
        <v>5717</v>
      </c>
      <c r="S14" s="492"/>
      <c r="T14" s="492"/>
      <c r="U14" s="492"/>
      <c r="V14" s="493"/>
      <c r="W14" s="397"/>
      <c r="X14" s="398"/>
      <c r="Y14" s="398"/>
      <c r="Z14" s="398"/>
      <c r="AA14" s="398"/>
      <c r="AB14" s="387"/>
      <c r="AC14" s="494">
        <v>12.8</v>
      </c>
      <c r="AD14" s="495"/>
      <c r="AE14" s="495"/>
      <c r="AF14" s="495"/>
      <c r="AG14" s="496"/>
      <c r="AH14" s="494">
        <v>17.8</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55.1</v>
      </c>
      <c r="CU14" s="506"/>
      <c r="CV14" s="506"/>
      <c r="CW14" s="506"/>
      <c r="CX14" s="506"/>
      <c r="CY14" s="506"/>
      <c r="CZ14" s="506"/>
      <c r="DA14" s="507"/>
      <c r="DB14" s="505">
        <v>50.6</v>
      </c>
      <c r="DC14" s="506"/>
      <c r="DD14" s="506"/>
      <c r="DE14" s="506"/>
      <c r="DF14" s="506"/>
      <c r="DG14" s="506"/>
      <c r="DH14" s="506"/>
      <c r="DI14" s="507"/>
    </row>
    <row r="15" spans="1:119" ht="18.75" customHeight="1" x14ac:dyDescent="0.15">
      <c r="A15" s="169"/>
      <c r="B15" s="470"/>
      <c r="C15" s="471"/>
      <c r="D15" s="471"/>
      <c r="E15" s="471"/>
      <c r="F15" s="471"/>
      <c r="G15" s="471"/>
      <c r="H15" s="471"/>
      <c r="I15" s="471"/>
      <c r="J15" s="471"/>
      <c r="K15" s="472"/>
      <c r="L15" s="178"/>
      <c r="M15" s="498" t="s">
        <v>130</v>
      </c>
      <c r="N15" s="499"/>
      <c r="O15" s="499"/>
      <c r="P15" s="499"/>
      <c r="Q15" s="500"/>
      <c r="R15" s="491">
        <v>5513</v>
      </c>
      <c r="S15" s="492"/>
      <c r="T15" s="492"/>
      <c r="U15" s="492"/>
      <c r="V15" s="493"/>
      <c r="W15" s="423" t="s">
        <v>137</v>
      </c>
      <c r="X15" s="424"/>
      <c r="Y15" s="424"/>
      <c r="Z15" s="424"/>
      <c r="AA15" s="424"/>
      <c r="AB15" s="414"/>
      <c r="AC15" s="458">
        <v>841</v>
      </c>
      <c r="AD15" s="459"/>
      <c r="AE15" s="459"/>
      <c r="AF15" s="459"/>
      <c r="AG15" s="501"/>
      <c r="AH15" s="458">
        <v>862</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668186</v>
      </c>
      <c r="BO15" s="371"/>
      <c r="BP15" s="371"/>
      <c r="BQ15" s="371"/>
      <c r="BR15" s="371"/>
      <c r="BS15" s="371"/>
      <c r="BT15" s="371"/>
      <c r="BU15" s="372"/>
      <c r="BV15" s="370">
        <v>655977</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28.1</v>
      </c>
      <c r="AD16" s="495"/>
      <c r="AE16" s="495"/>
      <c r="AF16" s="495"/>
      <c r="AG16" s="496"/>
      <c r="AH16" s="494">
        <v>26.3</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4136967</v>
      </c>
      <c r="BO16" s="408"/>
      <c r="BP16" s="408"/>
      <c r="BQ16" s="408"/>
      <c r="BR16" s="408"/>
      <c r="BS16" s="408"/>
      <c r="BT16" s="408"/>
      <c r="BU16" s="409"/>
      <c r="BV16" s="407">
        <v>3972574</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69"/>
      <c r="B17" s="473"/>
      <c r="C17" s="474"/>
      <c r="D17" s="474"/>
      <c r="E17" s="474"/>
      <c r="F17" s="474"/>
      <c r="G17" s="474"/>
      <c r="H17" s="474"/>
      <c r="I17" s="474"/>
      <c r="J17" s="474"/>
      <c r="K17" s="475"/>
      <c r="L17" s="183"/>
      <c r="M17" s="518" t="s">
        <v>143</v>
      </c>
      <c r="N17" s="519"/>
      <c r="O17" s="519"/>
      <c r="P17" s="519"/>
      <c r="Q17" s="520"/>
      <c r="R17" s="513" t="s">
        <v>141</v>
      </c>
      <c r="S17" s="514"/>
      <c r="T17" s="514"/>
      <c r="U17" s="514"/>
      <c r="V17" s="515"/>
      <c r="W17" s="423" t="s">
        <v>144</v>
      </c>
      <c r="X17" s="424"/>
      <c r="Y17" s="424"/>
      <c r="Z17" s="424"/>
      <c r="AA17" s="424"/>
      <c r="AB17" s="414"/>
      <c r="AC17" s="458">
        <v>1767</v>
      </c>
      <c r="AD17" s="459"/>
      <c r="AE17" s="459"/>
      <c r="AF17" s="459"/>
      <c r="AG17" s="501"/>
      <c r="AH17" s="458">
        <v>1836</v>
      </c>
      <c r="AI17" s="459"/>
      <c r="AJ17" s="459"/>
      <c r="AK17" s="459"/>
      <c r="AL17" s="460"/>
      <c r="AM17" s="436"/>
      <c r="AN17" s="437"/>
      <c r="AO17" s="437"/>
      <c r="AP17" s="437"/>
      <c r="AQ17" s="437"/>
      <c r="AR17" s="437"/>
      <c r="AS17" s="437"/>
      <c r="AT17" s="438"/>
      <c r="AU17" s="439"/>
      <c r="AV17" s="440"/>
      <c r="AW17" s="440"/>
      <c r="AX17" s="440"/>
      <c r="AY17" s="441" t="s">
        <v>145</v>
      </c>
      <c r="AZ17" s="442"/>
      <c r="BA17" s="442"/>
      <c r="BB17" s="442"/>
      <c r="BC17" s="442"/>
      <c r="BD17" s="442"/>
      <c r="BE17" s="442"/>
      <c r="BF17" s="442"/>
      <c r="BG17" s="442"/>
      <c r="BH17" s="442"/>
      <c r="BI17" s="442"/>
      <c r="BJ17" s="442"/>
      <c r="BK17" s="442"/>
      <c r="BL17" s="442"/>
      <c r="BM17" s="443"/>
      <c r="BN17" s="407">
        <v>810878</v>
      </c>
      <c r="BO17" s="408"/>
      <c r="BP17" s="408"/>
      <c r="BQ17" s="408"/>
      <c r="BR17" s="408"/>
      <c r="BS17" s="408"/>
      <c r="BT17" s="408"/>
      <c r="BU17" s="409"/>
      <c r="BV17" s="407">
        <v>798816</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69"/>
      <c r="B18" s="532" t="s">
        <v>146</v>
      </c>
      <c r="C18" s="450"/>
      <c r="D18" s="450"/>
      <c r="E18" s="533"/>
      <c r="F18" s="533"/>
      <c r="G18" s="533"/>
      <c r="H18" s="533"/>
      <c r="I18" s="533"/>
      <c r="J18" s="533"/>
      <c r="K18" s="533"/>
      <c r="L18" s="534">
        <v>336.5</v>
      </c>
      <c r="M18" s="534"/>
      <c r="N18" s="534"/>
      <c r="O18" s="534"/>
      <c r="P18" s="534"/>
      <c r="Q18" s="534"/>
      <c r="R18" s="535"/>
      <c r="S18" s="535"/>
      <c r="T18" s="535"/>
      <c r="U18" s="535"/>
      <c r="V18" s="536"/>
      <c r="W18" s="425"/>
      <c r="X18" s="426"/>
      <c r="Y18" s="426"/>
      <c r="Z18" s="426"/>
      <c r="AA18" s="426"/>
      <c r="AB18" s="417"/>
      <c r="AC18" s="537">
        <v>59.1</v>
      </c>
      <c r="AD18" s="538"/>
      <c r="AE18" s="538"/>
      <c r="AF18" s="538"/>
      <c r="AG18" s="539"/>
      <c r="AH18" s="537">
        <v>55.9</v>
      </c>
      <c r="AI18" s="538"/>
      <c r="AJ18" s="538"/>
      <c r="AK18" s="538"/>
      <c r="AL18" s="540"/>
      <c r="AM18" s="436"/>
      <c r="AN18" s="437"/>
      <c r="AO18" s="437"/>
      <c r="AP18" s="437"/>
      <c r="AQ18" s="437"/>
      <c r="AR18" s="437"/>
      <c r="AS18" s="437"/>
      <c r="AT18" s="438"/>
      <c r="AU18" s="439"/>
      <c r="AV18" s="440"/>
      <c r="AW18" s="440"/>
      <c r="AX18" s="440"/>
      <c r="AY18" s="441" t="s">
        <v>147</v>
      </c>
      <c r="AZ18" s="442"/>
      <c r="BA18" s="442"/>
      <c r="BB18" s="442"/>
      <c r="BC18" s="442"/>
      <c r="BD18" s="442"/>
      <c r="BE18" s="442"/>
      <c r="BF18" s="442"/>
      <c r="BG18" s="442"/>
      <c r="BH18" s="442"/>
      <c r="BI18" s="442"/>
      <c r="BJ18" s="442"/>
      <c r="BK18" s="442"/>
      <c r="BL18" s="442"/>
      <c r="BM18" s="443"/>
      <c r="BN18" s="407">
        <v>4056230</v>
      </c>
      <c r="BO18" s="408"/>
      <c r="BP18" s="408"/>
      <c r="BQ18" s="408"/>
      <c r="BR18" s="408"/>
      <c r="BS18" s="408"/>
      <c r="BT18" s="408"/>
      <c r="BU18" s="409"/>
      <c r="BV18" s="407">
        <v>3703136</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69"/>
      <c r="B19" s="532" t="s">
        <v>148</v>
      </c>
      <c r="C19" s="450"/>
      <c r="D19" s="450"/>
      <c r="E19" s="533"/>
      <c r="F19" s="533"/>
      <c r="G19" s="533"/>
      <c r="H19" s="533"/>
      <c r="I19" s="533"/>
      <c r="J19" s="533"/>
      <c r="K19" s="533"/>
      <c r="L19" s="541">
        <v>18</v>
      </c>
      <c r="M19" s="541"/>
      <c r="N19" s="541"/>
      <c r="O19" s="541"/>
      <c r="P19" s="541"/>
      <c r="Q19" s="541"/>
      <c r="R19" s="542"/>
      <c r="S19" s="542"/>
      <c r="T19" s="542"/>
      <c r="U19" s="542"/>
      <c r="V19" s="543"/>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149</v>
      </c>
      <c r="AZ19" s="442"/>
      <c r="BA19" s="442"/>
      <c r="BB19" s="442"/>
      <c r="BC19" s="442"/>
      <c r="BD19" s="442"/>
      <c r="BE19" s="442"/>
      <c r="BF19" s="442"/>
      <c r="BG19" s="442"/>
      <c r="BH19" s="442"/>
      <c r="BI19" s="442"/>
      <c r="BJ19" s="442"/>
      <c r="BK19" s="442"/>
      <c r="BL19" s="442"/>
      <c r="BM19" s="443"/>
      <c r="BN19" s="407">
        <v>5320289</v>
      </c>
      <c r="BO19" s="408"/>
      <c r="BP19" s="408"/>
      <c r="BQ19" s="408"/>
      <c r="BR19" s="408"/>
      <c r="BS19" s="408"/>
      <c r="BT19" s="408"/>
      <c r="BU19" s="409"/>
      <c r="BV19" s="407">
        <v>5164336</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69"/>
      <c r="B20" s="532" t="s">
        <v>150</v>
      </c>
      <c r="C20" s="450"/>
      <c r="D20" s="450"/>
      <c r="E20" s="533"/>
      <c r="F20" s="533"/>
      <c r="G20" s="533"/>
      <c r="H20" s="533"/>
      <c r="I20" s="533"/>
      <c r="J20" s="533"/>
      <c r="K20" s="533"/>
      <c r="L20" s="541">
        <v>2833</v>
      </c>
      <c r="M20" s="541"/>
      <c r="N20" s="541"/>
      <c r="O20" s="541"/>
      <c r="P20" s="541"/>
      <c r="Q20" s="541"/>
      <c r="R20" s="542"/>
      <c r="S20" s="542"/>
      <c r="T20" s="542"/>
      <c r="U20" s="542"/>
      <c r="V20" s="543"/>
      <c r="W20" s="425"/>
      <c r="X20" s="426"/>
      <c r="Y20" s="426"/>
      <c r="Z20" s="426"/>
      <c r="AA20" s="426"/>
      <c r="AB20" s="426"/>
      <c r="AC20" s="544"/>
      <c r="AD20" s="544"/>
      <c r="AE20" s="544"/>
      <c r="AF20" s="544"/>
      <c r="AG20" s="544"/>
      <c r="AH20" s="544"/>
      <c r="AI20" s="544"/>
      <c r="AJ20" s="544"/>
      <c r="AK20" s="544"/>
      <c r="AL20" s="545"/>
      <c r="AM20" s="546"/>
      <c r="AN20" s="462"/>
      <c r="AO20" s="462"/>
      <c r="AP20" s="462"/>
      <c r="AQ20" s="462"/>
      <c r="AR20" s="462"/>
      <c r="AS20" s="462"/>
      <c r="AT20" s="463"/>
      <c r="AU20" s="547"/>
      <c r="AV20" s="548"/>
      <c r="AW20" s="548"/>
      <c r="AX20" s="549"/>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69"/>
      <c r="B21" s="523" t="s">
        <v>151</v>
      </c>
      <c r="C21" s="524"/>
      <c r="D21" s="524"/>
      <c r="E21" s="524"/>
      <c r="F21" s="524"/>
      <c r="G21" s="524"/>
      <c r="H21" s="524"/>
      <c r="I21" s="524"/>
      <c r="J21" s="524"/>
      <c r="K21" s="524"/>
      <c r="L21" s="524"/>
      <c r="M21" s="524"/>
      <c r="N21" s="524"/>
      <c r="O21" s="524"/>
      <c r="P21" s="524"/>
      <c r="Q21" s="524"/>
      <c r="R21" s="524"/>
      <c r="S21" s="524"/>
      <c r="T21" s="524"/>
      <c r="U21" s="524"/>
      <c r="V21" s="524"/>
      <c r="W21" s="524"/>
      <c r="X21" s="524"/>
      <c r="Y21" s="524"/>
      <c r="Z21" s="524"/>
      <c r="AA21" s="524"/>
      <c r="AB21" s="524"/>
      <c r="AC21" s="524"/>
      <c r="AD21" s="524"/>
      <c r="AE21" s="524"/>
      <c r="AF21" s="524"/>
      <c r="AG21" s="524"/>
      <c r="AH21" s="524"/>
      <c r="AI21" s="524"/>
      <c r="AJ21" s="524"/>
      <c r="AK21" s="524"/>
      <c r="AL21" s="524"/>
      <c r="AM21" s="524"/>
      <c r="AN21" s="524"/>
      <c r="AO21" s="524"/>
      <c r="AP21" s="524"/>
      <c r="AQ21" s="524"/>
      <c r="AR21" s="524"/>
      <c r="AS21" s="524"/>
      <c r="AT21" s="524"/>
      <c r="AU21" s="524"/>
      <c r="AV21" s="524"/>
      <c r="AW21" s="524"/>
      <c r="AX21" s="525"/>
      <c r="AY21" s="526"/>
      <c r="AZ21" s="527"/>
      <c r="BA21" s="527"/>
      <c r="BB21" s="527"/>
      <c r="BC21" s="527"/>
      <c r="BD21" s="527"/>
      <c r="BE21" s="527"/>
      <c r="BF21" s="527"/>
      <c r="BG21" s="527"/>
      <c r="BH21" s="527"/>
      <c r="BI21" s="527"/>
      <c r="BJ21" s="527"/>
      <c r="BK21" s="527"/>
      <c r="BL21" s="527"/>
      <c r="BM21" s="528"/>
      <c r="BN21" s="529"/>
      <c r="BO21" s="530"/>
      <c r="BP21" s="530"/>
      <c r="BQ21" s="530"/>
      <c r="BR21" s="530"/>
      <c r="BS21" s="530"/>
      <c r="BT21" s="530"/>
      <c r="BU21" s="531"/>
      <c r="BV21" s="529"/>
      <c r="BW21" s="530"/>
      <c r="BX21" s="530"/>
      <c r="BY21" s="530"/>
      <c r="BZ21" s="530"/>
      <c r="CA21" s="530"/>
      <c r="CB21" s="530"/>
      <c r="CC21" s="531"/>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69"/>
      <c r="B22" s="577" t="s">
        <v>152</v>
      </c>
      <c r="C22" s="551"/>
      <c r="D22" s="552"/>
      <c r="E22" s="419" t="s">
        <v>1</v>
      </c>
      <c r="F22" s="424"/>
      <c r="G22" s="424"/>
      <c r="H22" s="424"/>
      <c r="I22" s="424"/>
      <c r="J22" s="424"/>
      <c r="K22" s="414"/>
      <c r="L22" s="419" t="s">
        <v>153</v>
      </c>
      <c r="M22" s="424"/>
      <c r="N22" s="424"/>
      <c r="O22" s="424"/>
      <c r="P22" s="414"/>
      <c r="Q22" s="582" t="s">
        <v>154</v>
      </c>
      <c r="R22" s="583"/>
      <c r="S22" s="583"/>
      <c r="T22" s="583"/>
      <c r="U22" s="583"/>
      <c r="V22" s="584"/>
      <c r="W22" s="550" t="s">
        <v>155</v>
      </c>
      <c r="X22" s="551"/>
      <c r="Y22" s="552"/>
      <c r="Z22" s="419" t="s">
        <v>1</v>
      </c>
      <c r="AA22" s="424"/>
      <c r="AB22" s="424"/>
      <c r="AC22" s="424"/>
      <c r="AD22" s="424"/>
      <c r="AE22" s="424"/>
      <c r="AF22" s="424"/>
      <c r="AG22" s="414"/>
      <c r="AH22" s="588" t="s">
        <v>156</v>
      </c>
      <c r="AI22" s="424"/>
      <c r="AJ22" s="424"/>
      <c r="AK22" s="424"/>
      <c r="AL22" s="414"/>
      <c r="AM22" s="588" t="s">
        <v>157</v>
      </c>
      <c r="AN22" s="589"/>
      <c r="AO22" s="589"/>
      <c r="AP22" s="589"/>
      <c r="AQ22" s="589"/>
      <c r="AR22" s="590"/>
      <c r="AS22" s="582" t="s">
        <v>154</v>
      </c>
      <c r="AT22" s="583"/>
      <c r="AU22" s="583"/>
      <c r="AV22" s="583"/>
      <c r="AW22" s="583"/>
      <c r="AX22" s="594"/>
      <c r="AY22" s="367" t="s">
        <v>158</v>
      </c>
      <c r="AZ22" s="368"/>
      <c r="BA22" s="368"/>
      <c r="BB22" s="368"/>
      <c r="BC22" s="368"/>
      <c r="BD22" s="368"/>
      <c r="BE22" s="368"/>
      <c r="BF22" s="368"/>
      <c r="BG22" s="368"/>
      <c r="BH22" s="368"/>
      <c r="BI22" s="368"/>
      <c r="BJ22" s="368"/>
      <c r="BK22" s="368"/>
      <c r="BL22" s="368"/>
      <c r="BM22" s="369"/>
      <c r="BN22" s="370">
        <v>8469429</v>
      </c>
      <c r="BO22" s="371"/>
      <c r="BP22" s="371"/>
      <c r="BQ22" s="371"/>
      <c r="BR22" s="371"/>
      <c r="BS22" s="371"/>
      <c r="BT22" s="371"/>
      <c r="BU22" s="372"/>
      <c r="BV22" s="370">
        <v>8782134</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159</v>
      </c>
      <c r="AZ23" s="442"/>
      <c r="BA23" s="442"/>
      <c r="BB23" s="442"/>
      <c r="BC23" s="442"/>
      <c r="BD23" s="442"/>
      <c r="BE23" s="442"/>
      <c r="BF23" s="442"/>
      <c r="BG23" s="442"/>
      <c r="BH23" s="442"/>
      <c r="BI23" s="442"/>
      <c r="BJ23" s="442"/>
      <c r="BK23" s="442"/>
      <c r="BL23" s="442"/>
      <c r="BM23" s="443"/>
      <c r="BN23" s="407">
        <v>5251088</v>
      </c>
      <c r="BO23" s="408"/>
      <c r="BP23" s="408"/>
      <c r="BQ23" s="408"/>
      <c r="BR23" s="408"/>
      <c r="BS23" s="408"/>
      <c r="BT23" s="408"/>
      <c r="BU23" s="409"/>
      <c r="BV23" s="407">
        <v>5462525</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69"/>
      <c r="B24" s="578"/>
      <c r="C24" s="554"/>
      <c r="D24" s="555"/>
      <c r="E24" s="457" t="s">
        <v>160</v>
      </c>
      <c r="F24" s="437"/>
      <c r="G24" s="437"/>
      <c r="H24" s="437"/>
      <c r="I24" s="437"/>
      <c r="J24" s="437"/>
      <c r="K24" s="438"/>
      <c r="L24" s="458">
        <v>1</v>
      </c>
      <c r="M24" s="459"/>
      <c r="N24" s="459"/>
      <c r="O24" s="459"/>
      <c r="P24" s="501"/>
      <c r="Q24" s="458">
        <v>6480</v>
      </c>
      <c r="R24" s="459"/>
      <c r="S24" s="459"/>
      <c r="T24" s="459"/>
      <c r="U24" s="459"/>
      <c r="V24" s="501"/>
      <c r="W24" s="553"/>
      <c r="X24" s="554"/>
      <c r="Y24" s="555"/>
      <c r="Z24" s="457" t="s">
        <v>161</v>
      </c>
      <c r="AA24" s="437"/>
      <c r="AB24" s="437"/>
      <c r="AC24" s="437"/>
      <c r="AD24" s="437"/>
      <c r="AE24" s="437"/>
      <c r="AF24" s="437"/>
      <c r="AG24" s="438"/>
      <c r="AH24" s="458">
        <v>90</v>
      </c>
      <c r="AI24" s="459"/>
      <c r="AJ24" s="459"/>
      <c r="AK24" s="459"/>
      <c r="AL24" s="501"/>
      <c r="AM24" s="458">
        <v>276300</v>
      </c>
      <c r="AN24" s="459"/>
      <c r="AO24" s="459"/>
      <c r="AP24" s="459"/>
      <c r="AQ24" s="459"/>
      <c r="AR24" s="501"/>
      <c r="AS24" s="458">
        <v>3070</v>
      </c>
      <c r="AT24" s="459"/>
      <c r="AU24" s="459"/>
      <c r="AV24" s="459"/>
      <c r="AW24" s="459"/>
      <c r="AX24" s="460"/>
      <c r="AY24" s="526" t="s">
        <v>162</v>
      </c>
      <c r="AZ24" s="527"/>
      <c r="BA24" s="527"/>
      <c r="BB24" s="527"/>
      <c r="BC24" s="527"/>
      <c r="BD24" s="527"/>
      <c r="BE24" s="527"/>
      <c r="BF24" s="527"/>
      <c r="BG24" s="527"/>
      <c r="BH24" s="527"/>
      <c r="BI24" s="527"/>
      <c r="BJ24" s="527"/>
      <c r="BK24" s="527"/>
      <c r="BL24" s="527"/>
      <c r="BM24" s="528"/>
      <c r="BN24" s="407">
        <v>7325143</v>
      </c>
      <c r="BO24" s="408"/>
      <c r="BP24" s="408"/>
      <c r="BQ24" s="408"/>
      <c r="BR24" s="408"/>
      <c r="BS24" s="408"/>
      <c r="BT24" s="408"/>
      <c r="BU24" s="409"/>
      <c r="BV24" s="407">
        <v>7526268</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69"/>
      <c r="B25" s="578"/>
      <c r="C25" s="554"/>
      <c r="D25" s="555"/>
      <c r="E25" s="457" t="s">
        <v>163</v>
      </c>
      <c r="F25" s="437"/>
      <c r="G25" s="437"/>
      <c r="H25" s="437"/>
      <c r="I25" s="437"/>
      <c r="J25" s="437"/>
      <c r="K25" s="438"/>
      <c r="L25" s="458">
        <v>2</v>
      </c>
      <c r="M25" s="459"/>
      <c r="N25" s="459"/>
      <c r="O25" s="459"/>
      <c r="P25" s="501"/>
      <c r="Q25" s="458">
        <v>5771</v>
      </c>
      <c r="R25" s="459"/>
      <c r="S25" s="459"/>
      <c r="T25" s="459"/>
      <c r="U25" s="459"/>
      <c r="V25" s="501"/>
      <c r="W25" s="553"/>
      <c r="X25" s="554"/>
      <c r="Y25" s="555"/>
      <c r="Z25" s="457" t="s">
        <v>164</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165</v>
      </c>
      <c r="AZ25" s="368"/>
      <c r="BA25" s="368"/>
      <c r="BB25" s="368"/>
      <c r="BC25" s="368"/>
      <c r="BD25" s="368"/>
      <c r="BE25" s="368"/>
      <c r="BF25" s="368"/>
      <c r="BG25" s="368"/>
      <c r="BH25" s="368"/>
      <c r="BI25" s="368"/>
      <c r="BJ25" s="368"/>
      <c r="BK25" s="368"/>
      <c r="BL25" s="368"/>
      <c r="BM25" s="369"/>
      <c r="BN25" s="370">
        <v>1763117</v>
      </c>
      <c r="BO25" s="371"/>
      <c r="BP25" s="371"/>
      <c r="BQ25" s="371"/>
      <c r="BR25" s="371"/>
      <c r="BS25" s="371"/>
      <c r="BT25" s="371"/>
      <c r="BU25" s="372"/>
      <c r="BV25" s="370">
        <v>2299995</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69"/>
      <c r="B26" s="578"/>
      <c r="C26" s="554"/>
      <c r="D26" s="555"/>
      <c r="E26" s="457" t="s">
        <v>166</v>
      </c>
      <c r="F26" s="437"/>
      <c r="G26" s="437"/>
      <c r="H26" s="437"/>
      <c r="I26" s="437"/>
      <c r="J26" s="437"/>
      <c r="K26" s="438"/>
      <c r="L26" s="458">
        <v>1</v>
      </c>
      <c r="M26" s="459"/>
      <c r="N26" s="459"/>
      <c r="O26" s="459"/>
      <c r="P26" s="501"/>
      <c r="Q26" s="458">
        <v>5439</v>
      </c>
      <c r="R26" s="459"/>
      <c r="S26" s="459"/>
      <c r="T26" s="459"/>
      <c r="U26" s="459"/>
      <c r="V26" s="501"/>
      <c r="W26" s="553"/>
      <c r="X26" s="554"/>
      <c r="Y26" s="555"/>
      <c r="Z26" s="457" t="s">
        <v>167</v>
      </c>
      <c r="AA26" s="559"/>
      <c r="AB26" s="559"/>
      <c r="AC26" s="559"/>
      <c r="AD26" s="559"/>
      <c r="AE26" s="559"/>
      <c r="AF26" s="559"/>
      <c r="AG26" s="560"/>
      <c r="AH26" s="458">
        <v>5</v>
      </c>
      <c r="AI26" s="459"/>
      <c r="AJ26" s="459"/>
      <c r="AK26" s="459"/>
      <c r="AL26" s="501"/>
      <c r="AM26" s="458">
        <v>15315</v>
      </c>
      <c r="AN26" s="459"/>
      <c r="AO26" s="459"/>
      <c r="AP26" s="459"/>
      <c r="AQ26" s="459"/>
      <c r="AR26" s="501"/>
      <c r="AS26" s="458">
        <v>3063</v>
      </c>
      <c r="AT26" s="459"/>
      <c r="AU26" s="459"/>
      <c r="AV26" s="459"/>
      <c r="AW26" s="459"/>
      <c r="AX26" s="460"/>
      <c r="AY26" s="410" t="s">
        <v>168</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69"/>
      <c r="B27" s="578"/>
      <c r="C27" s="554"/>
      <c r="D27" s="555"/>
      <c r="E27" s="457" t="s">
        <v>169</v>
      </c>
      <c r="F27" s="437"/>
      <c r="G27" s="437"/>
      <c r="H27" s="437"/>
      <c r="I27" s="437"/>
      <c r="J27" s="437"/>
      <c r="K27" s="438"/>
      <c r="L27" s="458">
        <v>1</v>
      </c>
      <c r="M27" s="459"/>
      <c r="N27" s="459"/>
      <c r="O27" s="459"/>
      <c r="P27" s="501"/>
      <c r="Q27" s="458">
        <v>2885</v>
      </c>
      <c r="R27" s="459"/>
      <c r="S27" s="459"/>
      <c r="T27" s="459"/>
      <c r="U27" s="459"/>
      <c r="V27" s="501"/>
      <c r="W27" s="553"/>
      <c r="X27" s="554"/>
      <c r="Y27" s="555"/>
      <c r="Z27" s="457" t="s">
        <v>170</v>
      </c>
      <c r="AA27" s="437"/>
      <c r="AB27" s="437"/>
      <c r="AC27" s="437"/>
      <c r="AD27" s="437"/>
      <c r="AE27" s="437"/>
      <c r="AF27" s="437"/>
      <c r="AG27" s="438"/>
      <c r="AH27" s="458">
        <v>4</v>
      </c>
      <c r="AI27" s="459"/>
      <c r="AJ27" s="459"/>
      <c r="AK27" s="459"/>
      <c r="AL27" s="501"/>
      <c r="AM27" s="458">
        <v>14116</v>
      </c>
      <c r="AN27" s="459"/>
      <c r="AO27" s="459"/>
      <c r="AP27" s="459"/>
      <c r="AQ27" s="459"/>
      <c r="AR27" s="501"/>
      <c r="AS27" s="458">
        <v>3529</v>
      </c>
      <c r="AT27" s="459"/>
      <c r="AU27" s="459"/>
      <c r="AV27" s="459"/>
      <c r="AW27" s="459"/>
      <c r="AX27" s="460"/>
      <c r="AY27" s="502" t="s">
        <v>171</v>
      </c>
      <c r="AZ27" s="503"/>
      <c r="BA27" s="503"/>
      <c r="BB27" s="503"/>
      <c r="BC27" s="503"/>
      <c r="BD27" s="503"/>
      <c r="BE27" s="503"/>
      <c r="BF27" s="503"/>
      <c r="BG27" s="503"/>
      <c r="BH27" s="503"/>
      <c r="BI27" s="503"/>
      <c r="BJ27" s="503"/>
      <c r="BK27" s="503"/>
      <c r="BL27" s="503"/>
      <c r="BM27" s="504"/>
      <c r="BN27" s="529">
        <v>114391</v>
      </c>
      <c r="BO27" s="530"/>
      <c r="BP27" s="530"/>
      <c r="BQ27" s="530"/>
      <c r="BR27" s="530"/>
      <c r="BS27" s="530"/>
      <c r="BT27" s="530"/>
      <c r="BU27" s="531"/>
      <c r="BV27" s="529">
        <v>114387</v>
      </c>
      <c r="BW27" s="530"/>
      <c r="BX27" s="530"/>
      <c r="BY27" s="530"/>
      <c r="BZ27" s="530"/>
      <c r="CA27" s="530"/>
      <c r="CB27" s="530"/>
      <c r="CC27" s="531"/>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69"/>
      <c r="B28" s="578"/>
      <c r="C28" s="554"/>
      <c r="D28" s="555"/>
      <c r="E28" s="457" t="s">
        <v>172</v>
      </c>
      <c r="F28" s="437"/>
      <c r="G28" s="437"/>
      <c r="H28" s="437"/>
      <c r="I28" s="437"/>
      <c r="J28" s="437"/>
      <c r="K28" s="438"/>
      <c r="L28" s="458">
        <v>1</v>
      </c>
      <c r="M28" s="459"/>
      <c r="N28" s="459"/>
      <c r="O28" s="459"/>
      <c r="P28" s="501"/>
      <c r="Q28" s="458">
        <v>2400</v>
      </c>
      <c r="R28" s="459"/>
      <c r="S28" s="459"/>
      <c r="T28" s="459"/>
      <c r="U28" s="459"/>
      <c r="V28" s="501"/>
      <c r="W28" s="553"/>
      <c r="X28" s="554"/>
      <c r="Y28" s="555"/>
      <c r="Z28" s="457" t="s">
        <v>173</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174</v>
      </c>
      <c r="AZ28" s="562"/>
      <c r="BA28" s="562"/>
      <c r="BB28" s="563"/>
      <c r="BC28" s="367" t="s">
        <v>46</v>
      </c>
      <c r="BD28" s="368"/>
      <c r="BE28" s="368"/>
      <c r="BF28" s="368"/>
      <c r="BG28" s="368"/>
      <c r="BH28" s="368"/>
      <c r="BI28" s="368"/>
      <c r="BJ28" s="368"/>
      <c r="BK28" s="368"/>
      <c r="BL28" s="368"/>
      <c r="BM28" s="369"/>
      <c r="BN28" s="370">
        <v>1093648</v>
      </c>
      <c r="BO28" s="371"/>
      <c r="BP28" s="371"/>
      <c r="BQ28" s="371"/>
      <c r="BR28" s="371"/>
      <c r="BS28" s="371"/>
      <c r="BT28" s="371"/>
      <c r="BU28" s="372"/>
      <c r="BV28" s="370">
        <v>1273144</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69"/>
      <c r="B29" s="578"/>
      <c r="C29" s="554"/>
      <c r="D29" s="555"/>
      <c r="E29" s="457" t="s">
        <v>175</v>
      </c>
      <c r="F29" s="437"/>
      <c r="G29" s="437"/>
      <c r="H29" s="437"/>
      <c r="I29" s="437"/>
      <c r="J29" s="437"/>
      <c r="K29" s="438"/>
      <c r="L29" s="458">
        <v>10</v>
      </c>
      <c r="M29" s="459"/>
      <c r="N29" s="459"/>
      <c r="O29" s="459"/>
      <c r="P29" s="501"/>
      <c r="Q29" s="458">
        <v>2035</v>
      </c>
      <c r="R29" s="459"/>
      <c r="S29" s="459"/>
      <c r="T29" s="459"/>
      <c r="U29" s="459"/>
      <c r="V29" s="501"/>
      <c r="W29" s="556"/>
      <c r="X29" s="557"/>
      <c r="Y29" s="558"/>
      <c r="Z29" s="457" t="s">
        <v>176</v>
      </c>
      <c r="AA29" s="437"/>
      <c r="AB29" s="437"/>
      <c r="AC29" s="437"/>
      <c r="AD29" s="437"/>
      <c r="AE29" s="437"/>
      <c r="AF29" s="437"/>
      <c r="AG29" s="438"/>
      <c r="AH29" s="458">
        <v>94</v>
      </c>
      <c r="AI29" s="459"/>
      <c r="AJ29" s="459"/>
      <c r="AK29" s="459"/>
      <c r="AL29" s="501"/>
      <c r="AM29" s="458">
        <v>290416</v>
      </c>
      <c r="AN29" s="459"/>
      <c r="AO29" s="459"/>
      <c r="AP29" s="459"/>
      <c r="AQ29" s="459"/>
      <c r="AR29" s="501"/>
      <c r="AS29" s="458">
        <v>3090</v>
      </c>
      <c r="AT29" s="459"/>
      <c r="AU29" s="459"/>
      <c r="AV29" s="459"/>
      <c r="AW29" s="459"/>
      <c r="AX29" s="460"/>
      <c r="AY29" s="564"/>
      <c r="AZ29" s="565"/>
      <c r="BA29" s="565"/>
      <c r="BB29" s="566"/>
      <c r="BC29" s="441" t="s">
        <v>177</v>
      </c>
      <c r="BD29" s="442"/>
      <c r="BE29" s="442"/>
      <c r="BF29" s="442"/>
      <c r="BG29" s="442"/>
      <c r="BH29" s="442"/>
      <c r="BI29" s="442"/>
      <c r="BJ29" s="442"/>
      <c r="BK29" s="442"/>
      <c r="BL29" s="442"/>
      <c r="BM29" s="443"/>
      <c r="BN29" s="407">
        <v>448338</v>
      </c>
      <c r="BO29" s="408"/>
      <c r="BP29" s="408"/>
      <c r="BQ29" s="408"/>
      <c r="BR29" s="408"/>
      <c r="BS29" s="408"/>
      <c r="BT29" s="408"/>
      <c r="BU29" s="409"/>
      <c r="BV29" s="407">
        <v>489514</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178</v>
      </c>
      <c r="X30" s="575"/>
      <c r="Y30" s="575"/>
      <c r="Z30" s="575"/>
      <c r="AA30" s="575"/>
      <c r="AB30" s="575"/>
      <c r="AC30" s="575"/>
      <c r="AD30" s="575"/>
      <c r="AE30" s="575"/>
      <c r="AF30" s="575"/>
      <c r="AG30" s="576"/>
      <c r="AH30" s="537">
        <v>99</v>
      </c>
      <c r="AI30" s="538"/>
      <c r="AJ30" s="538"/>
      <c r="AK30" s="538"/>
      <c r="AL30" s="538"/>
      <c r="AM30" s="538"/>
      <c r="AN30" s="538"/>
      <c r="AO30" s="538"/>
      <c r="AP30" s="538"/>
      <c r="AQ30" s="538"/>
      <c r="AR30" s="538"/>
      <c r="AS30" s="538"/>
      <c r="AT30" s="538"/>
      <c r="AU30" s="538"/>
      <c r="AV30" s="538"/>
      <c r="AW30" s="538"/>
      <c r="AX30" s="540"/>
      <c r="AY30" s="567"/>
      <c r="AZ30" s="568"/>
      <c r="BA30" s="568"/>
      <c r="BB30" s="569"/>
      <c r="BC30" s="526" t="s">
        <v>48</v>
      </c>
      <c r="BD30" s="527"/>
      <c r="BE30" s="527"/>
      <c r="BF30" s="527"/>
      <c r="BG30" s="527"/>
      <c r="BH30" s="527"/>
      <c r="BI30" s="527"/>
      <c r="BJ30" s="527"/>
      <c r="BK30" s="527"/>
      <c r="BL30" s="527"/>
      <c r="BM30" s="528"/>
      <c r="BN30" s="529">
        <v>897751</v>
      </c>
      <c r="BO30" s="530"/>
      <c r="BP30" s="530"/>
      <c r="BQ30" s="530"/>
      <c r="BR30" s="530"/>
      <c r="BS30" s="530"/>
      <c r="BT30" s="530"/>
      <c r="BU30" s="531"/>
      <c r="BV30" s="529">
        <v>1046292</v>
      </c>
      <c r="BW30" s="530"/>
      <c r="BX30" s="530"/>
      <c r="BY30" s="530"/>
      <c r="BZ30" s="530"/>
      <c r="CA30" s="530"/>
      <c r="CB30" s="530"/>
      <c r="CC30" s="531"/>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570" t="s">
        <v>179</v>
      </c>
      <c r="D32" s="570"/>
      <c r="E32" s="570"/>
      <c r="F32" s="570"/>
      <c r="G32" s="570"/>
      <c r="H32" s="570"/>
      <c r="I32" s="570"/>
      <c r="J32" s="570"/>
      <c r="K32" s="570"/>
      <c r="L32" s="570"/>
      <c r="M32" s="570"/>
      <c r="N32" s="570"/>
      <c r="O32" s="570"/>
      <c r="P32" s="570"/>
      <c r="Q32" s="570"/>
      <c r="R32" s="570"/>
      <c r="S32" s="570"/>
      <c r="U32" s="411" t="s">
        <v>180</v>
      </c>
      <c r="V32" s="411"/>
      <c r="W32" s="411"/>
      <c r="X32" s="411"/>
      <c r="Y32" s="411"/>
      <c r="Z32" s="411"/>
      <c r="AA32" s="411"/>
      <c r="AB32" s="411"/>
      <c r="AC32" s="411"/>
      <c r="AD32" s="411"/>
      <c r="AE32" s="411"/>
      <c r="AF32" s="411"/>
      <c r="AG32" s="411"/>
      <c r="AH32" s="411"/>
      <c r="AI32" s="411"/>
      <c r="AJ32" s="411"/>
      <c r="AK32" s="411"/>
      <c r="AM32" s="411" t="s">
        <v>181</v>
      </c>
      <c r="AN32" s="411"/>
      <c r="AO32" s="411"/>
      <c r="AP32" s="411"/>
      <c r="AQ32" s="411"/>
      <c r="AR32" s="411"/>
      <c r="AS32" s="411"/>
      <c r="AT32" s="411"/>
      <c r="AU32" s="411"/>
      <c r="AV32" s="411"/>
      <c r="AW32" s="411"/>
      <c r="AX32" s="411"/>
      <c r="AY32" s="411"/>
      <c r="AZ32" s="411"/>
      <c r="BA32" s="411"/>
      <c r="BB32" s="411"/>
      <c r="BC32" s="411"/>
      <c r="BE32" s="411" t="s">
        <v>182</v>
      </c>
      <c r="BF32" s="411"/>
      <c r="BG32" s="411"/>
      <c r="BH32" s="411"/>
      <c r="BI32" s="411"/>
      <c r="BJ32" s="411"/>
      <c r="BK32" s="411"/>
      <c r="BL32" s="411"/>
      <c r="BM32" s="411"/>
      <c r="BN32" s="411"/>
      <c r="BO32" s="411"/>
      <c r="BP32" s="411"/>
      <c r="BQ32" s="411"/>
      <c r="BR32" s="411"/>
      <c r="BS32" s="411"/>
      <c r="BT32" s="411"/>
      <c r="BU32" s="411"/>
      <c r="BW32" s="411" t="s">
        <v>183</v>
      </c>
      <c r="BX32" s="411"/>
      <c r="BY32" s="411"/>
      <c r="BZ32" s="411"/>
      <c r="CA32" s="411"/>
      <c r="CB32" s="411"/>
      <c r="CC32" s="411"/>
      <c r="CD32" s="411"/>
      <c r="CE32" s="411"/>
      <c r="CF32" s="411"/>
      <c r="CG32" s="411"/>
      <c r="CH32" s="411"/>
      <c r="CI32" s="411"/>
      <c r="CJ32" s="411"/>
      <c r="CK32" s="411"/>
      <c r="CL32" s="411"/>
      <c r="CM32" s="411"/>
      <c r="CO32" s="411" t="s">
        <v>184</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15">
      <c r="A33" s="169"/>
      <c r="B33" s="193"/>
      <c r="C33" s="431" t="s">
        <v>185</v>
      </c>
      <c r="D33" s="431"/>
      <c r="E33" s="396" t="s">
        <v>186</v>
      </c>
      <c r="F33" s="396"/>
      <c r="G33" s="396"/>
      <c r="H33" s="396"/>
      <c r="I33" s="396"/>
      <c r="J33" s="396"/>
      <c r="K33" s="396"/>
      <c r="L33" s="396"/>
      <c r="M33" s="396"/>
      <c r="N33" s="396"/>
      <c r="O33" s="396"/>
      <c r="P33" s="396"/>
      <c r="Q33" s="396"/>
      <c r="R33" s="396"/>
      <c r="S33" s="396"/>
      <c r="T33" s="194"/>
      <c r="U33" s="431" t="s">
        <v>185</v>
      </c>
      <c r="V33" s="431"/>
      <c r="W33" s="396" t="s">
        <v>186</v>
      </c>
      <c r="X33" s="396"/>
      <c r="Y33" s="396"/>
      <c r="Z33" s="396"/>
      <c r="AA33" s="396"/>
      <c r="AB33" s="396"/>
      <c r="AC33" s="396"/>
      <c r="AD33" s="396"/>
      <c r="AE33" s="396"/>
      <c r="AF33" s="396"/>
      <c r="AG33" s="396"/>
      <c r="AH33" s="396"/>
      <c r="AI33" s="396"/>
      <c r="AJ33" s="396"/>
      <c r="AK33" s="396"/>
      <c r="AL33" s="194"/>
      <c r="AM33" s="431" t="s">
        <v>185</v>
      </c>
      <c r="AN33" s="431"/>
      <c r="AO33" s="396" t="s">
        <v>186</v>
      </c>
      <c r="AP33" s="396"/>
      <c r="AQ33" s="396"/>
      <c r="AR33" s="396"/>
      <c r="AS33" s="396"/>
      <c r="AT33" s="396"/>
      <c r="AU33" s="396"/>
      <c r="AV33" s="396"/>
      <c r="AW33" s="396"/>
      <c r="AX33" s="396"/>
      <c r="AY33" s="396"/>
      <c r="AZ33" s="396"/>
      <c r="BA33" s="396"/>
      <c r="BB33" s="396"/>
      <c r="BC33" s="396"/>
      <c r="BD33" s="195"/>
      <c r="BE33" s="396" t="s">
        <v>187</v>
      </c>
      <c r="BF33" s="396"/>
      <c r="BG33" s="396" t="s">
        <v>188</v>
      </c>
      <c r="BH33" s="396"/>
      <c r="BI33" s="396"/>
      <c r="BJ33" s="396"/>
      <c r="BK33" s="396"/>
      <c r="BL33" s="396"/>
      <c r="BM33" s="396"/>
      <c r="BN33" s="396"/>
      <c r="BO33" s="396"/>
      <c r="BP33" s="396"/>
      <c r="BQ33" s="396"/>
      <c r="BR33" s="396"/>
      <c r="BS33" s="396"/>
      <c r="BT33" s="396"/>
      <c r="BU33" s="396"/>
      <c r="BV33" s="195"/>
      <c r="BW33" s="431" t="s">
        <v>187</v>
      </c>
      <c r="BX33" s="431"/>
      <c r="BY33" s="396" t="s">
        <v>189</v>
      </c>
      <c r="BZ33" s="396"/>
      <c r="CA33" s="396"/>
      <c r="CB33" s="396"/>
      <c r="CC33" s="396"/>
      <c r="CD33" s="396"/>
      <c r="CE33" s="396"/>
      <c r="CF33" s="396"/>
      <c r="CG33" s="396"/>
      <c r="CH33" s="396"/>
      <c r="CI33" s="396"/>
      <c r="CJ33" s="396"/>
      <c r="CK33" s="396"/>
      <c r="CL33" s="396"/>
      <c r="CM33" s="396"/>
      <c r="CN33" s="194"/>
      <c r="CO33" s="431" t="s">
        <v>185</v>
      </c>
      <c r="CP33" s="431"/>
      <c r="CQ33" s="396" t="s">
        <v>190</v>
      </c>
      <c r="CR33" s="396"/>
      <c r="CS33" s="396"/>
      <c r="CT33" s="396"/>
      <c r="CU33" s="396"/>
      <c r="CV33" s="396"/>
      <c r="CW33" s="396"/>
      <c r="CX33" s="396"/>
      <c r="CY33" s="396"/>
      <c r="CZ33" s="396"/>
      <c r="DA33" s="396"/>
      <c r="DB33" s="396"/>
      <c r="DC33" s="396"/>
      <c r="DD33" s="396"/>
      <c r="DE33" s="396"/>
      <c r="DF33" s="194"/>
      <c r="DG33" s="596" t="s">
        <v>191</v>
      </c>
      <c r="DH33" s="596"/>
      <c r="DI33" s="196"/>
    </row>
    <row r="34" spans="1:113" ht="32.25" customHeight="1" x14ac:dyDescent="0.15">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3</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69"/>
      <c r="AM34" s="597">
        <f>IF(AO34="","",MAX(C34:D43,U34:V43)+1)</f>
        <v>6</v>
      </c>
      <c r="AN34" s="597"/>
      <c r="AO34" s="598" t="str">
        <f>IF('各会計、関係団体の財政状況及び健全化判断比率'!B31="","",'各会計、関係団体の財政状況及び健全化判断比率'!B31)</f>
        <v>水道事業会計</v>
      </c>
      <c r="AP34" s="598"/>
      <c r="AQ34" s="598"/>
      <c r="AR34" s="598"/>
      <c r="AS34" s="598"/>
      <c r="AT34" s="598"/>
      <c r="AU34" s="598"/>
      <c r="AV34" s="598"/>
      <c r="AW34" s="598"/>
      <c r="AX34" s="598"/>
      <c r="AY34" s="598"/>
      <c r="AZ34" s="598"/>
      <c r="BA34" s="598"/>
      <c r="BB34" s="598"/>
      <c r="BC34" s="598"/>
      <c r="BD34" s="169"/>
      <c r="BE34" s="597">
        <f>IF(BG34="","",MAX(C34:D43,U34:V43,AM34:AN43)+1)</f>
        <v>10</v>
      </c>
      <c r="BF34" s="597"/>
      <c r="BG34" s="598" t="str">
        <f>IF('各会計、関係団体の財政状況及び健全化判断比率'!B35="","",'各会計、関係団体の財政状況及び健全化判断比率'!B35)</f>
        <v>小水力発電事業特別会計</v>
      </c>
      <c r="BH34" s="598"/>
      <c r="BI34" s="598"/>
      <c r="BJ34" s="598"/>
      <c r="BK34" s="598"/>
      <c r="BL34" s="598"/>
      <c r="BM34" s="598"/>
      <c r="BN34" s="598"/>
      <c r="BO34" s="598"/>
      <c r="BP34" s="598"/>
      <c r="BQ34" s="598"/>
      <c r="BR34" s="598"/>
      <c r="BS34" s="598"/>
      <c r="BT34" s="598"/>
      <c r="BU34" s="598"/>
      <c r="BV34" s="169"/>
      <c r="BW34" s="597">
        <f>IF(BY34="","",MAX(C34:D43,U34:V43,AM34:AN43,BE34:BF43)+1)</f>
        <v>11</v>
      </c>
      <c r="BX34" s="597"/>
      <c r="BY34" s="598" t="str">
        <f>IF('各会計、関係団体の財政状況及び健全化判断比率'!B68="","",'各会計、関係団体の財政状況及び健全化判断比率'!B68)</f>
        <v>鹿足郡事務組合</v>
      </c>
      <c r="BZ34" s="598"/>
      <c r="CA34" s="598"/>
      <c r="CB34" s="598"/>
      <c r="CC34" s="598"/>
      <c r="CD34" s="598"/>
      <c r="CE34" s="598"/>
      <c r="CF34" s="598"/>
      <c r="CG34" s="598"/>
      <c r="CH34" s="598"/>
      <c r="CI34" s="598"/>
      <c r="CJ34" s="598"/>
      <c r="CK34" s="598"/>
      <c r="CL34" s="598"/>
      <c r="CM34" s="598"/>
      <c r="CN34" s="169"/>
      <c r="CO34" s="597">
        <f>IF(CQ34="","",MAX(C34:D43,U34:V43,AM34:AN43,BE34:BF43,BW34:BX43)+1)</f>
        <v>19</v>
      </c>
      <c r="CP34" s="597"/>
      <c r="CQ34" s="598" t="str">
        <f>IF('各会計、関係団体の財政状況及び健全化判断比率'!BS7="","",'各会計、関係団体の財政状況及び健全化判断比率'!BS7)</f>
        <v>株式会社サンエム</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15">
      <c r="A35" s="169"/>
      <c r="B35" s="193"/>
      <c r="C35" s="597">
        <f>IF(E35="","",C34+1)</f>
        <v>2</v>
      </c>
      <c r="D35" s="597"/>
      <c r="E35" s="598" t="str">
        <f>IF('各会計、関係団体の財政状況及び健全化判断比率'!B8="","",'各会計、関係団体の財政状況及び健全化判断比率'!B8)</f>
        <v>興学資金基金特別会計</v>
      </c>
      <c r="F35" s="598"/>
      <c r="G35" s="598"/>
      <c r="H35" s="598"/>
      <c r="I35" s="598"/>
      <c r="J35" s="598"/>
      <c r="K35" s="598"/>
      <c r="L35" s="598"/>
      <c r="M35" s="598"/>
      <c r="N35" s="598"/>
      <c r="O35" s="598"/>
      <c r="P35" s="598"/>
      <c r="Q35" s="598"/>
      <c r="R35" s="598"/>
      <c r="S35" s="598"/>
      <c r="T35" s="169"/>
      <c r="U35" s="597">
        <f>IF(W35="","",U34+1)</f>
        <v>4</v>
      </c>
      <c r="V35" s="597"/>
      <c r="W35" s="598" t="str">
        <f>IF('各会計、関係団体の財政状況及び健全化判断比率'!B29="","",'各会計、関係団体の財政状況及び健全化判断比率'!B29)</f>
        <v>介護保険事業特別会計</v>
      </c>
      <c r="X35" s="598"/>
      <c r="Y35" s="598"/>
      <c r="Z35" s="598"/>
      <c r="AA35" s="598"/>
      <c r="AB35" s="598"/>
      <c r="AC35" s="598"/>
      <c r="AD35" s="598"/>
      <c r="AE35" s="598"/>
      <c r="AF35" s="598"/>
      <c r="AG35" s="598"/>
      <c r="AH35" s="598"/>
      <c r="AI35" s="598"/>
      <c r="AJ35" s="598"/>
      <c r="AK35" s="598"/>
      <c r="AL35" s="169"/>
      <c r="AM35" s="597">
        <f t="shared" ref="AM35:AM43" si="0">IF(AO35="","",AM34+1)</f>
        <v>7</v>
      </c>
      <c r="AN35" s="597"/>
      <c r="AO35" s="598" t="str">
        <f>IF('各会計、関係団体の財政状況及び健全化判断比率'!B32="","",'各会計、関係団体の財政状況及び健全化判断比率'!B32)</f>
        <v>下水道事業会計（特環）</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12</v>
      </c>
      <c r="BX35" s="597"/>
      <c r="BY35" s="598" t="str">
        <f>IF('各会計、関係団体の財政状況及び健全化判断比率'!B69="","",'各会計、関係団体の財政状況及び健全化判断比率'!B69)</f>
        <v>鹿足郡養護老人ホーム組合（普通）</v>
      </c>
      <c r="BZ35" s="598"/>
      <c r="CA35" s="598"/>
      <c r="CB35" s="598"/>
      <c r="CC35" s="598"/>
      <c r="CD35" s="598"/>
      <c r="CE35" s="598"/>
      <c r="CF35" s="598"/>
      <c r="CG35" s="598"/>
      <c r="CH35" s="598"/>
      <c r="CI35" s="598"/>
      <c r="CJ35" s="598"/>
      <c r="CK35" s="598"/>
      <c r="CL35" s="598"/>
      <c r="CM35" s="598"/>
      <c r="CN35" s="169"/>
      <c r="CO35" s="597">
        <f t="shared" ref="CO35:CO43" si="3">IF(CQ35="","",CO34+1)</f>
        <v>20</v>
      </c>
      <c r="CP35" s="597"/>
      <c r="CQ35" s="598" t="str">
        <f>IF('各会計、関係団体の財政状況及び健全化判断比率'!BS8="","",'各会計、関係団体の財政状況及び健全化判断比率'!BS8)</f>
        <v>一般社団法人吉賀町農業公社</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15">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5</v>
      </c>
      <c r="V36" s="597"/>
      <c r="W36" s="598" t="str">
        <f>IF('各会計、関係団体の財政状況及び健全化判断比率'!B30="","",'各会計、関係団体の財政状況及び健全化判断比率'!B30)</f>
        <v>後期高齢者医療保険事業特別会計</v>
      </c>
      <c r="X36" s="598"/>
      <c r="Y36" s="598"/>
      <c r="Z36" s="598"/>
      <c r="AA36" s="598"/>
      <c r="AB36" s="598"/>
      <c r="AC36" s="598"/>
      <c r="AD36" s="598"/>
      <c r="AE36" s="598"/>
      <c r="AF36" s="598"/>
      <c r="AG36" s="598"/>
      <c r="AH36" s="598"/>
      <c r="AI36" s="598"/>
      <c r="AJ36" s="598"/>
      <c r="AK36" s="598"/>
      <c r="AL36" s="169"/>
      <c r="AM36" s="597">
        <f t="shared" si="0"/>
        <v>8</v>
      </c>
      <c r="AN36" s="597"/>
      <c r="AO36" s="598" t="str">
        <f>IF('各会計、関係団体の財政状況及び健全化判断比率'!B33="","",'各会計、関係団体の財政状況及び健全化判断比率'!B33)</f>
        <v>下水道事業会計（農集）</v>
      </c>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13</v>
      </c>
      <c r="BX36" s="597"/>
      <c r="BY36" s="598" t="str">
        <f>IF('各会計、関係団体の財政状況及び健全化判断比率'!B70="","",'各会計、関係団体の財政状況及び健全化判断比率'!B70)</f>
        <v>鹿足郡養護老人ホーム組合（介護）</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15">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f t="shared" si="0"/>
        <v>9</v>
      </c>
      <c r="AN37" s="597"/>
      <c r="AO37" s="598" t="str">
        <f>IF('各会計、関係団体の財政状況及び健全化判断比率'!B34="","",'各会計、関係団体の財政状況及び健全化判断比率'!B34)</f>
        <v>病院事業会計</v>
      </c>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14</v>
      </c>
      <c r="BX37" s="597"/>
      <c r="BY37" s="598" t="str">
        <f>IF('各会計、関係団体の財政状況及び健全化判断比率'!B71="","",'各会計、関係団体の財政状況及び健全化判断比率'!B71)</f>
        <v>益田地区広域市町村圏事務組合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15">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15</v>
      </c>
      <c r="BX38" s="597"/>
      <c r="BY38" s="598" t="str">
        <f>IF('各会計、関係団体の財政状況及び健全化判断比率'!B72="","",'各会計、関係団体の財政状況及び健全化判断比率'!B72)</f>
        <v>鹿足郡不燃物処理組合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15">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16</v>
      </c>
      <c r="BX39" s="597"/>
      <c r="BY39" s="598" t="str">
        <f>IF('各会計、関係団体の財政状況及び健全化判断比率'!B73="","",'各会計、関係団体の財政状況及び健全化判断比率'!B73)</f>
        <v>島根県市町村総合事務組合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15">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f t="shared" si="2"/>
        <v>17</v>
      </c>
      <c r="BX40" s="597"/>
      <c r="BY40" s="598" t="str">
        <f>IF('各会計、関係団体の財政状況及び健全化判断比率'!B74="","",'各会計、関係団体の財政状況及び健全化判断比率'!B74)</f>
        <v>後期高齢者医療広域連合（普通）</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15">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f t="shared" si="2"/>
        <v>18</v>
      </c>
      <c r="BX41" s="597"/>
      <c r="BY41" s="598" t="str">
        <f>IF('各会計、関係団体の財政状況及び健全化判断比率'!B75="","",'各会計、関係団体の財政状況及び健全化判断比率'!B75)</f>
        <v>後期高齢者医療広域連合（後期高齢）</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15">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15">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192</v>
      </c>
      <c r="E46" s="600" t="s">
        <v>193</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194</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195</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196</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197</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198</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199</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200</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8TvXGB6pGzl5WYKRJQO2hNSylROxBiPDspNvHxxXQLYuiMcbYyQa4SwwOxBJDxFiFhvCKxuY1WQZOPThEo8b1g==" saltValue="HBEp6ZRUWOzDqjb6/dkmw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election activeCell="M32" sqref="M32"/>
    </sheetView>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528</v>
      </c>
      <c r="G33" s="29" t="s">
        <v>529</v>
      </c>
      <c r="H33" s="29" t="s">
        <v>530</v>
      </c>
      <c r="I33" s="29" t="s">
        <v>531</v>
      </c>
      <c r="J33" s="30" t="s">
        <v>532</v>
      </c>
      <c r="K33" s="22"/>
      <c r="L33" s="22"/>
      <c r="M33" s="22"/>
      <c r="N33" s="22"/>
      <c r="O33" s="22"/>
      <c r="P33" s="22"/>
    </row>
    <row r="34" spans="1:16" ht="39" customHeight="1" x14ac:dyDescent="0.15">
      <c r="A34" s="22"/>
      <c r="B34" s="31"/>
      <c r="C34" s="1151" t="s">
        <v>536</v>
      </c>
      <c r="D34" s="1151"/>
      <c r="E34" s="1152"/>
      <c r="F34" s="32">
        <v>6.52</v>
      </c>
      <c r="G34" s="33">
        <v>6.52</v>
      </c>
      <c r="H34" s="33">
        <v>7.46</v>
      </c>
      <c r="I34" s="33">
        <v>8.1</v>
      </c>
      <c r="J34" s="34">
        <v>8.11</v>
      </c>
      <c r="K34" s="22"/>
      <c r="L34" s="22"/>
      <c r="M34" s="22"/>
      <c r="N34" s="22"/>
      <c r="O34" s="22"/>
      <c r="P34" s="22"/>
    </row>
    <row r="35" spans="1:16" ht="39" customHeight="1" x14ac:dyDescent="0.15">
      <c r="A35" s="22"/>
      <c r="B35" s="35"/>
      <c r="C35" s="1145" t="s">
        <v>537</v>
      </c>
      <c r="D35" s="1146"/>
      <c r="E35" s="1147"/>
      <c r="F35" s="36" t="s">
        <v>489</v>
      </c>
      <c r="G35" s="37" t="s">
        <v>489</v>
      </c>
      <c r="H35" s="37" t="s">
        <v>489</v>
      </c>
      <c r="I35" s="37">
        <v>2.4300000000000002</v>
      </c>
      <c r="J35" s="38">
        <v>2.89</v>
      </c>
      <c r="K35" s="22"/>
      <c r="L35" s="22"/>
      <c r="M35" s="22"/>
      <c r="N35" s="22"/>
      <c r="O35" s="22"/>
      <c r="P35" s="22"/>
    </row>
    <row r="36" spans="1:16" ht="39" customHeight="1" x14ac:dyDescent="0.15">
      <c r="A36" s="22"/>
      <c r="B36" s="35"/>
      <c r="C36" s="1145" t="s">
        <v>538</v>
      </c>
      <c r="D36" s="1146"/>
      <c r="E36" s="1147"/>
      <c r="F36" s="36">
        <v>3.51</v>
      </c>
      <c r="G36" s="37">
        <v>6.16</v>
      </c>
      <c r="H36" s="37">
        <v>5.59</v>
      </c>
      <c r="I36" s="37">
        <v>1.07</v>
      </c>
      <c r="J36" s="38">
        <v>1.87</v>
      </c>
      <c r="K36" s="22"/>
      <c r="L36" s="22"/>
      <c r="M36" s="22"/>
      <c r="N36" s="22"/>
      <c r="O36" s="22"/>
      <c r="P36" s="22"/>
    </row>
    <row r="37" spans="1:16" ht="39" customHeight="1" x14ac:dyDescent="0.15">
      <c r="A37" s="22"/>
      <c r="B37" s="35"/>
      <c r="C37" s="1145" t="s">
        <v>539</v>
      </c>
      <c r="D37" s="1146"/>
      <c r="E37" s="1147"/>
      <c r="F37" s="36">
        <v>0.75</v>
      </c>
      <c r="G37" s="37">
        <v>2.67</v>
      </c>
      <c r="H37" s="37">
        <v>1.73</v>
      </c>
      <c r="I37" s="37">
        <v>2.78</v>
      </c>
      <c r="J37" s="38">
        <v>1.39</v>
      </c>
      <c r="K37" s="22"/>
      <c r="L37" s="22"/>
      <c r="M37" s="22"/>
      <c r="N37" s="22"/>
      <c r="O37" s="22"/>
      <c r="P37" s="22"/>
    </row>
    <row r="38" spans="1:16" ht="39" customHeight="1" x14ac:dyDescent="0.15">
      <c r="A38" s="22"/>
      <c r="B38" s="35"/>
      <c r="C38" s="1145" t="s">
        <v>540</v>
      </c>
      <c r="D38" s="1146"/>
      <c r="E38" s="1147"/>
      <c r="F38" s="36" t="s">
        <v>489</v>
      </c>
      <c r="G38" s="37" t="s">
        <v>489</v>
      </c>
      <c r="H38" s="37">
        <v>0.53</v>
      </c>
      <c r="I38" s="37">
        <v>0.81</v>
      </c>
      <c r="J38" s="38">
        <v>1.07</v>
      </c>
      <c r="K38" s="22"/>
      <c r="L38" s="22"/>
      <c r="M38" s="22"/>
      <c r="N38" s="22"/>
      <c r="O38" s="22"/>
      <c r="P38" s="22"/>
    </row>
    <row r="39" spans="1:16" ht="39" customHeight="1" x14ac:dyDescent="0.15">
      <c r="A39" s="22"/>
      <c r="B39" s="35"/>
      <c r="C39" s="1145" t="s">
        <v>541</v>
      </c>
      <c r="D39" s="1146"/>
      <c r="E39" s="1147"/>
      <c r="F39" s="36" t="s">
        <v>489</v>
      </c>
      <c r="G39" s="37" t="s">
        <v>489</v>
      </c>
      <c r="H39" s="37">
        <v>0.19</v>
      </c>
      <c r="I39" s="37">
        <v>0.36</v>
      </c>
      <c r="J39" s="38">
        <v>0.57999999999999996</v>
      </c>
      <c r="K39" s="22"/>
      <c r="L39" s="22"/>
      <c r="M39" s="22"/>
      <c r="N39" s="22"/>
      <c r="O39" s="22"/>
      <c r="P39" s="22"/>
    </row>
    <row r="40" spans="1:16" ht="39" customHeight="1" x14ac:dyDescent="0.15">
      <c r="A40" s="22"/>
      <c r="B40" s="35"/>
      <c r="C40" s="1145" t="s">
        <v>542</v>
      </c>
      <c r="D40" s="1146"/>
      <c r="E40" s="1147"/>
      <c r="F40" s="36">
        <v>0</v>
      </c>
      <c r="G40" s="37">
        <v>0</v>
      </c>
      <c r="H40" s="37">
        <v>0</v>
      </c>
      <c r="I40" s="37">
        <v>0</v>
      </c>
      <c r="J40" s="38">
        <v>0.48</v>
      </c>
      <c r="K40" s="22"/>
      <c r="L40" s="22"/>
      <c r="M40" s="22"/>
      <c r="N40" s="22"/>
      <c r="O40" s="22"/>
      <c r="P40" s="22"/>
    </row>
    <row r="41" spans="1:16" ht="39" customHeight="1" x14ac:dyDescent="0.15">
      <c r="A41" s="22"/>
      <c r="B41" s="35"/>
      <c r="C41" s="1145" t="s">
        <v>543</v>
      </c>
      <c r="D41" s="1146"/>
      <c r="E41" s="1147"/>
      <c r="F41" s="36">
        <v>0.02</v>
      </c>
      <c r="G41" s="37">
        <v>0.01</v>
      </c>
      <c r="H41" s="37">
        <v>0.01</v>
      </c>
      <c r="I41" s="37">
        <v>0.03</v>
      </c>
      <c r="J41" s="38">
        <v>0.05</v>
      </c>
      <c r="K41" s="22"/>
      <c r="L41" s="22"/>
      <c r="M41" s="22"/>
      <c r="N41" s="22"/>
      <c r="O41" s="22"/>
      <c r="P41" s="22"/>
    </row>
    <row r="42" spans="1:16" ht="39" customHeight="1" x14ac:dyDescent="0.15">
      <c r="A42" s="22"/>
      <c r="B42" s="39"/>
      <c r="C42" s="1145" t="s">
        <v>544</v>
      </c>
      <c r="D42" s="1146"/>
      <c r="E42" s="1147"/>
      <c r="F42" s="36" t="s">
        <v>489</v>
      </c>
      <c r="G42" s="37" t="s">
        <v>489</v>
      </c>
      <c r="H42" s="37" t="s">
        <v>489</v>
      </c>
      <c r="I42" s="37" t="s">
        <v>489</v>
      </c>
      <c r="J42" s="38" t="s">
        <v>489</v>
      </c>
      <c r="K42" s="22"/>
      <c r="L42" s="22"/>
      <c r="M42" s="22"/>
      <c r="N42" s="22"/>
      <c r="O42" s="22"/>
      <c r="P42" s="22"/>
    </row>
    <row r="43" spans="1:16" ht="39" customHeight="1" thickBot="1" x14ac:dyDescent="0.2">
      <c r="A43" s="22"/>
      <c r="B43" s="40"/>
      <c r="C43" s="1148" t="s">
        <v>545</v>
      </c>
      <c r="D43" s="1149"/>
      <c r="E43" s="1150"/>
      <c r="F43" s="41">
        <v>0.34</v>
      </c>
      <c r="G43" s="42">
        <v>0.76</v>
      </c>
      <c r="H43" s="42">
        <v>0.45</v>
      </c>
      <c r="I43" s="42">
        <v>0.21</v>
      </c>
      <c r="J43" s="43">
        <v>0.02</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7MXIMKgETRPp882RTn2wZKenYEIJL+2umc6z1JB87aopNrILG0/uDc0GRArfQqwb6cbh0wKJYKewe8IOQlNGjw==" saltValue="WJlmf+Tc/+mciOLN02Rfh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election activeCell="N57" sqref="N57"/>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528</v>
      </c>
      <c r="L44" s="56" t="s">
        <v>529</v>
      </c>
      <c r="M44" s="56" t="s">
        <v>530</v>
      </c>
      <c r="N44" s="56" t="s">
        <v>531</v>
      </c>
      <c r="O44" s="57" t="s">
        <v>532</v>
      </c>
      <c r="P44" s="48"/>
      <c r="Q44" s="48"/>
      <c r="R44" s="48"/>
      <c r="S44" s="48"/>
      <c r="T44" s="48"/>
      <c r="U44" s="48"/>
    </row>
    <row r="45" spans="1:21" ht="30.75" customHeight="1" x14ac:dyDescent="0.15">
      <c r="A45" s="48"/>
      <c r="B45" s="1153" t="s">
        <v>9</v>
      </c>
      <c r="C45" s="1154"/>
      <c r="D45" s="58"/>
      <c r="E45" s="1159" t="s">
        <v>10</v>
      </c>
      <c r="F45" s="1159"/>
      <c r="G45" s="1159"/>
      <c r="H45" s="1159"/>
      <c r="I45" s="1159"/>
      <c r="J45" s="1160"/>
      <c r="K45" s="59">
        <v>818</v>
      </c>
      <c r="L45" s="60">
        <v>824</v>
      </c>
      <c r="M45" s="60">
        <v>896</v>
      </c>
      <c r="N45" s="60">
        <v>896</v>
      </c>
      <c r="O45" s="61">
        <v>1022</v>
      </c>
      <c r="P45" s="48"/>
      <c r="Q45" s="48"/>
      <c r="R45" s="48"/>
      <c r="S45" s="48"/>
      <c r="T45" s="48"/>
      <c r="U45" s="48"/>
    </row>
    <row r="46" spans="1:21" ht="30.75" customHeight="1" x14ac:dyDescent="0.15">
      <c r="A46" s="48"/>
      <c r="B46" s="1155"/>
      <c r="C46" s="1156"/>
      <c r="D46" s="62"/>
      <c r="E46" s="1161" t="s">
        <v>11</v>
      </c>
      <c r="F46" s="1161"/>
      <c r="G46" s="1161"/>
      <c r="H46" s="1161"/>
      <c r="I46" s="1161"/>
      <c r="J46" s="1162"/>
      <c r="K46" s="63" t="s">
        <v>489</v>
      </c>
      <c r="L46" s="64" t="s">
        <v>489</v>
      </c>
      <c r="M46" s="64" t="s">
        <v>489</v>
      </c>
      <c r="N46" s="64" t="s">
        <v>489</v>
      </c>
      <c r="O46" s="65" t="s">
        <v>489</v>
      </c>
      <c r="P46" s="48"/>
      <c r="Q46" s="48"/>
      <c r="R46" s="48"/>
      <c r="S46" s="48"/>
      <c r="T46" s="48"/>
      <c r="U46" s="48"/>
    </row>
    <row r="47" spans="1:21" ht="30.75" customHeight="1" x14ac:dyDescent="0.15">
      <c r="A47" s="48"/>
      <c r="B47" s="1155"/>
      <c r="C47" s="1156"/>
      <c r="D47" s="62"/>
      <c r="E47" s="1161" t="s">
        <v>12</v>
      </c>
      <c r="F47" s="1161"/>
      <c r="G47" s="1161"/>
      <c r="H47" s="1161"/>
      <c r="I47" s="1161"/>
      <c r="J47" s="1162"/>
      <c r="K47" s="63" t="s">
        <v>489</v>
      </c>
      <c r="L47" s="64" t="s">
        <v>489</v>
      </c>
      <c r="M47" s="64" t="s">
        <v>489</v>
      </c>
      <c r="N47" s="64" t="s">
        <v>489</v>
      </c>
      <c r="O47" s="65" t="s">
        <v>489</v>
      </c>
      <c r="P47" s="48"/>
      <c r="Q47" s="48"/>
      <c r="R47" s="48"/>
      <c r="S47" s="48"/>
      <c r="T47" s="48"/>
      <c r="U47" s="48"/>
    </row>
    <row r="48" spans="1:21" ht="30.75" customHeight="1" x14ac:dyDescent="0.15">
      <c r="A48" s="48"/>
      <c r="B48" s="1155"/>
      <c r="C48" s="1156"/>
      <c r="D48" s="62"/>
      <c r="E48" s="1161" t="s">
        <v>13</v>
      </c>
      <c r="F48" s="1161"/>
      <c r="G48" s="1161"/>
      <c r="H48" s="1161"/>
      <c r="I48" s="1161"/>
      <c r="J48" s="1162"/>
      <c r="K48" s="63">
        <v>263</v>
      </c>
      <c r="L48" s="64">
        <v>254</v>
      </c>
      <c r="M48" s="64">
        <v>276</v>
      </c>
      <c r="N48" s="64">
        <v>269</v>
      </c>
      <c r="O48" s="65">
        <v>272</v>
      </c>
      <c r="P48" s="48"/>
      <c r="Q48" s="48"/>
      <c r="R48" s="48"/>
      <c r="S48" s="48"/>
      <c r="T48" s="48"/>
      <c r="U48" s="48"/>
    </row>
    <row r="49" spans="1:21" ht="30.75" customHeight="1" x14ac:dyDescent="0.15">
      <c r="A49" s="48"/>
      <c r="B49" s="1155"/>
      <c r="C49" s="1156"/>
      <c r="D49" s="62"/>
      <c r="E49" s="1161" t="s">
        <v>14</v>
      </c>
      <c r="F49" s="1161"/>
      <c r="G49" s="1161"/>
      <c r="H49" s="1161"/>
      <c r="I49" s="1161"/>
      <c r="J49" s="1162"/>
      <c r="K49" s="63">
        <v>7</v>
      </c>
      <c r="L49" s="64">
        <v>3</v>
      </c>
      <c r="M49" s="64">
        <v>5</v>
      </c>
      <c r="N49" s="64">
        <v>7</v>
      </c>
      <c r="O49" s="65">
        <v>6</v>
      </c>
      <c r="P49" s="48"/>
      <c r="Q49" s="48"/>
      <c r="R49" s="48"/>
      <c r="S49" s="48"/>
      <c r="T49" s="48"/>
      <c r="U49" s="48"/>
    </row>
    <row r="50" spans="1:21" ht="30.75" customHeight="1" x14ac:dyDescent="0.15">
      <c r="A50" s="48"/>
      <c r="B50" s="1155"/>
      <c r="C50" s="1156"/>
      <c r="D50" s="62"/>
      <c r="E50" s="1161" t="s">
        <v>15</v>
      </c>
      <c r="F50" s="1161"/>
      <c r="G50" s="1161"/>
      <c r="H50" s="1161"/>
      <c r="I50" s="1161"/>
      <c r="J50" s="1162"/>
      <c r="K50" s="63">
        <v>0</v>
      </c>
      <c r="L50" s="64">
        <v>0</v>
      </c>
      <c r="M50" s="64">
        <v>0</v>
      </c>
      <c r="N50" s="64" t="s">
        <v>489</v>
      </c>
      <c r="O50" s="65" t="s">
        <v>489</v>
      </c>
      <c r="P50" s="48"/>
      <c r="Q50" s="48"/>
      <c r="R50" s="48"/>
      <c r="S50" s="48"/>
      <c r="T50" s="48"/>
      <c r="U50" s="48"/>
    </row>
    <row r="51" spans="1:21" ht="30.75" customHeight="1" x14ac:dyDescent="0.15">
      <c r="A51" s="48"/>
      <c r="B51" s="1157"/>
      <c r="C51" s="1158"/>
      <c r="D51" s="66"/>
      <c r="E51" s="1161" t="s">
        <v>16</v>
      </c>
      <c r="F51" s="1161"/>
      <c r="G51" s="1161"/>
      <c r="H51" s="1161"/>
      <c r="I51" s="1161"/>
      <c r="J51" s="1162"/>
      <c r="K51" s="63">
        <v>0</v>
      </c>
      <c r="L51" s="64">
        <v>0</v>
      </c>
      <c r="M51" s="64">
        <v>0</v>
      </c>
      <c r="N51" s="64">
        <v>0</v>
      </c>
      <c r="O51" s="65">
        <v>0</v>
      </c>
      <c r="P51" s="48"/>
      <c r="Q51" s="48"/>
      <c r="R51" s="48"/>
      <c r="S51" s="48"/>
      <c r="T51" s="48"/>
      <c r="U51" s="48"/>
    </row>
    <row r="52" spans="1:21" ht="30.75" customHeight="1" x14ac:dyDescent="0.15">
      <c r="A52" s="48"/>
      <c r="B52" s="1163" t="s">
        <v>17</v>
      </c>
      <c r="C52" s="1164"/>
      <c r="D52" s="66"/>
      <c r="E52" s="1161" t="s">
        <v>18</v>
      </c>
      <c r="F52" s="1161"/>
      <c r="G52" s="1161"/>
      <c r="H52" s="1161"/>
      <c r="I52" s="1161"/>
      <c r="J52" s="1162"/>
      <c r="K52" s="63">
        <v>847</v>
      </c>
      <c r="L52" s="64">
        <v>844</v>
      </c>
      <c r="M52" s="64">
        <v>864</v>
      </c>
      <c r="N52" s="64">
        <v>878</v>
      </c>
      <c r="O52" s="65">
        <v>935</v>
      </c>
      <c r="P52" s="48"/>
      <c r="Q52" s="48"/>
      <c r="R52" s="48"/>
      <c r="S52" s="48"/>
      <c r="T52" s="48"/>
      <c r="U52" s="48"/>
    </row>
    <row r="53" spans="1:21" ht="30.75" customHeight="1" thickBot="1" x14ac:dyDescent="0.2">
      <c r="A53" s="48"/>
      <c r="B53" s="1165" t="s">
        <v>19</v>
      </c>
      <c r="C53" s="1166"/>
      <c r="D53" s="67"/>
      <c r="E53" s="1167" t="s">
        <v>20</v>
      </c>
      <c r="F53" s="1167"/>
      <c r="G53" s="1167"/>
      <c r="H53" s="1167"/>
      <c r="I53" s="1167"/>
      <c r="J53" s="1168"/>
      <c r="K53" s="68">
        <v>241</v>
      </c>
      <c r="L53" s="69">
        <v>237</v>
      </c>
      <c r="M53" s="69">
        <v>313</v>
      </c>
      <c r="N53" s="69">
        <v>294</v>
      </c>
      <c r="O53" s="70">
        <v>365</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546</v>
      </c>
      <c r="L57" s="81" t="s">
        <v>547</v>
      </c>
      <c r="M57" s="81" t="s">
        <v>548</v>
      </c>
      <c r="N57" s="81" t="s">
        <v>549</v>
      </c>
      <c r="O57" s="82" t="s">
        <v>550</v>
      </c>
      <c r="P57" s="48"/>
      <c r="Q57" s="48"/>
      <c r="R57" s="48"/>
      <c r="S57" s="48"/>
      <c r="T57" s="48"/>
      <c r="U57" s="48"/>
    </row>
    <row r="58" spans="1:21" ht="31.5" customHeight="1" x14ac:dyDescent="0.15">
      <c r="B58" s="1169" t="s">
        <v>24</v>
      </c>
      <c r="C58" s="1170"/>
      <c r="D58" s="1175" t="s">
        <v>25</v>
      </c>
      <c r="E58" s="1176"/>
      <c r="F58" s="1176"/>
      <c r="G58" s="1176"/>
      <c r="H58" s="1176"/>
      <c r="I58" s="1176"/>
      <c r="J58" s="1177"/>
      <c r="K58" s="83"/>
      <c r="L58" s="84"/>
      <c r="M58" s="84"/>
      <c r="N58" s="84"/>
      <c r="O58" s="85"/>
    </row>
    <row r="59" spans="1:21" ht="31.5" customHeight="1" x14ac:dyDescent="0.15">
      <c r="B59" s="1171"/>
      <c r="C59" s="1172"/>
      <c r="D59" s="1178" t="s">
        <v>26</v>
      </c>
      <c r="E59" s="1179"/>
      <c r="F59" s="1179"/>
      <c r="G59" s="1179"/>
      <c r="H59" s="1179"/>
      <c r="I59" s="1179"/>
      <c r="J59" s="1180"/>
      <c r="K59" s="86"/>
      <c r="L59" s="87"/>
      <c r="M59" s="87"/>
      <c r="N59" s="87"/>
      <c r="O59" s="88"/>
    </row>
    <row r="60" spans="1:21" ht="31.5" customHeight="1" thickBot="1" x14ac:dyDescent="0.2">
      <c r="B60" s="1173"/>
      <c r="C60" s="1174"/>
      <c r="D60" s="1181" t="s">
        <v>27</v>
      </c>
      <c r="E60" s="1182"/>
      <c r="F60" s="1182"/>
      <c r="G60" s="1182"/>
      <c r="H60" s="1182"/>
      <c r="I60" s="1182"/>
      <c r="J60" s="1183"/>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zR2VxUuU/8H9Pavd7499spm9Z+2EdCG4fUhJ0k/ByXahnmb5+6mKpBLMbCNg///qAAv7EtEpWaaJhaGOV7RpXA==" saltValue="KUaA64TOEjuR6zaqAfvRG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31" zoomScaleSheetLayoutView="100" workbookViewId="0">
      <selection activeCell="B41" sqref="B41:C49"/>
    </sheetView>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528</v>
      </c>
      <c r="J40" s="103" t="s">
        <v>529</v>
      </c>
      <c r="K40" s="103" t="s">
        <v>530</v>
      </c>
      <c r="L40" s="103" t="s">
        <v>531</v>
      </c>
      <c r="M40" s="104" t="s">
        <v>532</v>
      </c>
    </row>
    <row r="41" spans="2:13" ht="27.75" customHeight="1" x14ac:dyDescent="0.15">
      <c r="B41" s="1184" t="s">
        <v>30</v>
      </c>
      <c r="C41" s="1185"/>
      <c r="D41" s="105"/>
      <c r="E41" s="1190" t="s">
        <v>31</v>
      </c>
      <c r="F41" s="1190"/>
      <c r="G41" s="1190"/>
      <c r="H41" s="1191"/>
      <c r="I41" s="343">
        <v>8357</v>
      </c>
      <c r="J41" s="344">
        <v>8737</v>
      </c>
      <c r="K41" s="344">
        <v>8666</v>
      </c>
      <c r="L41" s="344">
        <v>8782</v>
      </c>
      <c r="M41" s="345">
        <v>8469</v>
      </c>
    </row>
    <row r="42" spans="2:13" ht="27.75" customHeight="1" x14ac:dyDescent="0.15">
      <c r="B42" s="1186"/>
      <c r="C42" s="1187"/>
      <c r="D42" s="106"/>
      <c r="E42" s="1192" t="s">
        <v>32</v>
      </c>
      <c r="F42" s="1192"/>
      <c r="G42" s="1192"/>
      <c r="H42" s="1193"/>
      <c r="I42" s="346">
        <v>0</v>
      </c>
      <c r="J42" s="347">
        <v>0</v>
      </c>
      <c r="K42" s="347">
        <v>0</v>
      </c>
      <c r="L42" s="347" t="s">
        <v>489</v>
      </c>
      <c r="M42" s="348" t="s">
        <v>489</v>
      </c>
    </row>
    <row r="43" spans="2:13" ht="27.75" customHeight="1" x14ac:dyDescent="0.15">
      <c r="B43" s="1186"/>
      <c r="C43" s="1187"/>
      <c r="D43" s="106"/>
      <c r="E43" s="1192" t="s">
        <v>33</v>
      </c>
      <c r="F43" s="1192"/>
      <c r="G43" s="1192"/>
      <c r="H43" s="1193"/>
      <c r="I43" s="346">
        <v>2885</v>
      </c>
      <c r="J43" s="347">
        <v>2710</v>
      </c>
      <c r="K43" s="347">
        <v>2470</v>
      </c>
      <c r="L43" s="347">
        <v>2255</v>
      </c>
      <c r="M43" s="348">
        <v>2056</v>
      </c>
    </row>
    <row r="44" spans="2:13" ht="27.75" customHeight="1" x14ac:dyDescent="0.15">
      <c r="B44" s="1186"/>
      <c r="C44" s="1187"/>
      <c r="D44" s="106"/>
      <c r="E44" s="1192" t="s">
        <v>34</v>
      </c>
      <c r="F44" s="1192"/>
      <c r="G44" s="1192"/>
      <c r="H44" s="1193"/>
      <c r="I44" s="346">
        <v>40</v>
      </c>
      <c r="J44" s="347">
        <v>42</v>
      </c>
      <c r="K44" s="347">
        <v>42</v>
      </c>
      <c r="L44" s="347">
        <v>34</v>
      </c>
      <c r="M44" s="348">
        <v>25</v>
      </c>
    </row>
    <row r="45" spans="2:13" ht="27.75" customHeight="1" x14ac:dyDescent="0.15">
      <c r="B45" s="1186"/>
      <c r="C45" s="1187"/>
      <c r="D45" s="106"/>
      <c r="E45" s="1192" t="s">
        <v>35</v>
      </c>
      <c r="F45" s="1192"/>
      <c r="G45" s="1192"/>
      <c r="H45" s="1193"/>
      <c r="I45" s="346">
        <v>979</v>
      </c>
      <c r="J45" s="347">
        <v>1046</v>
      </c>
      <c r="K45" s="347">
        <v>1005</v>
      </c>
      <c r="L45" s="347">
        <v>924</v>
      </c>
      <c r="M45" s="348">
        <v>899</v>
      </c>
    </row>
    <row r="46" spans="2:13" ht="27.75" customHeight="1" x14ac:dyDescent="0.15">
      <c r="B46" s="1186"/>
      <c r="C46" s="1187"/>
      <c r="D46" s="107"/>
      <c r="E46" s="1192" t="s">
        <v>36</v>
      </c>
      <c r="F46" s="1192"/>
      <c r="G46" s="1192"/>
      <c r="H46" s="1193"/>
      <c r="I46" s="346" t="s">
        <v>489</v>
      </c>
      <c r="J46" s="347" t="s">
        <v>489</v>
      </c>
      <c r="K46" s="347" t="s">
        <v>489</v>
      </c>
      <c r="L46" s="347" t="s">
        <v>489</v>
      </c>
      <c r="M46" s="348" t="s">
        <v>489</v>
      </c>
    </row>
    <row r="47" spans="2:13" ht="27.75" customHeight="1" x14ac:dyDescent="0.15">
      <c r="B47" s="1186"/>
      <c r="C47" s="1187"/>
      <c r="D47" s="108"/>
      <c r="E47" s="1194" t="s">
        <v>37</v>
      </c>
      <c r="F47" s="1195"/>
      <c r="G47" s="1195"/>
      <c r="H47" s="1196"/>
      <c r="I47" s="346" t="s">
        <v>489</v>
      </c>
      <c r="J47" s="347" t="s">
        <v>489</v>
      </c>
      <c r="K47" s="347" t="s">
        <v>489</v>
      </c>
      <c r="L47" s="347" t="s">
        <v>489</v>
      </c>
      <c r="M47" s="348" t="s">
        <v>489</v>
      </c>
    </row>
    <row r="48" spans="2:13" ht="27.75" customHeight="1" x14ac:dyDescent="0.15">
      <c r="B48" s="1186"/>
      <c r="C48" s="1187"/>
      <c r="D48" s="106"/>
      <c r="E48" s="1192" t="s">
        <v>38</v>
      </c>
      <c r="F48" s="1192"/>
      <c r="G48" s="1192"/>
      <c r="H48" s="1193"/>
      <c r="I48" s="346" t="s">
        <v>489</v>
      </c>
      <c r="J48" s="347" t="s">
        <v>489</v>
      </c>
      <c r="K48" s="347" t="s">
        <v>489</v>
      </c>
      <c r="L48" s="347" t="s">
        <v>489</v>
      </c>
      <c r="M48" s="348" t="s">
        <v>489</v>
      </c>
    </row>
    <row r="49" spans="2:13" ht="27.75" customHeight="1" x14ac:dyDescent="0.15">
      <c r="B49" s="1188"/>
      <c r="C49" s="1189"/>
      <c r="D49" s="106"/>
      <c r="E49" s="1192" t="s">
        <v>39</v>
      </c>
      <c r="F49" s="1192"/>
      <c r="G49" s="1192"/>
      <c r="H49" s="1193"/>
      <c r="I49" s="346" t="s">
        <v>489</v>
      </c>
      <c r="J49" s="347" t="s">
        <v>489</v>
      </c>
      <c r="K49" s="347" t="s">
        <v>489</v>
      </c>
      <c r="L49" s="347" t="s">
        <v>489</v>
      </c>
      <c r="M49" s="348" t="s">
        <v>489</v>
      </c>
    </row>
    <row r="50" spans="2:13" ht="27.75" customHeight="1" x14ac:dyDescent="0.15">
      <c r="B50" s="1197" t="s">
        <v>40</v>
      </c>
      <c r="C50" s="1198"/>
      <c r="D50" s="109"/>
      <c r="E50" s="1192" t="s">
        <v>41</v>
      </c>
      <c r="F50" s="1192"/>
      <c r="G50" s="1192"/>
      <c r="H50" s="1193"/>
      <c r="I50" s="346">
        <v>2081</v>
      </c>
      <c r="J50" s="347">
        <v>2355</v>
      </c>
      <c r="K50" s="347">
        <v>2343</v>
      </c>
      <c r="L50" s="347">
        <v>2216</v>
      </c>
      <c r="M50" s="348">
        <v>1952</v>
      </c>
    </row>
    <row r="51" spans="2:13" ht="27.75" customHeight="1" x14ac:dyDescent="0.15">
      <c r="B51" s="1186"/>
      <c r="C51" s="1187"/>
      <c r="D51" s="106"/>
      <c r="E51" s="1192" t="s">
        <v>42</v>
      </c>
      <c r="F51" s="1192"/>
      <c r="G51" s="1192"/>
      <c r="H51" s="1193"/>
      <c r="I51" s="346">
        <v>545</v>
      </c>
      <c r="J51" s="347">
        <v>586</v>
      </c>
      <c r="K51" s="347">
        <v>668</v>
      </c>
      <c r="L51" s="347">
        <v>711</v>
      </c>
      <c r="M51" s="348">
        <v>695</v>
      </c>
    </row>
    <row r="52" spans="2:13" ht="27.75" customHeight="1" x14ac:dyDescent="0.15">
      <c r="B52" s="1188"/>
      <c r="C52" s="1189"/>
      <c r="D52" s="106"/>
      <c r="E52" s="1192" t="s">
        <v>43</v>
      </c>
      <c r="F52" s="1192"/>
      <c r="G52" s="1192"/>
      <c r="H52" s="1193"/>
      <c r="I52" s="346">
        <v>7931</v>
      </c>
      <c r="J52" s="347">
        <v>7769</v>
      </c>
      <c r="K52" s="347">
        <v>7352</v>
      </c>
      <c r="L52" s="347">
        <v>7400</v>
      </c>
      <c r="M52" s="348">
        <v>6928</v>
      </c>
    </row>
    <row r="53" spans="2:13" ht="27.75" customHeight="1" thickBot="1" x14ac:dyDescent="0.2">
      <c r="B53" s="1199" t="s">
        <v>19</v>
      </c>
      <c r="C53" s="1200"/>
      <c r="D53" s="110"/>
      <c r="E53" s="1201" t="s">
        <v>44</v>
      </c>
      <c r="F53" s="1201"/>
      <c r="G53" s="1201"/>
      <c r="H53" s="1202"/>
      <c r="I53" s="349">
        <v>1704</v>
      </c>
      <c r="J53" s="350">
        <v>1826</v>
      </c>
      <c r="K53" s="350">
        <v>1820</v>
      </c>
      <c r="L53" s="350">
        <v>1668</v>
      </c>
      <c r="M53" s="351">
        <v>1873</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kErGV9VS+5nSvMTQbCzxlTpZumrBhhErtGmP3bwjcagjS+aGTEG0LP4ECnYtMY4yVyA3BKDeXCCpz2n1by5Okg==" saltValue="he4Qo4/2lWve8KslW5zPT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D1" zoomScale="80" zoomScaleNormal="80" zoomScaleSheetLayoutView="100" workbookViewId="0">
      <selection activeCell="F64" sqref="F64"/>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530</v>
      </c>
      <c r="G54" s="119" t="s">
        <v>531</v>
      </c>
      <c r="H54" s="120" t="s">
        <v>532</v>
      </c>
    </row>
    <row r="55" spans="2:8" ht="52.5" customHeight="1" x14ac:dyDescent="0.15">
      <c r="B55" s="121"/>
      <c r="C55" s="1211" t="s">
        <v>46</v>
      </c>
      <c r="D55" s="1211"/>
      <c r="E55" s="1212"/>
      <c r="F55" s="352">
        <v>1273</v>
      </c>
      <c r="G55" s="352">
        <v>1273</v>
      </c>
      <c r="H55" s="353">
        <v>1094</v>
      </c>
    </row>
    <row r="56" spans="2:8" ht="52.5" customHeight="1" x14ac:dyDescent="0.15">
      <c r="B56" s="122"/>
      <c r="C56" s="1213" t="s">
        <v>47</v>
      </c>
      <c r="D56" s="1213"/>
      <c r="E56" s="1214"/>
      <c r="F56" s="354">
        <v>475</v>
      </c>
      <c r="G56" s="354">
        <v>490</v>
      </c>
      <c r="H56" s="355">
        <v>448</v>
      </c>
    </row>
    <row r="57" spans="2:8" ht="53.25" customHeight="1" x14ac:dyDescent="0.15">
      <c r="B57" s="122"/>
      <c r="C57" s="1215" t="s">
        <v>48</v>
      </c>
      <c r="D57" s="1215"/>
      <c r="E57" s="1216"/>
      <c r="F57" s="356">
        <v>1265</v>
      </c>
      <c r="G57" s="356">
        <v>1046</v>
      </c>
      <c r="H57" s="357">
        <v>898</v>
      </c>
    </row>
    <row r="58" spans="2:8" ht="45.75" customHeight="1" x14ac:dyDescent="0.15">
      <c r="B58" s="123"/>
      <c r="C58" s="1203" t="s">
        <v>562</v>
      </c>
      <c r="D58" s="1204"/>
      <c r="E58" s="1205"/>
      <c r="F58" s="358">
        <v>823</v>
      </c>
      <c r="G58" s="358">
        <v>751</v>
      </c>
      <c r="H58" s="359">
        <v>661</v>
      </c>
    </row>
    <row r="59" spans="2:8" ht="45.75" customHeight="1" x14ac:dyDescent="0.15">
      <c r="B59" s="123"/>
      <c r="C59" s="1203" t="s">
        <v>563</v>
      </c>
      <c r="D59" s="1204"/>
      <c r="E59" s="1205"/>
      <c r="F59" s="358">
        <v>62</v>
      </c>
      <c r="G59" s="358">
        <v>68</v>
      </c>
      <c r="H59" s="359">
        <v>93</v>
      </c>
    </row>
    <row r="60" spans="2:8" ht="45.75" customHeight="1" x14ac:dyDescent="0.15">
      <c r="B60" s="123"/>
      <c r="C60" s="1203" t="s">
        <v>564</v>
      </c>
      <c r="D60" s="1204"/>
      <c r="E60" s="1205"/>
      <c r="F60" s="358">
        <v>263</v>
      </c>
      <c r="G60" s="358">
        <v>126</v>
      </c>
      <c r="H60" s="359">
        <v>63</v>
      </c>
    </row>
    <row r="61" spans="2:8" ht="45.75" customHeight="1" x14ac:dyDescent="0.15">
      <c r="B61" s="123"/>
      <c r="C61" s="1203" t="s">
        <v>565</v>
      </c>
      <c r="D61" s="1204"/>
      <c r="E61" s="1205"/>
      <c r="F61" s="358">
        <v>50</v>
      </c>
      <c r="G61" s="358">
        <v>50</v>
      </c>
      <c r="H61" s="359">
        <v>50</v>
      </c>
    </row>
    <row r="62" spans="2:8" ht="45.75" customHeight="1" thickBot="1" x14ac:dyDescent="0.2">
      <c r="B62" s="124"/>
      <c r="C62" s="1206" t="s">
        <v>566</v>
      </c>
      <c r="D62" s="1207"/>
      <c r="E62" s="1208"/>
      <c r="F62" s="360">
        <v>25</v>
      </c>
      <c r="G62" s="360">
        <v>25</v>
      </c>
      <c r="H62" s="361">
        <v>30</v>
      </c>
    </row>
    <row r="63" spans="2:8" ht="52.5" customHeight="1" thickBot="1" x14ac:dyDescent="0.2">
      <c r="B63" s="125"/>
      <c r="C63" s="1209" t="s">
        <v>49</v>
      </c>
      <c r="D63" s="1209"/>
      <c r="E63" s="1210"/>
      <c r="F63" s="362">
        <v>3012</v>
      </c>
      <c r="G63" s="362">
        <v>2809</v>
      </c>
      <c r="H63" s="363">
        <v>2440</v>
      </c>
    </row>
    <row r="64" spans="2:8" x14ac:dyDescent="0.15"/>
  </sheetData>
  <sheetProtection algorithmName="SHA-512" hashValue="Rlnp+8X7Q+h7QQvtE+bniEeLjh3rNoor/TrvsoZ68OxGW6IAa5wsmSRWMXcW8xlCJuh2zZldLJqOsrFm8ojgtg==" saltValue="O//W3PedsxS+bJY5UaHgq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527</v>
      </c>
      <c r="G2" s="139"/>
      <c r="H2" s="140"/>
    </row>
    <row r="3" spans="1:8" x14ac:dyDescent="0.15">
      <c r="A3" s="136" t="s">
        <v>520</v>
      </c>
      <c r="B3" s="141"/>
      <c r="C3" s="142"/>
      <c r="D3" s="143">
        <v>171345</v>
      </c>
      <c r="E3" s="144"/>
      <c r="F3" s="145">
        <v>126525</v>
      </c>
      <c r="G3" s="146"/>
      <c r="H3" s="147"/>
    </row>
    <row r="4" spans="1:8" x14ac:dyDescent="0.15">
      <c r="A4" s="148"/>
      <c r="B4" s="149"/>
      <c r="C4" s="150"/>
      <c r="D4" s="151">
        <v>79317</v>
      </c>
      <c r="E4" s="152"/>
      <c r="F4" s="153">
        <v>67052</v>
      </c>
      <c r="G4" s="154"/>
      <c r="H4" s="155"/>
    </row>
    <row r="5" spans="1:8" x14ac:dyDescent="0.15">
      <c r="A5" s="136" t="s">
        <v>522</v>
      </c>
      <c r="B5" s="141"/>
      <c r="C5" s="142"/>
      <c r="D5" s="143">
        <v>249044</v>
      </c>
      <c r="E5" s="144"/>
      <c r="F5" s="145">
        <v>122054</v>
      </c>
      <c r="G5" s="146"/>
      <c r="H5" s="147"/>
    </row>
    <row r="6" spans="1:8" x14ac:dyDescent="0.15">
      <c r="A6" s="148"/>
      <c r="B6" s="149"/>
      <c r="C6" s="150"/>
      <c r="D6" s="151">
        <v>151056</v>
      </c>
      <c r="E6" s="152"/>
      <c r="F6" s="153">
        <v>68298</v>
      </c>
      <c r="G6" s="154"/>
      <c r="H6" s="155"/>
    </row>
    <row r="7" spans="1:8" x14ac:dyDescent="0.15">
      <c r="A7" s="136" t="s">
        <v>523</v>
      </c>
      <c r="B7" s="141"/>
      <c r="C7" s="142"/>
      <c r="D7" s="143">
        <v>174620</v>
      </c>
      <c r="E7" s="144"/>
      <c r="F7" s="145">
        <v>111644</v>
      </c>
      <c r="G7" s="146"/>
      <c r="H7" s="147"/>
    </row>
    <row r="8" spans="1:8" x14ac:dyDescent="0.15">
      <c r="A8" s="148"/>
      <c r="B8" s="149"/>
      <c r="C8" s="150"/>
      <c r="D8" s="151">
        <v>83263</v>
      </c>
      <c r="E8" s="152"/>
      <c r="F8" s="153">
        <v>66606</v>
      </c>
      <c r="G8" s="154"/>
      <c r="H8" s="155"/>
    </row>
    <row r="9" spans="1:8" x14ac:dyDescent="0.15">
      <c r="A9" s="136" t="s">
        <v>524</v>
      </c>
      <c r="B9" s="141"/>
      <c r="C9" s="142"/>
      <c r="D9" s="143">
        <v>170267</v>
      </c>
      <c r="E9" s="144"/>
      <c r="F9" s="145">
        <v>127917</v>
      </c>
      <c r="G9" s="146"/>
      <c r="H9" s="147"/>
    </row>
    <row r="10" spans="1:8" x14ac:dyDescent="0.15">
      <c r="A10" s="148"/>
      <c r="B10" s="149"/>
      <c r="C10" s="150"/>
      <c r="D10" s="151">
        <v>65764</v>
      </c>
      <c r="E10" s="152"/>
      <c r="F10" s="153">
        <v>69746</v>
      </c>
      <c r="G10" s="154"/>
      <c r="H10" s="155"/>
    </row>
    <row r="11" spans="1:8" x14ac:dyDescent="0.15">
      <c r="A11" s="136" t="s">
        <v>525</v>
      </c>
      <c r="B11" s="141"/>
      <c r="C11" s="142"/>
      <c r="D11" s="143">
        <v>148846</v>
      </c>
      <c r="E11" s="144"/>
      <c r="F11" s="145">
        <v>135931</v>
      </c>
      <c r="G11" s="146"/>
      <c r="H11" s="147"/>
    </row>
    <row r="12" spans="1:8" x14ac:dyDescent="0.15">
      <c r="A12" s="148"/>
      <c r="B12" s="149"/>
      <c r="C12" s="156"/>
      <c r="D12" s="151">
        <v>64123</v>
      </c>
      <c r="E12" s="152"/>
      <c r="F12" s="153">
        <v>75320</v>
      </c>
      <c r="G12" s="154"/>
      <c r="H12" s="155"/>
    </row>
    <row r="13" spans="1:8" x14ac:dyDescent="0.15">
      <c r="A13" s="136"/>
      <c r="B13" s="141"/>
      <c r="C13" s="157"/>
      <c r="D13" s="158">
        <v>182824</v>
      </c>
      <c r="E13" s="159"/>
      <c r="F13" s="160">
        <v>124814</v>
      </c>
      <c r="G13" s="161"/>
      <c r="H13" s="147"/>
    </row>
    <row r="14" spans="1:8" x14ac:dyDescent="0.15">
      <c r="A14" s="148"/>
      <c r="B14" s="149"/>
      <c r="C14" s="150"/>
      <c r="D14" s="151">
        <v>88705</v>
      </c>
      <c r="E14" s="152"/>
      <c r="F14" s="153">
        <v>69404</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3.52</v>
      </c>
      <c r="C19" s="162">
        <f>ROUND(VALUE(SUBSTITUTE(実質収支比率等に係る経年分析!G$48,"▲","-")),2)</f>
        <v>6.17</v>
      </c>
      <c r="D19" s="162">
        <f>ROUND(VALUE(SUBSTITUTE(実質収支比率等に係る経年分析!H$48,"▲","-")),2)</f>
        <v>5.6</v>
      </c>
      <c r="E19" s="162">
        <f>ROUND(VALUE(SUBSTITUTE(実質収支比率等に係る経年分析!I$48,"▲","-")),2)</f>
        <v>1.1100000000000001</v>
      </c>
      <c r="F19" s="162">
        <f>ROUND(VALUE(SUBSTITUTE(実質収支比率等に係る経年分析!J$48,"▲","-")),2)</f>
        <v>1.88</v>
      </c>
    </row>
    <row r="20" spans="1:11" x14ac:dyDescent="0.15">
      <c r="A20" s="162" t="s">
        <v>53</v>
      </c>
      <c r="B20" s="162">
        <f>ROUND(VALUE(SUBSTITUTE(実質収支比率等に係る経年分析!F$47,"▲","-")),2)</f>
        <v>32.01</v>
      </c>
      <c r="C20" s="162">
        <f>ROUND(VALUE(SUBSTITUTE(実質収支比率等に係る経年分析!G$47,"▲","-")),2)</f>
        <v>30.17</v>
      </c>
      <c r="D20" s="162">
        <f>ROUND(VALUE(SUBSTITUTE(実質収支比率等に係る経年分析!H$47,"▲","-")),2)</f>
        <v>30.91</v>
      </c>
      <c r="E20" s="162">
        <f>ROUND(VALUE(SUBSTITUTE(実質収支比率等に係る経年分析!I$47,"▲","-")),2)</f>
        <v>30.82</v>
      </c>
      <c r="F20" s="162">
        <f>ROUND(VALUE(SUBSTITUTE(実質収支比率等に係る経年分析!J$47,"▲","-")),2)</f>
        <v>25.51</v>
      </c>
    </row>
    <row r="21" spans="1:11" x14ac:dyDescent="0.15">
      <c r="A21" s="162" t="s">
        <v>54</v>
      </c>
      <c r="B21" s="162">
        <f>IF(ISNUMBER(VALUE(SUBSTITUTE(実質収支比率等に係る経年分析!F$49,"▲","-"))),ROUND(VALUE(SUBSTITUTE(実質収支比率等に係る経年分析!F$49,"▲","-")),2),NA())</f>
        <v>2.5</v>
      </c>
      <c r="C21" s="162">
        <f>IF(ISNUMBER(VALUE(SUBSTITUTE(実質収支比率等に係る経年分析!G$49,"▲","-"))),ROUND(VALUE(SUBSTITUTE(実質収支比率等に係る経年分析!G$49,"▲","-")),2),NA())</f>
        <v>4.3499999999999996</v>
      </c>
      <c r="D21" s="162">
        <f>IF(ISNUMBER(VALUE(SUBSTITUTE(実質収支比率等に係る経年分析!H$49,"▲","-"))),ROUND(VALUE(SUBSTITUTE(実質収支比率等に係る経年分析!H$49,"▲","-")),2),NA())</f>
        <v>-0.71</v>
      </c>
      <c r="E21" s="162">
        <f>IF(ISNUMBER(VALUE(SUBSTITUTE(実質収支比率等に係る経年分析!I$49,"▲","-"))),ROUND(VALUE(SUBSTITUTE(実質収支比率等に係る経年分析!I$49,"▲","-")),2),NA())</f>
        <v>-4.46</v>
      </c>
      <c r="F21" s="162">
        <f>IF(ISNUMBER(VALUE(SUBSTITUTE(実質収支比率等に係る経年分析!J$49,"▲","-"))),ROUND(VALUE(SUBSTITUTE(実質収支比率等に係る経年分析!J$49,"▲","-")),2),NA())</f>
        <v>-3.38</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0.34</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0.76</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0.45</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0.21</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0.02</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str">
        <f>IF(連結実質赤字比率に係る赤字・黒字の構成分析!C$41="",NA(),連結実質赤字比率に係る赤字・黒字の構成分析!C$41)</f>
        <v>後期高齢者医療保険事業特別会計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0.02</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0.01</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0.01</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0.03</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0.05</v>
      </c>
    </row>
    <row r="30" spans="1:11" x14ac:dyDescent="0.15">
      <c r="A30" s="163" t="str">
        <f>IF(連結実質赤字比率に係る赤字・黒字の構成分析!C$40="",NA(),連結実質赤字比率に係る赤字・黒字の構成分析!C$40)</f>
        <v>小水力発電事業特別会計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0.48</v>
      </c>
    </row>
    <row r="31" spans="1:11" x14ac:dyDescent="0.15">
      <c r="A31" s="163" t="str">
        <f>IF(連結実質赤字比率に係る赤字・黒字の構成分析!C$39="",NA(),連結実質赤字比率に係る赤字・黒字の構成分析!C$39)</f>
        <v>下水道事業会計（農集）</v>
      </c>
      <c r="B31" s="163" t="e">
        <f>IF(ROUND(VALUE(SUBSTITUTE(連結実質赤字比率に係る赤字・黒字の構成分析!F$39,"▲", "-")), 2) &lt; 0, ABS(ROUND(VALUE(SUBSTITUTE(連結実質赤字比率に係る赤字・黒字の構成分析!F$39,"▲", "-")), 2)), NA())</f>
        <v>#VALUE!</v>
      </c>
      <c r="C31" s="163" t="e">
        <f>IF(ROUND(VALUE(SUBSTITUTE(連結実質赤字比率に係る赤字・黒字の構成分析!F$39,"▲", "-")), 2) &gt;= 0, ABS(ROUND(VALUE(SUBSTITUTE(連結実質赤字比率に係る赤字・黒字の構成分析!F$39,"▲", "-")), 2)), NA())</f>
        <v>#VALUE!</v>
      </c>
      <c r="D31" s="163" t="e">
        <f>IF(ROUND(VALUE(SUBSTITUTE(連結実質赤字比率に係る赤字・黒字の構成分析!G$39,"▲", "-")), 2) &lt; 0, ABS(ROUND(VALUE(SUBSTITUTE(連結実質赤字比率に係る赤字・黒字の構成分析!G$39,"▲", "-")), 2)), NA())</f>
        <v>#VALUE!</v>
      </c>
      <c r="E31" s="163" t="e">
        <f>IF(ROUND(VALUE(SUBSTITUTE(連結実質赤字比率に係る赤字・黒字の構成分析!G$39,"▲", "-")), 2) &gt;= 0, ABS(ROUND(VALUE(SUBSTITUTE(連結実質赤字比率に係る赤字・黒字の構成分析!G$39,"▲", "-")), 2)), NA())</f>
        <v>#VALUE!</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0.19</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0.36</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0.57999999999999996</v>
      </c>
    </row>
    <row r="32" spans="1:11" x14ac:dyDescent="0.15">
      <c r="A32" s="163" t="str">
        <f>IF(連結実質赤字比率に係る赤字・黒字の構成分析!C$38="",NA(),連結実質赤字比率に係る赤字・黒字の構成分析!C$38)</f>
        <v>下水道事業会計（特環）</v>
      </c>
      <c r="B32" s="163" t="e">
        <f>IF(ROUND(VALUE(SUBSTITUTE(連結実質赤字比率に係る赤字・黒字の構成分析!F$38,"▲", "-")), 2) &lt; 0, ABS(ROUND(VALUE(SUBSTITUTE(連結実質赤字比率に係る赤字・黒字の構成分析!F$38,"▲", "-")), 2)), NA())</f>
        <v>#VALUE!</v>
      </c>
      <c r="C32" s="163" t="e">
        <f>IF(ROUND(VALUE(SUBSTITUTE(連結実質赤字比率に係る赤字・黒字の構成分析!F$38,"▲", "-")), 2) &gt;= 0, ABS(ROUND(VALUE(SUBSTITUTE(連結実質赤字比率に係る赤字・黒字の構成分析!F$38,"▲", "-")), 2)), NA())</f>
        <v>#VALUE!</v>
      </c>
      <c r="D32" s="163" t="e">
        <f>IF(ROUND(VALUE(SUBSTITUTE(連結実質赤字比率に係る赤字・黒字の構成分析!G$38,"▲", "-")), 2) &lt; 0, ABS(ROUND(VALUE(SUBSTITUTE(連結実質赤字比率に係る赤字・黒字の構成分析!G$38,"▲", "-")), 2)), NA())</f>
        <v>#VALUE!</v>
      </c>
      <c r="E32" s="163" t="e">
        <f>IF(ROUND(VALUE(SUBSTITUTE(連結実質赤字比率に係る赤字・黒字の構成分析!G$38,"▲", "-")), 2) &gt;= 0, ABS(ROUND(VALUE(SUBSTITUTE(連結実質赤字比率に係る赤字・黒字の構成分析!G$38,"▲", "-")), 2)), NA())</f>
        <v>#VALUE!</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0.53</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0.81</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1.07</v>
      </c>
    </row>
    <row r="33" spans="1:16" x14ac:dyDescent="0.15">
      <c r="A33" s="163" t="str">
        <f>IF(連結実質赤字比率に係る赤字・黒字の構成分析!C$37="",NA(),連結実質赤字比率に係る赤字・黒字の構成分析!C$37)</f>
        <v>介護保険事業特別会計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0.75</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2.67</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1.73</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2.78</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1.39</v>
      </c>
    </row>
    <row r="34" spans="1:16" x14ac:dyDescent="0.15">
      <c r="A34" s="163" t="str">
        <f>IF(連結実質赤字比率に係る赤字・黒字の構成分析!C$36="",NA(),連結実質赤字比率に係る赤字・黒字の構成分析!C$36)</f>
        <v>一般会計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3.51</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6.16</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5.59</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1.07</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1.87</v>
      </c>
    </row>
    <row r="35" spans="1:16" x14ac:dyDescent="0.15">
      <c r="A35" s="163" t="str">
        <f>IF(連結実質赤字比率に係る赤字・黒字の構成分析!C$35="",NA(),連結実質赤字比率に係る赤字・黒字の構成分析!C$35)</f>
        <v>病院事業会計</v>
      </c>
      <c r="B35" s="163" t="e">
        <f>IF(ROUND(VALUE(SUBSTITUTE(連結実質赤字比率に係る赤字・黒字の構成分析!F$35,"▲", "-")), 2) &lt; 0, ABS(ROUND(VALUE(SUBSTITUTE(連結実質赤字比率に係る赤字・黒字の構成分析!F$35,"▲", "-")), 2)), NA())</f>
        <v>#VALUE!</v>
      </c>
      <c r="C35" s="163" t="e">
        <f>IF(ROUND(VALUE(SUBSTITUTE(連結実質赤字比率に係る赤字・黒字の構成分析!F$35,"▲", "-")), 2) &gt;= 0, ABS(ROUND(VALUE(SUBSTITUTE(連結実質赤字比率に係る赤字・黒字の構成分析!F$35,"▲", "-")), 2)), NA())</f>
        <v>#VALUE!</v>
      </c>
      <c r="D35" s="163" t="e">
        <f>IF(ROUND(VALUE(SUBSTITUTE(連結実質赤字比率に係る赤字・黒字の構成分析!G$35,"▲", "-")), 2) &lt; 0, ABS(ROUND(VALUE(SUBSTITUTE(連結実質赤字比率に係る赤字・黒字の構成分析!G$35,"▲", "-")), 2)), NA())</f>
        <v>#VALUE!</v>
      </c>
      <c r="E35" s="163" t="e">
        <f>IF(ROUND(VALUE(SUBSTITUTE(連結実質赤字比率に係る赤字・黒字の構成分析!G$35,"▲", "-")), 2) &gt;= 0, ABS(ROUND(VALUE(SUBSTITUTE(連結実質赤字比率に係る赤字・黒字の構成分析!G$35,"▲", "-")), 2)), NA())</f>
        <v>#VALUE!</v>
      </c>
      <c r="F35" s="163" t="e">
        <f>IF(ROUND(VALUE(SUBSTITUTE(連結実質赤字比率に係る赤字・黒字の構成分析!H$35,"▲", "-")), 2) &lt; 0, ABS(ROUND(VALUE(SUBSTITUTE(連結実質赤字比率に係る赤字・黒字の構成分析!H$35,"▲", "-")), 2)), NA())</f>
        <v>#VALUE!</v>
      </c>
      <c r="G35" s="163" t="e">
        <f>IF(ROUND(VALUE(SUBSTITUTE(連結実質赤字比率に係る赤字・黒字の構成分析!H$35,"▲", "-")), 2) &gt;= 0, ABS(ROUND(VALUE(SUBSTITUTE(連結実質赤字比率に係る赤字・黒字の構成分析!H$35,"▲", "-")), 2)), NA())</f>
        <v>#VALUE!</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2.4300000000000002</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2.89</v>
      </c>
    </row>
    <row r="36" spans="1:16" x14ac:dyDescent="0.15">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6.52</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6.52</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7.46</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8.1</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8.11</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847</v>
      </c>
      <c r="E42" s="164"/>
      <c r="F42" s="164"/>
      <c r="G42" s="164">
        <f>'実質公債費比率（分子）の構造'!L$52</f>
        <v>844</v>
      </c>
      <c r="H42" s="164"/>
      <c r="I42" s="164"/>
      <c r="J42" s="164">
        <f>'実質公債費比率（分子）の構造'!M$52</f>
        <v>864</v>
      </c>
      <c r="K42" s="164"/>
      <c r="L42" s="164"/>
      <c r="M42" s="164">
        <f>'実質公債費比率（分子）の構造'!N$52</f>
        <v>878</v>
      </c>
      <c r="N42" s="164"/>
      <c r="O42" s="164"/>
      <c r="P42" s="164">
        <f>'実質公債費比率（分子）の構造'!O$52</f>
        <v>935</v>
      </c>
    </row>
    <row r="43" spans="1:16" x14ac:dyDescent="0.15">
      <c r="A43" s="164" t="s">
        <v>16</v>
      </c>
      <c r="B43" s="164">
        <f>'実質公債費比率（分子）の構造'!K$51</f>
        <v>0</v>
      </c>
      <c r="C43" s="164"/>
      <c r="D43" s="164"/>
      <c r="E43" s="164">
        <f>'実質公債費比率（分子）の構造'!L$51</f>
        <v>0</v>
      </c>
      <c r="F43" s="164"/>
      <c r="G43" s="164"/>
      <c r="H43" s="164">
        <f>'実質公債費比率（分子）の構造'!M$51</f>
        <v>0</v>
      </c>
      <c r="I43" s="164"/>
      <c r="J43" s="164"/>
      <c r="K43" s="164">
        <f>'実質公債費比率（分子）の構造'!N$51</f>
        <v>0</v>
      </c>
      <c r="L43" s="164"/>
      <c r="M43" s="164"/>
      <c r="N43" s="164">
        <f>'実質公債費比率（分子）の構造'!O$51</f>
        <v>0</v>
      </c>
      <c r="O43" s="164"/>
      <c r="P43" s="164"/>
    </row>
    <row r="44" spans="1:16" x14ac:dyDescent="0.15">
      <c r="A44" s="164" t="s">
        <v>62</v>
      </c>
      <c r="B44" s="164">
        <f>'実質公債費比率（分子）の構造'!K$50</f>
        <v>0</v>
      </c>
      <c r="C44" s="164"/>
      <c r="D44" s="164"/>
      <c r="E44" s="164">
        <f>'実質公債費比率（分子）の構造'!L$50</f>
        <v>0</v>
      </c>
      <c r="F44" s="164"/>
      <c r="G44" s="164"/>
      <c r="H44" s="164">
        <f>'実質公債費比率（分子）の構造'!M$50</f>
        <v>0</v>
      </c>
      <c r="I44" s="164"/>
      <c r="J44" s="164"/>
      <c r="K44" s="164" t="str">
        <f>'実質公債費比率（分子）の構造'!N$50</f>
        <v>-</v>
      </c>
      <c r="L44" s="164"/>
      <c r="M44" s="164"/>
      <c r="N44" s="164" t="str">
        <f>'実質公債費比率（分子）の構造'!O$50</f>
        <v>-</v>
      </c>
      <c r="O44" s="164"/>
      <c r="P44" s="164"/>
    </row>
    <row r="45" spans="1:16" x14ac:dyDescent="0.15">
      <c r="A45" s="164" t="s">
        <v>63</v>
      </c>
      <c r="B45" s="164">
        <f>'実質公債費比率（分子）の構造'!K$49</f>
        <v>7</v>
      </c>
      <c r="C45" s="164"/>
      <c r="D45" s="164"/>
      <c r="E45" s="164">
        <f>'実質公債費比率（分子）の構造'!L$49</f>
        <v>3</v>
      </c>
      <c r="F45" s="164"/>
      <c r="G45" s="164"/>
      <c r="H45" s="164">
        <f>'実質公債費比率（分子）の構造'!M$49</f>
        <v>5</v>
      </c>
      <c r="I45" s="164"/>
      <c r="J45" s="164"/>
      <c r="K45" s="164">
        <f>'実質公債費比率（分子）の構造'!N$49</f>
        <v>7</v>
      </c>
      <c r="L45" s="164"/>
      <c r="M45" s="164"/>
      <c r="N45" s="164">
        <f>'実質公債費比率（分子）の構造'!O$49</f>
        <v>6</v>
      </c>
      <c r="O45" s="164"/>
      <c r="P45" s="164"/>
    </row>
    <row r="46" spans="1:16" x14ac:dyDescent="0.15">
      <c r="A46" s="164" t="s">
        <v>64</v>
      </c>
      <c r="B46" s="164">
        <f>'実質公債費比率（分子）の構造'!K$48</f>
        <v>263</v>
      </c>
      <c r="C46" s="164"/>
      <c r="D46" s="164"/>
      <c r="E46" s="164">
        <f>'実質公債費比率（分子）の構造'!L$48</f>
        <v>254</v>
      </c>
      <c r="F46" s="164"/>
      <c r="G46" s="164"/>
      <c r="H46" s="164">
        <f>'実質公債費比率（分子）の構造'!M$48</f>
        <v>276</v>
      </c>
      <c r="I46" s="164"/>
      <c r="J46" s="164"/>
      <c r="K46" s="164">
        <f>'実質公債費比率（分子）の構造'!N$48</f>
        <v>269</v>
      </c>
      <c r="L46" s="164"/>
      <c r="M46" s="164"/>
      <c r="N46" s="164">
        <f>'実質公債費比率（分子）の構造'!O$48</f>
        <v>272</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818</v>
      </c>
      <c r="C49" s="164"/>
      <c r="D49" s="164"/>
      <c r="E49" s="164">
        <f>'実質公債費比率（分子）の構造'!L$45</f>
        <v>824</v>
      </c>
      <c r="F49" s="164"/>
      <c r="G49" s="164"/>
      <c r="H49" s="164">
        <f>'実質公債費比率（分子）の構造'!M$45</f>
        <v>896</v>
      </c>
      <c r="I49" s="164"/>
      <c r="J49" s="164"/>
      <c r="K49" s="164">
        <f>'実質公債費比率（分子）の構造'!N$45</f>
        <v>896</v>
      </c>
      <c r="L49" s="164"/>
      <c r="M49" s="164"/>
      <c r="N49" s="164">
        <f>'実質公債費比率（分子）の構造'!O$45</f>
        <v>1022</v>
      </c>
      <c r="O49" s="164"/>
      <c r="P49" s="164"/>
    </row>
    <row r="50" spans="1:16" x14ac:dyDescent="0.15">
      <c r="A50" s="164" t="s">
        <v>67</v>
      </c>
      <c r="B50" s="164" t="e">
        <f>NA()</f>
        <v>#N/A</v>
      </c>
      <c r="C50" s="164">
        <f>IF(ISNUMBER('実質公債費比率（分子）の構造'!K$53),'実質公債費比率（分子）の構造'!K$53,NA())</f>
        <v>241</v>
      </c>
      <c r="D50" s="164" t="e">
        <f>NA()</f>
        <v>#N/A</v>
      </c>
      <c r="E50" s="164" t="e">
        <f>NA()</f>
        <v>#N/A</v>
      </c>
      <c r="F50" s="164">
        <f>IF(ISNUMBER('実質公債費比率（分子）の構造'!L$53),'実質公債費比率（分子）の構造'!L$53,NA())</f>
        <v>237</v>
      </c>
      <c r="G50" s="164" t="e">
        <f>NA()</f>
        <v>#N/A</v>
      </c>
      <c r="H50" s="164" t="e">
        <f>NA()</f>
        <v>#N/A</v>
      </c>
      <c r="I50" s="164">
        <f>IF(ISNUMBER('実質公債費比率（分子）の構造'!M$53),'実質公債費比率（分子）の構造'!M$53,NA())</f>
        <v>313</v>
      </c>
      <c r="J50" s="164" t="e">
        <f>NA()</f>
        <v>#N/A</v>
      </c>
      <c r="K50" s="164" t="e">
        <f>NA()</f>
        <v>#N/A</v>
      </c>
      <c r="L50" s="164">
        <f>IF(ISNUMBER('実質公債費比率（分子）の構造'!N$53),'実質公債費比率（分子）の構造'!N$53,NA())</f>
        <v>294</v>
      </c>
      <c r="M50" s="164" t="e">
        <f>NA()</f>
        <v>#N/A</v>
      </c>
      <c r="N50" s="164" t="e">
        <f>NA()</f>
        <v>#N/A</v>
      </c>
      <c r="O50" s="164">
        <f>IF(ISNUMBER('実質公債費比率（分子）の構造'!O$53),'実質公債費比率（分子）の構造'!O$53,NA())</f>
        <v>365</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7931</v>
      </c>
      <c r="E56" s="163"/>
      <c r="F56" s="163"/>
      <c r="G56" s="163">
        <f>'将来負担比率（分子）の構造'!J$52</f>
        <v>7769</v>
      </c>
      <c r="H56" s="163"/>
      <c r="I56" s="163"/>
      <c r="J56" s="163">
        <f>'将来負担比率（分子）の構造'!K$52</f>
        <v>7352</v>
      </c>
      <c r="K56" s="163"/>
      <c r="L56" s="163"/>
      <c r="M56" s="163">
        <f>'将来負担比率（分子）の構造'!L$52</f>
        <v>7400</v>
      </c>
      <c r="N56" s="163"/>
      <c r="O56" s="163"/>
      <c r="P56" s="163">
        <f>'将来負担比率（分子）の構造'!M$52</f>
        <v>6928</v>
      </c>
    </row>
    <row r="57" spans="1:16" x14ac:dyDescent="0.15">
      <c r="A57" s="163" t="s">
        <v>42</v>
      </c>
      <c r="B57" s="163"/>
      <c r="C57" s="163"/>
      <c r="D57" s="163">
        <f>'将来負担比率（分子）の構造'!I$51</f>
        <v>545</v>
      </c>
      <c r="E57" s="163"/>
      <c r="F57" s="163"/>
      <c r="G57" s="163">
        <f>'将来負担比率（分子）の構造'!J$51</f>
        <v>586</v>
      </c>
      <c r="H57" s="163"/>
      <c r="I57" s="163"/>
      <c r="J57" s="163">
        <f>'将来負担比率（分子）の構造'!K$51</f>
        <v>668</v>
      </c>
      <c r="K57" s="163"/>
      <c r="L57" s="163"/>
      <c r="M57" s="163">
        <f>'将来負担比率（分子）の構造'!L$51</f>
        <v>711</v>
      </c>
      <c r="N57" s="163"/>
      <c r="O57" s="163"/>
      <c r="P57" s="163">
        <f>'将来負担比率（分子）の構造'!M$51</f>
        <v>695</v>
      </c>
    </row>
    <row r="58" spans="1:16" x14ac:dyDescent="0.15">
      <c r="A58" s="163" t="s">
        <v>41</v>
      </c>
      <c r="B58" s="163"/>
      <c r="C58" s="163"/>
      <c r="D58" s="163">
        <f>'将来負担比率（分子）の構造'!I$50</f>
        <v>2081</v>
      </c>
      <c r="E58" s="163"/>
      <c r="F58" s="163"/>
      <c r="G58" s="163">
        <f>'将来負担比率（分子）の構造'!J$50</f>
        <v>2355</v>
      </c>
      <c r="H58" s="163"/>
      <c r="I58" s="163"/>
      <c r="J58" s="163">
        <f>'将来負担比率（分子）の構造'!K$50</f>
        <v>2343</v>
      </c>
      <c r="K58" s="163"/>
      <c r="L58" s="163"/>
      <c r="M58" s="163">
        <f>'将来負担比率（分子）の構造'!L$50</f>
        <v>2216</v>
      </c>
      <c r="N58" s="163"/>
      <c r="O58" s="163"/>
      <c r="P58" s="163">
        <f>'将来負担比率（分子）の構造'!M$50</f>
        <v>1952</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979</v>
      </c>
      <c r="C62" s="163"/>
      <c r="D62" s="163"/>
      <c r="E62" s="163">
        <f>'将来負担比率（分子）の構造'!J$45</f>
        <v>1046</v>
      </c>
      <c r="F62" s="163"/>
      <c r="G62" s="163"/>
      <c r="H62" s="163">
        <f>'将来負担比率（分子）の構造'!K$45</f>
        <v>1005</v>
      </c>
      <c r="I62" s="163"/>
      <c r="J62" s="163"/>
      <c r="K62" s="163">
        <f>'将来負担比率（分子）の構造'!L$45</f>
        <v>924</v>
      </c>
      <c r="L62" s="163"/>
      <c r="M62" s="163"/>
      <c r="N62" s="163">
        <f>'将来負担比率（分子）の構造'!M$45</f>
        <v>899</v>
      </c>
      <c r="O62" s="163"/>
      <c r="P62" s="163"/>
    </row>
    <row r="63" spans="1:16" x14ac:dyDescent="0.15">
      <c r="A63" s="163" t="s">
        <v>34</v>
      </c>
      <c r="B63" s="163">
        <f>'将来負担比率（分子）の構造'!I$44</f>
        <v>40</v>
      </c>
      <c r="C63" s="163"/>
      <c r="D63" s="163"/>
      <c r="E63" s="163">
        <f>'将来負担比率（分子）の構造'!J$44</f>
        <v>42</v>
      </c>
      <c r="F63" s="163"/>
      <c r="G63" s="163"/>
      <c r="H63" s="163">
        <f>'将来負担比率（分子）の構造'!K$44</f>
        <v>42</v>
      </c>
      <c r="I63" s="163"/>
      <c r="J63" s="163"/>
      <c r="K63" s="163">
        <f>'将来負担比率（分子）の構造'!L$44</f>
        <v>34</v>
      </c>
      <c r="L63" s="163"/>
      <c r="M63" s="163"/>
      <c r="N63" s="163">
        <f>'将来負担比率（分子）の構造'!M$44</f>
        <v>25</v>
      </c>
      <c r="O63" s="163"/>
      <c r="P63" s="163"/>
    </row>
    <row r="64" spans="1:16" x14ac:dyDescent="0.15">
      <c r="A64" s="163" t="s">
        <v>33</v>
      </c>
      <c r="B64" s="163">
        <f>'将来負担比率（分子）の構造'!I$43</f>
        <v>2885</v>
      </c>
      <c r="C64" s="163"/>
      <c r="D64" s="163"/>
      <c r="E64" s="163">
        <f>'将来負担比率（分子）の構造'!J$43</f>
        <v>2710</v>
      </c>
      <c r="F64" s="163"/>
      <c r="G64" s="163"/>
      <c r="H64" s="163">
        <f>'将来負担比率（分子）の構造'!K$43</f>
        <v>2470</v>
      </c>
      <c r="I64" s="163"/>
      <c r="J64" s="163"/>
      <c r="K64" s="163">
        <f>'将来負担比率（分子）の構造'!L$43</f>
        <v>2255</v>
      </c>
      <c r="L64" s="163"/>
      <c r="M64" s="163"/>
      <c r="N64" s="163">
        <f>'将来負担比率（分子）の構造'!M$43</f>
        <v>2056</v>
      </c>
      <c r="O64" s="163"/>
      <c r="P64" s="163"/>
    </row>
    <row r="65" spans="1:16" x14ac:dyDescent="0.15">
      <c r="A65" s="163" t="s">
        <v>32</v>
      </c>
      <c r="B65" s="163">
        <f>'将来負担比率（分子）の構造'!I$42</f>
        <v>0</v>
      </c>
      <c r="C65" s="163"/>
      <c r="D65" s="163"/>
      <c r="E65" s="163">
        <f>'将来負担比率（分子）の構造'!J$42</f>
        <v>0</v>
      </c>
      <c r="F65" s="163"/>
      <c r="G65" s="163"/>
      <c r="H65" s="163">
        <f>'将来負担比率（分子）の構造'!K$42</f>
        <v>0</v>
      </c>
      <c r="I65" s="163"/>
      <c r="J65" s="163"/>
      <c r="K65" s="163" t="str">
        <f>'将来負担比率（分子）の構造'!L$42</f>
        <v>-</v>
      </c>
      <c r="L65" s="163"/>
      <c r="M65" s="163"/>
      <c r="N65" s="163" t="str">
        <f>'将来負担比率（分子）の構造'!M$42</f>
        <v>-</v>
      </c>
      <c r="O65" s="163"/>
      <c r="P65" s="163"/>
    </row>
    <row r="66" spans="1:16" x14ac:dyDescent="0.15">
      <c r="A66" s="163" t="s">
        <v>31</v>
      </c>
      <c r="B66" s="163">
        <f>'将来負担比率（分子）の構造'!I$41</f>
        <v>8357</v>
      </c>
      <c r="C66" s="163"/>
      <c r="D66" s="163"/>
      <c r="E66" s="163">
        <f>'将来負担比率（分子）の構造'!J$41</f>
        <v>8737</v>
      </c>
      <c r="F66" s="163"/>
      <c r="G66" s="163"/>
      <c r="H66" s="163">
        <f>'将来負担比率（分子）の構造'!K$41</f>
        <v>8666</v>
      </c>
      <c r="I66" s="163"/>
      <c r="J66" s="163"/>
      <c r="K66" s="163">
        <f>'将来負担比率（分子）の構造'!L$41</f>
        <v>8782</v>
      </c>
      <c r="L66" s="163"/>
      <c r="M66" s="163"/>
      <c r="N66" s="163">
        <f>'将来負担比率（分子）の構造'!M$41</f>
        <v>8469</v>
      </c>
      <c r="O66" s="163"/>
      <c r="P66" s="163"/>
    </row>
    <row r="67" spans="1:16" x14ac:dyDescent="0.15">
      <c r="A67" s="163" t="s">
        <v>71</v>
      </c>
      <c r="B67" s="163" t="e">
        <f>NA()</f>
        <v>#N/A</v>
      </c>
      <c r="C67" s="163">
        <f>IF(ISNUMBER('将来負担比率（分子）の構造'!I$53), IF('将来負担比率（分子）の構造'!I$53 &lt; 0, 0, '将来負担比率（分子）の構造'!I$53), NA())</f>
        <v>1704</v>
      </c>
      <c r="D67" s="163" t="e">
        <f>NA()</f>
        <v>#N/A</v>
      </c>
      <c r="E67" s="163" t="e">
        <f>NA()</f>
        <v>#N/A</v>
      </c>
      <c r="F67" s="163">
        <f>IF(ISNUMBER('将来負担比率（分子）の構造'!J$53), IF('将来負担比率（分子）の構造'!J$53 &lt; 0, 0, '将来負担比率（分子）の構造'!J$53), NA())</f>
        <v>1826</v>
      </c>
      <c r="G67" s="163" t="e">
        <f>NA()</f>
        <v>#N/A</v>
      </c>
      <c r="H67" s="163" t="e">
        <f>NA()</f>
        <v>#N/A</v>
      </c>
      <c r="I67" s="163">
        <f>IF(ISNUMBER('将来負担比率（分子）の構造'!K$53), IF('将来負担比率（分子）の構造'!K$53 &lt; 0, 0, '将来負担比率（分子）の構造'!K$53), NA())</f>
        <v>1820</v>
      </c>
      <c r="J67" s="163" t="e">
        <f>NA()</f>
        <v>#N/A</v>
      </c>
      <c r="K67" s="163" t="e">
        <f>NA()</f>
        <v>#N/A</v>
      </c>
      <c r="L67" s="163">
        <f>IF(ISNUMBER('将来負担比率（分子）の構造'!L$53), IF('将来負担比率（分子）の構造'!L$53 &lt; 0, 0, '将来負担比率（分子）の構造'!L$53), NA())</f>
        <v>1668</v>
      </c>
      <c r="M67" s="163" t="e">
        <f>NA()</f>
        <v>#N/A</v>
      </c>
      <c r="N67" s="163" t="e">
        <f>NA()</f>
        <v>#N/A</v>
      </c>
      <c r="O67" s="163">
        <f>IF(ISNUMBER('将来負担比率（分子）の構造'!M$53), IF('将来負担比率（分子）の構造'!M$53 &lt; 0, 0, '将来負担比率（分子）の構造'!M$53), NA())</f>
        <v>1873</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1273</v>
      </c>
      <c r="C72" s="167">
        <f>基金残高に係る経年分析!G55</f>
        <v>1273</v>
      </c>
      <c r="D72" s="167">
        <f>基金残高に係る経年分析!H55</f>
        <v>1094</v>
      </c>
    </row>
    <row r="73" spans="1:16" x14ac:dyDescent="0.15">
      <c r="A73" s="166" t="s">
        <v>74</v>
      </c>
      <c r="B73" s="167">
        <f>基金残高に係る経年分析!F56</f>
        <v>475</v>
      </c>
      <c r="C73" s="167">
        <f>基金残高に係る経年分析!G56</f>
        <v>490</v>
      </c>
      <c r="D73" s="167">
        <f>基金残高に係る経年分析!H56</f>
        <v>448</v>
      </c>
    </row>
    <row r="74" spans="1:16" x14ac:dyDescent="0.15">
      <c r="A74" s="166" t="s">
        <v>75</v>
      </c>
      <c r="B74" s="167">
        <f>基金残高に係る経年分析!F57</f>
        <v>1265</v>
      </c>
      <c r="C74" s="167">
        <f>基金残高に係る経年分析!G57</f>
        <v>1046</v>
      </c>
      <c r="D74" s="167">
        <f>基金残高に係る経年分析!H57</f>
        <v>898</v>
      </c>
    </row>
  </sheetData>
  <sheetProtection algorithmName="SHA-512" hashValue="VzHql5DhCpcowNW9NRVtUkVi6X7xT8P4asQOLZ4fYYLARrq3UdwcI7kDXvg5w7KM2VvKZ0+kPGI6aa9OHc7StQ==" saltValue="SR0bMPvBPHmqrkJ1UFV52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201</v>
      </c>
      <c r="DI1" s="603"/>
      <c r="DJ1" s="603"/>
      <c r="DK1" s="603"/>
      <c r="DL1" s="603"/>
      <c r="DM1" s="603"/>
      <c r="DN1" s="604"/>
      <c r="DO1" s="202"/>
      <c r="DP1" s="602" t="s">
        <v>202</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15">
      <c r="B2" s="203" t="s">
        <v>203</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05" t="s">
        <v>204</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205</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206</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207</v>
      </c>
      <c r="S4" s="606"/>
      <c r="T4" s="606"/>
      <c r="U4" s="606"/>
      <c r="V4" s="606"/>
      <c r="W4" s="606"/>
      <c r="X4" s="606"/>
      <c r="Y4" s="607"/>
      <c r="Z4" s="605" t="s">
        <v>208</v>
      </c>
      <c r="AA4" s="606"/>
      <c r="AB4" s="606"/>
      <c r="AC4" s="607"/>
      <c r="AD4" s="605" t="s">
        <v>209</v>
      </c>
      <c r="AE4" s="606"/>
      <c r="AF4" s="606"/>
      <c r="AG4" s="606"/>
      <c r="AH4" s="606"/>
      <c r="AI4" s="606"/>
      <c r="AJ4" s="606"/>
      <c r="AK4" s="607"/>
      <c r="AL4" s="605" t="s">
        <v>208</v>
      </c>
      <c r="AM4" s="606"/>
      <c r="AN4" s="606"/>
      <c r="AO4" s="607"/>
      <c r="AP4" s="608" t="s">
        <v>210</v>
      </c>
      <c r="AQ4" s="608"/>
      <c r="AR4" s="608"/>
      <c r="AS4" s="608"/>
      <c r="AT4" s="608"/>
      <c r="AU4" s="608"/>
      <c r="AV4" s="608"/>
      <c r="AW4" s="608"/>
      <c r="AX4" s="608"/>
      <c r="AY4" s="608"/>
      <c r="AZ4" s="608"/>
      <c r="BA4" s="608"/>
      <c r="BB4" s="608"/>
      <c r="BC4" s="608"/>
      <c r="BD4" s="608"/>
      <c r="BE4" s="608"/>
      <c r="BF4" s="608"/>
      <c r="BG4" s="608" t="s">
        <v>211</v>
      </c>
      <c r="BH4" s="608"/>
      <c r="BI4" s="608"/>
      <c r="BJ4" s="608"/>
      <c r="BK4" s="608"/>
      <c r="BL4" s="608"/>
      <c r="BM4" s="608"/>
      <c r="BN4" s="608"/>
      <c r="BO4" s="608" t="s">
        <v>208</v>
      </c>
      <c r="BP4" s="608"/>
      <c r="BQ4" s="608"/>
      <c r="BR4" s="608"/>
      <c r="BS4" s="608" t="s">
        <v>212</v>
      </c>
      <c r="BT4" s="608"/>
      <c r="BU4" s="608"/>
      <c r="BV4" s="608"/>
      <c r="BW4" s="608"/>
      <c r="BX4" s="608"/>
      <c r="BY4" s="608"/>
      <c r="BZ4" s="608"/>
      <c r="CA4" s="608"/>
      <c r="CB4" s="608"/>
      <c r="CD4" s="605" t="s">
        <v>213</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214</v>
      </c>
      <c r="C5" s="610"/>
      <c r="D5" s="610"/>
      <c r="E5" s="610"/>
      <c r="F5" s="610"/>
      <c r="G5" s="610"/>
      <c r="H5" s="610"/>
      <c r="I5" s="610"/>
      <c r="J5" s="610"/>
      <c r="K5" s="610"/>
      <c r="L5" s="610"/>
      <c r="M5" s="610"/>
      <c r="N5" s="610"/>
      <c r="O5" s="610"/>
      <c r="P5" s="610"/>
      <c r="Q5" s="611"/>
      <c r="R5" s="612">
        <v>517881</v>
      </c>
      <c r="S5" s="613"/>
      <c r="T5" s="613"/>
      <c r="U5" s="613"/>
      <c r="V5" s="613"/>
      <c r="W5" s="613"/>
      <c r="X5" s="613"/>
      <c r="Y5" s="614"/>
      <c r="Z5" s="615">
        <v>6.8</v>
      </c>
      <c r="AA5" s="615"/>
      <c r="AB5" s="615"/>
      <c r="AC5" s="615"/>
      <c r="AD5" s="616">
        <v>517881</v>
      </c>
      <c r="AE5" s="616"/>
      <c r="AF5" s="616"/>
      <c r="AG5" s="616"/>
      <c r="AH5" s="616"/>
      <c r="AI5" s="616"/>
      <c r="AJ5" s="616"/>
      <c r="AK5" s="616"/>
      <c r="AL5" s="617">
        <v>12</v>
      </c>
      <c r="AM5" s="618"/>
      <c r="AN5" s="618"/>
      <c r="AO5" s="619"/>
      <c r="AP5" s="609" t="s">
        <v>215</v>
      </c>
      <c r="AQ5" s="610"/>
      <c r="AR5" s="610"/>
      <c r="AS5" s="610"/>
      <c r="AT5" s="610"/>
      <c r="AU5" s="610"/>
      <c r="AV5" s="610"/>
      <c r="AW5" s="610"/>
      <c r="AX5" s="610"/>
      <c r="AY5" s="610"/>
      <c r="AZ5" s="610"/>
      <c r="BA5" s="610"/>
      <c r="BB5" s="610"/>
      <c r="BC5" s="610"/>
      <c r="BD5" s="610"/>
      <c r="BE5" s="610"/>
      <c r="BF5" s="611"/>
      <c r="BG5" s="623">
        <v>513466</v>
      </c>
      <c r="BH5" s="624"/>
      <c r="BI5" s="624"/>
      <c r="BJ5" s="624"/>
      <c r="BK5" s="624"/>
      <c r="BL5" s="624"/>
      <c r="BM5" s="624"/>
      <c r="BN5" s="625"/>
      <c r="BO5" s="626">
        <v>99.1</v>
      </c>
      <c r="BP5" s="626"/>
      <c r="BQ5" s="626"/>
      <c r="BR5" s="626"/>
      <c r="BS5" s="627" t="s">
        <v>122</v>
      </c>
      <c r="BT5" s="627"/>
      <c r="BU5" s="627"/>
      <c r="BV5" s="627"/>
      <c r="BW5" s="627"/>
      <c r="BX5" s="627"/>
      <c r="BY5" s="627"/>
      <c r="BZ5" s="627"/>
      <c r="CA5" s="627"/>
      <c r="CB5" s="631"/>
      <c r="CD5" s="605" t="s">
        <v>210</v>
      </c>
      <c r="CE5" s="606"/>
      <c r="CF5" s="606"/>
      <c r="CG5" s="606"/>
      <c r="CH5" s="606"/>
      <c r="CI5" s="606"/>
      <c r="CJ5" s="606"/>
      <c r="CK5" s="606"/>
      <c r="CL5" s="606"/>
      <c r="CM5" s="606"/>
      <c r="CN5" s="606"/>
      <c r="CO5" s="606"/>
      <c r="CP5" s="606"/>
      <c r="CQ5" s="607"/>
      <c r="CR5" s="605" t="s">
        <v>216</v>
      </c>
      <c r="CS5" s="606"/>
      <c r="CT5" s="606"/>
      <c r="CU5" s="606"/>
      <c r="CV5" s="606"/>
      <c r="CW5" s="606"/>
      <c r="CX5" s="606"/>
      <c r="CY5" s="607"/>
      <c r="CZ5" s="605" t="s">
        <v>208</v>
      </c>
      <c r="DA5" s="606"/>
      <c r="DB5" s="606"/>
      <c r="DC5" s="607"/>
      <c r="DD5" s="605" t="s">
        <v>217</v>
      </c>
      <c r="DE5" s="606"/>
      <c r="DF5" s="606"/>
      <c r="DG5" s="606"/>
      <c r="DH5" s="606"/>
      <c r="DI5" s="606"/>
      <c r="DJ5" s="606"/>
      <c r="DK5" s="606"/>
      <c r="DL5" s="606"/>
      <c r="DM5" s="606"/>
      <c r="DN5" s="606"/>
      <c r="DO5" s="606"/>
      <c r="DP5" s="607"/>
      <c r="DQ5" s="605" t="s">
        <v>218</v>
      </c>
      <c r="DR5" s="606"/>
      <c r="DS5" s="606"/>
      <c r="DT5" s="606"/>
      <c r="DU5" s="606"/>
      <c r="DV5" s="606"/>
      <c r="DW5" s="606"/>
      <c r="DX5" s="606"/>
      <c r="DY5" s="606"/>
      <c r="DZ5" s="606"/>
      <c r="EA5" s="606"/>
      <c r="EB5" s="606"/>
      <c r="EC5" s="607"/>
    </row>
    <row r="6" spans="2:143" ht="11.25" customHeight="1" x14ac:dyDescent="0.15">
      <c r="B6" s="620" t="s">
        <v>219</v>
      </c>
      <c r="C6" s="621"/>
      <c r="D6" s="621"/>
      <c r="E6" s="621"/>
      <c r="F6" s="621"/>
      <c r="G6" s="621"/>
      <c r="H6" s="621"/>
      <c r="I6" s="621"/>
      <c r="J6" s="621"/>
      <c r="K6" s="621"/>
      <c r="L6" s="621"/>
      <c r="M6" s="621"/>
      <c r="N6" s="621"/>
      <c r="O6" s="621"/>
      <c r="P6" s="621"/>
      <c r="Q6" s="622"/>
      <c r="R6" s="623">
        <v>101814</v>
      </c>
      <c r="S6" s="624"/>
      <c r="T6" s="624"/>
      <c r="U6" s="624"/>
      <c r="V6" s="624"/>
      <c r="W6" s="624"/>
      <c r="X6" s="624"/>
      <c r="Y6" s="625"/>
      <c r="Z6" s="626">
        <v>1.3</v>
      </c>
      <c r="AA6" s="626"/>
      <c r="AB6" s="626"/>
      <c r="AC6" s="626"/>
      <c r="AD6" s="627">
        <v>101814</v>
      </c>
      <c r="AE6" s="627"/>
      <c r="AF6" s="627"/>
      <c r="AG6" s="627"/>
      <c r="AH6" s="627"/>
      <c r="AI6" s="627"/>
      <c r="AJ6" s="627"/>
      <c r="AK6" s="627"/>
      <c r="AL6" s="628">
        <v>2.4</v>
      </c>
      <c r="AM6" s="629"/>
      <c r="AN6" s="629"/>
      <c r="AO6" s="630"/>
      <c r="AP6" s="620" t="s">
        <v>220</v>
      </c>
      <c r="AQ6" s="621"/>
      <c r="AR6" s="621"/>
      <c r="AS6" s="621"/>
      <c r="AT6" s="621"/>
      <c r="AU6" s="621"/>
      <c r="AV6" s="621"/>
      <c r="AW6" s="621"/>
      <c r="AX6" s="621"/>
      <c r="AY6" s="621"/>
      <c r="AZ6" s="621"/>
      <c r="BA6" s="621"/>
      <c r="BB6" s="621"/>
      <c r="BC6" s="621"/>
      <c r="BD6" s="621"/>
      <c r="BE6" s="621"/>
      <c r="BF6" s="622"/>
      <c r="BG6" s="623">
        <v>513466</v>
      </c>
      <c r="BH6" s="624"/>
      <c r="BI6" s="624"/>
      <c r="BJ6" s="624"/>
      <c r="BK6" s="624"/>
      <c r="BL6" s="624"/>
      <c r="BM6" s="624"/>
      <c r="BN6" s="625"/>
      <c r="BO6" s="626">
        <v>99.1</v>
      </c>
      <c r="BP6" s="626"/>
      <c r="BQ6" s="626"/>
      <c r="BR6" s="626"/>
      <c r="BS6" s="627" t="s">
        <v>122</v>
      </c>
      <c r="BT6" s="627"/>
      <c r="BU6" s="627"/>
      <c r="BV6" s="627"/>
      <c r="BW6" s="627"/>
      <c r="BX6" s="627"/>
      <c r="BY6" s="627"/>
      <c r="BZ6" s="627"/>
      <c r="CA6" s="627"/>
      <c r="CB6" s="631"/>
      <c r="CD6" s="609" t="s">
        <v>221</v>
      </c>
      <c r="CE6" s="610"/>
      <c r="CF6" s="610"/>
      <c r="CG6" s="610"/>
      <c r="CH6" s="610"/>
      <c r="CI6" s="610"/>
      <c r="CJ6" s="610"/>
      <c r="CK6" s="610"/>
      <c r="CL6" s="610"/>
      <c r="CM6" s="610"/>
      <c r="CN6" s="610"/>
      <c r="CO6" s="610"/>
      <c r="CP6" s="610"/>
      <c r="CQ6" s="611"/>
      <c r="CR6" s="623">
        <v>70317</v>
      </c>
      <c r="CS6" s="624"/>
      <c r="CT6" s="624"/>
      <c r="CU6" s="624"/>
      <c r="CV6" s="624"/>
      <c r="CW6" s="624"/>
      <c r="CX6" s="624"/>
      <c r="CY6" s="625"/>
      <c r="CZ6" s="617">
        <v>0.9</v>
      </c>
      <c r="DA6" s="618"/>
      <c r="DB6" s="618"/>
      <c r="DC6" s="634"/>
      <c r="DD6" s="632" t="s">
        <v>122</v>
      </c>
      <c r="DE6" s="624"/>
      <c r="DF6" s="624"/>
      <c r="DG6" s="624"/>
      <c r="DH6" s="624"/>
      <c r="DI6" s="624"/>
      <c r="DJ6" s="624"/>
      <c r="DK6" s="624"/>
      <c r="DL6" s="624"/>
      <c r="DM6" s="624"/>
      <c r="DN6" s="624"/>
      <c r="DO6" s="624"/>
      <c r="DP6" s="625"/>
      <c r="DQ6" s="632">
        <v>70317</v>
      </c>
      <c r="DR6" s="624"/>
      <c r="DS6" s="624"/>
      <c r="DT6" s="624"/>
      <c r="DU6" s="624"/>
      <c r="DV6" s="624"/>
      <c r="DW6" s="624"/>
      <c r="DX6" s="624"/>
      <c r="DY6" s="624"/>
      <c r="DZ6" s="624"/>
      <c r="EA6" s="624"/>
      <c r="EB6" s="624"/>
      <c r="EC6" s="633"/>
    </row>
    <row r="7" spans="2:143" ht="11.25" customHeight="1" x14ac:dyDescent="0.15">
      <c r="B7" s="620" t="s">
        <v>222</v>
      </c>
      <c r="C7" s="621"/>
      <c r="D7" s="621"/>
      <c r="E7" s="621"/>
      <c r="F7" s="621"/>
      <c r="G7" s="621"/>
      <c r="H7" s="621"/>
      <c r="I7" s="621"/>
      <c r="J7" s="621"/>
      <c r="K7" s="621"/>
      <c r="L7" s="621"/>
      <c r="M7" s="621"/>
      <c r="N7" s="621"/>
      <c r="O7" s="621"/>
      <c r="P7" s="621"/>
      <c r="Q7" s="622"/>
      <c r="R7" s="623">
        <v>487</v>
      </c>
      <c r="S7" s="624"/>
      <c r="T7" s="624"/>
      <c r="U7" s="624"/>
      <c r="V7" s="624"/>
      <c r="W7" s="624"/>
      <c r="X7" s="624"/>
      <c r="Y7" s="625"/>
      <c r="Z7" s="626">
        <v>0</v>
      </c>
      <c r="AA7" s="626"/>
      <c r="AB7" s="626"/>
      <c r="AC7" s="626"/>
      <c r="AD7" s="627">
        <v>487</v>
      </c>
      <c r="AE7" s="627"/>
      <c r="AF7" s="627"/>
      <c r="AG7" s="627"/>
      <c r="AH7" s="627"/>
      <c r="AI7" s="627"/>
      <c r="AJ7" s="627"/>
      <c r="AK7" s="627"/>
      <c r="AL7" s="628">
        <v>0</v>
      </c>
      <c r="AM7" s="629"/>
      <c r="AN7" s="629"/>
      <c r="AO7" s="630"/>
      <c r="AP7" s="620" t="s">
        <v>223</v>
      </c>
      <c r="AQ7" s="621"/>
      <c r="AR7" s="621"/>
      <c r="AS7" s="621"/>
      <c r="AT7" s="621"/>
      <c r="AU7" s="621"/>
      <c r="AV7" s="621"/>
      <c r="AW7" s="621"/>
      <c r="AX7" s="621"/>
      <c r="AY7" s="621"/>
      <c r="AZ7" s="621"/>
      <c r="BA7" s="621"/>
      <c r="BB7" s="621"/>
      <c r="BC7" s="621"/>
      <c r="BD7" s="621"/>
      <c r="BE7" s="621"/>
      <c r="BF7" s="622"/>
      <c r="BG7" s="623">
        <v>213146</v>
      </c>
      <c r="BH7" s="624"/>
      <c r="BI7" s="624"/>
      <c r="BJ7" s="624"/>
      <c r="BK7" s="624"/>
      <c r="BL7" s="624"/>
      <c r="BM7" s="624"/>
      <c r="BN7" s="625"/>
      <c r="BO7" s="626">
        <v>41.2</v>
      </c>
      <c r="BP7" s="626"/>
      <c r="BQ7" s="626"/>
      <c r="BR7" s="626"/>
      <c r="BS7" s="627" t="s">
        <v>122</v>
      </c>
      <c r="BT7" s="627"/>
      <c r="BU7" s="627"/>
      <c r="BV7" s="627"/>
      <c r="BW7" s="627"/>
      <c r="BX7" s="627"/>
      <c r="BY7" s="627"/>
      <c r="BZ7" s="627"/>
      <c r="CA7" s="627"/>
      <c r="CB7" s="631"/>
      <c r="CD7" s="620" t="s">
        <v>224</v>
      </c>
      <c r="CE7" s="621"/>
      <c r="CF7" s="621"/>
      <c r="CG7" s="621"/>
      <c r="CH7" s="621"/>
      <c r="CI7" s="621"/>
      <c r="CJ7" s="621"/>
      <c r="CK7" s="621"/>
      <c r="CL7" s="621"/>
      <c r="CM7" s="621"/>
      <c r="CN7" s="621"/>
      <c r="CO7" s="621"/>
      <c r="CP7" s="621"/>
      <c r="CQ7" s="622"/>
      <c r="CR7" s="623">
        <v>1007601</v>
      </c>
      <c r="CS7" s="624"/>
      <c r="CT7" s="624"/>
      <c r="CU7" s="624"/>
      <c r="CV7" s="624"/>
      <c r="CW7" s="624"/>
      <c r="CX7" s="624"/>
      <c r="CY7" s="625"/>
      <c r="CZ7" s="626">
        <v>13.5</v>
      </c>
      <c r="DA7" s="626"/>
      <c r="DB7" s="626"/>
      <c r="DC7" s="626"/>
      <c r="DD7" s="632">
        <v>71189</v>
      </c>
      <c r="DE7" s="624"/>
      <c r="DF7" s="624"/>
      <c r="DG7" s="624"/>
      <c r="DH7" s="624"/>
      <c r="DI7" s="624"/>
      <c r="DJ7" s="624"/>
      <c r="DK7" s="624"/>
      <c r="DL7" s="624"/>
      <c r="DM7" s="624"/>
      <c r="DN7" s="624"/>
      <c r="DO7" s="624"/>
      <c r="DP7" s="625"/>
      <c r="DQ7" s="632">
        <v>776899</v>
      </c>
      <c r="DR7" s="624"/>
      <c r="DS7" s="624"/>
      <c r="DT7" s="624"/>
      <c r="DU7" s="624"/>
      <c r="DV7" s="624"/>
      <c r="DW7" s="624"/>
      <c r="DX7" s="624"/>
      <c r="DY7" s="624"/>
      <c r="DZ7" s="624"/>
      <c r="EA7" s="624"/>
      <c r="EB7" s="624"/>
      <c r="EC7" s="633"/>
    </row>
    <row r="8" spans="2:143" ht="11.25" customHeight="1" x14ac:dyDescent="0.15">
      <c r="B8" s="620" t="s">
        <v>225</v>
      </c>
      <c r="C8" s="621"/>
      <c r="D8" s="621"/>
      <c r="E8" s="621"/>
      <c r="F8" s="621"/>
      <c r="G8" s="621"/>
      <c r="H8" s="621"/>
      <c r="I8" s="621"/>
      <c r="J8" s="621"/>
      <c r="K8" s="621"/>
      <c r="L8" s="621"/>
      <c r="M8" s="621"/>
      <c r="N8" s="621"/>
      <c r="O8" s="621"/>
      <c r="P8" s="621"/>
      <c r="Q8" s="622"/>
      <c r="R8" s="623">
        <v>3831</v>
      </c>
      <c r="S8" s="624"/>
      <c r="T8" s="624"/>
      <c r="U8" s="624"/>
      <c r="V8" s="624"/>
      <c r="W8" s="624"/>
      <c r="X8" s="624"/>
      <c r="Y8" s="625"/>
      <c r="Z8" s="626">
        <v>0.1</v>
      </c>
      <c r="AA8" s="626"/>
      <c r="AB8" s="626"/>
      <c r="AC8" s="626"/>
      <c r="AD8" s="627">
        <v>3831</v>
      </c>
      <c r="AE8" s="627"/>
      <c r="AF8" s="627"/>
      <c r="AG8" s="627"/>
      <c r="AH8" s="627"/>
      <c r="AI8" s="627"/>
      <c r="AJ8" s="627"/>
      <c r="AK8" s="627"/>
      <c r="AL8" s="628">
        <v>0.1</v>
      </c>
      <c r="AM8" s="629"/>
      <c r="AN8" s="629"/>
      <c r="AO8" s="630"/>
      <c r="AP8" s="620" t="s">
        <v>226</v>
      </c>
      <c r="AQ8" s="621"/>
      <c r="AR8" s="621"/>
      <c r="AS8" s="621"/>
      <c r="AT8" s="621"/>
      <c r="AU8" s="621"/>
      <c r="AV8" s="621"/>
      <c r="AW8" s="621"/>
      <c r="AX8" s="621"/>
      <c r="AY8" s="621"/>
      <c r="AZ8" s="621"/>
      <c r="BA8" s="621"/>
      <c r="BB8" s="621"/>
      <c r="BC8" s="621"/>
      <c r="BD8" s="621"/>
      <c r="BE8" s="621"/>
      <c r="BF8" s="622"/>
      <c r="BG8" s="623">
        <v>8294</v>
      </c>
      <c r="BH8" s="624"/>
      <c r="BI8" s="624"/>
      <c r="BJ8" s="624"/>
      <c r="BK8" s="624"/>
      <c r="BL8" s="624"/>
      <c r="BM8" s="624"/>
      <c r="BN8" s="625"/>
      <c r="BO8" s="626">
        <v>1.6</v>
      </c>
      <c r="BP8" s="626"/>
      <c r="BQ8" s="626"/>
      <c r="BR8" s="626"/>
      <c r="BS8" s="627" t="s">
        <v>122</v>
      </c>
      <c r="BT8" s="627"/>
      <c r="BU8" s="627"/>
      <c r="BV8" s="627"/>
      <c r="BW8" s="627"/>
      <c r="BX8" s="627"/>
      <c r="BY8" s="627"/>
      <c r="BZ8" s="627"/>
      <c r="CA8" s="627"/>
      <c r="CB8" s="631"/>
      <c r="CD8" s="620" t="s">
        <v>227</v>
      </c>
      <c r="CE8" s="621"/>
      <c r="CF8" s="621"/>
      <c r="CG8" s="621"/>
      <c r="CH8" s="621"/>
      <c r="CI8" s="621"/>
      <c r="CJ8" s="621"/>
      <c r="CK8" s="621"/>
      <c r="CL8" s="621"/>
      <c r="CM8" s="621"/>
      <c r="CN8" s="621"/>
      <c r="CO8" s="621"/>
      <c r="CP8" s="621"/>
      <c r="CQ8" s="622"/>
      <c r="CR8" s="623">
        <v>1860853</v>
      </c>
      <c r="CS8" s="624"/>
      <c r="CT8" s="624"/>
      <c r="CU8" s="624"/>
      <c r="CV8" s="624"/>
      <c r="CW8" s="624"/>
      <c r="CX8" s="624"/>
      <c r="CY8" s="625"/>
      <c r="CZ8" s="626">
        <v>24.9</v>
      </c>
      <c r="DA8" s="626"/>
      <c r="DB8" s="626"/>
      <c r="DC8" s="626"/>
      <c r="DD8" s="632">
        <v>26883</v>
      </c>
      <c r="DE8" s="624"/>
      <c r="DF8" s="624"/>
      <c r="DG8" s="624"/>
      <c r="DH8" s="624"/>
      <c r="DI8" s="624"/>
      <c r="DJ8" s="624"/>
      <c r="DK8" s="624"/>
      <c r="DL8" s="624"/>
      <c r="DM8" s="624"/>
      <c r="DN8" s="624"/>
      <c r="DO8" s="624"/>
      <c r="DP8" s="625"/>
      <c r="DQ8" s="632">
        <v>1039453</v>
      </c>
      <c r="DR8" s="624"/>
      <c r="DS8" s="624"/>
      <c r="DT8" s="624"/>
      <c r="DU8" s="624"/>
      <c r="DV8" s="624"/>
      <c r="DW8" s="624"/>
      <c r="DX8" s="624"/>
      <c r="DY8" s="624"/>
      <c r="DZ8" s="624"/>
      <c r="EA8" s="624"/>
      <c r="EB8" s="624"/>
      <c r="EC8" s="633"/>
    </row>
    <row r="9" spans="2:143" ht="11.25" customHeight="1" x14ac:dyDescent="0.15">
      <c r="B9" s="620" t="s">
        <v>228</v>
      </c>
      <c r="C9" s="621"/>
      <c r="D9" s="621"/>
      <c r="E9" s="621"/>
      <c r="F9" s="621"/>
      <c r="G9" s="621"/>
      <c r="H9" s="621"/>
      <c r="I9" s="621"/>
      <c r="J9" s="621"/>
      <c r="K9" s="621"/>
      <c r="L9" s="621"/>
      <c r="M9" s="621"/>
      <c r="N9" s="621"/>
      <c r="O9" s="621"/>
      <c r="P9" s="621"/>
      <c r="Q9" s="622"/>
      <c r="R9" s="623">
        <v>4785</v>
      </c>
      <c r="S9" s="624"/>
      <c r="T9" s="624"/>
      <c r="U9" s="624"/>
      <c r="V9" s="624"/>
      <c r="W9" s="624"/>
      <c r="X9" s="624"/>
      <c r="Y9" s="625"/>
      <c r="Z9" s="626">
        <v>0.1</v>
      </c>
      <c r="AA9" s="626"/>
      <c r="AB9" s="626"/>
      <c r="AC9" s="626"/>
      <c r="AD9" s="627">
        <v>4785</v>
      </c>
      <c r="AE9" s="627"/>
      <c r="AF9" s="627"/>
      <c r="AG9" s="627"/>
      <c r="AH9" s="627"/>
      <c r="AI9" s="627"/>
      <c r="AJ9" s="627"/>
      <c r="AK9" s="627"/>
      <c r="AL9" s="628">
        <v>0.1</v>
      </c>
      <c r="AM9" s="629"/>
      <c r="AN9" s="629"/>
      <c r="AO9" s="630"/>
      <c r="AP9" s="620" t="s">
        <v>229</v>
      </c>
      <c r="AQ9" s="621"/>
      <c r="AR9" s="621"/>
      <c r="AS9" s="621"/>
      <c r="AT9" s="621"/>
      <c r="AU9" s="621"/>
      <c r="AV9" s="621"/>
      <c r="AW9" s="621"/>
      <c r="AX9" s="621"/>
      <c r="AY9" s="621"/>
      <c r="AZ9" s="621"/>
      <c r="BA9" s="621"/>
      <c r="BB9" s="621"/>
      <c r="BC9" s="621"/>
      <c r="BD9" s="621"/>
      <c r="BE9" s="621"/>
      <c r="BF9" s="622"/>
      <c r="BG9" s="623">
        <v>182778</v>
      </c>
      <c r="BH9" s="624"/>
      <c r="BI9" s="624"/>
      <c r="BJ9" s="624"/>
      <c r="BK9" s="624"/>
      <c r="BL9" s="624"/>
      <c r="BM9" s="624"/>
      <c r="BN9" s="625"/>
      <c r="BO9" s="626">
        <v>35.299999999999997</v>
      </c>
      <c r="BP9" s="626"/>
      <c r="BQ9" s="626"/>
      <c r="BR9" s="626"/>
      <c r="BS9" s="627" t="s">
        <v>122</v>
      </c>
      <c r="BT9" s="627"/>
      <c r="BU9" s="627"/>
      <c r="BV9" s="627"/>
      <c r="BW9" s="627"/>
      <c r="BX9" s="627"/>
      <c r="BY9" s="627"/>
      <c r="BZ9" s="627"/>
      <c r="CA9" s="627"/>
      <c r="CB9" s="631"/>
      <c r="CD9" s="620" t="s">
        <v>230</v>
      </c>
      <c r="CE9" s="621"/>
      <c r="CF9" s="621"/>
      <c r="CG9" s="621"/>
      <c r="CH9" s="621"/>
      <c r="CI9" s="621"/>
      <c r="CJ9" s="621"/>
      <c r="CK9" s="621"/>
      <c r="CL9" s="621"/>
      <c r="CM9" s="621"/>
      <c r="CN9" s="621"/>
      <c r="CO9" s="621"/>
      <c r="CP9" s="621"/>
      <c r="CQ9" s="622"/>
      <c r="CR9" s="623">
        <v>894350</v>
      </c>
      <c r="CS9" s="624"/>
      <c r="CT9" s="624"/>
      <c r="CU9" s="624"/>
      <c r="CV9" s="624"/>
      <c r="CW9" s="624"/>
      <c r="CX9" s="624"/>
      <c r="CY9" s="625"/>
      <c r="CZ9" s="626">
        <v>12</v>
      </c>
      <c r="DA9" s="626"/>
      <c r="DB9" s="626"/>
      <c r="DC9" s="626"/>
      <c r="DD9" s="632">
        <v>61502</v>
      </c>
      <c r="DE9" s="624"/>
      <c r="DF9" s="624"/>
      <c r="DG9" s="624"/>
      <c r="DH9" s="624"/>
      <c r="DI9" s="624"/>
      <c r="DJ9" s="624"/>
      <c r="DK9" s="624"/>
      <c r="DL9" s="624"/>
      <c r="DM9" s="624"/>
      <c r="DN9" s="624"/>
      <c r="DO9" s="624"/>
      <c r="DP9" s="625"/>
      <c r="DQ9" s="632">
        <v>659884</v>
      </c>
      <c r="DR9" s="624"/>
      <c r="DS9" s="624"/>
      <c r="DT9" s="624"/>
      <c r="DU9" s="624"/>
      <c r="DV9" s="624"/>
      <c r="DW9" s="624"/>
      <c r="DX9" s="624"/>
      <c r="DY9" s="624"/>
      <c r="DZ9" s="624"/>
      <c r="EA9" s="624"/>
      <c r="EB9" s="624"/>
      <c r="EC9" s="633"/>
    </row>
    <row r="10" spans="2:143" ht="11.25" customHeight="1" x14ac:dyDescent="0.15">
      <c r="B10" s="620" t="s">
        <v>231</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232</v>
      </c>
      <c r="AQ10" s="621"/>
      <c r="AR10" s="621"/>
      <c r="AS10" s="621"/>
      <c r="AT10" s="621"/>
      <c r="AU10" s="621"/>
      <c r="AV10" s="621"/>
      <c r="AW10" s="621"/>
      <c r="AX10" s="621"/>
      <c r="AY10" s="621"/>
      <c r="AZ10" s="621"/>
      <c r="BA10" s="621"/>
      <c r="BB10" s="621"/>
      <c r="BC10" s="621"/>
      <c r="BD10" s="621"/>
      <c r="BE10" s="621"/>
      <c r="BF10" s="622"/>
      <c r="BG10" s="623">
        <v>14405</v>
      </c>
      <c r="BH10" s="624"/>
      <c r="BI10" s="624"/>
      <c r="BJ10" s="624"/>
      <c r="BK10" s="624"/>
      <c r="BL10" s="624"/>
      <c r="BM10" s="624"/>
      <c r="BN10" s="625"/>
      <c r="BO10" s="626">
        <v>2.8</v>
      </c>
      <c r="BP10" s="626"/>
      <c r="BQ10" s="626"/>
      <c r="BR10" s="626"/>
      <c r="BS10" s="627" t="s">
        <v>122</v>
      </c>
      <c r="BT10" s="627"/>
      <c r="BU10" s="627"/>
      <c r="BV10" s="627"/>
      <c r="BW10" s="627"/>
      <c r="BX10" s="627"/>
      <c r="BY10" s="627"/>
      <c r="BZ10" s="627"/>
      <c r="CA10" s="627"/>
      <c r="CB10" s="631"/>
      <c r="CD10" s="620" t="s">
        <v>233</v>
      </c>
      <c r="CE10" s="621"/>
      <c r="CF10" s="621"/>
      <c r="CG10" s="621"/>
      <c r="CH10" s="621"/>
      <c r="CI10" s="621"/>
      <c r="CJ10" s="621"/>
      <c r="CK10" s="621"/>
      <c r="CL10" s="621"/>
      <c r="CM10" s="621"/>
      <c r="CN10" s="621"/>
      <c r="CO10" s="621"/>
      <c r="CP10" s="621"/>
      <c r="CQ10" s="622"/>
      <c r="CR10" s="623">
        <v>458</v>
      </c>
      <c r="CS10" s="624"/>
      <c r="CT10" s="624"/>
      <c r="CU10" s="624"/>
      <c r="CV10" s="624"/>
      <c r="CW10" s="624"/>
      <c r="CX10" s="624"/>
      <c r="CY10" s="625"/>
      <c r="CZ10" s="626">
        <v>0</v>
      </c>
      <c r="DA10" s="626"/>
      <c r="DB10" s="626"/>
      <c r="DC10" s="626"/>
      <c r="DD10" s="632" t="s">
        <v>122</v>
      </c>
      <c r="DE10" s="624"/>
      <c r="DF10" s="624"/>
      <c r="DG10" s="624"/>
      <c r="DH10" s="624"/>
      <c r="DI10" s="624"/>
      <c r="DJ10" s="624"/>
      <c r="DK10" s="624"/>
      <c r="DL10" s="624"/>
      <c r="DM10" s="624"/>
      <c r="DN10" s="624"/>
      <c r="DO10" s="624"/>
      <c r="DP10" s="625"/>
      <c r="DQ10" s="632">
        <v>458</v>
      </c>
      <c r="DR10" s="624"/>
      <c r="DS10" s="624"/>
      <c r="DT10" s="624"/>
      <c r="DU10" s="624"/>
      <c r="DV10" s="624"/>
      <c r="DW10" s="624"/>
      <c r="DX10" s="624"/>
      <c r="DY10" s="624"/>
      <c r="DZ10" s="624"/>
      <c r="EA10" s="624"/>
      <c r="EB10" s="624"/>
      <c r="EC10" s="633"/>
    </row>
    <row r="11" spans="2:143" ht="11.25" customHeight="1" x14ac:dyDescent="0.15">
      <c r="B11" s="620" t="s">
        <v>234</v>
      </c>
      <c r="C11" s="621"/>
      <c r="D11" s="621"/>
      <c r="E11" s="621"/>
      <c r="F11" s="621"/>
      <c r="G11" s="621"/>
      <c r="H11" s="621"/>
      <c r="I11" s="621"/>
      <c r="J11" s="621"/>
      <c r="K11" s="621"/>
      <c r="L11" s="621"/>
      <c r="M11" s="621"/>
      <c r="N11" s="621"/>
      <c r="O11" s="621"/>
      <c r="P11" s="621"/>
      <c r="Q11" s="622"/>
      <c r="R11" s="623">
        <v>150240</v>
      </c>
      <c r="S11" s="624"/>
      <c r="T11" s="624"/>
      <c r="U11" s="624"/>
      <c r="V11" s="624"/>
      <c r="W11" s="624"/>
      <c r="X11" s="624"/>
      <c r="Y11" s="625"/>
      <c r="Z11" s="628">
        <v>2</v>
      </c>
      <c r="AA11" s="629"/>
      <c r="AB11" s="629"/>
      <c r="AC11" s="635"/>
      <c r="AD11" s="632">
        <v>150240</v>
      </c>
      <c r="AE11" s="624"/>
      <c r="AF11" s="624"/>
      <c r="AG11" s="624"/>
      <c r="AH11" s="624"/>
      <c r="AI11" s="624"/>
      <c r="AJ11" s="624"/>
      <c r="AK11" s="625"/>
      <c r="AL11" s="628">
        <v>3.5</v>
      </c>
      <c r="AM11" s="629"/>
      <c r="AN11" s="629"/>
      <c r="AO11" s="630"/>
      <c r="AP11" s="620" t="s">
        <v>235</v>
      </c>
      <c r="AQ11" s="621"/>
      <c r="AR11" s="621"/>
      <c r="AS11" s="621"/>
      <c r="AT11" s="621"/>
      <c r="AU11" s="621"/>
      <c r="AV11" s="621"/>
      <c r="AW11" s="621"/>
      <c r="AX11" s="621"/>
      <c r="AY11" s="621"/>
      <c r="AZ11" s="621"/>
      <c r="BA11" s="621"/>
      <c r="BB11" s="621"/>
      <c r="BC11" s="621"/>
      <c r="BD11" s="621"/>
      <c r="BE11" s="621"/>
      <c r="BF11" s="622"/>
      <c r="BG11" s="623">
        <v>7669</v>
      </c>
      <c r="BH11" s="624"/>
      <c r="BI11" s="624"/>
      <c r="BJ11" s="624"/>
      <c r="BK11" s="624"/>
      <c r="BL11" s="624"/>
      <c r="BM11" s="624"/>
      <c r="BN11" s="625"/>
      <c r="BO11" s="626">
        <v>1.5</v>
      </c>
      <c r="BP11" s="626"/>
      <c r="BQ11" s="626"/>
      <c r="BR11" s="626"/>
      <c r="BS11" s="627" t="s">
        <v>122</v>
      </c>
      <c r="BT11" s="627"/>
      <c r="BU11" s="627"/>
      <c r="BV11" s="627"/>
      <c r="BW11" s="627"/>
      <c r="BX11" s="627"/>
      <c r="BY11" s="627"/>
      <c r="BZ11" s="627"/>
      <c r="CA11" s="627"/>
      <c r="CB11" s="631"/>
      <c r="CD11" s="620" t="s">
        <v>236</v>
      </c>
      <c r="CE11" s="621"/>
      <c r="CF11" s="621"/>
      <c r="CG11" s="621"/>
      <c r="CH11" s="621"/>
      <c r="CI11" s="621"/>
      <c r="CJ11" s="621"/>
      <c r="CK11" s="621"/>
      <c r="CL11" s="621"/>
      <c r="CM11" s="621"/>
      <c r="CN11" s="621"/>
      <c r="CO11" s="621"/>
      <c r="CP11" s="621"/>
      <c r="CQ11" s="622"/>
      <c r="CR11" s="623">
        <v>695402</v>
      </c>
      <c r="CS11" s="624"/>
      <c r="CT11" s="624"/>
      <c r="CU11" s="624"/>
      <c r="CV11" s="624"/>
      <c r="CW11" s="624"/>
      <c r="CX11" s="624"/>
      <c r="CY11" s="625"/>
      <c r="CZ11" s="626">
        <v>9.3000000000000007</v>
      </c>
      <c r="DA11" s="626"/>
      <c r="DB11" s="626"/>
      <c r="DC11" s="626"/>
      <c r="DD11" s="632">
        <v>240823</v>
      </c>
      <c r="DE11" s="624"/>
      <c r="DF11" s="624"/>
      <c r="DG11" s="624"/>
      <c r="DH11" s="624"/>
      <c r="DI11" s="624"/>
      <c r="DJ11" s="624"/>
      <c r="DK11" s="624"/>
      <c r="DL11" s="624"/>
      <c r="DM11" s="624"/>
      <c r="DN11" s="624"/>
      <c r="DO11" s="624"/>
      <c r="DP11" s="625"/>
      <c r="DQ11" s="632">
        <v>367080</v>
      </c>
      <c r="DR11" s="624"/>
      <c r="DS11" s="624"/>
      <c r="DT11" s="624"/>
      <c r="DU11" s="624"/>
      <c r="DV11" s="624"/>
      <c r="DW11" s="624"/>
      <c r="DX11" s="624"/>
      <c r="DY11" s="624"/>
      <c r="DZ11" s="624"/>
      <c r="EA11" s="624"/>
      <c r="EB11" s="624"/>
      <c r="EC11" s="633"/>
    </row>
    <row r="12" spans="2:143" ht="11.25" customHeight="1" x14ac:dyDescent="0.15">
      <c r="B12" s="620" t="s">
        <v>237</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238</v>
      </c>
      <c r="AQ12" s="621"/>
      <c r="AR12" s="621"/>
      <c r="AS12" s="621"/>
      <c r="AT12" s="621"/>
      <c r="AU12" s="621"/>
      <c r="AV12" s="621"/>
      <c r="AW12" s="621"/>
      <c r="AX12" s="621"/>
      <c r="AY12" s="621"/>
      <c r="AZ12" s="621"/>
      <c r="BA12" s="621"/>
      <c r="BB12" s="621"/>
      <c r="BC12" s="621"/>
      <c r="BD12" s="621"/>
      <c r="BE12" s="621"/>
      <c r="BF12" s="622"/>
      <c r="BG12" s="623">
        <v>239780</v>
      </c>
      <c r="BH12" s="624"/>
      <c r="BI12" s="624"/>
      <c r="BJ12" s="624"/>
      <c r="BK12" s="624"/>
      <c r="BL12" s="624"/>
      <c r="BM12" s="624"/>
      <c r="BN12" s="625"/>
      <c r="BO12" s="626">
        <v>46.3</v>
      </c>
      <c r="BP12" s="626"/>
      <c r="BQ12" s="626"/>
      <c r="BR12" s="626"/>
      <c r="BS12" s="627" t="s">
        <v>122</v>
      </c>
      <c r="BT12" s="627"/>
      <c r="BU12" s="627"/>
      <c r="BV12" s="627"/>
      <c r="BW12" s="627"/>
      <c r="BX12" s="627"/>
      <c r="BY12" s="627"/>
      <c r="BZ12" s="627"/>
      <c r="CA12" s="627"/>
      <c r="CB12" s="631"/>
      <c r="CD12" s="620" t="s">
        <v>239</v>
      </c>
      <c r="CE12" s="621"/>
      <c r="CF12" s="621"/>
      <c r="CG12" s="621"/>
      <c r="CH12" s="621"/>
      <c r="CI12" s="621"/>
      <c r="CJ12" s="621"/>
      <c r="CK12" s="621"/>
      <c r="CL12" s="621"/>
      <c r="CM12" s="621"/>
      <c r="CN12" s="621"/>
      <c r="CO12" s="621"/>
      <c r="CP12" s="621"/>
      <c r="CQ12" s="622"/>
      <c r="CR12" s="623">
        <v>140754</v>
      </c>
      <c r="CS12" s="624"/>
      <c r="CT12" s="624"/>
      <c r="CU12" s="624"/>
      <c r="CV12" s="624"/>
      <c r="CW12" s="624"/>
      <c r="CX12" s="624"/>
      <c r="CY12" s="625"/>
      <c r="CZ12" s="626">
        <v>1.9</v>
      </c>
      <c r="DA12" s="626"/>
      <c r="DB12" s="626"/>
      <c r="DC12" s="626"/>
      <c r="DD12" s="632">
        <v>7041</v>
      </c>
      <c r="DE12" s="624"/>
      <c r="DF12" s="624"/>
      <c r="DG12" s="624"/>
      <c r="DH12" s="624"/>
      <c r="DI12" s="624"/>
      <c r="DJ12" s="624"/>
      <c r="DK12" s="624"/>
      <c r="DL12" s="624"/>
      <c r="DM12" s="624"/>
      <c r="DN12" s="624"/>
      <c r="DO12" s="624"/>
      <c r="DP12" s="625"/>
      <c r="DQ12" s="632">
        <v>106282</v>
      </c>
      <c r="DR12" s="624"/>
      <c r="DS12" s="624"/>
      <c r="DT12" s="624"/>
      <c r="DU12" s="624"/>
      <c r="DV12" s="624"/>
      <c r="DW12" s="624"/>
      <c r="DX12" s="624"/>
      <c r="DY12" s="624"/>
      <c r="DZ12" s="624"/>
      <c r="EA12" s="624"/>
      <c r="EB12" s="624"/>
      <c r="EC12" s="633"/>
    </row>
    <row r="13" spans="2:143" ht="11.25" customHeight="1" x14ac:dyDescent="0.15">
      <c r="B13" s="620" t="s">
        <v>240</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241</v>
      </c>
      <c r="AQ13" s="621"/>
      <c r="AR13" s="621"/>
      <c r="AS13" s="621"/>
      <c r="AT13" s="621"/>
      <c r="AU13" s="621"/>
      <c r="AV13" s="621"/>
      <c r="AW13" s="621"/>
      <c r="AX13" s="621"/>
      <c r="AY13" s="621"/>
      <c r="AZ13" s="621"/>
      <c r="BA13" s="621"/>
      <c r="BB13" s="621"/>
      <c r="BC13" s="621"/>
      <c r="BD13" s="621"/>
      <c r="BE13" s="621"/>
      <c r="BF13" s="622"/>
      <c r="BG13" s="623">
        <v>234013</v>
      </c>
      <c r="BH13" s="624"/>
      <c r="BI13" s="624"/>
      <c r="BJ13" s="624"/>
      <c r="BK13" s="624"/>
      <c r="BL13" s="624"/>
      <c r="BM13" s="624"/>
      <c r="BN13" s="625"/>
      <c r="BO13" s="626">
        <v>45.2</v>
      </c>
      <c r="BP13" s="626"/>
      <c r="BQ13" s="626"/>
      <c r="BR13" s="626"/>
      <c r="BS13" s="627" t="s">
        <v>122</v>
      </c>
      <c r="BT13" s="627"/>
      <c r="BU13" s="627"/>
      <c r="BV13" s="627"/>
      <c r="BW13" s="627"/>
      <c r="BX13" s="627"/>
      <c r="BY13" s="627"/>
      <c r="BZ13" s="627"/>
      <c r="CA13" s="627"/>
      <c r="CB13" s="631"/>
      <c r="CD13" s="620" t="s">
        <v>242</v>
      </c>
      <c r="CE13" s="621"/>
      <c r="CF13" s="621"/>
      <c r="CG13" s="621"/>
      <c r="CH13" s="621"/>
      <c r="CI13" s="621"/>
      <c r="CJ13" s="621"/>
      <c r="CK13" s="621"/>
      <c r="CL13" s="621"/>
      <c r="CM13" s="621"/>
      <c r="CN13" s="621"/>
      <c r="CO13" s="621"/>
      <c r="CP13" s="621"/>
      <c r="CQ13" s="622"/>
      <c r="CR13" s="623">
        <v>737451</v>
      </c>
      <c r="CS13" s="624"/>
      <c r="CT13" s="624"/>
      <c r="CU13" s="624"/>
      <c r="CV13" s="624"/>
      <c r="CW13" s="624"/>
      <c r="CX13" s="624"/>
      <c r="CY13" s="625"/>
      <c r="CZ13" s="626">
        <v>9.9</v>
      </c>
      <c r="DA13" s="626"/>
      <c r="DB13" s="626"/>
      <c r="DC13" s="626"/>
      <c r="DD13" s="632">
        <v>396575</v>
      </c>
      <c r="DE13" s="624"/>
      <c r="DF13" s="624"/>
      <c r="DG13" s="624"/>
      <c r="DH13" s="624"/>
      <c r="DI13" s="624"/>
      <c r="DJ13" s="624"/>
      <c r="DK13" s="624"/>
      <c r="DL13" s="624"/>
      <c r="DM13" s="624"/>
      <c r="DN13" s="624"/>
      <c r="DO13" s="624"/>
      <c r="DP13" s="625"/>
      <c r="DQ13" s="632">
        <v>366194</v>
      </c>
      <c r="DR13" s="624"/>
      <c r="DS13" s="624"/>
      <c r="DT13" s="624"/>
      <c r="DU13" s="624"/>
      <c r="DV13" s="624"/>
      <c r="DW13" s="624"/>
      <c r="DX13" s="624"/>
      <c r="DY13" s="624"/>
      <c r="DZ13" s="624"/>
      <c r="EA13" s="624"/>
      <c r="EB13" s="624"/>
      <c r="EC13" s="633"/>
    </row>
    <row r="14" spans="2:143" ht="11.25" customHeight="1" x14ac:dyDescent="0.15">
      <c r="B14" s="620" t="s">
        <v>243</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244</v>
      </c>
      <c r="AQ14" s="621"/>
      <c r="AR14" s="621"/>
      <c r="AS14" s="621"/>
      <c r="AT14" s="621"/>
      <c r="AU14" s="621"/>
      <c r="AV14" s="621"/>
      <c r="AW14" s="621"/>
      <c r="AX14" s="621"/>
      <c r="AY14" s="621"/>
      <c r="AZ14" s="621"/>
      <c r="BA14" s="621"/>
      <c r="BB14" s="621"/>
      <c r="BC14" s="621"/>
      <c r="BD14" s="621"/>
      <c r="BE14" s="621"/>
      <c r="BF14" s="622"/>
      <c r="BG14" s="623">
        <v>26507</v>
      </c>
      <c r="BH14" s="624"/>
      <c r="BI14" s="624"/>
      <c r="BJ14" s="624"/>
      <c r="BK14" s="624"/>
      <c r="BL14" s="624"/>
      <c r="BM14" s="624"/>
      <c r="BN14" s="625"/>
      <c r="BO14" s="626">
        <v>5.0999999999999996</v>
      </c>
      <c r="BP14" s="626"/>
      <c r="BQ14" s="626"/>
      <c r="BR14" s="626"/>
      <c r="BS14" s="627" t="s">
        <v>122</v>
      </c>
      <c r="BT14" s="627"/>
      <c r="BU14" s="627"/>
      <c r="BV14" s="627"/>
      <c r="BW14" s="627"/>
      <c r="BX14" s="627"/>
      <c r="BY14" s="627"/>
      <c r="BZ14" s="627"/>
      <c r="CA14" s="627"/>
      <c r="CB14" s="631"/>
      <c r="CD14" s="620" t="s">
        <v>245</v>
      </c>
      <c r="CE14" s="621"/>
      <c r="CF14" s="621"/>
      <c r="CG14" s="621"/>
      <c r="CH14" s="621"/>
      <c r="CI14" s="621"/>
      <c r="CJ14" s="621"/>
      <c r="CK14" s="621"/>
      <c r="CL14" s="621"/>
      <c r="CM14" s="621"/>
      <c r="CN14" s="621"/>
      <c r="CO14" s="621"/>
      <c r="CP14" s="621"/>
      <c r="CQ14" s="622"/>
      <c r="CR14" s="623">
        <v>339192</v>
      </c>
      <c r="CS14" s="624"/>
      <c r="CT14" s="624"/>
      <c r="CU14" s="624"/>
      <c r="CV14" s="624"/>
      <c r="CW14" s="624"/>
      <c r="CX14" s="624"/>
      <c r="CY14" s="625"/>
      <c r="CZ14" s="626">
        <v>4.5</v>
      </c>
      <c r="DA14" s="626"/>
      <c r="DB14" s="626"/>
      <c r="DC14" s="626"/>
      <c r="DD14" s="632">
        <v>1204</v>
      </c>
      <c r="DE14" s="624"/>
      <c r="DF14" s="624"/>
      <c r="DG14" s="624"/>
      <c r="DH14" s="624"/>
      <c r="DI14" s="624"/>
      <c r="DJ14" s="624"/>
      <c r="DK14" s="624"/>
      <c r="DL14" s="624"/>
      <c r="DM14" s="624"/>
      <c r="DN14" s="624"/>
      <c r="DO14" s="624"/>
      <c r="DP14" s="625"/>
      <c r="DQ14" s="632">
        <v>241732</v>
      </c>
      <c r="DR14" s="624"/>
      <c r="DS14" s="624"/>
      <c r="DT14" s="624"/>
      <c r="DU14" s="624"/>
      <c r="DV14" s="624"/>
      <c r="DW14" s="624"/>
      <c r="DX14" s="624"/>
      <c r="DY14" s="624"/>
      <c r="DZ14" s="624"/>
      <c r="EA14" s="624"/>
      <c r="EB14" s="624"/>
      <c r="EC14" s="633"/>
    </row>
    <row r="15" spans="2:143" ht="11.25" customHeight="1" x14ac:dyDescent="0.15">
      <c r="B15" s="620" t="s">
        <v>246</v>
      </c>
      <c r="C15" s="621"/>
      <c r="D15" s="621"/>
      <c r="E15" s="621"/>
      <c r="F15" s="621"/>
      <c r="G15" s="621"/>
      <c r="H15" s="621"/>
      <c r="I15" s="621"/>
      <c r="J15" s="621"/>
      <c r="K15" s="621"/>
      <c r="L15" s="621"/>
      <c r="M15" s="621"/>
      <c r="N15" s="621"/>
      <c r="O15" s="621"/>
      <c r="P15" s="621"/>
      <c r="Q15" s="622"/>
      <c r="R15" s="623">
        <v>4400</v>
      </c>
      <c r="S15" s="624"/>
      <c r="T15" s="624"/>
      <c r="U15" s="624"/>
      <c r="V15" s="624"/>
      <c r="W15" s="624"/>
      <c r="X15" s="624"/>
      <c r="Y15" s="625"/>
      <c r="Z15" s="626">
        <v>0.1</v>
      </c>
      <c r="AA15" s="626"/>
      <c r="AB15" s="626"/>
      <c r="AC15" s="626"/>
      <c r="AD15" s="627">
        <v>4400</v>
      </c>
      <c r="AE15" s="627"/>
      <c r="AF15" s="627"/>
      <c r="AG15" s="627"/>
      <c r="AH15" s="627"/>
      <c r="AI15" s="627"/>
      <c r="AJ15" s="627"/>
      <c r="AK15" s="627"/>
      <c r="AL15" s="628">
        <v>0.1</v>
      </c>
      <c r="AM15" s="629"/>
      <c r="AN15" s="629"/>
      <c r="AO15" s="630"/>
      <c r="AP15" s="620" t="s">
        <v>247</v>
      </c>
      <c r="AQ15" s="621"/>
      <c r="AR15" s="621"/>
      <c r="AS15" s="621"/>
      <c r="AT15" s="621"/>
      <c r="AU15" s="621"/>
      <c r="AV15" s="621"/>
      <c r="AW15" s="621"/>
      <c r="AX15" s="621"/>
      <c r="AY15" s="621"/>
      <c r="AZ15" s="621"/>
      <c r="BA15" s="621"/>
      <c r="BB15" s="621"/>
      <c r="BC15" s="621"/>
      <c r="BD15" s="621"/>
      <c r="BE15" s="621"/>
      <c r="BF15" s="622"/>
      <c r="BG15" s="623">
        <v>34033</v>
      </c>
      <c r="BH15" s="624"/>
      <c r="BI15" s="624"/>
      <c r="BJ15" s="624"/>
      <c r="BK15" s="624"/>
      <c r="BL15" s="624"/>
      <c r="BM15" s="624"/>
      <c r="BN15" s="625"/>
      <c r="BO15" s="626">
        <v>6.6</v>
      </c>
      <c r="BP15" s="626"/>
      <c r="BQ15" s="626"/>
      <c r="BR15" s="626"/>
      <c r="BS15" s="627" t="s">
        <v>122</v>
      </c>
      <c r="BT15" s="627"/>
      <c r="BU15" s="627"/>
      <c r="BV15" s="627"/>
      <c r="BW15" s="627"/>
      <c r="BX15" s="627"/>
      <c r="BY15" s="627"/>
      <c r="BZ15" s="627"/>
      <c r="CA15" s="627"/>
      <c r="CB15" s="631"/>
      <c r="CD15" s="620" t="s">
        <v>248</v>
      </c>
      <c r="CE15" s="621"/>
      <c r="CF15" s="621"/>
      <c r="CG15" s="621"/>
      <c r="CH15" s="621"/>
      <c r="CI15" s="621"/>
      <c r="CJ15" s="621"/>
      <c r="CK15" s="621"/>
      <c r="CL15" s="621"/>
      <c r="CM15" s="621"/>
      <c r="CN15" s="621"/>
      <c r="CO15" s="621"/>
      <c r="CP15" s="621"/>
      <c r="CQ15" s="622"/>
      <c r="CR15" s="623">
        <v>652745</v>
      </c>
      <c r="CS15" s="624"/>
      <c r="CT15" s="624"/>
      <c r="CU15" s="624"/>
      <c r="CV15" s="624"/>
      <c r="CW15" s="624"/>
      <c r="CX15" s="624"/>
      <c r="CY15" s="625"/>
      <c r="CZ15" s="626">
        <v>8.6999999999999993</v>
      </c>
      <c r="DA15" s="626"/>
      <c r="DB15" s="626"/>
      <c r="DC15" s="626"/>
      <c r="DD15" s="632">
        <v>24004</v>
      </c>
      <c r="DE15" s="624"/>
      <c r="DF15" s="624"/>
      <c r="DG15" s="624"/>
      <c r="DH15" s="624"/>
      <c r="DI15" s="624"/>
      <c r="DJ15" s="624"/>
      <c r="DK15" s="624"/>
      <c r="DL15" s="624"/>
      <c r="DM15" s="624"/>
      <c r="DN15" s="624"/>
      <c r="DO15" s="624"/>
      <c r="DP15" s="625"/>
      <c r="DQ15" s="632">
        <v>530463</v>
      </c>
      <c r="DR15" s="624"/>
      <c r="DS15" s="624"/>
      <c r="DT15" s="624"/>
      <c r="DU15" s="624"/>
      <c r="DV15" s="624"/>
      <c r="DW15" s="624"/>
      <c r="DX15" s="624"/>
      <c r="DY15" s="624"/>
      <c r="DZ15" s="624"/>
      <c r="EA15" s="624"/>
      <c r="EB15" s="624"/>
      <c r="EC15" s="633"/>
    </row>
    <row r="16" spans="2:143" ht="11.25" customHeight="1" x14ac:dyDescent="0.15">
      <c r="B16" s="620" t="s">
        <v>249</v>
      </c>
      <c r="C16" s="621"/>
      <c r="D16" s="621"/>
      <c r="E16" s="621"/>
      <c r="F16" s="621"/>
      <c r="G16" s="621"/>
      <c r="H16" s="621"/>
      <c r="I16" s="621"/>
      <c r="J16" s="621"/>
      <c r="K16" s="621"/>
      <c r="L16" s="621"/>
      <c r="M16" s="621"/>
      <c r="N16" s="621"/>
      <c r="O16" s="621"/>
      <c r="P16" s="621"/>
      <c r="Q16" s="622"/>
      <c r="R16" s="623">
        <v>14358</v>
      </c>
      <c r="S16" s="624"/>
      <c r="T16" s="624"/>
      <c r="U16" s="624"/>
      <c r="V16" s="624"/>
      <c r="W16" s="624"/>
      <c r="X16" s="624"/>
      <c r="Y16" s="625"/>
      <c r="Z16" s="626">
        <v>0.2</v>
      </c>
      <c r="AA16" s="626"/>
      <c r="AB16" s="626"/>
      <c r="AC16" s="626"/>
      <c r="AD16" s="627">
        <v>14358</v>
      </c>
      <c r="AE16" s="627"/>
      <c r="AF16" s="627"/>
      <c r="AG16" s="627"/>
      <c r="AH16" s="627"/>
      <c r="AI16" s="627"/>
      <c r="AJ16" s="627"/>
      <c r="AK16" s="627"/>
      <c r="AL16" s="628">
        <v>0.3</v>
      </c>
      <c r="AM16" s="629"/>
      <c r="AN16" s="629"/>
      <c r="AO16" s="630"/>
      <c r="AP16" s="620" t="s">
        <v>250</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251</v>
      </c>
      <c r="CE16" s="621"/>
      <c r="CF16" s="621"/>
      <c r="CG16" s="621"/>
      <c r="CH16" s="621"/>
      <c r="CI16" s="621"/>
      <c r="CJ16" s="621"/>
      <c r="CK16" s="621"/>
      <c r="CL16" s="621"/>
      <c r="CM16" s="621"/>
      <c r="CN16" s="621"/>
      <c r="CO16" s="621"/>
      <c r="CP16" s="621"/>
      <c r="CQ16" s="622"/>
      <c r="CR16" s="623">
        <v>53669</v>
      </c>
      <c r="CS16" s="624"/>
      <c r="CT16" s="624"/>
      <c r="CU16" s="624"/>
      <c r="CV16" s="624"/>
      <c r="CW16" s="624"/>
      <c r="CX16" s="624"/>
      <c r="CY16" s="625"/>
      <c r="CZ16" s="626">
        <v>0.7</v>
      </c>
      <c r="DA16" s="626"/>
      <c r="DB16" s="626"/>
      <c r="DC16" s="626"/>
      <c r="DD16" s="632" t="s">
        <v>122</v>
      </c>
      <c r="DE16" s="624"/>
      <c r="DF16" s="624"/>
      <c r="DG16" s="624"/>
      <c r="DH16" s="624"/>
      <c r="DI16" s="624"/>
      <c r="DJ16" s="624"/>
      <c r="DK16" s="624"/>
      <c r="DL16" s="624"/>
      <c r="DM16" s="624"/>
      <c r="DN16" s="624"/>
      <c r="DO16" s="624"/>
      <c r="DP16" s="625"/>
      <c r="DQ16" s="632">
        <v>26649</v>
      </c>
      <c r="DR16" s="624"/>
      <c r="DS16" s="624"/>
      <c r="DT16" s="624"/>
      <c r="DU16" s="624"/>
      <c r="DV16" s="624"/>
      <c r="DW16" s="624"/>
      <c r="DX16" s="624"/>
      <c r="DY16" s="624"/>
      <c r="DZ16" s="624"/>
      <c r="EA16" s="624"/>
      <c r="EB16" s="624"/>
      <c r="EC16" s="633"/>
    </row>
    <row r="17" spans="2:133" ht="11.25" customHeight="1" x14ac:dyDescent="0.15">
      <c r="B17" s="620" t="s">
        <v>252</v>
      </c>
      <c r="C17" s="621"/>
      <c r="D17" s="621"/>
      <c r="E17" s="621"/>
      <c r="F17" s="621"/>
      <c r="G17" s="621"/>
      <c r="H17" s="621"/>
      <c r="I17" s="621"/>
      <c r="J17" s="621"/>
      <c r="K17" s="621"/>
      <c r="L17" s="621"/>
      <c r="M17" s="621"/>
      <c r="N17" s="621"/>
      <c r="O17" s="621"/>
      <c r="P17" s="621"/>
      <c r="Q17" s="622"/>
      <c r="R17" s="623">
        <v>25385</v>
      </c>
      <c r="S17" s="624"/>
      <c r="T17" s="624"/>
      <c r="U17" s="624"/>
      <c r="V17" s="624"/>
      <c r="W17" s="624"/>
      <c r="X17" s="624"/>
      <c r="Y17" s="625"/>
      <c r="Z17" s="626">
        <v>0.3</v>
      </c>
      <c r="AA17" s="626"/>
      <c r="AB17" s="626"/>
      <c r="AC17" s="626"/>
      <c r="AD17" s="627">
        <v>25385</v>
      </c>
      <c r="AE17" s="627"/>
      <c r="AF17" s="627"/>
      <c r="AG17" s="627"/>
      <c r="AH17" s="627"/>
      <c r="AI17" s="627"/>
      <c r="AJ17" s="627"/>
      <c r="AK17" s="627"/>
      <c r="AL17" s="628">
        <v>0.6</v>
      </c>
      <c r="AM17" s="629"/>
      <c r="AN17" s="629"/>
      <c r="AO17" s="630"/>
      <c r="AP17" s="620" t="s">
        <v>253</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254</v>
      </c>
      <c r="CE17" s="621"/>
      <c r="CF17" s="621"/>
      <c r="CG17" s="621"/>
      <c r="CH17" s="621"/>
      <c r="CI17" s="621"/>
      <c r="CJ17" s="621"/>
      <c r="CK17" s="621"/>
      <c r="CL17" s="621"/>
      <c r="CM17" s="621"/>
      <c r="CN17" s="621"/>
      <c r="CO17" s="621"/>
      <c r="CP17" s="621"/>
      <c r="CQ17" s="622"/>
      <c r="CR17" s="623">
        <v>1021847</v>
      </c>
      <c r="CS17" s="624"/>
      <c r="CT17" s="624"/>
      <c r="CU17" s="624"/>
      <c r="CV17" s="624"/>
      <c r="CW17" s="624"/>
      <c r="CX17" s="624"/>
      <c r="CY17" s="625"/>
      <c r="CZ17" s="626">
        <v>13.7</v>
      </c>
      <c r="DA17" s="626"/>
      <c r="DB17" s="626"/>
      <c r="DC17" s="626"/>
      <c r="DD17" s="632" t="s">
        <v>122</v>
      </c>
      <c r="DE17" s="624"/>
      <c r="DF17" s="624"/>
      <c r="DG17" s="624"/>
      <c r="DH17" s="624"/>
      <c r="DI17" s="624"/>
      <c r="DJ17" s="624"/>
      <c r="DK17" s="624"/>
      <c r="DL17" s="624"/>
      <c r="DM17" s="624"/>
      <c r="DN17" s="624"/>
      <c r="DO17" s="624"/>
      <c r="DP17" s="625"/>
      <c r="DQ17" s="632">
        <v>978463</v>
      </c>
      <c r="DR17" s="624"/>
      <c r="DS17" s="624"/>
      <c r="DT17" s="624"/>
      <c r="DU17" s="624"/>
      <c r="DV17" s="624"/>
      <c r="DW17" s="624"/>
      <c r="DX17" s="624"/>
      <c r="DY17" s="624"/>
      <c r="DZ17" s="624"/>
      <c r="EA17" s="624"/>
      <c r="EB17" s="624"/>
      <c r="EC17" s="633"/>
    </row>
    <row r="18" spans="2:133" ht="11.25" customHeight="1" x14ac:dyDescent="0.15">
      <c r="B18" s="620" t="s">
        <v>255</v>
      </c>
      <c r="C18" s="621"/>
      <c r="D18" s="621"/>
      <c r="E18" s="621"/>
      <c r="F18" s="621"/>
      <c r="G18" s="621"/>
      <c r="H18" s="621"/>
      <c r="I18" s="621"/>
      <c r="J18" s="621"/>
      <c r="K18" s="621"/>
      <c r="L18" s="621"/>
      <c r="M18" s="621"/>
      <c r="N18" s="621"/>
      <c r="O18" s="621"/>
      <c r="P18" s="621"/>
      <c r="Q18" s="622"/>
      <c r="R18" s="623">
        <v>2754</v>
      </c>
      <c r="S18" s="624"/>
      <c r="T18" s="624"/>
      <c r="U18" s="624"/>
      <c r="V18" s="624"/>
      <c r="W18" s="624"/>
      <c r="X18" s="624"/>
      <c r="Y18" s="625"/>
      <c r="Z18" s="626">
        <v>0</v>
      </c>
      <c r="AA18" s="626"/>
      <c r="AB18" s="626"/>
      <c r="AC18" s="626"/>
      <c r="AD18" s="627">
        <v>2754</v>
      </c>
      <c r="AE18" s="627"/>
      <c r="AF18" s="627"/>
      <c r="AG18" s="627"/>
      <c r="AH18" s="627"/>
      <c r="AI18" s="627"/>
      <c r="AJ18" s="627"/>
      <c r="AK18" s="627"/>
      <c r="AL18" s="628">
        <v>0.1</v>
      </c>
      <c r="AM18" s="629"/>
      <c r="AN18" s="629"/>
      <c r="AO18" s="630"/>
      <c r="AP18" s="620" t="s">
        <v>256</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257</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15">
      <c r="B19" s="620" t="s">
        <v>258</v>
      </c>
      <c r="C19" s="621"/>
      <c r="D19" s="621"/>
      <c r="E19" s="621"/>
      <c r="F19" s="621"/>
      <c r="G19" s="621"/>
      <c r="H19" s="621"/>
      <c r="I19" s="621"/>
      <c r="J19" s="621"/>
      <c r="K19" s="621"/>
      <c r="L19" s="621"/>
      <c r="M19" s="621"/>
      <c r="N19" s="621"/>
      <c r="O19" s="621"/>
      <c r="P19" s="621"/>
      <c r="Q19" s="622"/>
      <c r="R19" s="623">
        <v>21429</v>
      </c>
      <c r="S19" s="624"/>
      <c r="T19" s="624"/>
      <c r="U19" s="624"/>
      <c r="V19" s="624"/>
      <c r="W19" s="624"/>
      <c r="X19" s="624"/>
      <c r="Y19" s="625"/>
      <c r="Z19" s="626">
        <v>0.3</v>
      </c>
      <c r="AA19" s="626"/>
      <c r="AB19" s="626"/>
      <c r="AC19" s="626"/>
      <c r="AD19" s="627">
        <v>21429</v>
      </c>
      <c r="AE19" s="627"/>
      <c r="AF19" s="627"/>
      <c r="AG19" s="627"/>
      <c r="AH19" s="627"/>
      <c r="AI19" s="627"/>
      <c r="AJ19" s="627"/>
      <c r="AK19" s="627"/>
      <c r="AL19" s="628">
        <v>0.5</v>
      </c>
      <c r="AM19" s="629"/>
      <c r="AN19" s="629"/>
      <c r="AO19" s="630"/>
      <c r="AP19" s="620" t="s">
        <v>259</v>
      </c>
      <c r="AQ19" s="621"/>
      <c r="AR19" s="621"/>
      <c r="AS19" s="621"/>
      <c r="AT19" s="621"/>
      <c r="AU19" s="621"/>
      <c r="AV19" s="621"/>
      <c r="AW19" s="621"/>
      <c r="AX19" s="621"/>
      <c r="AY19" s="621"/>
      <c r="AZ19" s="621"/>
      <c r="BA19" s="621"/>
      <c r="BB19" s="621"/>
      <c r="BC19" s="621"/>
      <c r="BD19" s="621"/>
      <c r="BE19" s="621"/>
      <c r="BF19" s="622"/>
      <c r="BG19" s="623">
        <v>4415</v>
      </c>
      <c r="BH19" s="624"/>
      <c r="BI19" s="624"/>
      <c r="BJ19" s="624"/>
      <c r="BK19" s="624"/>
      <c r="BL19" s="624"/>
      <c r="BM19" s="624"/>
      <c r="BN19" s="625"/>
      <c r="BO19" s="626">
        <v>0.9</v>
      </c>
      <c r="BP19" s="626"/>
      <c r="BQ19" s="626"/>
      <c r="BR19" s="626"/>
      <c r="BS19" s="627" t="s">
        <v>122</v>
      </c>
      <c r="BT19" s="627"/>
      <c r="BU19" s="627"/>
      <c r="BV19" s="627"/>
      <c r="BW19" s="627"/>
      <c r="BX19" s="627"/>
      <c r="BY19" s="627"/>
      <c r="BZ19" s="627"/>
      <c r="CA19" s="627"/>
      <c r="CB19" s="631"/>
      <c r="CD19" s="620" t="s">
        <v>260</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15">
      <c r="B20" s="636" t="s">
        <v>261</v>
      </c>
      <c r="C20" s="637"/>
      <c r="D20" s="637"/>
      <c r="E20" s="637"/>
      <c r="F20" s="637"/>
      <c r="G20" s="637"/>
      <c r="H20" s="637"/>
      <c r="I20" s="637"/>
      <c r="J20" s="637"/>
      <c r="K20" s="637"/>
      <c r="L20" s="637"/>
      <c r="M20" s="637"/>
      <c r="N20" s="637"/>
      <c r="O20" s="637"/>
      <c r="P20" s="637"/>
      <c r="Q20" s="638"/>
      <c r="R20" s="623">
        <v>1202</v>
      </c>
      <c r="S20" s="624"/>
      <c r="T20" s="624"/>
      <c r="U20" s="624"/>
      <c r="V20" s="624"/>
      <c r="W20" s="624"/>
      <c r="X20" s="624"/>
      <c r="Y20" s="625"/>
      <c r="Z20" s="626">
        <v>0</v>
      </c>
      <c r="AA20" s="626"/>
      <c r="AB20" s="626"/>
      <c r="AC20" s="626"/>
      <c r="AD20" s="627">
        <v>1202</v>
      </c>
      <c r="AE20" s="627"/>
      <c r="AF20" s="627"/>
      <c r="AG20" s="627"/>
      <c r="AH20" s="627"/>
      <c r="AI20" s="627"/>
      <c r="AJ20" s="627"/>
      <c r="AK20" s="627"/>
      <c r="AL20" s="628">
        <v>0</v>
      </c>
      <c r="AM20" s="629"/>
      <c r="AN20" s="629"/>
      <c r="AO20" s="630"/>
      <c r="AP20" s="620" t="s">
        <v>262</v>
      </c>
      <c r="AQ20" s="621"/>
      <c r="AR20" s="621"/>
      <c r="AS20" s="621"/>
      <c r="AT20" s="621"/>
      <c r="AU20" s="621"/>
      <c r="AV20" s="621"/>
      <c r="AW20" s="621"/>
      <c r="AX20" s="621"/>
      <c r="AY20" s="621"/>
      <c r="AZ20" s="621"/>
      <c r="BA20" s="621"/>
      <c r="BB20" s="621"/>
      <c r="BC20" s="621"/>
      <c r="BD20" s="621"/>
      <c r="BE20" s="621"/>
      <c r="BF20" s="622"/>
      <c r="BG20" s="623">
        <v>4415</v>
      </c>
      <c r="BH20" s="624"/>
      <c r="BI20" s="624"/>
      <c r="BJ20" s="624"/>
      <c r="BK20" s="624"/>
      <c r="BL20" s="624"/>
      <c r="BM20" s="624"/>
      <c r="BN20" s="625"/>
      <c r="BO20" s="626">
        <v>0.9</v>
      </c>
      <c r="BP20" s="626"/>
      <c r="BQ20" s="626"/>
      <c r="BR20" s="626"/>
      <c r="BS20" s="627" t="s">
        <v>122</v>
      </c>
      <c r="BT20" s="627"/>
      <c r="BU20" s="627"/>
      <c r="BV20" s="627"/>
      <c r="BW20" s="627"/>
      <c r="BX20" s="627"/>
      <c r="BY20" s="627"/>
      <c r="BZ20" s="627"/>
      <c r="CA20" s="627"/>
      <c r="CB20" s="631"/>
      <c r="CD20" s="620" t="s">
        <v>263</v>
      </c>
      <c r="CE20" s="621"/>
      <c r="CF20" s="621"/>
      <c r="CG20" s="621"/>
      <c r="CH20" s="621"/>
      <c r="CI20" s="621"/>
      <c r="CJ20" s="621"/>
      <c r="CK20" s="621"/>
      <c r="CL20" s="621"/>
      <c r="CM20" s="621"/>
      <c r="CN20" s="621"/>
      <c r="CO20" s="621"/>
      <c r="CP20" s="621"/>
      <c r="CQ20" s="622"/>
      <c r="CR20" s="623">
        <v>7474639</v>
      </c>
      <c r="CS20" s="624"/>
      <c r="CT20" s="624"/>
      <c r="CU20" s="624"/>
      <c r="CV20" s="624"/>
      <c r="CW20" s="624"/>
      <c r="CX20" s="624"/>
      <c r="CY20" s="625"/>
      <c r="CZ20" s="626">
        <v>100</v>
      </c>
      <c r="DA20" s="626"/>
      <c r="DB20" s="626"/>
      <c r="DC20" s="626"/>
      <c r="DD20" s="632">
        <v>829221</v>
      </c>
      <c r="DE20" s="624"/>
      <c r="DF20" s="624"/>
      <c r="DG20" s="624"/>
      <c r="DH20" s="624"/>
      <c r="DI20" s="624"/>
      <c r="DJ20" s="624"/>
      <c r="DK20" s="624"/>
      <c r="DL20" s="624"/>
      <c r="DM20" s="624"/>
      <c r="DN20" s="624"/>
      <c r="DO20" s="624"/>
      <c r="DP20" s="625"/>
      <c r="DQ20" s="632">
        <v>5163874</v>
      </c>
      <c r="DR20" s="624"/>
      <c r="DS20" s="624"/>
      <c r="DT20" s="624"/>
      <c r="DU20" s="624"/>
      <c r="DV20" s="624"/>
      <c r="DW20" s="624"/>
      <c r="DX20" s="624"/>
      <c r="DY20" s="624"/>
      <c r="DZ20" s="624"/>
      <c r="EA20" s="624"/>
      <c r="EB20" s="624"/>
      <c r="EC20" s="633"/>
    </row>
    <row r="21" spans="2:133" ht="11.25" customHeight="1" x14ac:dyDescent="0.15">
      <c r="B21" s="620" t="s">
        <v>264</v>
      </c>
      <c r="C21" s="621"/>
      <c r="D21" s="621"/>
      <c r="E21" s="621"/>
      <c r="F21" s="621"/>
      <c r="G21" s="621"/>
      <c r="H21" s="621"/>
      <c r="I21" s="621"/>
      <c r="J21" s="621"/>
      <c r="K21" s="621"/>
      <c r="L21" s="621"/>
      <c r="M21" s="621"/>
      <c r="N21" s="621"/>
      <c r="O21" s="621"/>
      <c r="P21" s="621"/>
      <c r="Q21" s="622"/>
      <c r="R21" s="623">
        <v>3973700</v>
      </c>
      <c r="S21" s="624"/>
      <c r="T21" s="624"/>
      <c r="U21" s="624"/>
      <c r="V21" s="624"/>
      <c r="W21" s="624"/>
      <c r="X21" s="624"/>
      <c r="Y21" s="625"/>
      <c r="Z21" s="626">
        <v>52.1</v>
      </c>
      <c r="AA21" s="626"/>
      <c r="AB21" s="626"/>
      <c r="AC21" s="626"/>
      <c r="AD21" s="627">
        <v>3468781</v>
      </c>
      <c r="AE21" s="627"/>
      <c r="AF21" s="627"/>
      <c r="AG21" s="627"/>
      <c r="AH21" s="627"/>
      <c r="AI21" s="627"/>
      <c r="AJ21" s="627"/>
      <c r="AK21" s="627"/>
      <c r="AL21" s="628">
        <v>80.400000000000006</v>
      </c>
      <c r="AM21" s="629"/>
      <c r="AN21" s="629"/>
      <c r="AO21" s="630"/>
      <c r="AP21" s="620" t="s">
        <v>265</v>
      </c>
      <c r="AQ21" s="639"/>
      <c r="AR21" s="639"/>
      <c r="AS21" s="639"/>
      <c r="AT21" s="639"/>
      <c r="AU21" s="639"/>
      <c r="AV21" s="639"/>
      <c r="AW21" s="639"/>
      <c r="AX21" s="639"/>
      <c r="AY21" s="639"/>
      <c r="AZ21" s="639"/>
      <c r="BA21" s="639"/>
      <c r="BB21" s="639"/>
      <c r="BC21" s="639"/>
      <c r="BD21" s="639"/>
      <c r="BE21" s="639"/>
      <c r="BF21" s="640"/>
      <c r="BG21" s="623">
        <v>4415</v>
      </c>
      <c r="BH21" s="624"/>
      <c r="BI21" s="624"/>
      <c r="BJ21" s="624"/>
      <c r="BK21" s="624"/>
      <c r="BL21" s="624"/>
      <c r="BM21" s="624"/>
      <c r="BN21" s="625"/>
      <c r="BO21" s="626">
        <v>0.9</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15">
      <c r="B22" s="620" t="s">
        <v>266</v>
      </c>
      <c r="C22" s="621"/>
      <c r="D22" s="621"/>
      <c r="E22" s="621"/>
      <c r="F22" s="621"/>
      <c r="G22" s="621"/>
      <c r="H22" s="621"/>
      <c r="I22" s="621"/>
      <c r="J22" s="621"/>
      <c r="K22" s="621"/>
      <c r="L22" s="621"/>
      <c r="M22" s="621"/>
      <c r="N22" s="621"/>
      <c r="O22" s="621"/>
      <c r="P22" s="621"/>
      <c r="Q22" s="622"/>
      <c r="R22" s="623">
        <v>3468781</v>
      </c>
      <c r="S22" s="624"/>
      <c r="T22" s="624"/>
      <c r="U22" s="624"/>
      <c r="V22" s="624"/>
      <c r="W22" s="624"/>
      <c r="X22" s="624"/>
      <c r="Y22" s="625"/>
      <c r="Z22" s="626">
        <v>45.5</v>
      </c>
      <c r="AA22" s="626"/>
      <c r="AB22" s="626"/>
      <c r="AC22" s="626"/>
      <c r="AD22" s="627">
        <v>3468781</v>
      </c>
      <c r="AE22" s="627"/>
      <c r="AF22" s="627"/>
      <c r="AG22" s="627"/>
      <c r="AH22" s="627"/>
      <c r="AI22" s="627"/>
      <c r="AJ22" s="627"/>
      <c r="AK22" s="627"/>
      <c r="AL22" s="628">
        <v>80.400000000000006</v>
      </c>
      <c r="AM22" s="629"/>
      <c r="AN22" s="629"/>
      <c r="AO22" s="630"/>
      <c r="AP22" s="620" t="s">
        <v>267</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268</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269</v>
      </c>
      <c r="C23" s="621"/>
      <c r="D23" s="621"/>
      <c r="E23" s="621"/>
      <c r="F23" s="621"/>
      <c r="G23" s="621"/>
      <c r="H23" s="621"/>
      <c r="I23" s="621"/>
      <c r="J23" s="621"/>
      <c r="K23" s="621"/>
      <c r="L23" s="621"/>
      <c r="M23" s="621"/>
      <c r="N23" s="621"/>
      <c r="O23" s="621"/>
      <c r="P23" s="621"/>
      <c r="Q23" s="622"/>
      <c r="R23" s="623">
        <v>504919</v>
      </c>
      <c r="S23" s="624"/>
      <c r="T23" s="624"/>
      <c r="U23" s="624"/>
      <c r="V23" s="624"/>
      <c r="W23" s="624"/>
      <c r="X23" s="624"/>
      <c r="Y23" s="625"/>
      <c r="Z23" s="626">
        <v>6.6</v>
      </c>
      <c r="AA23" s="626"/>
      <c r="AB23" s="626"/>
      <c r="AC23" s="626"/>
      <c r="AD23" s="627" t="s">
        <v>122</v>
      </c>
      <c r="AE23" s="627"/>
      <c r="AF23" s="627"/>
      <c r="AG23" s="627"/>
      <c r="AH23" s="627"/>
      <c r="AI23" s="627"/>
      <c r="AJ23" s="627"/>
      <c r="AK23" s="627"/>
      <c r="AL23" s="628" t="s">
        <v>122</v>
      </c>
      <c r="AM23" s="629"/>
      <c r="AN23" s="629"/>
      <c r="AO23" s="630"/>
      <c r="AP23" s="620" t="s">
        <v>270</v>
      </c>
      <c r="AQ23" s="639"/>
      <c r="AR23" s="639"/>
      <c r="AS23" s="639"/>
      <c r="AT23" s="639"/>
      <c r="AU23" s="639"/>
      <c r="AV23" s="639"/>
      <c r="AW23" s="639"/>
      <c r="AX23" s="639"/>
      <c r="AY23" s="639"/>
      <c r="AZ23" s="639"/>
      <c r="BA23" s="639"/>
      <c r="BB23" s="639"/>
      <c r="BC23" s="639"/>
      <c r="BD23" s="639"/>
      <c r="BE23" s="639"/>
      <c r="BF23" s="640"/>
      <c r="BG23" s="623" t="s">
        <v>122</v>
      </c>
      <c r="BH23" s="624"/>
      <c r="BI23" s="624"/>
      <c r="BJ23" s="624"/>
      <c r="BK23" s="624"/>
      <c r="BL23" s="624"/>
      <c r="BM23" s="624"/>
      <c r="BN23" s="625"/>
      <c r="BO23" s="626" t="s">
        <v>122</v>
      </c>
      <c r="BP23" s="626"/>
      <c r="BQ23" s="626"/>
      <c r="BR23" s="626"/>
      <c r="BS23" s="627" t="s">
        <v>122</v>
      </c>
      <c r="BT23" s="627"/>
      <c r="BU23" s="627"/>
      <c r="BV23" s="627"/>
      <c r="BW23" s="627"/>
      <c r="BX23" s="627"/>
      <c r="BY23" s="627"/>
      <c r="BZ23" s="627"/>
      <c r="CA23" s="627"/>
      <c r="CB23" s="631"/>
      <c r="CD23" s="605" t="s">
        <v>210</v>
      </c>
      <c r="CE23" s="606"/>
      <c r="CF23" s="606"/>
      <c r="CG23" s="606"/>
      <c r="CH23" s="606"/>
      <c r="CI23" s="606"/>
      <c r="CJ23" s="606"/>
      <c r="CK23" s="606"/>
      <c r="CL23" s="606"/>
      <c r="CM23" s="606"/>
      <c r="CN23" s="606"/>
      <c r="CO23" s="606"/>
      <c r="CP23" s="606"/>
      <c r="CQ23" s="607"/>
      <c r="CR23" s="605" t="s">
        <v>271</v>
      </c>
      <c r="CS23" s="606"/>
      <c r="CT23" s="606"/>
      <c r="CU23" s="606"/>
      <c r="CV23" s="606"/>
      <c r="CW23" s="606"/>
      <c r="CX23" s="606"/>
      <c r="CY23" s="607"/>
      <c r="CZ23" s="605" t="s">
        <v>272</v>
      </c>
      <c r="DA23" s="606"/>
      <c r="DB23" s="606"/>
      <c r="DC23" s="607"/>
      <c r="DD23" s="605" t="s">
        <v>273</v>
      </c>
      <c r="DE23" s="606"/>
      <c r="DF23" s="606"/>
      <c r="DG23" s="606"/>
      <c r="DH23" s="606"/>
      <c r="DI23" s="606"/>
      <c r="DJ23" s="606"/>
      <c r="DK23" s="607"/>
      <c r="DL23" s="650" t="s">
        <v>274</v>
      </c>
      <c r="DM23" s="651"/>
      <c r="DN23" s="651"/>
      <c r="DO23" s="651"/>
      <c r="DP23" s="651"/>
      <c r="DQ23" s="651"/>
      <c r="DR23" s="651"/>
      <c r="DS23" s="651"/>
      <c r="DT23" s="651"/>
      <c r="DU23" s="651"/>
      <c r="DV23" s="652"/>
      <c r="DW23" s="605" t="s">
        <v>275</v>
      </c>
      <c r="DX23" s="606"/>
      <c r="DY23" s="606"/>
      <c r="DZ23" s="606"/>
      <c r="EA23" s="606"/>
      <c r="EB23" s="606"/>
      <c r="EC23" s="607"/>
    </row>
    <row r="24" spans="2:133" ht="11.25" customHeight="1" x14ac:dyDescent="0.15">
      <c r="B24" s="620" t="s">
        <v>276</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277</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278</v>
      </c>
      <c r="CE24" s="610"/>
      <c r="CF24" s="610"/>
      <c r="CG24" s="610"/>
      <c r="CH24" s="610"/>
      <c r="CI24" s="610"/>
      <c r="CJ24" s="610"/>
      <c r="CK24" s="610"/>
      <c r="CL24" s="610"/>
      <c r="CM24" s="610"/>
      <c r="CN24" s="610"/>
      <c r="CO24" s="610"/>
      <c r="CP24" s="610"/>
      <c r="CQ24" s="611"/>
      <c r="CR24" s="612">
        <v>3204065</v>
      </c>
      <c r="CS24" s="613"/>
      <c r="CT24" s="613"/>
      <c r="CU24" s="613"/>
      <c r="CV24" s="613"/>
      <c r="CW24" s="613"/>
      <c r="CX24" s="613"/>
      <c r="CY24" s="614"/>
      <c r="CZ24" s="617">
        <v>42.9</v>
      </c>
      <c r="DA24" s="618"/>
      <c r="DB24" s="618"/>
      <c r="DC24" s="634"/>
      <c r="DD24" s="657">
        <v>2462236</v>
      </c>
      <c r="DE24" s="613"/>
      <c r="DF24" s="613"/>
      <c r="DG24" s="613"/>
      <c r="DH24" s="613"/>
      <c r="DI24" s="613"/>
      <c r="DJ24" s="613"/>
      <c r="DK24" s="614"/>
      <c r="DL24" s="657">
        <v>2225910</v>
      </c>
      <c r="DM24" s="613"/>
      <c r="DN24" s="613"/>
      <c r="DO24" s="613"/>
      <c r="DP24" s="613"/>
      <c r="DQ24" s="613"/>
      <c r="DR24" s="613"/>
      <c r="DS24" s="613"/>
      <c r="DT24" s="613"/>
      <c r="DU24" s="613"/>
      <c r="DV24" s="614"/>
      <c r="DW24" s="617">
        <v>51.5</v>
      </c>
      <c r="DX24" s="618"/>
      <c r="DY24" s="618"/>
      <c r="DZ24" s="618"/>
      <c r="EA24" s="618"/>
      <c r="EB24" s="618"/>
      <c r="EC24" s="619"/>
    </row>
    <row r="25" spans="2:133" ht="11.25" customHeight="1" x14ac:dyDescent="0.15">
      <c r="B25" s="620" t="s">
        <v>279</v>
      </c>
      <c r="C25" s="621"/>
      <c r="D25" s="621"/>
      <c r="E25" s="621"/>
      <c r="F25" s="621"/>
      <c r="G25" s="621"/>
      <c r="H25" s="621"/>
      <c r="I25" s="621"/>
      <c r="J25" s="621"/>
      <c r="K25" s="621"/>
      <c r="L25" s="621"/>
      <c r="M25" s="621"/>
      <c r="N25" s="621"/>
      <c r="O25" s="621"/>
      <c r="P25" s="621"/>
      <c r="Q25" s="622"/>
      <c r="R25" s="623">
        <v>4796881</v>
      </c>
      <c r="S25" s="624"/>
      <c r="T25" s="624"/>
      <c r="U25" s="624"/>
      <c r="V25" s="624"/>
      <c r="W25" s="624"/>
      <c r="X25" s="624"/>
      <c r="Y25" s="625"/>
      <c r="Z25" s="626">
        <v>62.9</v>
      </c>
      <c r="AA25" s="626"/>
      <c r="AB25" s="626"/>
      <c r="AC25" s="626"/>
      <c r="AD25" s="627">
        <v>4291962</v>
      </c>
      <c r="AE25" s="627"/>
      <c r="AF25" s="627"/>
      <c r="AG25" s="627"/>
      <c r="AH25" s="627"/>
      <c r="AI25" s="627"/>
      <c r="AJ25" s="627"/>
      <c r="AK25" s="627"/>
      <c r="AL25" s="628">
        <v>99.5</v>
      </c>
      <c r="AM25" s="629"/>
      <c r="AN25" s="629"/>
      <c r="AO25" s="630"/>
      <c r="AP25" s="620" t="s">
        <v>280</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281</v>
      </c>
      <c r="CE25" s="621"/>
      <c r="CF25" s="621"/>
      <c r="CG25" s="621"/>
      <c r="CH25" s="621"/>
      <c r="CI25" s="621"/>
      <c r="CJ25" s="621"/>
      <c r="CK25" s="621"/>
      <c r="CL25" s="621"/>
      <c r="CM25" s="621"/>
      <c r="CN25" s="621"/>
      <c r="CO25" s="621"/>
      <c r="CP25" s="621"/>
      <c r="CQ25" s="622"/>
      <c r="CR25" s="623">
        <v>1227886</v>
      </c>
      <c r="CS25" s="653"/>
      <c r="CT25" s="653"/>
      <c r="CU25" s="653"/>
      <c r="CV25" s="653"/>
      <c r="CW25" s="653"/>
      <c r="CX25" s="653"/>
      <c r="CY25" s="654"/>
      <c r="CZ25" s="628">
        <v>16.399999999999999</v>
      </c>
      <c r="DA25" s="655"/>
      <c r="DB25" s="655"/>
      <c r="DC25" s="658"/>
      <c r="DD25" s="632">
        <v>1109934</v>
      </c>
      <c r="DE25" s="653"/>
      <c r="DF25" s="653"/>
      <c r="DG25" s="653"/>
      <c r="DH25" s="653"/>
      <c r="DI25" s="653"/>
      <c r="DJ25" s="653"/>
      <c r="DK25" s="654"/>
      <c r="DL25" s="632">
        <v>961020</v>
      </c>
      <c r="DM25" s="653"/>
      <c r="DN25" s="653"/>
      <c r="DO25" s="653"/>
      <c r="DP25" s="653"/>
      <c r="DQ25" s="653"/>
      <c r="DR25" s="653"/>
      <c r="DS25" s="653"/>
      <c r="DT25" s="653"/>
      <c r="DU25" s="653"/>
      <c r="DV25" s="654"/>
      <c r="DW25" s="628">
        <v>22.2</v>
      </c>
      <c r="DX25" s="655"/>
      <c r="DY25" s="655"/>
      <c r="DZ25" s="655"/>
      <c r="EA25" s="655"/>
      <c r="EB25" s="655"/>
      <c r="EC25" s="656"/>
    </row>
    <row r="26" spans="2:133" ht="11.25" customHeight="1" x14ac:dyDescent="0.15">
      <c r="B26" s="620" t="s">
        <v>282</v>
      </c>
      <c r="C26" s="621"/>
      <c r="D26" s="621"/>
      <c r="E26" s="621"/>
      <c r="F26" s="621"/>
      <c r="G26" s="621"/>
      <c r="H26" s="621"/>
      <c r="I26" s="621"/>
      <c r="J26" s="621"/>
      <c r="K26" s="621"/>
      <c r="L26" s="621"/>
      <c r="M26" s="621"/>
      <c r="N26" s="621"/>
      <c r="O26" s="621"/>
      <c r="P26" s="621"/>
      <c r="Q26" s="622"/>
      <c r="R26" s="623" t="s">
        <v>122</v>
      </c>
      <c r="S26" s="624"/>
      <c r="T26" s="624"/>
      <c r="U26" s="624"/>
      <c r="V26" s="624"/>
      <c r="W26" s="624"/>
      <c r="X26" s="624"/>
      <c r="Y26" s="625"/>
      <c r="Z26" s="626" t="s">
        <v>122</v>
      </c>
      <c r="AA26" s="626"/>
      <c r="AB26" s="626"/>
      <c r="AC26" s="626"/>
      <c r="AD26" s="627" t="s">
        <v>122</v>
      </c>
      <c r="AE26" s="627"/>
      <c r="AF26" s="627"/>
      <c r="AG26" s="627"/>
      <c r="AH26" s="627"/>
      <c r="AI26" s="627"/>
      <c r="AJ26" s="627"/>
      <c r="AK26" s="627"/>
      <c r="AL26" s="628" t="s">
        <v>122</v>
      </c>
      <c r="AM26" s="629"/>
      <c r="AN26" s="629"/>
      <c r="AO26" s="630"/>
      <c r="AP26" s="620" t="s">
        <v>283</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284</v>
      </c>
      <c r="CE26" s="621"/>
      <c r="CF26" s="621"/>
      <c r="CG26" s="621"/>
      <c r="CH26" s="621"/>
      <c r="CI26" s="621"/>
      <c r="CJ26" s="621"/>
      <c r="CK26" s="621"/>
      <c r="CL26" s="621"/>
      <c r="CM26" s="621"/>
      <c r="CN26" s="621"/>
      <c r="CO26" s="621"/>
      <c r="CP26" s="621"/>
      <c r="CQ26" s="622"/>
      <c r="CR26" s="623">
        <v>558874</v>
      </c>
      <c r="CS26" s="624"/>
      <c r="CT26" s="624"/>
      <c r="CU26" s="624"/>
      <c r="CV26" s="624"/>
      <c r="CW26" s="624"/>
      <c r="CX26" s="624"/>
      <c r="CY26" s="625"/>
      <c r="CZ26" s="628">
        <v>7.5</v>
      </c>
      <c r="DA26" s="655"/>
      <c r="DB26" s="655"/>
      <c r="DC26" s="658"/>
      <c r="DD26" s="632">
        <v>531740</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5"/>
      <c r="DY26" s="655"/>
      <c r="DZ26" s="655"/>
      <c r="EA26" s="655"/>
      <c r="EB26" s="655"/>
      <c r="EC26" s="656"/>
    </row>
    <row r="27" spans="2:133" ht="11.25" customHeight="1" x14ac:dyDescent="0.15">
      <c r="B27" s="620" t="s">
        <v>285</v>
      </c>
      <c r="C27" s="621"/>
      <c r="D27" s="621"/>
      <c r="E27" s="621"/>
      <c r="F27" s="621"/>
      <c r="G27" s="621"/>
      <c r="H27" s="621"/>
      <c r="I27" s="621"/>
      <c r="J27" s="621"/>
      <c r="K27" s="621"/>
      <c r="L27" s="621"/>
      <c r="M27" s="621"/>
      <c r="N27" s="621"/>
      <c r="O27" s="621"/>
      <c r="P27" s="621"/>
      <c r="Q27" s="622"/>
      <c r="R27" s="623">
        <v>31651</v>
      </c>
      <c r="S27" s="624"/>
      <c r="T27" s="624"/>
      <c r="U27" s="624"/>
      <c r="V27" s="624"/>
      <c r="W27" s="624"/>
      <c r="X27" s="624"/>
      <c r="Y27" s="625"/>
      <c r="Z27" s="626">
        <v>0.4</v>
      </c>
      <c r="AA27" s="626"/>
      <c r="AB27" s="626"/>
      <c r="AC27" s="626"/>
      <c r="AD27" s="627" t="s">
        <v>122</v>
      </c>
      <c r="AE27" s="627"/>
      <c r="AF27" s="627"/>
      <c r="AG27" s="627"/>
      <c r="AH27" s="627"/>
      <c r="AI27" s="627"/>
      <c r="AJ27" s="627"/>
      <c r="AK27" s="627"/>
      <c r="AL27" s="628" t="s">
        <v>122</v>
      </c>
      <c r="AM27" s="629"/>
      <c r="AN27" s="629"/>
      <c r="AO27" s="630"/>
      <c r="AP27" s="620" t="s">
        <v>286</v>
      </c>
      <c r="AQ27" s="621"/>
      <c r="AR27" s="621"/>
      <c r="AS27" s="621"/>
      <c r="AT27" s="621"/>
      <c r="AU27" s="621"/>
      <c r="AV27" s="621"/>
      <c r="AW27" s="621"/>
      <c r="AX27" s="621"/>
      <c r="AY27" s="621"/>
      <c r="AZ27" s="621"/>
      <c r="BA27" s="621"/>
      <c r="BB27" s="621"/>
      <c r="BC27" s="621"/>
      <c r="BD27" s="621"/>
      <c r="BE27" s="621"/>
      <c r="BF27" s="622"/>
      <c r="BG27" s="623">
        <v>517881</v>
      </c>
      <c r="BH27" s="624"/>
      <c r="BI27" s="624"/>
      <c r="BJ27" s="624"/>
      <c r="BK27" s="624"/>
      <c r="BL27" s="624"/>
      <c r="BM27" s="624"/>
      <c r="BN27" s="625"/>
      <c r="BO27" s="626">
        <v>100</v>
      </c>
      <c r="BP27" s="626"/>
      <c r="BQ27" s="626"/>
      <c r="BR27" s="626"/>
      <c r="BS27" s="627" t="s">
        <v>122</v>
      </c>
      <c r="BT27" s="627"/>
      <c r="BU27" s="627"/>
      <c r="BV27" s="627"/>
      <c r="BW27" s="627"/>
      <c r="BX27" s="627"/>
      <c r="BY27" s="627"/>
      <c r="BZ27" s="627"/>
      <c r="CA27" s="627"/>
      <c r="CB27" s="631"/>
      <c r="CD27" s="620" t="s">
        <v>287</v>
      </c>
      <c r="CE27" s="621"/>
      <c r="CF27" s="621"/>
      <c r="CG27" s="621"/>
      <c r="CH27" s="621"/>
      <c r="CI27" s="621"/>
      <c r="CJ27" s="621"/>
      <c r="CK27" s="621"/>
      <c r="CL27" s="621"/>
      <c r="CM27" s="621"/>
      <c r="CN27" s="621"/>
      <c r="CO27" s="621"/>
      <c r="CP27" s="621"/>
      <c r="CQ27" s="622"/>
      <c r="CR27" s="623">
        <v>954332</v>
      </c>
      <c r="CS27" s="653"/>
      <c r="CT27" s="653"/>
      <c r="CU27" s="653"/>
      <c r="CV27" s="653"/>
      <c r="CW27" s="653"/>
      <c r="CX27" s="653"/>
      <c r="CY27" s="654"/>
      <c r="CZ27" s="628">
        <v>12.8</v>
      </c>
      <c r="DA27" s="655"/>
      <c r="DB27" s="655"/>
      <c r="DC27" s="658"/>
      <c r="DD27" s="632">
        <v>373839</v>
      </c>
      <c r="DE27" s="653"/>
      <c r="DF27" s="653"/>
      <c r="DG27" s="653"/>
      <c r="DH27" s="653"/>
      <c r="DI27" s="653"/>
      <c r="DJ27" s="653"/>
      <c r="DK27" s="654"/>
      <c r="DL27" s="632">
        <v>286427</v>
      </c>
      <c r="DM27" s="653"/>
      <c r="DN27" s="653"/>
      <c r="DO27" s="653"/>
      <c r="DP27" s="653"/>
      <c r="DQ27" s="653"/>
      <c r="DR27" s="653"/>
      <c r="DS27" s="653"/>
      <c r="DT27" s="653"/>
      <c r="DU27" s="653"/>
      <c r="DV27" s="654"/>
      <c r="DW27" s="628">
        <v>6.6</v>
      </c>
      <c r="DX27" s="655"/>
      <c r="DY27" s="655"/>
      <c r="DZ27" s="655"/>
      <c r="EA27" s="655"/>
      <c r="EB27" s="655"/>
      <c r="EC27" s="656"/>
    </row>
    <row r="28" spans="2:133" ht="11.25" customHeight="1" x14ac:dyDescent="0.15">
      <c r="B28" s="620" t="s">
        <v>288</v>
      </c>
      <c r="C28" s="621"/>
      <c r="D28" s="621"/>
      <c r="E28" s="621"/>
      <c r="F28" s="621"/>
      <c r="G28" s="621"/>
      <c r="H28" s="621"/>
      <c r="I28" s="621"/>
      <c r="J28" s="621"/>
      <c r="K28" s="621"/>
      <c r="L28" s="621"/>
      <c r="M28" s="621"/>
      <c r="N28" s="621"/>
      <c r="O28" s="621"/>
      <c r="P28" s="621"/>
      <c r="Q28" s="622"/>
      <c r="R28" s="623">
        <v>74145</v>
      </c>
      <c r="S28" s="624"/>
      <c r="T28" s="624"/>
      <c r="U28" s="624"/>
      <c r="V28" s="624"/>
      <c r="W28" s="624"/>
      <c r="X28" s="624"/>
      <c r="Y28" s="625"/>
      <c r="Z28" s="626">
        <v>1</v>
      </c>
      <c r="AA28" s="626"/>
      <c r="AB28" s="626"/>
      <c r="AC28" s="626"/>
      <c r="AD28" s="627">
        <v>18657</v>
      </c>
      <c r="AE28" s="627"/>
      <c r="AF28" s="627"/>
      <c r="AG28" s="627"/>
      <c r="AH28" s="627"/>
      <c r="AI28" s="627"/>
      <c r="AJ28" s="627"/>
      <c r="AK28" s="627"/>
      <c r="AL28" s="628">
        <v>0.4</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289</v>
      </c>
      <c r="CE28" s="621"/>
      <c r="CF28" s="621"/>
      <c r="CG28" s="621"/>
      <c r="CH28" s="621"/>
      <c r="CI28" s="621"/>
      <c r="CJ28" s="621"/>
      <c r="CK28" s="621"/>
      <c r="CL28" s="621"/>
      <c r="CM28" s="621"/>
      <c r="CN28" s="621"/>
      <c r="CO28" s="621"/>
      <c r="CP28" s="621"/>
      <c r="CQ28" s="622"/>
      <c r="CR28" s="623">
        <v>1021847</v>
      </c>
      <c r="CS28" s="624"/>
      <c r="CT28" s="624"/>
      <c r="CU28" s="624"/>
      <c r="CV28" s="624"/>
      <c r="CW28" s="624"/>
      <c r="CX28" s="624"/>
      <c r="CY28" s="625"/>
      <c r="CZ28" s="628">
        <v>13.7</v>
      </c>
      <c r="DA28" s="655"/>
      <c r="DB28" s="655"/>
      <c r="DC28" s="658"/>
      <c r="DD28" s="632">
        <v>978463</v>
      </c>
      <c r="DE28" s="624"/>
      <c r="DF28" s="624"/>
      <c r="DG28" s="624"/>
      <c r="DH28" s="624"/>
      <c r="DI28" s="624"/>
      <c r="DJ28" s="624"/>
      <c r="DK28" s="625"/>
      <c r="DL28" s="632">
        <v>978463</v>
      </c>
      <c r="DM28" s="624"/>
      <c r="DN28" s="624"/>
      <c r="DO28" s="624"/>
      <c r="DP28" s="624"/>
      <c r="DQ28" s="624"/>
      <c r="DR28" s="624"/>
      <c r="DS28" s="624"/>
      <c r="DT28" s="624"/>
      <c r="DU28" s="624"/>
      <c r="DV28" s="625"/>
      <c r="DW28" s="628">
        <v>22.6</v>
      </c>
      <c r="DX28" s="655"/>
      <c r="DY28" s="655"/>
      <c r="DZ28" s="655"/>
      <c r="EA28" s="655"/>
      <c r="EB28" s="655"/>
      <c r="EC28" s="656"/>
    </row>
    <row r="29" spans="2:133" ht="11.25" customHeight="1" x14ac:dyDescent="0.15">
      <c r="B29" s="620" t="s">
        <v>290</v>
      </c>
      <c r="C29" s="621"/>
      <c r="D29" s="621"/>
      <c r="E29" s="621"/>
      <c r="F29" s="621"/>
      <c r="G29" s="621"/>
      <c r="H29" s="621"/>
      <c r="I29" s="621"/>
      <c r="J29" s="621"/>
      <c r="K29" s="621"/>
      <c r="L29" s="621"/>
      <c r="M29" s="621"/>
      <c r="N29" s="621"/>
      <c r="O29" s="621"/>
      <c r="P29" s="621"/>
      <c r="Q29" s="622"/>
      <c r="R29" s="623">
        <v>15208</v>
      </c>
      <c r="S29" s="624"/>
      <c r="T29" s="624"/>
      <c r="U29" s="624"/>
      <c r="V29" s="624"/>
      <c r="W29" s="624"/>
      <c r="X29" s="624"/>
      <c r="Y29" s="625"/>
      <c r="Z29" s="626">
        <v>0.2</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291</v>
      </c>
      <c r="CE29" s="662"/>
      <c r="CF29" s="620" t="s">
        <v>66</v>
      </c>
      <c r="CG29" s="621"/>
      <c r="CH29" s="621"/>
      <c r="CI29" s="621"/>
      <c r="CJ29" s="621"/>
      <c r="CK29" s="621"/>
      <c r="CL29" s="621"/>
      <c r="CM29" s="621"/>
      <c r="CN29" s="621"/>
      <c r="CO29" s="621"/>
      <c r="CP29" s="621"/>
      <c r="CQ29" s="622"/>
      <c r="CR29" s="623">
        <v>1021514</v>
      </c>
      <c r="CS29" s="653"/>
      <c r="CT29" s="653"/>
      <c r="CU29" s="653"/>
      <c r="CV29" s="653"/>
      <c r="CW29" s="653"/>
      <c r="CX29" s="653"/>
      <c r="CY29" s="654"/>
      <c r="CZ29" s="628">
        <v>13.7</v>
      </c>
      <c r="DA29" s="655"/>
      <c r="DB29" s="655"/>
      <c r="DC29" s="658"/>
      <c r="DD29" s="632">
        <v>978130</v>
      </c>
      <c r="DE29" s="653"/>
      <c r="DF29" s="653"/>
      <c r="DG29" s="653"/>
      <c r="DH29" s="653"/>
      <c r="DI29" s="653"/>
      <c r="DJ29" s="653"/>
      <c r="DK29" s="654"/>
      <c r="DL29" s="632">
        <v>978130</v>
      </c>
      <c r="DM29" s="653"/>
      <c r="DN29" s="653"/>
      <c r="DO29" s="653"/>
      <c r="DP29" s="653"/>
      <c r="DQ29" s="653"/>
      <c r="DR29" s="653"/>
      <c r="DS29" s="653"/>
      <c r="DT29" s="653"/>
      <c r="DU29" s="653"/>
      <c r="DV29" s="654"/>
      <c r="DW29" s="628">
        <v>22.6</v>
      </c>
      <c r="DX29" s="655"/>
      <c r="DY29" s="655"/>
      <c r="DZ29" s="655"/>
      <c r="EA29" s="655"/>
      <c r="EB29" s="655"/>
      <c r="EC29" s="656"/>
    </row>
    <row r="30" spans="2:133" ht="11.25" customHeight="1" x14ac:dyDescent="0.15">
      <c r="B30" s="620" t="s">
        <v>292</v>
      </c>
      <c r="C30" s="621"/>
      <c r="D30" s="621"/>
      <c r="E30" s="621"/>
      <c r="F30" s="621"/>
      <c r="G30" s="621"/>
      <c r="H30" s="621"/>
      <c r="I30" s="621"/>
      <c r="J30" s="621"/>
      <c r="K30" s="621"/>
      <c r="L30" s="621"/>
      <c r="M30" s="621"/>
      <c r="N30" s="621"/>
      <c r="O30" s="621"/>
      <c r="P30" s="621"/>
      <c r="Q30" s="622"/>
      <c r="R30" s="623">
        <v>822152</v>
      </c>
      <c r="S30" s="624"/>
      <c r="T30" s="624"/>
      <c r="U30" s="624"/>
      <c r="V30" s="624"/>
      <c r="W30" s="624"/>
      <c r="X30" s="624"/>
      <c r="Y30" s="625"/>
      <c r="Z30" s="626">
        <v>10.8</v>
      </c>
      <c r="AA30" s="626"/>
      <c r="AB30" s="626"/>
      <c r="AC30" s="626"/>
      <c r="AD30" s="627" t="s">
        <v>122</v>
      </c>
      <c r="AE30" s="627"/>
      <c r="AF30" s="627"/>
      <c r="AG30" s="627"/>
      <c r="AH30" s="627"/>
      <c r="AI30" s="627"/>
      <c r="AJ30" s="627"/>
      <c r="AK30" s="627"/>
      <c r="AL30" s="628" t="s">
        <v>122</v>
      </c>
      <c r="AM30" s="629"/>
      <c r="AN30" s="629"/>
      <c r="AO30" s="630"/>
      <c r="AP30" s="605" t="s">
        <v>210</v>
      </c>
      <c r="AQ30" s="606"/>
      <c r="AR30" s="606"/>
      <c r="AS30" s="606"/>
      <c r="AT30" s="606"/>
      <c r="AU30" s="606"/>
      <c r="AV30" s="606"/>
      <c r="AW30" s="606"/>
      <c r="AX30" s="606"/>
      <c r="AY30" s="606"/>
      <c r="AZ30" s="606"/>
      <c r="BA30" s="606"/>
      <c r="BB30" s="606"/>
      <c r="BC30" s="606"/>
      <c r="BD30" s="606"/>
      <c r="BE30" s="606"/>
      <c r="BF30" s="607"/>
      <c r="BG30" s="605" t="s">
        <v>293</v>
      </c>
      <c r="BH30" s="659"/>
      <c r="BI30" s="659"/>
      <c r="BJ30" s="659"/>
      <c r="BK30" s="659"/>
      <c r="BL30" s="659"/>
      <c r="BM30" s="659"/>
      <c r="BN30" s="659"/>
      <c r="BO30" s="659"/>
      <c r="BP30" s="659"/>
      <c r="BQ30" s="660"/>
      <c r="BR30" s="605" t="s">
        <v>294</v>
      </c>
      <c r="BS30" s="659"/>
      <c r="BT30" s="659"/>
      <c r="BU30" s="659"/>
      <c r="BV30" s="659"/>
      <c r="BW30" s="659"/>
      <c r="BX30" s="659"/>
      <c r="BY30" s="659"/>
      <c r="BZ30" s="659"/>
      <c r="CA30" s="659"/>
      <c r="CB30" s="660"/>
      <c r="CD30" s="663"/>
      <c r="CE30" s="664"/>
      <c r="CF30" s="620" t="s">
        <v>295</v>
      </c>
      <c r="CG30" s="621"/>
      <c r="CH30" s="621"/>
      <c r="CI30" s="621"/>
      <c r="CJ30" s="621"/>
      <c r="CK30" s="621"/>
      <c r="CL30" s="621"/>
      <c r="CM30" s="621"/>
      <c r="CN30" s="621"/>
      <c r="CO30" s="621"/>
      <c r="CP30" s="621"/>
      <c r="CQ30" s="622"/>
      <c r="CR30" s="623">
        <v>987244</v>
      </c>
      <c r="CS30" s="624"/>
      <c r="CT30" s="624"/>
      <c r="CU30" s="624"/>
      <c r="CV30" s="624"/>
      <c r="CW30" s="624"/>
      <c r="CX30" s="624"/>
      <c r="CY30" s="625"/>
      <c r="CZ30" s="628">
        <v>13.2</v>
      </c>
      <c r="DA30" s="655"/>
      <c r="DB30" s="655"/>
      <c r="DC30" s="658"/>
      <c r="DD30" s="632">
        <v>947980</v>
      </c>
      <c r="DE30" s="624"/>
      <c r="DF30" s="624"/>
      <c r="DG30" s="624"/>
      <c r="DH30" s="624"/>
      <c r="DI30" s="624"/>
      <c r="DJ30" s="624"/>
      <c r="DK30" s="625"/>
      <c r="DL30" s="632">
        <v>947980</v>
      </c>
      <c r="DM30" s="624"/>
      <c r="DN30" s="624"/>
      <c r="DO30" s="624"/>
      <c r="DP30" s="624"/>
      <c r="DQ30" s="624"/>
      <c r="DR30" s="624"/>
      <c r="DS30" s="624"/>
      <c r="DT30" s="624"/>
      <c r="DU30" s="624"/>
      <c r="DV30" s="625"/>
      <c r="DW30" s="628">
        <v>21.9</v>
      </c>
      <c r="DX30" s="655"/>
      <c r="DY30" s="655"/>
      <c r="DZ30" s="655"/>
      <c r="EA30" s="655"/>
      <c r="EB30" s="655"/>
      <c r="EC30" s="656"/>
    </row>
    <row r="31" spans="2:133" ht="11.25" customHeight="1" x14ac:dyDescent="0.15">
      <c r="B31" s="636" t="s">
        <v>296</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297</v>
      </c>
      <c r="AQ31" s="672"/>
      <c r="AR31" s="672"/>
      <c r="AS31" s="672"/>
      <c r="AT31" s="677" t="s">
        <v>298</v>
      </c>
      <c r="AU31" s="206"/>
      <c r="AV31" s="206"/>
      <c r="AW31" s="206"/>
      <c r="AX31" s="609" t="s">
        <v>176</v>
      </c>
      <c r="AY31" s="610"/>
      <c r="AZ31" s="610"/>
      <c r="BA31" s="610"/>
      <c r="BB31" s="610"/>
      <c r="BC31" s="610"/>
      <c r="BD31" s="610"/>
      <c r="BE31" s="610"/>
      <c r="BF31" s="611"/>
      <c r="BG31" s="670">
        <v>99.1</v>
      </c>
      <c r="BH31" s="667"/>
      <c r="BI31" s="667"/>
      <c r="BJ31" s="667"/>
      <c r="BK31" s="667"/>
      <c r="BL31" s="667"/>
      <c r="BM31" s="618">
        <v>97.1</v>
      </c>
      <c r="BN31" s="667"/>
      <c r="BO31" s="667"/>
      <c r="BP31" s="667"/>
      <c r="BQ31" s="668"/>
      <c r="BR31" s="670">
        <v>99.1</v>
      </c>
      <c r="BS31" s="667"/>
      <c r="BT31" s="667"/>
      <c r="BU31" s="667"/>
      <c r="BV31" s="667"/>
      <c r="BW31" s="667"/>
      <c r="BX31" s="618">
        <v>97.5</v>
      </c>
      <c r="BY31" s="667"/>
      <c r="BZ31" s="667"/>
      <c r="CA31" s="667"/>
      <c r="CB31" s="668"/>
      <c r="CD31" s="663"/>
      <c r="CE31" s="664"/>
      <c r="CF31" s="620" t="s">
        <v>299</v>
      </c>
      <c r="CG31" s="621"/>
      <c r="CH31" s="621"/>
      <c r="CI31" s="621"/>
      <c r="CJ31" s="621"/>
      <c r="CK31" s="621"/>
      <c r="CL31" s="621"/>
      <c r="CM31" s="621"/>
      <c r="CN31" s="621"/>
      <c r="CO31" s="621"/>
      <c r="CP31" s="621"/>
      <c r="CQ31" s="622"/>
      <c r="CR31" s="623">
        <v>34270</v>
      </c>
      <c r="CS31" s="653"/>
      <c r="CT31" s="653"/>
      <c r="CU31" s="653"/>
      <c r="CV31" s="653"/>
      <c r="CW31" s="653"/>
      <c r="CX31" s="653"/>
      <c r="CY31" s="654"/>
      <c r="CZ31" s="628">
        <v>0.5</v>
      </c>
      <c r="DA31" s="655"/>
      <c r="DB31" s="655"/>
      <c r="DC31" s="658"/>
      <c r="DD31" s="632">
        <v>30150</v>
      </c>
      <c r="DE31" s="653"/>
      <c r="DF31" s="653"/>
      <c r="DG31" s="653"/>
      <c r="DH31" s="653"/>
      <c r="DI31" s="653"/>
      <c r="DJ31" s="653"/>
      <c r="DK31" s="654"/>
      <c r="DL31" s="632">
        <v>30150</v>
      </c>
      <c r="DM31" s="653"/>
      <c r="DN31" s="653"/>
      <c r="DO31" s="653"/>
      <c r="DP31" s="653"/>
      <c r="DQ31" s="653"/>
      <c r="DR31" s="653"/>
      <c r="DS31" s="653"/>
      <c r="DT31" s="653"/>
      <c r="DU31" s="653"/>
      <c r="DV31" s="654"/>
      <c r="DW31" s="628">
        <v>0.7</v>
      </c>
      <c r="DX31" s="655"/>
      <c r="DY31" s="655"/>
      <c r="DZ31" s="655"/>
      <c r="EA31" s="655"/>
      <c r="EB31" s="655"/>
      <c r="EC31" s="656"/>
    </row>
    <row r="32" spans="2:133" ht="11.25" customHeight="1" x14ac:dyDescent="0.15">
      <c r="B32" s="620" t="s">
        <v>300</v>
      </c>
      <c r="C32" s="621"/>
      <c r="D32" s="621"/>
      <c r="E32" s="621"/>
      <c r="F32" s="621"/>
      <c r="G32" s="621"/>
      <c r="H32" s="621"/>
      <c r="I32" s="621"/>
      <c r="J32" s="621"/>
      <c r="K32" s="621"/>
      <c r="L32" s="621"/>
      <c r="M32" s="621"/>
      <c r="N32" s="621"/>
      <c r="O32" s="621"/>
      <c r="P32" s="621"/>
      <c r="Q32" s="622"/>
      <c r="R32" s="623">
        <v>477166</v>
      </c>
      <c r="S32" s="624"/>
      <c r="T32" s="624"/>
      <c r="U32" s="624"/>
      <c r="V32" s="624"/>
      <c r="W32" s="624"/>
      <c r="X32" s="624"/>
      <c r="Y32" s="625"/>
      <c r="Z32" s="626">
        <v>6.3</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02" t="s">
        <v>301</v>
      </c>
      <c r="AX32" s="620" t="s">
        <v>302</v>
      </c>
      <c r="AY32" s="621"/>
      <c r="AZ32" s="621"/>
      <c r="BA32" s="621"/>
      <c r="BB32" s="621"/>
      <c r="BC32" s="621"/>
      <c r="BD32" s="621"/>
      <c r="BE32" s="621"/>
      <c r="BF32" s="622"/>
      <c r="BG32" s="680">
        <v>99.3</v>
      </c>
      <c r="BH32" s="653"/>
      <c r="BI32" s="653"/>
      <c r="BJ32" s="653"/>
      <c r="BK32" s="653"/>
      <c r="BL32" s="653"/>
      <c r="BM32" s="629">
        <v>98.2</v>
      </c>
      <c r="BN32" s="653"/>
      <c r="BO32" s="653"/>
      <c r="BP32" s="653"/>
      <c r="BQ32" s="669"/>
      <c r="BR32" s="680">
        <v>99.3</v>
      </c>
      <c r="BS32" s="653"/>
      <c r="BT32" s="653"/>
      <c r="BU32" s="653"/>
      <c r="BV32" s="653"/>
      <c r="BW32" s="653"/>
      <c r="BX32" s="629">
        <v>98.2</v>
      </c>
      <c r="BY32" s="653"/>
      <c r="BZ32" s="653"/>
      <c r="CA32" s="653"/>
      <c r="CB32" s="669"/>
      <c r="CD32" s="665"/>
      <c r="CE32" s="666"/>
      <c r="CF32" s="620" t="s">
        <v>303</v>
      </c>
      <c r="CG32" s="621"/>
      <c r="CH32" s="621"/>
      <c r="CI32" s="621"/>
      <c r="CJ32" s="621"/>
      <c r="CK32" s="621"/>
      <c r="CL32" s="621"/>
      <c r="CM32" s="621"/>
      <c r="CN32" s="621"/>
      <c r="CO32" s="621"/>
      <c r="CP32" s="621"/>
      <c r="CQ32" s="622"/>
      <c r="CR32" s="623">
        <v>333</v>
      </c>
      <c r="CS32" s="624"/>
      <c r="CT32" s="624"/>
      <c r="CU32" s="624"/>
      <c r="CV32" s="624"/>
      <c r="CW32" s="624"/>
      <c r="CX32" s="624"/>
      <c r="CY32" s="625"/>
      <c r="CZ32" s="628">
        <v>0</v>
      </c>
      <c r="DA32" s="655"/>
      <c r="DB32" s="655"/>
      <c r="DC32" s="658"/>
      <c r="DD32" s="632">
        <v>333</v>
      </c>
      <c r="DE32" s="624"/>
      <c r="DF32" s="624"/>
      <c r="DG32" s="624"/>
      <c r="DH32" s="624"/>
      <c r="DI32" s="624"/>
      <c r="DJ32" s="624"/>
      <c r="DK32" s="625"/>
      <c r="DL32" s="632">
        <v>333</v>
      </c>
      <c r="DM32" s="624"/>
      <c r="DN32" s="624"/>
      <c r="DO32" s="624"/>
      <c r="DP32" s="624"/>
      <c r="DQ32" s="624"/>
      <c r="DR32" s="624"/>
      <c r="DS32" s="624"/>
      <c r="DT32" s="624"/>
      <c r="DU32" s="624"/>
      <c r="DV32" s="625"/>
      <c r="DW32" s="628">
        <v>0</v>
      </c>
      <c r="DX32" s="655"/>
      <c r="DY32" s="655"/>
      <c r="DZ32" s="655"/>
      <c r="EA32" s="655"/>
      <c r="EB32" s="655"/>
      <c r="EC32" s="656"/>
    </row>
    <row r="33" spans="2:133" ht="11.25" customHeight="1" x14ac:dyDescent="0.15">
      <c r="B33" s="620" t="s">
        <v>304</v>
      </c>
      <c r="C33" s="621"/>
      <c r="D33" s="621"/>
      <c r="E33" s="621"/>
      <c r="F33" s="621"/>
      <c r="G33" s="621"/>
      <c r="H33" s="621"/>
      <c r="I33" s="621"/>
      <c r="J33" s="621"/>
      <c r="K33" s="621"/>
      <c r="L33" s="621"/>
      <c r="M33" s="621"/>
      <c r="N33" s="621"/>
      <c r="O33" s="621"/>
      <c r="P33" s="621"/>
      <c r="Q33" s="622"/>
      <c r="R33" s="623">
        <v>8682</v>
      </c>
      <c r="S33" s="624"/>
      <c r="T33" s="624"/>
      <c r="U33" s="624"/>
      <c r="V33" s="624"/>
      <c r="W33" s="624"/>
      <c r="X33" s="624"/>
      <c r="Y33" s="625"/>
      <c r="Z33" s="626">
        <v>0.1</v>
      </c>
      <c r="AA33" s="626"/>
      <c r="AB33" s="626"/>
      <c r="AC33" s="626"/>
      <c r="AD33" s="627">
        <v>1667</v>
      </c>
      <c r="AE33" s="627"/>
      <c r="AF33" s="627"/>
      <c r="AG33" s="627"/>
      <c r="AH33" s="627"/>
      <c r="AI33" s="627"/>
      <c r="AJ33" s="627"/>
      <c r="AK33" s="627"/>
      <c r="AL33" s="628">
        <v>0</v>
      </c>
      <c r="AM33" s="629"/>
      <c r="AN33" s="629"/>
      <c r="AO33" s="630"/>
      <c r="AP33" s="675"/>
      <c r="AQ33" s="676"/>
      <c r="AR33" s="676"/>
      <c r="AS33" s="676"/>
      <c r="AT33" s="679"/>
      <c r="AU33" s="207"/>
      <c r="AV33" s="207"/>
      <c r="AW33" s="207"/>
      <c r="AX33" s="644" t="s">
        <v>305</v>
      </c>
      <c r="AY33" s="645"/>
      <c r="AZ33" s="645"/>
      <c r="BA33" s="645"/>
      <c r="BB33" s="645"/>
      <c r="BC33" s="645"/>
      <c r="BD33" s="645"/>
      <c r="BE33" s="645"/>
      <c r="BF33" s="646"/>
      <c r="BG33" s="681">
        <v>98.7</v>
      </c>
      <c r="BH33" s="682"/>
      <c r="BI33" s="682"/>
      <c r="BJ33" s="682"/>
      <c r="BK33" s="682"/>
      <c r="BL33" s="682"/>
      <c r="BM33" s="683">
        <v>95.7</v>
      </c>
      <c r="BN33" s="682"/>
      <c r="BO33" s="682"/>
      <c r="BP33" s="682"/>
      <c r="BQ33" s="684"/>
      <c r="BR33" s="681">
        <v>98.7</v>
      </c>
      <c r="BS33" s="682"/>
      <c r="BT33" s="682"/>
      <c r="BU33" s="682"/>
      <c r="BV33" s="682"/>
      <c r="BW33" s="682"/>
      <c r="BX33" s="683">
        <v>96.3</v>
      </c>
      <c r="BY33" s="682"/>
      <c r="BZ33" s="682"/>
      <c r="CA33" s="682"/>
      <c r="CB33" s="684"/>
      <c r="CD33" s="620" t="s">
        <v>306</v>
      </c>
      <c r="CE33" s="621"/>
      <c r="CF33" s="621"/>
      <c r="CG33" s="621"/>
      <c r="CH33" s="621"/>
      <c r="CI33" s="621"/>
      <c r="CJ33" s="621"/>
      <c r="CK33" s="621"/>
      <c r="CL33" s="621"/>
      <c r="CM33" s="621"/>
      <c r="CN33" s="621"/>
      <c r="CO33" s="621"/>
      <c r="CP33" s="621"/>
      <c r="CQ33" s="622"/>
      <c r="CR33" s="623">
        <v>3387684</v>
      </c>
      <c r="CS33" s="653"/>
      <c r="CT33" s="653"/>
      <c r="CU33" s="653"/>
      <c r="CV33" s="653"/>
      <c r="CW33" s="653"/>
      <c r="CX33" s="653"/>
      <c r="CY33" s="654"/>
      <c r="CZ33" s="628">
        <v>45.3</v>
      </c>
      <c r="DA33" s="655"/>
      <c r="DB33" s="655"/>
      <c r="DC33" s="658"/>
      <c r="DD33" s="632">
        <v>2552821</v>
      </c>
      <c r="DE33" s="653"/>
      <c r="DF33" s="653"/>
      <c r="DG33" s="653"/>
      <c r="DH33" s="653"/>
      <c r="DI33" s="653"/>
      <c r="DJ33" s="653"/>
      <c r="DK33" s="654"/>
      <c r="DL33" s="632">
        <v>1830320</v>
      </c>
      <c r="DM33" s="653"/>
      <c r="DN33" s="653"/>
      <c r="DO33" s="653"/>
      <c r="DP33" s="653"/>
      <c r="DQ33" s="653"/>
      <c r="DR33" s="653"/>
      <c r="DS33" s="653"/>
      <c r="DT33" s="653"/>
      <c r="DU33" s="653"/>
      <c r="DV33" s="654"/>
      <c r="DW33" s="628">
        <v>42.4</v>
      </c>
      <c r="DX33" s="655"/>
      <c r="DY33" s="655"/>
      <c r="DZ33" s="655"/>
      <c r="EA33" s="655"/>
      <c r="EB33" s="655"/>
      <c r="EC33" s="656"/>
    </row>
    <row r="34" spans="2:133" ht="11.25" customHeight="1" x14ac:dyDescent="0.15">
      <c r="B34" s="620" t="s">
        <v>307</v>
      </c>
      <c r="C34" s="621"/>
      <c r="D34" s="621"/>
      <c r="E34" s="621"/>
      <c r="F34" s="621"/>
      <c r="G34" s="621"/>
      <c r="H34" s="621"/>
      <c r="I34" s="621"/>
      <c r="J34" s="621"/>
      <c r="K34" s="621"/>
      <c r="L34" s="621"/>
      <c r="M34" s="621"/>
      <c r="N34" s="621"/>
      <c r="O34" s="621"/>
      <c r="P34" s="621"/>
      <c r="Q34" s="622"/>
      <c r="R34" s="623">
        <v>26876</v>
      </c>
      <c r="S34" s="624"/>
      <c r="T34" s="624"/>
      <c r="U34" s="624"/>
      <c r="V34" s="624"/>
      <c r="W34" s="624"/>
      <c r="X34" s="624"/>
      <c r="Y34" s="625"/>
      <c r="Z34" s="626">
        <v>0.4</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308</v>
      </c>
      <c r="CE34" s="621"/>
      <c r="CF34" s="621"/>
      <c r="CG34" s="621"/>
      <c r="CH34" s="621"/>
      <c r="CI34" s="621"/>
      <c r="CJ34" s="621"/>
      <c r="CK34" s="621"/>
      <c r="CL34" s="621"/>
      <c r="CM34" s="621"/>
      <c r="CN34" s="621"/>
      <c r="CO34" s="621"/>
      <c r="CP34" s="621"/>
      <c r="CQ34" s="622"/>
      <c r="CR34" s="623">
        <v>982597</v>
      </c>
      <c r="CS34" s="624"/>
      <c r="CT34" s="624"/>
      <c r="CU34" s="624"/>
      <c r="CV34" s="624"/>
      <c r="CW34" s="624"/>
      <c r="CX34" s="624"/>
      <c r="CY34" s="625"/>
      <c r="CZ34" s="628">
        <v>13.1</v>
      </c>
      <c r="DA34" s="655"/>
      <c r="DB34" s="655"/>
      <c r="DC34" s="658"/>
      <c r="DD34" s="632">
        <v>753666</v>
      </c>
      <c r="DE34" s="624"/>
      <c r="DF34" s="624"/>
      <c r="DG34" s="624"/>
      <c r="DH34" s="624"/>
      <c r="DI34" s="624"/>
      <c r="DJ34" s="624"/>
      <c r="DK34" s="625"/>
      <c r="DL34" s="632">
        <v>631361</v>
      </c>
      <c r="DM34" s="624"/>
      <c r="DN34" s="624"/>
      <c r="DO34" s="624"/>
      <c r="DP34" s="624"/>
      <c r="DQ34" s="624"/>
      <c r="DR34" s="624"/>
      <c r="DS34" s="624"/>
      <c r="DT34" s="624"/>
      <c r="DU34" s="624"/>
      <c r="DV34" s="625"/>
      <c r="DW34" s="628">
        <v>14.6</v>
      </c>
      <c r="DX34" s="655"/>
      <c r="DY34" s="655"/>
      <c r="DZ34" s="655"/>
      <c r="EA34" s="655"/>
      <c r="EB34" s="655"/>
      <c r="EC34" s="656"/>
    </row>
    <row r="35" spans="2:133" ht="11.25" customHeight="1" x14ac:dyDescent="0.15">
      <c r="B35" s="620" t="s">
        <v>309</v>
      </c>
      <c r="C35" s="621"/>
      <c r="D35" s="621"/>
      <c r="E35" s="621"/>
      <c r="F35" s="621"/>
      <c r="G35" s="621"/>
      <c r="H35" s="621"/>
      <c r="I35" s="621"/>
      <c r="J35" s="621"/>
      <c r="K35" s="621"/>
      <c r="L35" s="621"/>
      <c r="M35" s="621"/>
      <c r="N35" s="621"/>
      <c r="O35" s="621"/>
      <c r="P35" s="621"/>
      <c r="Q35" s="622"/>
      <c r="R35" s="623">
        <v>526518</v>
      </c>
      <c r="S35" s="624"/>
      <c r="T35" s="624"/>
      <c r="U35" s="624"/>
      <c r="V35" s="624"/>
      <c r="W35" s="624"/>
      <c r="X35" s="624"/>
      <c r="Y35" s="625"/>
      <c r="Z35" s="626">
        <v>6.9</v>
      </c>
      <c r="AA35" s="626"/>
      <c r="AB35" s="626"/>
      <c r="AC35" s="626"/>
      <c r="AD35" s="627" t="s">
        <v>122</v>
      </c>
      <c r="AE35" s="627"/>
      <c r="AF35" s="627"/>
      <c r="AG35" s="627"/>
      <c r="AH35" s="627"/>
      <c r="AI35" s="627"/>
      <c r="AJ35" s="627"/>
      <c r="AK35" s="627"/>
      <c r="AL35" s="628" t="s">
        <v>122</v>
      </c>
      <c r="AM35" s="629"/>
      <c r="AN35" s="629"/>
      <c r="AO35" s="630"/>
      <c r="AP35" s="210"/>
      <c r="AQ35" s="605" t="s">
        <v>310</v>
      </c>
      <c r="AR35" s="606"/>
      <c r="AS35" s="606"/>
      <c r="AT35" s="606"/>
      <c r="AU35" s="606"/>
      <c r="AV35" s="606"/>
      <c r="AW35" s="606"/>
      <c r="AX35" s="606"/>
      <c r="AY35" s="606"/>
      <c r="AZ35" s="606"/>
      <c r="BA35" s="606"/>
      <c r="BB35" s="606"/>
      <c r="BC35" s="606"/>
      <c r="BD35" s="606"/>
      <c r="BE35" s="606"/>
      <c r="BF35" s="607"/>
      <c r="BG35" s="605" t="s">
        <v>311</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312</v>
      </c>
      <c r="CE35" s="621"/>
      <c r="CF35" s="621"/>
      <c r="CG35" s="621"/>
      <c r="CH35" s="621"/>
      <c r="CI35" s="621"/>
      <c r="CJ35" s="621"/>
      <c r="CK35" s="621"/>
      <c r="CL35" s="621"/>
      <c r="CM35" s="621"/>
      <c r="CN35" s="621"/>
      <c r="CO35" s="621"/>
      <c r="CP35" s="621"/>
      <c r="CQ35" s="622"/>
      <c r="CR35" s="623">
        <v>141192</v>
      </c>
      <c r="CS35" s="653"/>
      <c r="CT35" s="653"/>
      <c r="CU35" s="653"/>
      <c r="CV35" s="653"/>
      <c r="CW35" s="653"/>
      <c r="CX35" s="653"/>
      <c r="CY35" s="654"/>
      <c r="CZ35" s="628">
        <v>1.9</v>
      </c>
      <c r="DA35" s="655"/>
      <c r="DB35" s="655"/>
      <c r="DC35" s="658"/>
      <c r="DD35" s="632">
        <v>118672</v>
      </c>
      <c r="DE35" s="653"/>
      <c r="DF35" s="653"/>
      <c r="DG35" s="653"/>
      <c r="DH35" s="653"/>
      <c r="DI35" s="653"/>
      <c r="DJ35" s="653"/>
      <c r="DK35" s="654"/>
      <c r="DL35" s="632">
        <v>62728</v>
      </c>
      <c r="DM35" s="653"/>
      <c r="DN35" s="653"/>
      <c r="DO35" s="653"/>
      <c r="DP35" s="653"/>
      <c r="DQ35" s="653"/>
      <c r="DR35" s="653"/>
      <c r="DS35" s="653"/>
      <c r="DT35" s="653"/>
      <c r="DU35" s="653"/>
      <c r="DV35" s="654"/>
      <c r="DW35" s="628">
        <v>1.5</v>
      </c>
      <c r="DX35" s="655"/>
      <c r="DY35" s="655"/>
      <c r="DZ35" s="655"/>
      <c r="EA35" s="655"/>
      <c r="EB35" s="655"/>
      <c r="EC35" s="656"/>
    </row>
    <row r="36" spans="2:133" ht="11.25" customHeight="1" x14ac:dyDescent="0.15">
      <c r="B36" s="620" t="s">
        <v>313</v>
      </c>
      <c r="C36" s="621"/>
      <c r="D36" s="621"/>
      <c r="E36" s="621"/>
      <c r="F36" s="621"/>
      <c r="G36" s="621"/>
      <c r="H36" s="621"/>
      <c r="I36" s="621"/>
      <c r="J36" s="621"/>
      <c r="K36" s="621"/>
      <c r="L36" s="621"/>
      <c r="M36" s="621"/>
      <c r="N36" s="621"/>
      <c r="O36" s="621"/>
      <c r="P36" s="621"/>
      <c r="Q36" s="622"/>
      <c r="R36" s="623">
        <v>88898</v>
      </c>
      <c r="S36" s="624"/>
      <c r="T36" s="624"/>
      <c r="U36" s="624"/>
      <c r="V36" s="624"/>
      <c r="W36" s="624"/>
      <c r="X36" s="624"/>
      <c r="Y36" s="625"/>
      <c r="Z36" s="626">
        <v>1.2</v>
      </c>
      <c r="AA36" s="626"/>
      <c r="AB36" s="626"/>
      <c r="AC36" s="626"/>
      <c r="AD36" s="627" t="s">
        <v>122</v>
      </c>
      <c r="AE36" s="627"/>
      <c r="AF36" s="627"/>
      <c r="AG36" s="627"/>
      <c r="AH36" s="627"/>
      <c r="AI36" s="627"/>
      <c r="AJ36" s="627"/>
      <c r="AK36" s="627"/>
      <c r="AL36" s="628" t="s">
        <v>122</v>
      </c>
      <c r="AM36" s="629"/>
      <c r="AN36" s="629"/>
      <c r="AO36" s="630"/>
      <c r="AP36" s="210"/>
      <c r="AQ36" s="685" t="s">
        <v>314</v>
      </c>
      <c r="AR36" s="686"/>
      <c r="AS36" s="686"/>
      <c r="AT36" s="686"/>
      <c r="AU36" s="686"/>
      <c r="AV36" s="686"/>
      <c r="AW36" s="686"/>
      <c r="AX36" s="686"/>
      <c r="AY36" s="687"/>
      <c r="AZ36" s="612">
        <v>1078701</v>
      </c>
      <c r="BA36" s="613"/>
      <c r="BB36" s="613"/>
      <c r="BC36" s="613"/>
      <c r="BD36" s="613"/>
      <c r="BE36" s="613"/>
      <c r="BF36" s="688"/>
      <c r="BG36" s="609" t="s">
        <v>315</v>
      </c>
      <c r="BH36" s="610"/>
      <c r="BI36" s="610"/>
      <c r="BJ36" s="610"/>
      <c r="BK36" s="610"/>
      <c r="BL36" s="610"/>
      <c r="BM36" s="610"/>
      <c r="BN36" s="610"/>
      <c r="BO36" s="610"/>
      <c r="BP36" s="610"/>
      <c r="BQ36" s="610"/>
      <c r="BR36" s="610"/>
      <c r="BS36" s="610"/>
      <c r="BT36" s="610"/>
      <c r="BU36" s="611"/>
      <c r="BV36" s="612">
        <v>1079</v>
      </c>
      <c r="BW36" s="613"/>
      <c r="BX36" s="613"/>
      <c r="BY36" s="613"/>
      <c r="BZ36" s="613"/>
      <c r="CA36" s="613"/>
      <c r="CB36" s="688"/>
      <c r="CD36" s="620" t="s">
        <v>316</v>
      </c>
      <c r="CE36" s="621"/>
      <c r="CF36" s="621"/>
      <c r="CG36" s="621"/>
      <c r="CH36" s="621"/>
      <c r="CI36" s="621"/>
      <c r="CJ36" s="621"/>
      <c r="CK36" s="621"/>
      <c r="CL36" s="621"/>
      <c r="CM36" s="621"/>
      <c r="CN36" s="621"/>
      <c r="CO36" s="621"/>
      <c r="CP36" s="621"/>
      <c r="CQ36" s="622"/>
      <c r="CR36" s="623">
        <v>1540821</v>
      </c>
      <c r="CS36" s="624"/>
      <c r="CT36" s="624"/>
      <c r="CU36" s="624"/>
      <c r="CV36" s="624"/>
      <c r="CW36" s="624"/>
      <c r="CX36" s="624"/>
      <c r="CY36" s="625"/>
      <c r="CZ36" s="628">
        <v>20.6</v>
      </c>
      <c r="DA36" s="655"/>
      <c r="DB36" s="655"/>
      <c r="DC36" s="658"/>
      <c r="DD36" s="632">
        <v>1116323</v>
      </c>
      <c r="DE36" s="624"/>
      <c r="DF36" s="624"/>
      <c r="DG36" s="624"/>
      <c r="DH36" s="624"/>
      <c r="DI36" s="624"/>
      <c r="DJ36" s="624"/>
      <c r="DK36" s="625"/>
      <c r="DL36" s="632">
        <v>773646</v>
      </c>
      <c r="DM36" s="624"/>
      <c r="DN36" s="624"/>
      <c r="DO36" s="624"/>
      <c r="DP36" s="624"/>
      <c r="DQ36" s="624"/>
      <c r="DR36" s="624"/>
      <c r="DS36" s="624"/>
      <c r="DT36" s="624"/>
      <c r="DU36" s="624"/>
      <c r="DV36" s="625"/>
      <c r="DW36" s="628">
        <v>17.899999999999999</v>
      </c>
      <c r="DX36" s="655"/>
      <c r="DY36" s="655"/>
      <c r="DZ36" s="655"/>
      <c r="EA36" s="655"/>
      <c r="EB36" s="655"/>
      <c r="EC36" s="656"/>
    </row>
    <row r="37" spans="2:133" ht="11.25" customHeight="1" x14ac:dyDescent="0.15">
      <c r="B37" s="620" t="s">
        <v>317</v>
      </c>
      <c r="C37" s="621"/>
      <c r="D37" s="621"/>
      <c r="E37" s="621"/>
      <c r="F37" s="621"/>
      <c r="G37" s="621"/>
      <c r="H37" s="621"/>
      <c r="I37" s="621"/>
      <c r="J37" s="621"/>
      <c r="K37" s="621"/>
      <c r="L37" s="621"/>
      <c r="M37" s="621"/>
      <c r="N37" s="621"/>
      <c r="O37" s="621"/>
      <c r="P37" s="621"/>
      <c r="Q37" s="622"/>
      <c r="R37" s="623">
        <v>88338</v>
      </c>
      <c r="S37" s="624"/>
      <c r="T37" s="624"/>
      <c r="U37" s="624"/>
      <c r="V37" s="624"/>
      <c r="W37" s="624"/>
      <c r="X37" s="624"/>
      <c r="Y37" s="625"/>
      <c r="Z37" s="626">
        <v>1.2</v>
      </c>
      <c r="AA37" s="626"/>
      <c r="AB37" s="626"/>
      <c r="AC37" s="626"/>
      <c r="AD37" s="627">
        <v>513</v>
      </c>
      <c r="AE37" s="627"/>
      <c r="AF37" s="627"/>
      <c r="AG37" s="627"/>
      <c r="AH37" s="627"/>
      <c r="AI37" s="627"/>
      <c r="AJ37" s="627"/>
      <c r="AK37" s="627"/>
      <c r="AL37" s="628">
        <v>0</v>
      </c>
      <c r="AM37" s="629"/>
      <c r="AN37" s="629"/>
      <c r="AO37" s="630"/>
      <c r="AQ37" s="689" t="s">
        <v>318</v>
      </c>
      <c r="AR37" s="690"/>
      <c r="AS37" s="690"/>
      <c r="AT37" s="690"/>
      <c r="AU37" s="690"/>
      <c r="AV37" s="690"/>
      <c r="AW37" s="690"/>
      <c r="AX37" s="690"/>
      <c r="AY37" s="691"/>
      <c r="AZ37" s="623">
        <v>238688</v>
      </c>
      <c r="BA37" s="624"/>
      <c r="BB37" s="624"/>
      <c r="BC37" s="624"/>
      <c r="BD37" s="653"/>
      <c r="BE37" s="653"/>
      <c r="BF37" s="669"/>
      <c r="BG37" s="620" t="s">
        <v>319</v>
      </c>
      <c r="BH37" s="621"/>
      <c r="BI37" s="621"/>
      <c r="BJ37" s="621"/>
      <c r="BK37" s="621"/>
      <c r="BL37" s="621"/>
      <c r="BM37" s="621"/>
      <c r="BN37" s="621"/>
      <c r="BO37" s="621"/>
      <c r="BP37" s="621"/>
      <c r="BQ37" s="621"/>
      <c r="BR37" s="621"/>
      <c r="BS37" s="621"/>
      <c r="BT37" s="621"/>
      <c r="BU37" s="622"/>
      <c r="BV37" s="623">
        <v>-13690</v>
      </c>
      <c r="BW37" s="624"/>
      <c r="BX37" s="624"/>
      <c r="BY37" s="624"/>
      <c r="BZ37" s="624"/>
      <c r="CA37" s="624"/>
      <c r="CB37" s="633"/>
      <c r="CD37" s="620" t="s">
        <v>320</v>
      </c>
      <c r="CE37" s="621"/>
      <c r="CF37" s="621"/>
      <c r="CG37" s="621"/>
      <c r="CH37" s="621"/>
      <c r="CI37" s="621"/>
      <c r="CJ37" s="621"/>
      <c r="CK37" s="621"/>
      <c r="CL37" s="621"/>
      <c r="CM37" s="621"/>
      <c r="CN37" s="621"/>
      <c r="CO37" s="621"/>
      <c r="CP37" s="621"/>
      <c r="CQ37" s="622"/>
      <c r="CR37" s="623">
        <v>550944</v>
      </c>
      <c r="CS37" s="653"/>
      <c r="CT37" s="653"/>
      <c r="CU37" s="653"/>
      <c r="CV37" s="653"/>
      <c r="CW37" s="653"/>
      <c r="CX37" s="653"/>
      <c r="CY37" s="654"/>
      <c r="CZ37" s="628">
        <v>7.4</v>
      </c>
      <c r="DA37" s="655"/>
      <c r="DB37" s="655"/>
      <c r="DC37" s="658"/>
      <c r="DD37" s="632">
        <v>381239</v>
      </c>
      <c r="DE37" s="653"/>
      <c r="DF37" s="653"/>
      <c r="DG37" s="653"/>
      <c r="DH37" s="653"/>
      <c r="DI37" s="653"/>
      <c r="DJ37" s="653"/>
      <c r="DK37" s="654"/>
      <c r="DL37" s="632">
        <v>355509</v>
      </c>
      <c r="DM37" s="653"/>
      <c r="DN37" s="653"/>
      <c r="DO37" s="653"/>
      <c r="DP37" s="653"/>
      <c r="DQ37" s="653"/>
      <c r="DR37" s="653"/>
      <c r="DS37" s="653"/>
      <c r="DT37" s="653"/>
      <c r="DU37" s="653"/>
      <c r="DV37" s="654"/>
      <c r="DW37" s="628">
        <v>8.1999999999999993</v>
      </c>
      <c r="DX37" s="655"/>
      <c r="DY37" s="655"/>
      <c r="DZ37" s="655"/>
      <c r="EA37" s="655"/>
      <c r="EB37" s="655"/>
      <c r="EC37" s="656"/>
    </row>
    <row r="38" spans="2:133" ht="11.25" customHeight="1" x14ac:dyDescent="0.15">
      <c r="B38" s="620" t="s">
        <v>321</v>
      </c>
      <c r="C38" s="621"/>
      <c r="D38" s="621"/>
      <c r="E38" s="621"/>
      <c r="F38" s="621"/>
      <c r="G38" s="621"/>
      <c r="H38" s="621"/>
      <c r="I38" s="621"/>
      <c r="J38" s="621"/>
      <c r="K38" s="621"/>
      <c r="L38" s="621"/>
      <c r="M38" s="621"/>
      <c r="N38" s="621"/>
      <c r="O38" s="621"/>
      <c r="P38" s="621"/>
      <c r="Q38" s="622"/>
      <c r="R38" s="623">
        <v>674539</v>
      </c>
      <c r="S38" s="624"/>
      <c r="T38" s="624"/>
      <c r="U38" s="624"/>
      <c r="V38" s="624"/>
      <c r="W38" s="624"/>
      <c r="X38" s="624"/>
      <c r="Y38" s="625"/>
      <c r="Z38" s="626">
        <v>8.8000000000000007</v>
      </c>
      <c r="AA38" s="626"/>
      <c r="AB38" s="626"/>
      <c r="AC38" s="626"/>
      <c r="AD38" s="627" t="s">
        <v>122</v>
      </c>
      <c r="AE38" s="627"/>
      <c r="AF38" s="627"/>
      <c r="AG38" s="627"/>
      <c r="AH38" s="627"/>
      <c r="AI38" s="627"/>
      <c r="AJ38" s="627"/>
      <c r="AK38" s="627"/>
      <c r="AL38" s="628" t="s">
        <v>122</v>
      </c>
      <c r="AM38" s="629"/>
      <c r="AN38" s="629"/>
      <c r="AO38" s="630"/>
      <c r="AQ38" s="689" t="s">
        <v>322</v>
      </c>
      <c r="AR38" s="690"/>
      <c r="AS38" s="690"/>
      <c r="AT38" s="690"/>
      <c r="AU38" s="690"/>
      <c r="AV38" s="690"/>
      <c r="AW38" s="690"/>
      <c r="AX38" s="690"/>
      <c r="AY38" s="691"/>
      <c r="AZ38" s="623">
        <v>227147</v>
      </c>
      <c r="BA38" s="624"/>
      <c r="BB38" s="624"/>
      <c r="BC38" s="624"/>
      <c r="BD38" s="653"/>
      <c r="BE38" s="653"/>
      <c r="BF38" s="669"/>
      <c r="BG38" s="620" t="s">
        <v>323</v>
      </c>
      <c r="BH38" s="621"/>
      <c r="BI38" s="621"/>
      <c r="BJ38" s="621"/>
      <c r="BK38" s="621"/>
      <c r="BL38" s="621"/>
      <c r="BM38" s="621"/>
      <c r="BN38" s="621"/>
      <c r="BO38" s="621"/>
      <c r="BP38" s="621"/>
      <c r="BQ38" s="621"/>
      <c r="BR38" s="621"/>
      <c r="BS38" s="621"/>
      <c r="BT38" s="621"/>
      <c r="BU38" s="622"/>
      <c r="BV38" s="623">
        <v>74</v>
      </c>
      <c r="BW38" s="624"/>
      <c r="BX38" s="624"/>
      <c r="BY38" s="624"/>
      <c r="BZ38" s="624"/>
      <c r="CA38" s="624"/>
      <c r="CB38" s="633"/>
      <c r="CD38" s="620" t="s">
        <v>324</v>
      </c>
      <c r="CE38" s="621"/>
      <c r="CF38" s="621"/>
      <c r="CG38" s="621"/>
      <c r="CH38" s="621"/>
      <c r="CI38" s="621"/>
      <c r="CJ38" s="621"/>
      <c r="CK38" s="621"/>
      <c r="CL38" s="621"/>
      <c r="CM38" s="621"/>
      <c r="CN38" s="621"/>
      <c r="CO38" s="621"/>
      <c r="CP38" s="621"/>
      <c r="CQ38" s="622"/>
      <c r="CR38" s="623">
        <v>480173</v>
      </c>
      <c r="CS38" s="624"/>
      <c r="CT38" s="624"/>
      <c r="CU38" s="624"/>
      <c r="CV38" s="624"/>
      <c r="CW38" s="624"/>
      <c r="CX38" s="624"/>
      <c r="CY38" s="625"/>
      <c r="CZ38" s="628">
        <v>6.4</v>
      </c>
      <c r="DA38" s="655"/>
      <c r="DB38" s="655"/>
      <c r="DC38" s="658"/>
      <c r="DD38" s="632">
        <v>386437</v>
      </c>
      <c r="DE38" s="624"/>
      <c r="DF38" s="624"/>
      <c r="DG38" s="624"/>
      <c r="DH38" s="624"/>
      <c r="DI38" s="624"/>
      <c r="DJ38" s="624"/>
      <c r="DK38" s="625"/>
      <c r="DL38" s="632">
        <v>362585</v>
      </c>
      <c r="DM38" s="624"/>
      <c r="DN38" s="624"/>
      <c r="DO38" s="624"/>
      <c r="DP38" s="624"/>
      <c r="DQ38" s="624"/>
      <c r="DR38" s="624"/>
      <c r="DS38" s="624"/>
      <c r="DT38" s="624"/>
      <c r="DU38" s="624"/>
      <c r="DV38" s="625"/>
      <c r="DW38" s="628">
        <v>8.4</v>
      </c>
      <c r="DX38" s="655"/>
      <c r="DY38" s="655"/>
      <c r="DZ38" s="655"/>
      <c r="EA38" s="655"/>
      <c r="EB38" s="655"/>
      <c r="EC38" s="656"/>
    </row>
    <row r="39" spans="2:133" ht="11.25" customHeight="1" x14ac:dyDescent="0.15">
      <c r="B39" s="620" t="s">
        <v>325</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9" t="s">
        <v>326</v>
      </c>
      <c r="AR39" s="690"/>
      <c r="AS39" s="690"/>
      <c r="AT39" s="690"/>
      <c r="AU39" s="690"/>
      <c r="AV39" s="690"/>
      <c r="AW39" s="690"/>
      <c r="AX39" s="690"/>
      <c r="AY39" s="691"/>
      <c r="AZ39" s="623">
        <v>132693</v>
      </c>
      <c r="BA39" s="624"/>
      <c r="BB39" s="624"/>
      <c r="BC39" s="624"/>
      <c r="BD39" s="653"/>
      <c r="BE39" s="653"/>
      <c r="BF39" s="669"/>
      <c r="BG39" s="620" t="s">
        <v>327</v>
      </c>
      <c r="BH39" s="621"/>
      <c r="BI39" s="621"/>
      <c r="BJ39" s="621"/>
      <c r="BK39" s="621"/>
      <c r="BL39" s="621"/>
      <c r="BM39" s="621"/>
      <c r="BN39" s="621"/>
      <c r="BO39" s="621"/>
      <c r="BP39" s="621"/>
      <c r="BQ39" s="621"/>
      <c r="BR39" s="621"/>
      <c r="BS39" s="621"/>
      <c r="BT39" s="621"/>
      <c r="BU39" s="622"/>
      <c r="BV39" s="623">
        <v>1067</v>
      </c>
      <c r="BW39" s="624"/>
      <c r="BX39" s="624"/>
      <c r="BY39" s="624"/>
      <c r="BZ39" s="624"/>
      <c r="CA39" s="624"/>
      <c r="CB39" s="633"/>
      <c r="CD39" s="620" t="s">
        <v>328</v>
      </c>
      <c r="CE39" s="621"/>
      <c r="CF39" s="621"/>
      <c r="CG39" s="621"/>
      <c r="CH39" s="621"/>
      <c r="CI39" s="621"/>
      <c r="CJ39" s="621"/>
      <c r="CK39" s="621"/>
      <c r="CL39" s="621"/>
      <c r="CM39" s="621"/>
      <c r="CN39" s="621"/>
      <c r="CO39" s="621"/>
      <c r="CP39" s="621"/>
      <c r="CQ39" s="622"/>
      <c r="CR39" s="623">
        <v>123375</v>
      </c>
      <c r="CS39" s="653"/>
      <c r="CT39" s="653"/>
      <c r="CU39" s="653"/>
      <c r="CV39" s="653"/>
      <c r="CW39" s="653"/>
      <c r="CX39" s="653"/>
      <c r="CY39" s="654"/>
      <c r="CZ39" s="628">
        <v>1.7</v>
      </c>
      <c r="DA39" s="655"/>
      <c r="DB39" s="655"/>
      <c r="DC39" s="658"/>
      <c r="DD39" s="632">
        <v>77563</v>
      </c>
      <c r="DE39" s="653"/>
      <c r="DF39" s="653"/>
      <c r="DG39" s="653"/>
      <c r="DH39" s="653"/>
      <c r="DI39" s="653"/>
      <c r="DJ39" s="653"/>
      <c r="DK39" s="654"/>
      <c r="DL39" s="632" t="s">
        <v>122</v>
      </c>
      <c r="DM39" s="653"/>
      <c r="DN39" s="653"/>
      <c r="DO39" s="653"/>
      <c r="DP39" s="653"/>
      <c r="DQ39" s="653"/>
      <c r="DR39" s="653"/>
      <c r="DS39" s="653"/>
      <c r="DT39" s="653"/>
      <c r="DU39" s="653"/>
      <c r="DV39" s="654"/>
      <c r="DW39" s="628" t="s">
        <v>122</v>
      </c>
      <c r="DX39" s="655"/>
      <c r="DY39" s="655"/>
      <c r="DZ39" s="655"/>
      <c r="EA39" s="655"/>
      <c r="EB39" s="655"/>
      <c r="EC39" s="656"/>
    </row>
    <row r="40" spans="2:133" ht="11.25" customHeight="1" x14ac:dyDescent="0.15">
      <c r="B40" s="620" t="s">
        <v>329</v>
      </c>
      <c r="C40" s="621"/>
      <c r="D40" s="621"/>
      <c r="E40" s="621"/>
      <c r="F40" s="621"/>
      <c r="G40" s="621"/>
      <c r="H40" s="621"/>
      <c r="I40" s="621"/>
      <c r="J40" s="621"/>
      <c r="K40" s="621"/>
      <c r="L40" s="621"/>
      <c r="M40" s="621"/>
      <c r="N40" s="621"/>
      <c r="O40" s="621"/>
      <c r="P40" s="621"/>
      <c r="Q40" s="622"/>
      <c r="R40" s="623">
        <v>7439</v>
      </c>
      <c r="S40" s="624"/>
      <c r="T40" s="624"/>
      <c r="U40" s="624"/>
      <c r="V40" s="624"/>
      <c r="W40" s="624"/>
      <c r="X40" s="624"/>
      <c r="Y40" s="625"/>
      <c r="Z40" s="626">
        <v>0.1</v>
      </c>
      <c r="AA40" s="626"/>
      <c r="AB40" s="626"/>
      <c r="AC40" s="626"/>
      <c r="AD40" s="627" t="s">
        <v>122</v>
      </c>
      <c r="AE40" s="627"/>
      <c r="AF40" s="627"/>
      <c r="AG40" s="627"/>
      <c r="AH40" s="627"/>
      <c r="AI40" s="627"/>
      <c r="AJ40" s="627"/>
      <c r="AK40" s="627"/>
      <c r="AL40" s="628" t="s">
        <v>122</v>
      </c>
      <c r="AM40" s="629"/>
      <c r="AN40" s="629"/>
      <c r="AO40" s="630"/>
      <c r="AQ40" s="689" t="s">
        <v>330</v>
      </c>
      <c r="AR40" s="690"/>
      <c r="AS40" s="690"/>
      <c r="AT40" s="690"/>
      <c r="AU40" s="690"/>
      <c r="AV40" s="690"/>
      <c r="AW40" s="690"/>
      <c r="AX40" s="690"/>
      <c r="AY40" s="691"/>
      <c r="AZ40" s="623">
        <v>54398</v>
      </c>
      <c r="BA40" s="624"/>
      <c r="BB40" s="624"/>
      <c r="BC40" s="624"/>
      <c r="BD40" s="653"/>
      <c r="BE40" s="653"/>
      <c r="BF40" s="669"/>
      <c r="BG40" s="673" t="s">
        <v>331</v>
      </c>
      <c r="BH40" s="674"/>
      <c r="BI40" s="674"/>
      <c r="BJ40" s="674"/>
      <c r="BK40" s="674"/>
      <c r="BL40" s="211"/>
      <c r="BM40" s="621" t="s">
        <v>332</v>
      </c>
      <c r="BN40" s="621"/>
      <c r="BO40" s="621"/>
      <c r="BP40" s="621"/>
      <c r="BQ40" s="621"/>
      <c r="BR40" s="621"/>
      <c r="BS40" s="621"/>
      <c r="BT40" s="621"/>
      <c r="BU40" s="622"/>
      <c r="BV40" s="623">
        <v>78</v>
      </c>
      <c r="BW40" s="624"/>
      <c r="BX40" s="624"/>
      <c r="BY40" s="624"/>
      <c r="BZ40" s="624"/>
      <c r="CA40" s="624"/>
      <c r="CB40" s="633"/>
      <c r="CD40" s="620" t="s">
        <v>333</v>
      </c>
      <c r="CE40" s="621"/>
      <c r="CF40" s="621"/>
      <c r="CG40" s="621"/>
      <c r="CH40" s="621"/>
      <c r="CI40" s="621"/>
      <c r="CJ40" s="621"/>
      <c r="CK40" s="621"/>
      <c r="CL40" s="621"/>
      <c r="CM40" s="621"/>
      <c r="CN40" s="621"/>
      <c r="CO40" s="621"/>
      <c r="CP40" s="621"/>
      <c r="CQ40" s="622"/>
      <c r="CR40" s="623">
        <v>119526</v>
      </c>
      <c r="CS40" s="624"/>
      <c r="CT40" s="624"/>
      <c r="CU40" s="624"/>
      <c r="CV40" s="624"/>
      <c r="CW40" s="624"/>
      <c r="CX40" s="624"/>
      <c r="CY40" s="625"/>
      <c r="CZ40" s="628">
        <v>1.6</v>
      </c>
      <c r="DA40" s="655"/>
      <c r="DB40" s="655"/>
      <c r="DC40" s="658"/>
      <c r="DD40" s="632">
        <v>100160</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5"/>
      <c r="DY40" s="655"/>
      <c r="DZ40" s="655"/>
      <c r="EA40" s="655"/>
      <c r="EB40" s="655"/>
      <c r="EC40" s="656"/>
    </row>
    <row r="41" spans="2:133" ht="11.25" customHeight="1" x14ac:dyDescent="0.15">
      <c r="B41" s="644" t="s">
        <v>334</v>
      </c>
      <c r="C41" s="645"/>
      <c r="D41" s="645"/>
      <c r="E41" s="645"/>
      <c r="F41" s="645"/>
      <c r="G41" s="645"/>
      <c r="H41" s="645"/>
      <c r="I41" s="645"/>
      <c r="J41" s="645"/>
      <c r="K41" s="645"/>
      <c r="L41" s="645"/>
      <c r="M41" s="645"/>
      <c r="N41" s="645"/>
      <c r="O41" s="645"/>
      <c r="P41" s="645"/>
      <c r="Q41" s="646"/>
      <c r="R41" s="698">
        <v>7631054</v>
      </c>
      <c r="S41" s="699"/>
      <c r="T41" s="699"/>
      <c r="U41" s="699"/>
      <c r="V41" s="699"/>
      <c r="W41" s="699"/>
      <c r="X41" s="699"/>
      <c r="Y41" s="700"/>
      <c r="Z41" s="701">
        <v>100</v>
      </c>
      <c r="AA41" s="701"/>
      <c r="AB41" s="701"/>
      <c r="AC41" s="701"/>
      <c r="AD41" s="702">
        <v>4312799</v>
      </c>
      <c r="AE41" s="702"/>
      <c r="AF41" s="702"/>
      <c r="AG41" s="702"/>
      <c r="AH41" s="702"/>
      <c r="AI41" s="702"/>
      <c r="AJ41" s="702"/>
      <c r="AK41" s="702"/>
      <c r="AL41" s="703">
        <v>100</v>
      </c>
      <c r="AM41" s="683"/>
      <c r="AN41" s="683"/>
      <c r="AO41" s="704"/>
      <c r="AQ41" s="689" t="s">
        <v>335</v>
      </c>
      <c r="AR41" s="690"/>
      <c r="AS41" s="690"/>
      <c r="AT41" s="690"/>
      <c r="AU41" s="690"/>
      <c r="AV41" s="690"/>
      <c r="AW41" s="690"/>
      <c r="AX41" s="690"/>
      <c r="AY41" s="691"/>
      <c r="AZ41" s="623">
        <v>66612</v>
      </c>
      <c r="BA41" s="624"/>
      <c r="BB41" s="624"/>
      <c r="BC41" s="624"/>
      <c r="BD41" s="653"/>
      <c r="BE41" s="653"/>
      <c r="BF41" s="669"/>
      <c r="BG41" s="673"/>
      <c r="BH41" s="674"/>
      <c r="BI41" s="674"/>
      <c r="BJ41" s="674"/>
      <c r="BK41" s="674"/>
      <c r="BL41" s="211"/>
      <c r="BM41" s="621" t="s">
        <v>336</v>
      </c>
      <c r="BN41" s="621"/>
      <c r="BO41" s="621"/>
      <c r="BP41" s="621"/>
      <c r="BQ41" s="621"/>
      <c r="BR41" s="621"/>
      <c r="BS41" s="621"/>
      <c r="BT41" s="621"/>
      <c r="BU41" s="622"/>
      <c r="BV41" s="623">
        <v>3</v>
      </c>
      <c r="BW41" s="624"/>
      <c r="BX41" s="624"/>
      <c r="BY41" s="624"/>
      <c r="BZ41" s="624"/>
      <c r="CA41" s="624"/>
      <c r="CB41" s="633"/>
      <c r="CD41" s="620" t="s">
        <v>337</v>
      </c>
      <c r="CE41" s="621"/>
      <c r="CF41" s="621"/>
      <c r="CG41" s="621"/>
      <c r="CH41" s="621"/>
      <c r="CI41" s="621"/>
      <c r="CJ41" s="621"/>
      <c r="CK41" s="621"/>
      <c r="CL41" s="621"/>
      <c r="CM41" s="621"/>
      <c r="CN41" s="621"/>
      <c r="CO41" s="621"/>
      <c r="CP41" s="621"/>
      <c r="CQ41" s="622"/>
      <c r="CR41" s="623" t="s">
        <v>122</v>
      </c>
      <c r="CS41" s="653"/>
      <c r="CT41" s="653"/>
      <c r="CU41" s="653"/>
      <c r="CV41" s="653"/>
      <c r="CW41" s="653"/>
      <c r="CX41" s="653"/>
      <c r="CY41" s="654"/>
      <c r="CZ41" s="628" t="s">
        <v>122</v>
      </c>
      <c r="DA41" s="655"/>
      <c r="DB41" s="655"/>
      <c r="DC41" s="658"/>
      <c r="DD41" s="632" t="s">
        <v>122</v>
      </c>
      <c r="DE41" s="653"/>
      <c r="DF41" s="653"/>
      <c r="DG41" s="653"/>
      <c r="DH41" s="653"/>
      <c r="DI41" s="653"/>
      <c r="DJ41" s="653"/>
      <c r="DK41" s="654"/>
      <c r="DL41" s="692"/>
      <c r="DM41" s="693"/>
      <c r="DN41" s="693"/>
      <c r="DO41" s="693"/>
      <c r="DP41" s="693"/>
      <c r="DQ41" s="693"/>
      <c r="DR41" s="693"/>
      <c r="DS41" s="693"/>
      <c r="DT41" s="693"/>
      <c r="DU41" s="693"/>
      <c r="DV41" s="694"/>
      <c r="DW41" s="695"/>
      <c r="DX41" s="696"/>
      <c r="DY41" s="696"/>
      <c r="DZ41" s="696"/>
      <c r="EA41" s="696"/>
      <c r="EB41" s="696"/>
      <c r="EC41" s="697"/>
    </row>
    <row r="42" spans="2:133" ht="11.25" customHeight="1" x14ac:dyDescent="0.15">
      <c r="AQ42" s="705" t="s">
        <v>338</v>
      </c>
      <c r="AR42" s="706"/>
      <c r="AS42" s="706"/>
      <c r="AT42" s="706"/>
      <c r="AU42" s="706"/>
      <c r="AV42" s="706"/>
      <c r="AW42" s="706"/>
      <c r="AX42" s="706"/>
      <c r="AY42" s="707"/>
      <c r="AZ42" s="698">
        <v>359163</v>
      </c>
      <c r="BA42" s="699"/>
      <c r="BB42" s="699"/>
      <c r="BC42" s="699"/>
      <c r="BD42" s="682"/>
      <c r="BE42" s="682"/>
      <c r="BF42" s="684"/>
      <c r="BG42" s="675"/>
      <c r="BH42" s="676"/>
      <c r="BI42" s="676"/>
      <c r="BJ42" s="676"/>
      <c r="BK42" s="676"/>
      <c r="BL42" s="212"/>
      <c r="BM42" s="645" t="s">
        <v>339</v>
      </c>
      <c r="BN42" s="645"/>
      <c r="BO42" s="645"/>
      <c r="BP42" s="645"/>
      <c r="BQ42" s="645"/>
      <c r="BR42" s="645"/>
      <c r="BS42" s="645"/>
      <c r="BT42" s="645"/>
      <c r="BU42" s="646"/>
      <c r="BV42" s="698">
        <v>443</v>
      </c>
      <c r="BW42" s="699"/>
      <c r="BX42" s="699"/>
      <c r="BY42" s="699"/>
      <c r="BZ42" s="699"/>
      <c r="CA42" s="699"/>
      <c r="CB42" s="708"/>
      <c r="CD42" s="620" t="s">
        <v>340</v>
      </c>
      <c r="CE42" s="621"/>
      <c r="CF42" s="621"/>
      <c r="CG42" s="621"/>
      <c r="CH42" s="621"/>
      <c r="CI42" s="621"/>
      <c r="CJ42" s="621"/>
      <c r="CK42" s="621"/>
      <c r="CL42" s="621"/>
      <c r="CM42" s="621"/>
      <c r="CN42" s="621"/>
      <c r="CO42" s="621"/>
      <c r="CP42" s="621"/>
      <c r="CQ42" s="622"/>
      <c r="CR42" s="623">
        <v>882890</v>
      </c>
      <c r="CS42" s="653"/>
      <c r="CT42" s="653"/>
      <c r="CU42" s="653"/>
      <c r="CV42" s="653"/>
      <c r="CW42" s="653"/>
      <c r="CX42" s="653"/>
      <c r="CY42" s="654"/>
      <c r="CZ42" s="628">
        <v>11.8</v>
      </c>
      <c r="DA42" s="655"/>
      <c r="DB42" s="655"/>
      <c r="DC42" s="658"/>
      <c r="DD42" s="632">
        <v>148817</v>
      </c>
      <c r="DE42" s="653"/>
      <c r="DF42" s="653"/>
      <c r="DG42" s="653"/>
      <c r="DH42" s="653"/>
      <c r="DI42" s="653"/>
      <c r="DJ42" s="653"/>
      <c r="DK42" s="654"/>
      <c r="DL42" s="692"/>
      <c r="DM42" s="693"/>
      <c r="DN42" s="693"/>
      <c r="DO42" s="693"/>
      <c r="DP42" s="693"/>
      <c r="DQ42" s="693"/>
      <c r="DR42" s="693"/>
      <c r="DS42" s="693"/>
      <c r="DT42" s="693"/>
      <c r="DU42" s="693"/>
      <c r="DV42" s="694"/>
      <c r="DW42" s="695"/>
      <c r="DX42" s="696"/>
      <c r="DY42" s="696"/>
      <c r="DZ42" s="696"/>
      <c r="EA42" s="696"/>
      <c r="EB42" s="696"/>
      <c r="EC42" s="697"/>
    </row>
    <row r="43" spans="2:133" ht="11.25" customHeight="1" x14ac:dyDescent="0.15">
      <c r="B43" s="202" t="s">
        <v>341</v>
      </c>
      <c r="CD43" s="620" t="s">
        <v>342</v>
      </c>
      <c r="CE43" s="621"/>
      <c r="CF43" s="621"/>
      <c r="CG43" s="621"/>
      <c r="CH43" s="621"/>
      <c r="CI43" s="621"/>
      <c r="CJ43" s="621"/>
      <c r="CK43" s="621"/>
      <c r="CL43" s="621"/>
      <c r="CM43" s="621"/>
      <c r="CN43" s="621"/>
      <c r="CO43" s="621"/>
      <c r="CP43" s="621"/>
      <c r="CQ43" s="622"/>
      <c r="CR43" s="623">
        <v>15815</v>
      </c>
      <c r="CS43" s="653"/>
      <c r="CT43" s="653"/>
      <c r="CU43" s="653"/>
      <c r="CV43" s="653"/>
      <c r="CW43" s="653"/>
      <c r="CX43" s="653"/>
      <c r="CY43" s="654"/>
      <c r="CZ43" s="628">
        <v>0.2</v>
      </c>
      <c r="DA43" s="655"/>
      <c r="DB43" s="655"/>
      <c r="DC43" s="658"/>
      <c r="DD43" s="632">
        <v>15815</v>
      </c>
      <c r="DE43" s="653"/>
      <c r="DF43" s="653"/>
      <c r="DG43" s="653"/>
      <c r="DH43" s="653"/>
      <c r="DI43" s="653"/>
      <c r="DJ43" s="653"/>
      <c r="DK43" s="654"/>
      <c r="DL43" s="692"/>
      <c r="DM43" s="693"/>
      <c r="DN43" s="693"/>
      <c r="DO43" s="693"/>
      <c r="DP43" s="693"/>
      <c r="DQ43" s="693"/>
      <c r="DR43" s="693"/>
      <c r="DS43" s="693"/>
      <c r="DT43" s="693"/>
      <c r="DU43" s="693"/>
      <c r="DV43" s="694"/>
      <c r="DW43" s="695"/>
      <c r="DX43" s="696"/>
      <c r="DY43" s="696"/>
      <c r="DZ43" s="696"/>
      <c r="EA43" s="696"/>
      <c r="EB43" s="696"/>
      <c r="EC43" s="697"/>
    </row>
    <row r="44" spans="2:133" ht="11.25" customHeight="1" x14ac:dyDescent="0.15">
      <c r="B44" s="709" t="s">
        <v>343</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291</v>
      </c>
      <c r="CE44" s="662"/>
      <c r="CF44" s="620" t="s">
        <v>344</v>
      </c>
      <c r="CG44" s="621"/>
      <c r="CH44" s="621"/>
      <c r="CI44" s="621"/>
      <c r="CJ44" s="621"/>
      <c r="CK44" s="621"/>
      <c r="CL44" s="621"/>
      <c r="CM44" s="621"/>
      <c r="CN44" s="621"/>
      <c r="CO44" s="621"/>
      <c r="CP44" s="621"/>
      <c r="CQ44" s="622"/>
      <c r="CR44" s="623">
        <v>829221</v>
      </c>
      <c r="CS44" s="624"/>
      <c r="CT44" s="624"/>
      <c r="CU44" s="624"/>
      <c r="CV44" s="624"/>
      <c r="CW44" s="624"/>
      <c r="CX44" s="624"/>
      <c r="CY44" s="625"/>
      <c r="CZ44" s="628">
        <v>11.1</v>
      </c>
      <c r="DA44" s="629"/>
      <c r="DB44" s="629"/>
      <c r="DC44" s="635"/>
      <c r="DD44" s="632">
        <v>122168</v>
      </c>
      <c r="DE44" s="624"/>
      <c r="DF44" s="624"/>
      <c r="DG44" s="624"/>
      <c r="DH44" s="624"/>
      <c r="DI44" s="624"/>
      <c r="DJ44" s="624"/>
      <c r="DK44" s="625"/>
      <c r="DL44" s="692"/>
      <c r="DM44" s="693"/>
      <c r="DN44" s="693"/>
      <c r="DO44" s="693"/>
      <c r="DP44" s="693"/>
      <c r="DQ44" s="693"/>
      <c r="DR44" s="693"/>
      <c r="DS44" s="693"/>
      <c r="DT44" s="693"/>
      <c r="DU44" s="693"/>
      <c r="DV44" s="694"/>
      <c r="DW44" s="695"/>
      <c r="DX44" s="696"/>
      <c r="DY44" s="696"/>
      <c r="DZ44" s="696"/>
      <c r="EA44" s="696"/>
      <c r="EB44" s="696"/>
      <c r="EC44" s="697"/>
    </row>
    <row r="45" spans="2:133" ht="11.25" customHeight="1" x14ac:dyDescent="0.15">
      <c r="B45" s="709" t="s">
        <v>345</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346</v>
      </c>
      <c r="CG45" s="621"/>
      <c r="CH45" s="621"/>
      <c r="CI45" s="621"/>
      <c r="CJ45" s="621"/>
      <c r="CK45" s="621"/>
      <c r="CL45" s="621"/>
      <c r="CM45" s="621"/>
      <c r="CN45" s="621"/>
      <c r="CO45" s="621"/>
      <c r="CP45" s="621"/>
      <c r="CQ45" s="622"/>
      <c r="CR45" s="623">
        <v>428044</v>
      </c>
      <c r="CS45" s="653"/>
      <c r="CT45" s="653"/>
      <c r="CU45" s="653"/>
      <c r="CV45" s="653"/>
      <c r="CW45" s="653"/>
      <c r="CX45" s="653"/>
      <c r="CY45" s="654"/>
      <c r="CZ45" s="628">
        <v>5.7</v>
      </c>
      <c r="DA45" s="655"/>
      <c r="DB45" s="655"/>
      <c r="DC45" s="658"/>
      <c r="DD45" s="632">
        <v>11017</v>
      </c>
      <c r="DE45" s="653"/>
      <c r="DF45" s="653"/>
      <c r="DG45" s="653"/>
      <c r="DH45" s="653"/>
      <c r="DI45" s="653"/>
      <c r="DJ45" s="653"/>
      <c r="DK45" s="654"/>
      <c r="DL45" s="692"/>
      <c r="DM45" s="693"/>
      <c r="DN45" s="693"/>
      <c r="DO45" s="693"/>
      <c r="DP45" s="693"/>
      <c r="DQ45" s="693"/>
      <c r="DR45" s="693"/>
      <c r="DS45" s="693"/>
      <c r="DT45" s="693"/>
      <c r="DU45" s="693"/>
      <c r="DV45" s="694"/>
      <c r="DW45" s="695"/>
      <c r="DX45" s="696"/>
      <c r="DY45" s="696"/>
      <c r="DZ45" s="696"/>
      <c r="EA45" s="696"/>
      <c r="EB45" s="696"/>
      <c r="EC45" s="697"/>
    </row>
    <row r="46" spans="2:133" ht="11.25" customHeight="1" x14ac:dyDescent="0.15">
      <c r="B46" s="213"/>
      <c r="CD46" s="663"/>
      <c r="CE46" s="664"/>
      <c r="CF46" s="620" t="s">
        <v>347</v>
      </c>
      <c r="CG46" s="621"/>
      <c r="CH46" s="621"/>
      <c r="CI46" s="621"/>
      <c r="CJ46" s="621"/>
      <c r="CK46" s="621"/>
      <c r="CL46" s="621"/>
      <c r="CM46" s="621"/>
      <c r="CN46" s="621"/>
      <c r="CO46" s="621"/>
      <c r="CP46" s="621"/>
      <c r="CQ46" s="622"/>
      <c r="CR46" s="623">
        <v>357232</v>
      </c>
      <c r="CS46" s="624"/>
      <c r="CT46" s="624"/>
      <c r="CU46" s="624"/>
      <c r="CV46" s="624"/>
      <c r="CW46" s="624"/>
      <c r="CX46" s="624"/>
      <c r="CY46" s="625"/>
      <c r="CZ46" s="628">
        <v>4.8</v>
      </c>
      <c r="DA46" s="629"/>
      <c r="DB46" s="629"/>
      <c r="DC46" s="635"/>
      <c r="DD46" s="632">
        <v>109931</v>
      </c>
      <c r="DE46" s="624"/>
      <c r="DF46" s="624"/>
      <c r="DG46" s="624"/>
      <c r="DH46" s="624"/>
      <c r="DI46" s="624"/>
      <c r="DJ46" s="624"/>
      <c r="DK46" s="625"/>
      <c r="DL46" s="692"/>
      <c r="DM46" s="693"/>
      <c r="DN46" s="693"/>
      <c r="DO46" s="693"/>
      <c r="DP46" s="693"/>
      <c r="DQ46" s="693"/>
      <c r="DR46" s="693"/>
      <c r="DS46" s="693"/>
      <c r="DT46" s="693"/>
      <c r="DU46" s="693"/>
      <c r="DV46" s="694"/>
      <c r="DW46" s="695"/>
      <c r="DX46" s="696"/>
      <c r="DY46" s="696"/>
      <c r="DZ46" s="696"/>
      <c r="EA46" s="696"/>
      <c r="EB46" s="696"/>
      <c r="EC46" s="697"/>
    </row>
    <row r="47" spans="2:133" ht="11.25" customHeight="1" x14ac:dyDescent="0.15">
      <c r="B47" s="213"/>
      <c r="CD47" s="663"/>
      <c r="CE47" s="664"/>
      <c r="CF47" s="620" t="s">
        <v>348</v>
      </c>
      <c r="CG47" s="621"/>
      <c r="CH47" s="621"/>
      <c r="CI47" s="621"/>
      <c r="CJ47" s="621"/>
      <c r="CK47" s="621"/>
      <c r="CL47" s="621"/>
      <c r="CM47" s="621"/>
      <c r="CN47" s="621"/>
      <c r="CO47" s="621"/>
      <c r="CP47" s="621"/>
      <c r="CQ47" s="622"/>
      <c r="CR47" s="623">
        <v>53669</v>
      </c>
      <c r="CS47" s="653"/>
      <c r="CT47" s="653"/>
      <c r="CU47" s="653"/>
      <c r="CV47" s="653"/>
      <c r="CW47" s="653"/>
      <c r="CX47" s="653"/>
      <c r="CY47" s="654"/>
      <c r="CZ47" s="628">
        <v>0.7</v>
      </c>
      <c r="DA47" s="655"/>
      <c r="DB47" s="655"/>
      <c r="DC47" s="658"/>
      <c r="DD47" s="632">
        <v>26649</v>
      </c>
      <c r="DE47" s="653"/>
      <c r="DF47" s="653"/>
      <c r="DG47" s="653"/>
      <c r="DH47" s="653"/>
      <c r="DI47" s="653"/>
      <c r="DJ47" s="653"/>
      <c r="DK47" s="654"/>
      <c r="DL47" s="692"/>
      <c r="DM47" s="693"/>
      <c r="DN47" s="693"/>
      <c r="DO47" s="693"/>
      <c r="DP47" s="693"/>
      <c r="DQ47" s="693"/>
      <c r="DR47" s="693"/>
      <c r="DS47" s="693"/>
      <c r="DT47" s="693"/>
      <c r="DU47" s="693"/>
      <c r="DV47" s="694"/>
      <c r="DW47" s="695"/>
      <c r="DX47" s="696"/>
      <c r="DY47" s="696"/>
      <c r="DZ47" s="696"/>
      <c r="EA47" s="696"/>
      <c r="EB47" s="696"/>
      <c r="EC47" s="697"/>
    </row>
    <row r="48" spans="2:133" x14ac:dyDescent="0.15">
      <c r="B48" s="213"/>
      <c r="CD48" s="665"/>
      <c r="CE48" s="666"/>
      <c r="CF48" s="620" t="s">
        <v>349</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692"/>
      <c r="DM48" s="693"/>
      <c r="DN48" s="693"/>
      <c r="DO48" s="693"/>
      <c r="DP48" s="693"/>
      <c r="DQ48" s="693"/>
      <c r="DR48" s="693"/>
      <c r="DS48" s="693"/>
      <c r="DT48" s="693"/>
      <c r="DU48" s="693"/>
      <c r="DV48" s="694"/>
      <c r="DW48" s="695"/>
      <c r="DX48" s="696"/>
      <c r="DY48" s="696"/>
      <c r="DZ48" s="696"/>
      <c r="EA48" s="696"/>
      <c r="EB48" s="696"/>
      <c r="EC48" s="697"/>
    </row>
    <row r="49" spans="2:133" ht="11.25" customHeight="1" x14ac:dyDescent="0.15">
      <c r="B49" s="213"/>
      <c r="CD49" s="644" t="s">
        <v>350</v>
      </c>
      <c r="CE49" s="645"/>
      <c r="CF49" s="645"/>
      <c r="CG49" s="645"/>
      <c r="CH49" s="645"/>
      <c r="CI49" s="645"/>
      <c r="CJ49" s="645"/>
      <c r="CK49" s="645"/>
      <c r="CL49" s="645"/>
      <c r="CM49" s="645"/>
      <c r="CN49" s="645"/>
      <c r="CO49" s="645"/>
      <c r="CP49" s="645"/>
      <c r="CQ49" s="646"/>
      <c r="CR49" s="698">
        <v>7474639</v>
      </c>
      <c r="CS49" s="682"/>
      <c r="CT49" s="682"/>
      <c r="CU49" s="682"/>
      <c r="CV49" s="682"/>
      <c r="CW49" s="682"/>
      <c r="CX49" s="682"/>
      <c r="CY49" s="711"/>
      <c r="CZ49" s="703">
        <v>100</v>
      </c>
      <c r="DA49" s="712"/>
      <c r="DB49" s="712"/>
      <c r="DC49" s="713"/>
      <c r="DD49" s="714">
        <v>5163874</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7UL3q7lRUUWs2PbUEULo8VGlACFYSnexi/JUZzjGQdbko5s9puuypsxCkQq4A4evgyfbrdw2DGpTBMPX9wksvw==" saltValue="fU1A0S4szPGMHkP5IlRQ9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abSelected="1" zoomScale="70" zoomScaleNormal="25" zoomScaleSheetLayoutView="70" workbookViewId="0">
      <selection activeCell="BS24" sqref="BS24:CG24"/>
    </sheetView>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721" t="s">
        <v>351</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352</v>
      </c>
      <c r="DK2" s="723"/>
      <c r="DL2" s="723"/>
      <c r="DM2" s="723"/>
      <c r="DN2" s="723"/>
      <c r="DO2" s="724"/>
      <c r="DP2" s="216"/>
      <c r="DQ2" s="722" t="s">
        <v>353</v>
      </c>
      <c r="DR2" s="723"/>
      <c r="DS2" s="723"/>
      <c r="DT2" s="723"/>
      <c r="DU2" s="723"/>
      <c r="DV2" s="723"/>
      <c r="DW2" s="723"/>
      <c r="DX2" s="723"/>
      <c r="DY2" s="723"/>
      <c r="DZ2" s="724"/>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725" t="s">
        <v>354</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355</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15">
      <c r="A5" s="727" t="s">
        <v>356</v>
      </c>
      <c r="B5" s="728"/>
      <c r="C5" s="728"/>
      <c r="D5" s="728"/>
      <c r="E5" s="728"/>
      <c r="F5" s="728"/>
      <c r="G5" s="728"/>
      <c r="H5" s="728"/>
      <c r="I5" s="728"/>
      <c r="J5" s="728"/>
      <c r="K5" s="728"/>
      <c r="L5" s="728"/>
      <c r="M5" s="728"/>
      <c r="N5" s="728"/>
      <c r="O5" s="728"/>
      <c r="P5" s="729"/>
      <c r="Q5" s="733" t="s">
        <v>357</v>
      </c>
      <c r="R5" s="734"/>
      <c r="S5" s="734"/>
      <c r="T5" s="734"/>
      <c r="U5" s="735"/>
      <c r="V5" s="733" t="s">
        <v>358</v>
      </c>
      <c r="W5" s="734"/>
      <c r="X5" s="734"/>
      <c r="Y5" s="734"/>
      <c r="Z5" s="735"/>
      <c r="AA5" s="733" t="s">
        <v>359</v>
      </c>
      <c r="AB5" s="734"/>
      <c r="AC5" s="734"/>
      <c r="AD5" s="734"/>
      <c r="AE5" s="734"/>
      <c r="AF5" s="739" t="s">
        <v>360</v>
      </c>
      <c r="AG5" s="734"/>
      <c r="AH5" s="734"/>
      <c r="AI5" s="734"/>
      <c r="AJ5" s="740"/>
      <c r="AK5" s="734" t="s">
        <v>361</v>
      </c>
      <c r="AL5" s="734"/>
      <c r="AM5" s="734"/>
      <c r="AN5" s="734"/>
      <c r="AO5" s="735"/>
      <c r="AP5" s="733" t="s">
        <v>362</v>
      </c>
      <c r="AQ5" s="734"/>
      <c r="AR5" s="734"/>
      <c r="AS5" s="734"/>
      <c r="AT5" s="735"/>
      <c r="AU5" s="733" t="s">
        <v>363</v>
      </c>
      <c r="AV5" s="734"/>
      <c r="AW5" s="734"/>
      <c r="AX5" s="734"/>
      <c r="AY5" s="740"/>
      <c r="AZ5" s="220"/>
      <c r="BA5" s="220"/>
      <c r="BB5" s="220"/>
      <c r="BC5" s="220"/>
      <c r="BD5" s="220"/>
      <c r="BE5" s="221"/>
      <c r="BF5" s="221"/>
      <c r="BG5" s="221"/>
      <c r="BH5" s="221"/>
      <c r="BI5" s="221"/>
      <c r="BJ5" s="221"/>
      <c r="BK5" s="221"/>
      <c r="BL5" s="221"/>
      <c r="BM5" s="221"/>
      <c r="BN5" s="221"/>
      <c r="BO5" s="221"/>
      <c r="BP5" s="221"/>
      <c r="BQ5" s="727" t="s">
        <v>364</v>
      </c>
      <c r="BR5" s="728"/>
      <c r="BS5" s="728"/>
      <c r="BT5" s="728"/>
      <c r="BU5" s="728"/>
      <c r="BV5" s="728"/>
      <c r="BW5" s="728"/>
      <c r="BX5" s="728"/>
      <c r="BY5" s="728"/>
      <c r="BZ5" s="728"/>
      <c r="CA5" s="728"/>
      <c r="CB5" s="728"/>
      <c r="CC5" s="728"/>
      <c r="CD5" s="728"/>
      <c r="CE5" s="728"/>
      <c r="CF5" s="728"/>
      <c r="CG5" s="729"/>
      <c r="CH5" s="733" t="s">
        <v>365</v>
      </c>
      <c r="CI5" s="734"/>
      <c r="CJ5" s="734"/>
      <c r="CK5" s="734"/>
      <c r="CL5" s="735"/>
      <c r="CM5" s="733" t="s">
        <v>366</v>
      </c>
      <c r="CN5" s="734"/>
      <c r="CO5" s="734"/>
      <c r="CP5" s="734"/>
      <c r="CQ5" s="735"/>
      <c r="CR5" s="733" t="s">
        <v>367</v>
      </c>
      <c r="CS5" s="734"/>
      <c r="CT5" s="734"/>
      <c r="CU5" s="734"/>
      <c r="CV5" s="735"/>
      <c r="CW5" s="733" t="s">
        <v>368</v>
      </c>
      <c r="CX5" s="734"/>
      <c r="CY5" s="734"/>
      <c r="CZ5" s="734"/>
      <c r="DA5" s="735"/>
      <c r="DB5" s="733" t="s">
        <v>369</v>
      </c>
      <c r="DC5" s="734"/>
      <c r="DD5" s="734"/>
      <c r="DE5" s="734"/>
      <c r="DF5" s="735"/>
      <c r="DG5" s="763" t="s">
        <v>370</v>
      </c>
      <c r="DH5" s="764"/>
      <c r="DI5" s="764"/>
      <c r="DJ5" s="764"/>
      <c r="DK5" s="765"/>
      <c r="DL5" s="763" t="s">
        <v>371</v>
      </c>
      <c r="DM5" s="764"/>
      <c r="DN5" s="764"/>
      <c r="DO5" s="764"/>
      <c r="DP5" s="765"/>
      <c r="DQ5" s="733" t="s">
        <v>372</v>
      </c>
      <c r="DR5" s="734"/>
      <c r="DS5" s="734"/>
      <c r="DT5" s="734"/>
      <c r="DU5" s="735"/>
      <c r="DV5" s="733" t="s">
        <v>363</v>
      </c>
      <c r="DW5" s="734"/>
      <c r="DX5" s="734"/>
      <c r="DY5" s="734"/>
      <c r="DZ5" s="740"/>
      <c r="EA5" s="222"/>
    </row>
    <row r="6" spans="1:131" s="223"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15">
      <c r="A7" s="224">
        <v>1</v>
      </c>
      <c r="B7" s="749" t="s">
        <v>373</v>
      </c>
      <c r="C7" s="750"/>
      <c r="D7" s="750"/>
      <c r="E7" s="750"/>
      <c r="F7" s="750"/>
      <c r="G7" s="750"/>
      <c r="H7" s="750"/>
      <c r="I7" s="750"/>
      <c r="J7" s="750"/>
      <c r="K7" s="750"/>
      <c r="L7" s="750"/>
      <c r="M7" s="750"/>
      <c r="N7" s="750"/>
      <c r="O7" s="750"/>
      <c r="P7" s="751"/>
      <c r="Q7" s="752">
        <v>7614</v>
      </c>
      <c r="R7" s="753"/>
      <c r="S7" s="753"/>
      <c r="T7" s="753"/>
      <c r="U7" s="753"/>
      <c r="V7" s="753">
        <v>7458</v>
      </c>
      <c r="W7" s="753"/>
      <c r="X7" s="753"/>
      <c r="Y7" s="753"/>
      <c r="Z7" s="753"/>
      <c r="AA7" s="753">
        <v>156</v>
      </c>
      <c r="AB7" s="753"/>
      <c r="AC7" s="753"/>
      <c r="AD7" s="753"/>
      <c r="AE7" s="754"/>
      <c r="AF7" s="755">
        <v>81</v>
      </c>
      <c r="AG7" s="756"/>
      <c r="AH7" s="756"/>
      <c r="AI7" s="756"/>
      <c r="AJ7" s="757"/>
      <c r="AK7" s="758">
        <v>25</v>
      </c>
      <c r="AL7" s="759"/>
      <c r="AM7" s="759"/>
      <c r="AN7" s="759"/>
      <c r="AO7" s="759"/>
      <c r="AP7" s="759">
        <v>8469</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559</v>
      </c>
      <c r="BT7" s="747"/>
      <c r="BU7" s="747"/>
      <c r="BV7" s="747"/>
      <c r="BW7" s="747"/>
      <c r="BX7" s="747"/>
      <c r="BY7" s="747"/>
      <c r="BZ7" s="747"/>
      <c r="CA7" s="747"/>
      <c r="CB7" s="747"/>
      <c r="CC7" s="747"/>
      <c r="CD7" s="747"/>
      <c r="CE7" s="747"/>
      <c r="CF7" s="747"/>
      <c r="CG7" s="762"/>
      <c r="CH7" s="743">
        <v>-1</v>
      </c>
      <c r="CI7" s="744"/>
      <c r="CJ7" s="744"/>
      <c r="CK7" s="744"/>
      <c r="CL7" s="745"/>
      <c r="CM7" s="743">
        <v>22</v>
      </c>
      <c r="CN7" s="744"/>
      <c r="CO7" s="744"/>
      <c r="CP7" s="744"/>
      <c r="CQ7" s="745"/>
      <c r="CR7" s="743">
        <v>7</v>
      </c>
      <c r="CS7" s="744"/>
      <c r="CT7" s="744"/>
      <c r="CU7" s="744"/>
      <c r="CV7" s="745"/>
      <c r="CW7" s="743" t="s">
        <v>561</v>
      </c>
      <c r="CX7" s="744"/>
      <c r="CY7" s="744"/>
      <c r="CZ7" s="744"/>
      <c r="DA7" s="745"/>
      <c r="DB7" s="743" t="s">
        <v>489</v>
      </c>
      <c r="DC7" s="744"/>
      <c r="DD7" s="744"/>
      <c r="DE7" s="744"/>
      <c r="DF7" s="745"/>
      <c r="DG7" s="743" t="s">
        <v>561</v>
      </c>
      <c r="DH7" s="744"/>
      <c r="DI7" s="744"/>
      <c r="DJ7" s="744"/>
      <c r="DK7" s="745"/>
      <c r="DL7" s="743" t="s">
        <v>561</v>
      </c>
      <c r="DM7" s="744"/>
      <c r="DN7" s="744"/>
      <c r="DO7" s="744"/>
      <c r="DP7" s="745"/>
      <c r="DQ7" s="743" t="s">
        <v>561</v>
      </c>
      <c r="DR7" s="744"/>
      <c r="DS7" s="744"/>
      <c r="DT7" s="744"/>
      <c r="DU7" s="745"/>
      <c r="DV7" s="746"/>
      <c r="DW7" s="747"/>
      <c r="DX7" s="747"/>
      <c r="DY7" s="747"/>
      <c r="DZ7" s="748"/>
      <c r="EA7" s="222"/>
    </row>
    <row r="8" spans="1:131" s="223" customFormat="1" ht="26.25" customHeight="1" x14ac:dyDescent="0.15">
      <c r="A8" s="226">
        <v>2</v>
      </c>
      <c r="B8" s="780" t="s">
        <v>374</v>
      </c>
      <c r="C8" s="781"/>
      <c r="D8" s="781"/>
      <c r="E8" s="781"/>
      <c r="F8" s="781"/>
      <c r="G8" s="781"/>
      <c r="H8" s="781"/>
      <c r="I8" s="781"/>
      <c r="J8" s="781"/>
      <c r="K8" s="781"/>
      <c r="L8" s="781"/>
      <c r="M8" s="781"/>
      <c r="N8" s="781"/>
      <c r="O8" s="781"/>
      <c r="P8" s="782"/>
      <c r="Q8" s="783">
        <v>17</v>
      </c>
      <c r="R8" s="784"/>
      <c r="S8" s="784"/>
      <c r="T8" s="784"/>
      <c r="U8" s="784"/>
      <c r="V8" s="784">
        <v>17</v>
      </c>
      <c r="W8" s="784"/>
      <c r="X8" s="784"/>
      <c r="Y8" s="784"/>
      <c r="Z8" s="784"/>
      <c r="AA8" s="784">
        <v>0</v>
      </c>
      <c r="AB8" s="784"/>
      <c r="AC8" s="784"/>
      <c r="AD8" s="784"/>
      <c r="AE8" s="785"/>
      <c r="AF8" s="786" t="s">
        <v>122</v>
      </c>
      <c r="AG8" s="787"/>
      <c r="AH8" s="787"/>
      <c r="AI8" s="787"/>
      <c r="AJ8" s="788"/>
      <c r="AK8" s="769" t="s">
        <v>561</v>
      </c>
      <c r="AL8" s="770"/>
      <c r="AM8" s="770"/>
      <c r="AN8" s="770"/>
      <c r="AO8" s="770"/>
      <c r="AP8" s="770" t="s">
        <v>561</v>
      </c>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t="s">
        <v>560</v>
      </c>
      <c r="BT8" s="774"/>
      <c r="BU8" s="774"/>
      <c r="BV8" s="774"/>
      <c r="BW8" s="774"/>
      <c r="BX8" s="774"/>
      <c r="BY8" s="774"/>
      <c r="BZ8" s="774"/>
      <c r="CA8" s="774"/>
      <c r="CB8" s="774"/>
      <c r="CC8" s="774"/>
      <c r="CD8" s="774"/>
      <c r="CE8" s="774"/>
      <c r="CF8" s="774"/>
      <c r="CG8" s="775"/>
      <c r="CH8" s="776">
        <v>-6</v>
      </c>
      <c r="CI8" s="777"/>
      <c r="CJ8" s="777"/>
      <c r="CK8" s="777"/>
      <c r="CL8" s="778"/>
      <c r="CM8" s="776">
        <v>139</v>
      </c>
      <c r="CN8" s="777"/>
      <c r="CO8" s="777"/>
      <c r="CP8" s="777"/>
      <c r="CQ8" s="778"/>
      <c r="CR8" s="776">
        <v>30</v>
      </c>
      <c r="CS8" s="777"/>
      <c r="CT8" s="777"/>
      <c r="CU8" s="777"/>
      <c r="CV8" s="778"/>
      <c r="CW8" s="776">
        <v>13</v>
      </c>
      <c r="CX8" s="777"/>
      <c r="CY8" s="777"/>
      <c r="CZ8" s="777"/>
      <c r="DA8" s="778"/>
      <c r="DB8" s="776" t="s">
        <v>489</v>
      </c>
      <c r="DC8" s="777"/>
      <c r="DD8" s="777"/>
      <c r="DE8" s="777"/>
      <c r="DF8" s="778"/>
      <c r="DG8" s="776" t="s">
        <v>561</v>
      </c>
      <c r="DH8" s="777"/>
      <c r="DI8" s="777"/>
      <c r="DJ8" s="777"/>
      <c r="DK8" s="778"/>
      <c r="DL8" s="776" t="s">
        <v>561</v>
      </c>
      <c r="DM8" s="777"/>
      <c r="DN8" s="777"/>
      <c r="DO8" s="777"/>
      <c r="DP8" s="778"/>
      <c r="DQ8" s="776" t="s">
        <v>561</v>
      </c>
      <c r="DR8" s="777"/>
      <c r="DS8" s="777"/>
      <c r="DT8" s="777"/>
      <c r="DU8" s="778"/>
      <c r="DV8" s="773"/>
      <c r="DW8" s="774"/>
      <c r="DX8" s="774"/>
      <c r="DY8" s="774"/>
      <c r="DZ8" s="779"/>
      <c r="EA8" s="222"/>
    </row>
    <row r="9" spans="1:131" s="223" customFormat="1" ht="26.25" customHeight="1" x14ac:dyDescent="0.15">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15">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15">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15">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15">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15">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15">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15">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15">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15">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15">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15">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15">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375</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
      <c r="A23" s="228" t="s">
        <v>376</v>
      </c>
      <c r="B23" s="789" t="s">
        <v>377</v>
      </c>
      <c r="C23" s="790"/>
      <c r="D23" s="790"/>
      <c r="E23" s="790"/>
      <c r="F23" s="790"/>
      <c r="G23" s="790"/>
      <c r="H23" s="790"/>
      <c r="I23" s="790"/>
      <c r="J23" s="790"/>
      <c r="K23" s="790"/>
      <c r="L23" s="790"/>
      <c r="M23" s="790"/>
      <c r="N23" s="790"/>
      <c r="O23" s="790"/>
      <c r="P23" s="791"/>
      <c r="Q23" s="792">
        <v>7631</v>
      </c>
      <c r="R23" s="793"/>
      <c r="S23" s="793"/>
      <c r="T23" s="793"/>
      <c r="U23" s="793"/>
      <c r="V23" s="793">
        <v>7475</v>
      </c>
      <c r="W23" s="793"/>
      <c r="X23" s="793"/>
      <c r="Y23" s="793"/>
      <c r="Z23" s="793"/>
      <c r="AA23" s="793">
        <v>156</v>
      </c>
      <c r="AB23" s="793"/>
      <c r="AC23" s="793"/>
      <c r="AD23" s="793"/>
      <c r="AE23" s="794"/>
      <c r="AF23" s="795">
        <v>81</v>
      </c>
      <c r="AG23" s="793"/>
      <c r="AH23" s="793"/>
      <c r="AI23" s="793"/>
      <c r="AJ23" s="796"/>
      <c r="AK23" s="797"/>
      <c r="AL23" s="798"/>
      <c r="AM23" s="798"/>
      <c r="AN23" s="798"/>
      <c r="AO23" s="798"/>
      <c r="AP23" s="793">
        <v>8469</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15">
      <c r="A24" s="808" t="s">
        <v>378</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
      <c r="A25" s="725" t="s">
        <v>379</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15">
      <c r="A26" s="727" t="s">
        <v>356</v>
      </c>
      <c r="B26" s="728"/>
      <c r="C26" s="728"/>
      <c r="D26" s="728"/>
      <c r="E26" s="728"/>
      <c r="F26" s="728"/>
      <c r="G26" s="728"/>
      <c r="H26" s="728"/>
      <c r="I26" s="728"/>
      <c r="J26" s="728"/>
      <c r="K26" s="728"/>
      <c r="L26" s="728"/>
      <c r="M26" s="728"/>
      <c r="N26" s="728"/>
      <c r="O26" s="728"/>
      <c r="P26" s="729"/>
      <c r="Q26" s="733" t="s">
        <v>380</v>
      </c>
      <c r="R26" s="734"/>
      <c r="S26" s="734"/>
      <c r="T26" s="734"/>
      <c r="U26" s="735"/>
      <c r="V26" s="733" t="s">
        <v>381</v>
      </c>
      <c r="W26" s="734"/>
      <c r="X26" s="734"/>
      <c r="Y26" s="734"/>
      <c r="Z26" s="735"/>
      <c r="AA26" s="733" t="s">
        <v>382</v>
      </c>
      <c r="AB26" s="734"/>
      <c r="AC26" s="734"/>
      <c r="AD26" s="734"/>
      <c r="AE26" s="734"/>
      <c r="AF26" s="814" t="s">
        <v>383</v>
      </c>
      <c r="AG26" s="815"/>
      <c r="AH26" s="815"/>
      <c r="AI26" s="815"/>
      <c r="AJ26" s="816"/>
      <c r="AK26" s="734" t="s">
        <v>384</v>
      </c>
      <c r="AL26" s="734"/>
      <c r="AM26" s="734"/>
      <c r="AN26" s="734"/>
      <c r="AO26" s="735"/>
      <c r="AP26" s="733" t="s">
        <v>385</v>
      </c>
      <c r="AQ26" s="734"/>
      <c r="AR26" s="734"/>
      <c r="AS26" s="734"/>
      <c r="AT26" s="735"/>
      <c r="AU26" s="733" t="s">
        <v>386</v>
      </c>
      <c r="AV26" s="734"/>
      <c r="AW26" s="734"/>
      <c r="AX26" s="734"/>
      <c r="AY26" s="735"/>
      <c r="AZ26" s="733" t="s">
        <v>387</v>
      </c>
      <c r="BA26" s="734"/>
      <c r="BB26" s="734"/>
      <c r="BC26" s="734"/>
      <c r="BD26" s="735"/>
      <c r="BE26" s="733" t="s">
        <v>363</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15">
      <c r="A28" s="230">
        <v>1</v>
      </c>
      <c r="B28" s="749" t="s">
        <v>388</v>
      </c>
      <c r="C28" s="750"/>
      <c r="D28" s="750"/>
      <c r="E28" s="750"/>
      <c r="F28" s="750"/>
      <c r="G28" s="750"/>
      <c r="H28" s="750"/>
      <c r="I28" s="750"/>
      <c r="J28" s="750"/>
      <c r="K28" s="750"/>
      <c r="L28" s="750"/>
      <c r="M28" s="750"/>
      <c r="N28" s="750"/>
      <c r="O28" s="750"/>
      <c r="P28" s="751"/>
      <c r="Q28" s="822">
        <v>669</v>
      </c>
      <c r="R28" s="823"/>
      <c r="S28" s="823"/>
      <c r="T28" s="823"/>
      <c r="U28" s="823"/>
      <c r="V28" s="823">
        <v>668</v>
      </c>
      <c r="W28" s="823"/>
      <c r="X28" s="823"/>
      <c r="Y28" s="823"/>
      <c r="Z28" s="823"/>
      <c r="AA28" s="823">
        <v>1</v>
      </c>
      <c r="AB28" s="823"/>
      <c r="AC28" s="823"/>
      <c r="AD28" s="823"/>
      <c r="AE28" s="824"/>
      <c r="AF28" s="825">
        <v>1</v>
      </c>
      <c r="AG28" s="823"/>
      <c r="AH28" s="823"/>
      <c r="AI28" s="823"/>
      <c r="AJ28" s="826"/>
      <c r="AK28" s="827">
        <v>67</v>
      </c>
      <c r="AL28" s="828"/>
      <c r="AM28" s="828"/>
      <c r="AN28" s="828"/>
      <c r="AO28" s="828"/>
      <c r="AP28" s="828">
        <v>0</v>
      </c>
      <c r="AQ28" s="828"/>
      <c r="AR28" s="828"/>
      <c r="AS28" s="828"/>
      <c r="AT28" s="828"/>
      <c r="AU28" s="828">
        <v>0</v>
      </c>
      <c r="AV28" s="828"/>
      <c r="AW28" s="828"/>
      <c r="AX28" s="828"/>
      <c r="AY28" s="828"/>
      <c r="AZ28" s="829" t="s">
        <v>489</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15">
      <c r="A29" s="230">
        <v>2</v>
      </c>
      <c r="B29" s="780" t="s">
        <v>389</v>
      </c>
      <c r="C29" s="781"/>
      <c r="D29" s="781"/>
      <c r="E29" s="781"/>
      <c r="F29" s="781"/>
      <c r="G29" s="781"/>
      <c r="H29" s="781"/>
      <c r="I29" s="781"/>
      <c r="J29" s="781"/>
      <c r="K29" s="781"/>
      <c r="L29" s="781"/>
      <c r="M29" s="781"/>
      <c r="N29" s="781"/>
      <c r="O29" s="781"/>
      <c r="P29" s="782"/>
      <c r="Q29" s="783">
        <v>1199</v>
      </c>
      <c r="R29" s="784"/>
      <c r="S29" s="784"/>
      <c r="T29" s="784"/>
      <c r="U29" s="784"/>
      <c r="V29" s="784">
        <v>1139</v>
      </c>
      <c r="W29" s="784"/>
      <c r="X29" s="784"/>
      <c r="Y29" s="784"/>
      <c r="Z29" s="784"/>
      <c r="AA29" s="784">
        <v>60</v>
      </c>
      <c r="AB29" s="784"/>
      <c r="AC29" s="784"/>
      <c r="AD29" s="784"/>
      <c r="AE29" s="785"/>
      <c r="AF29" s="786">
        <v>60</v>
      </c>
      <c r="AG29" s="787"/>
      <c r="AH29" s="787"/>
      <c r="AI29" s="787"/>
      <c r="AJ29" s="788"/>
      <c r="AK29" s="834">
        <v>197</v>
      </c>
      <c r="AL29" s="830"/>
      <c r="AM29" s="830"/>
      <c r="AN29" s="830"/>
      <c r="AO29" s="830"/>
      <c r="AP29" s="830">
        <v>0</v>
      </c>
      <c r="AQ29" s="830"/>
      <c r="AR29" s="830"/>
      <c r="AS29" s="830"/>
      <c r="AT29" s="830"/>
      <c r="AU29" s="830">
        <v>0</v>
      </c>
      <c r="AV29" s="830"/>
      <c r="AW29" s="830"/>
      <c r="AX29" s="830"/>
      <c r="AY29" s="830"/>
      <c r="AZ29" s="831" t="s">
        <v>489</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15">
      <c r="A30" s="230">
        <v>3</v>
      </c>
      <c r="B30" s="780" t="s">
        <v>390</v>
      </c>
      <c r="C30" s="781"/>
      <c r="D30" s="781"/>
      <c r="E30" s="781"/>
      <c r="F30" s="781"/>
      <c r="G30" s="781"/>
      <c r="H30" s="781"/>
      <c r="I30" s="781"/>
      <c r="J30" s="781"/>
      <c r="K30" s="781"/>
      <c r="L30" s="781"/>
      <c r="M30" s="781"/>
      <c r="N30" s="781"/>
      <c r="O30" s="781"/>
      <c r="P30" s="782"/>
      <c r="Q30" s="783">
        <v>272</v>
      </c>
      <c r="R30" s="784"/>
      <c r="S30" s="784"/>
      <c r="T30" s="784"/>
      <c r="U30" s="784"/>
      <c r="V30" s="784">
        <v>269</v>
      </c>
      <c r="W30" s="784"/>
      <c r="X30" s="784"/>
      <c r="Y30" s="784"/>
      <c r="Z30" s="784"/>
      <c r="AA30" s="784">
        <v>3</v>
      </c>
      <c r="AB30" s="784"/>
      <c r="AC30" s="784"/>
      <c r="AD30" s="784"/>
      <c r="AE30" s="785"/>
      <c r="AF30" s="786">
        <v>3</v>
      </c>
      <c r="AG30" s="787"/>
      <c r="AH30" s="787"/>
      <c r="AI30" s="787"/>
      <c r="AJ30" s="788"/>
      <c r="AK30" s="834">
        <v>154</v>
      </c>
      <c r="AL30" s="830"/>
      <c r="AM30" s="830"/>
      <c r="AN30" s="830"/>
      <c r="AO30" s="830"/>
      <c r="AP30" s="830">
        <v>0</v>
      </c>
      <c r="AQ30" s="830"/>
      <c r="AR30" s="830"/>
      <c r="AS30" s="830"/>
      <c r="AT30" s="830"/>
      <c r="AU30" s="830">
        <v>0</v>
      </c>
      <c r="AV30" s="830"/>
      <c r="AW30" s="830"/>
      <c r="AX30" s="830"/>
      <c r="AY30" s="830"/>
      <c r="AZ30" s="831" t="s">
        <v>489</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15">
      <c r="A31" s="230">
        <v>4</v>
      </c>
      <c r="B31" s="780" t="s">
        <v>391</v>
      </c>
      <c r="C31" s="781"/>
      <c r="D31" s="781"/>
      <c r="E31" s="781"/>
      <c r="F31" s="781"/>
      <c r="G31" s="781"/>
      <c r="H31" s="781"/>
      <c r="I31" s="781"/>
      <c r="J31" s="781"/>
      <c r="K31" s="781"/>
      <c r="L31" s="781"/>
      <c r="M31" s="781"/>
      <c r="N31" s="781"/>
      <c r="O31" s="781"/>
      <c r="P31" s="782"/>
      <c r="Q31" s="783">
        <v>214</v>
      </c>
      <c r="R31" s="784"/>
      <c r="S31" s="784"/>
      <c r="T31" s="784"/>
      <c r="U31" s="784"/>
      <c r="V31" s="784">
        <v>205</v>
      </c>
      <c r="W31" s="784"/>
      <c r="X31" s="784"/>
      <c r="Y31" s="784"/>
      <c r="Z31" s="784"/>
      <c r="AA31" s="784">
        <v>9</v>
      </c>
      <c r="AB31" s="784"/>
      <c r="AC31" s="784"/>
      <c r="AD31" s="784"/>
      <c r="AE31" s="785"/>
      <c r="AF31" s="786">
        <v>348</v>
      </c>
      <c r="AG31" s="787"/>
      <c r="AH31" s="787"/>
      <c r="AI31" s="787"/>
      <c r="AJ31" s="788"/>
      <c r="AK31" s="834">
        <v>133</v>
      </c>
      <c r="AL31" s="830"/>
      <c r="AM31" s="830"/>
      <c r="AN31" s="830"/>
      <c r="AO31" s="830"/>
      <c r="AP31" s="830">
        <v>940</v>
      </c>
      <c r="AQ31" s="830"/>
      <c r="AR31" s="830"/>
      <c r="AS31" s="830"/>
      <c r="AT31" s="830"/>
      <c r="AU31" s="830">
        <v>698</v>
      </c>
      <c r="AV31" s="830"/>
      <c r="AW31" s="830"/>
      <c r="AX31" s="830"/>
      <c r="AY31" s="830"/>
      <c r="AZ31" s="831" t="s">
        <v>489</v>
      </c>
      <c r="BA31" s="831"/>
      <c r="BB31" s="831"/>
      <c r="BC31" s="831"/>
      <c r="BD31" s="831"/>
      <c r="BE31" s="832" t="s">
        <v>392</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15">
      <c r="A32" s="230">
        <v>5</v>
      </c>
      <c r="B32" s="780" t="s">
        <v>393</v>
      </c>
      <c r="C32" s="781"/>
      <c r="D32" s="781"/>
      <c r="E32" s="781"/>
      <c r="F32" s="781"/>
      <c r="G32" s="781"/>
      <c r="H32" s="781"/>
      <c r="I32" s="781"/>
      <c r="J32" s="781"/>
      <c r="K32" s="781"/>
      <c r="L32" s="781"/>
      <c r="M32" s="781"/>
      <c r="N32" s="781"/>
      <c r="O32" s="781"/>
      <c r="P32" s="782"/>
      <c r="Q32" s="783">
        <v>185</v>
      </c>
      <c r="R32" s="784"/>
      <c r="S32" s="784"/>
      <c r="T32" s="784"/>
      <c r="U32" s="784"/>
      <c r="V32" s="784">
        <v>177</v>
      </c>
      <c r="W32" s="784"/>
      <c r="X32" s="784"/>
      <c r="Y32" s="784"/>
      <c r="Z32" s="784"/>
      <c r="AA32" s="784">
        <v>7</v>
      </c>
      <c r="AB32" s="784"/>
      <c r="AC32" s="784"/>
      <c r="AD32" s="784"/>
      <c r="AE32" s="785"/>
      <c r="AF32" s="786">
        <v>46</v>
      </c>
      <c r="AG32" s="787"/>
      <c r="AH32" s="787"/>
      <c r="AI32" s="787"/>
      <c r="AJ32" s="788"/>
      <c r="AK32" s="834">
        <v>169</v>
      </c>
      <c r="AL32" s="830"/>
      <c r="AM32" s="830"/>
      <c r="AN32" s="830"/>
      <c r="AO32" s="830"/>
      <c r="AP32" s="830">
        <v>1293</v>
      </c>
      <c r="AQ32" s="830"/>
      <c r="AR32" s="830"/>
      <c r="AS32" s="830"/>
      <c r="AT32" s="830"/>
      <c r="AU32" s="830">
        <v>1157</v>
      </c>
      <c r="AV32" s="830"/>
      <c r="AW32" s="830"/>
      <c r="AX32" s="830"/>
      <c r="AY32" s="830"/>
      <c r="AZ32" s="831" t="s">
        <v>489</v>
      </c>
      <c r="BA32" s="831"/>
      <c r="BB32" s="831"/>
      <c r="BC32" s="831"/>
      <c r="BD32" s="831"/>
      <c r="BE32" s="832" t="s">
        <v>392</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15">
      <c r="A33" s="230">
        <v>6</v>
      </c>
      <c r="B33" s="780" t="s">
        <v>394</v>
      </c>
      <c r="C33" s="781"/>
      <c r="D33" s="781"/>
      <c r="E33" s="781"/>
      <c r="F33" s="781"/>
      <c r="G33" s="781"/>
      <c r="H33" s="781"/>
      <c r="I33" s="781"/>
      <c r="J33" s="781"/>
      <c r="K33" s="781"/>
      <c r="L33" s="781"/>
      <c r="M33" s="781"/>
      <c r="N33" s="781"/>
      <c r="O33" s="781"/>
      <c r="P33" s="782"/>
      <c r="Q33" s="783">
        <v>53</v>
      </c>
      <c r="R33" s="784"/>
      <c r="S33" s="784"/>
      <c r="T33" s="784"/>
      <c r="U33" s="784"/>
      <c r="V33" s="784">
        <v>47</v>
      </c>
      <c r="W33" s="784"/>
      <c r="X33" s="784"/>
      <c r="Y33" s="784"/>
      <c r="Z33" s="784"/>
      <c r="AA33" s="784">
        <v>6</v>
      </c>
      <c r="AB33" s="784"/>
      <c r="AC33" s="784"/>
      <c r="AD33" s="784"/>
      <c r="AE33" s="785"/>
      <c r="AF33" s="786">
        <v>25</v>
      </c>
      <c r="AG33" s="787"/>
      <c r="AH33" s="787"/>
      <c r="AI33" s="787"/>
      <c r="AJ33" s="788"/>
      <c r="AK33" s="834">
        <v>58</v>
      </c>
      <c r="AL33" s="830"/>
      <c r="AM33" s="830"/>
      <c r="AN33" s="830"/>
      <c r="AO33" s="830"/>
      <c r="AP33" s="830">
        <v>202</v>
      </c>
      <c r="AQ33" s="830"/>
      <c r="AR33" s="830"/>
      <c r="AS33" s="830"/>
      <c r="AT33" s="830"/>
      <c r="AU33" s="830">
        <v>201</v>
      </c>
      <c r="AV33" s="830"/>
      <c r="AW33" s="830"/>
      <c r="AX33" s="830"/>
      <c r="AY33" s="830"/>
      <c r="AZ33" s="831" t="s">
        <v>489</v>
      </c>
      <c r="BA33" s="831"/>
      <c r="BB33" s="831"/>
      <c r="BC33" s="831"/>
      <c r="BD33" s="831"/>
      <c r="BE33" s="832" t="s">
        <v>392</v>
      </c>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15">
      <c r="A34" s="230">
        <v>7</v>
      </c>
      <c r="B34" s="780" t="s">
        <v>395</v>
      </c>
      <c r="C34" s="781"/>
      <c r="D34" s="781"/>
      <c r="E34" s="781"/>
      <c r="F34" s="781"/>
      <c r="G34" s="781"/>
      <c r="H34" s="781"/>
      <c r="I34" s="781"/>
      <c r="J34" s="781"/>
      <c r="K34" s="781"/>
      <c r="L34" s="781"/>
      <c r="M34" s="781"/>
      <c r="N34" s="781"/>
      <c r="O34" s="781"/>
      <c r="P34" s="782"/>
      <c r="Q34" s="783">
        <v>862</v>
      </c>
      <c r="R34" s="784"/>
      <c r="S34" s="784"/>
      <c r="T34" s="784"/>
      <c r="U34" s="784"/>
      <c r="V34" s="784">
        <v>841</v>
      </c>
      <c r="W34" s="784"/>
      <c r="X34" s="784"/>
      <c r="Y34" s="784"/>
      <c r="Z34" s="784"/>
      <c r="AA34" s="784">
        <v>21</v>
      </c>
      <c r="AB34" s="784"/>
      <c r="AC34" s="784"/>
      <c r="AD34" s="784"/>
      <c r="AE34" s="785"/>
      <c r="AF34" s="786">
        <v>124</v>
      </c>
      <c r="AG34" s="787"/>
      <c r="AH34" s="787"/>
      <c r="AI34" s="787"/>
      <c r="AJ34" s="788"/>
      <c r="AK34" s="834">
        <v>239</v>
      </c>
      <c r="AL34" s="830"/>
      <c r="AM34" s="830"/>
      <c r="AN34" s="830"/>
      <c r="AO34" s="830"/>
      <c r="AP34" s="830">
        <v>0</v>
      </c>
      <c r="AQ34" s="830"/>
      <c r="AR34" s="830"/>
      <c r="AS34" s="830"/>
      <c r="AT34" s="830"/>
      <c r="AU34" s="830">
        <v>0</v>
      </c>
      <c r="AV34" s="830"/>
      <c r="AW34" s="830"/>
      <c r="AX34" s="830"/>
      <c r="AY34" s="830"/>
      <c r="AZ34" s="831" t="s">
        <v>489</v>
      </c>
      <c r="BA34" s="831"/>
      <c r="BB34" s="831"/>
      <c r="BC34" s="831"/>
      <c r="BD34" s="831"/>
      <c r="BE34" s="832" t="s">
        <v>392</v>
      </c>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15">
      <c r="A35" s="230">
        <v>8</v>
      </c>
      <c r="B35" s="780" t="s">
        <v>396</v>
      </c>
      <c r="C35" s="781"/>
      <c r="D35" s="781"/>
      <c r="E35" s="781"/>
      <c r="F35" s="781"/>
      <c r="G35" s="781"/>
      <c r="H35" s="781"/>
      <c r="I35" s="781"/>
      <c r="J35" s="781"/>
      <c r="K35" s="781"/>
      <c r="L35" s="781"/>
      <c r="M35" s="781"/>
      <c r="N35" s="781"/>
      <c r="O35" s="781"/>
      <c r="P35" s="782"/>
      <c r="Q35" s="783">
        <v>62</v>
      </c>
      <c r="R35" s="784"/>
      <c r="S35" s="784"/>
      <c r="T35" s="784"/>
      <c r="U35" s="784"/>
      <c r="V35" s="784">
        <v>61</v>
      </c>
      <c r="W35" s="784"/>
      <c r="X35" s="784"/>
      <c r="Y35" s="784"/>
      <c r="Z35" s="784"/>
      <c r="AA35" s="784">
        <v>2</v>
      </c>
      <c r="AB35" s="784"/>
      <c r="AC35" s="784"/>
      <c r="AD35" s="784"/>
      <c r="AE35" s="785"/>
      <c r="AF35" s="786">
        <v>21</v>
      </c>
      <c r="AG35" s="787"/>
      <c r="AH35" s="787"/>
      <c r="AI35" s="787"/>
      <c r="AJ35" s="788"/>
      <c r="AK35" s="834">
        <v>0</v>
      </c>
      <c r="AL35" s="830"/>
      <c r="AM35" s="830"/>
      <c r="AN35" s="830"/>
      <c r="AO35" s="830"/>
      <c r="AP35" s="830">
        <v>0</v>
      </c>
      <c r="AQ35" s="830"/>
      <c r="AR35" s="830"/>
      <c r="AS35" s="830"/>
      <c r="AT35" s="830"/>
      <c r="AU35" s="830">
        <v>0</v>
      </c>
      <c r="AV35" s="830"/>
      <c r="AW35" s="830"/>
      <c r="AX35" s="830"/>
      <c r="AY35" s="830"/>
      <c r="AZ35" s="831" t="s">
        <v>489</v>
      </c>
      <c r="BA35" s="831"/>
      <c r="BB35" s="831"/>
      <c r="BC35" s="831"/>
      <c r="BD35" s="831"/>
      <c r="BE35" s="832" t="s">
        <v>397</v>
      </c>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15">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15">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15">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15">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15">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15">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15">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15">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15">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15">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15">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15">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15">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15">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15">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15">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15">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15">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15">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15">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15">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15">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15">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15">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15">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15">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398</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
      <c r="A63" s="228" t="s">
        <v>376</v>
      </c>
      <c r="B63" s="789" t="s">
        <v>399</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627</v>
      </c>
      <c r="AG63" s="844"/>
      <c r="AH63" s="844"/>
      <c r="AI63" s="844"/>
      <c r="AJ63" s="845"/>
      <c r="AK63" s="846"/>
      <c r="AL63" s="841"/>
      <c r="AM63" s="841"/>
      <c r="AN63" s="841"/>
      <c r="AO63" s="841"/>
      <c r="AP63" s="844">
        <v>2435</v>
      </c>
      <c r="AQ63" s="844"/>
      <c r="AR63" s="844"/>
      <c r="AS63" s="844"/>
      <c r="AT63" s="844"/>
      <c r="AU63" s="844">
        <v>2056</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
      <c r="A65" s="220" t="s">
        <v>400</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15">
      <c r="A66" s="727" t="s">
        <v>401</v>
      </c>
      <c r="B66" s="728"/>
      <c r="C66" s="728"/>
      <c r="D66" s="728"/>
      <c r="E66" s="728"/>
      <c r="F66" s="728"/>
      <c r="G66" s="728"/>
      <c r="H66" s="728"/>
      <c r="I66" s="728"/>
      <c r="J66" s="728"/>
      <c r="K66" s="728"/>
      <c r="L66" s="728"/>
      <c r="M66" s="728"/>
      <c r="N66" s="728"/>
      <c r="O66" s="728"/>
      <c r="P66" s="729"/>
      <c r="Q66" s="733" t="s">
        <v>380</v>
      </c>
      <c r="R66" s="734"/>
      <c r="S66" s="734"/>
      <c r="T66" s="734"/>
      <c r="U66" s="735"/>
      <c r="V66" s="733" t="s">
        <v>381</v>
      </c>
      <c r="W66" s="734"/>
      <c r="X66" s="734"/>
      <c r="Y66" s="734"/>
      <c r="Z66" s="735"/>
      <c r="AA66" s="733" t="s">
        <v>382</v>
      </c>
      <c r="AB66" s="734"/>
      <c r="AC66" s="734"/>
      <c r="AD66" s="734"/>
      <c r="AE66" s="735"/>
      <c r="AF66" s="854" t="s">
        <v>383</v>
      </c>
      <c r="AG66" s="815"/>
      <c r="AH66" s="815"/>
      <c r="AI66" s="815"/>
      <c r="AJ66" s="855"/>
      <c r="AK66" s="733" t="s">
        <v>384</v>
      </c>
      <c r="AL66" s="728"/>
      <c r="AM66" s="728"/>
      <c r="AN66" s="728"/>
      <c r="AO66" s="729"/>
      <c r="AP66" s="733" t="s">
        <v>385</v>
      </c>
      <c r="AQ66" s="734"/>
      <c r="AR66" s="734"/>
      <c r="AS66" s="734"/>
      <c r="AT66" s="735"/>
      <c r="AU66" s="733" t="s">
        <v>402</v>
      </c>
      <c r="AV66" s="734"/>
      <c r="AW66" s="734"/>
      <c r="AX66" s="734"/>
      <c r="AY66" s="735"/>
      <c r="AZ66" s="733" t="s">
        <v>363</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15">
      <c r="A68" s="224">
        <v>1</v>
      </c>
      <c r="B68" s="869" t="s">
        <v>551</v>
      </c>
      <c r="C68" s="870"/>
      <c r="D68" s="870"/>
      <c r="E68" s="870"/>
      <c r="F68" s="870"/>
      <c r="G68" s="870"/>
      <c r="H68" s="870"/>
      <c r="I68" s="870"/>
      <c r="J68" s="870"/>
      <c r="K68" s="870"/>
      <c r="L68" s="870"/>
      <c r="M68" s="870"/>
      <c r="N68" s="870"/>
      <c r="O68" s="870"/>
      <c r="P68" s="871"/>
      <c r="Q68" s="872">
        <v>572</v>
      </c>
      <c r="R68" s="866"/>
      <c r="S68" s="866"/>
      <c r="T68" s="866"/>
      <c r="U68" s="866"/>
      <c r="V68" s="866">
        <v>561</v>
      </c>
      <c r="W68" s="866"/>
      <c r="X68" s="866"/>
      <c r="Y68" s="866"/>
      <c r="Z68" s="866"/>
      <c r="AA68" s="866">
        <v>12</v>
      </c>
      <c r="AB68" s="866"/>
      <c r="AC68" s="866"/>
      <c r="AD68" s="866"/>
      <c r="AE68" s="866"/>
      <c r="AF68" s="866">
        <v>12</v>
      </c>
      <c r="AG68" s="866"/>
      <c r="AH68" s="866"/>
      <c r="AI68" s="866"/>
      <c r="AJ68" s="866"/>
      <c r="AK68" s="866">
        <v>18</v>
      </c>
      <c r="AL68" s="866"/>
      <c r="AM68" s="866"/>
      <c r="AN68" s="866"/>
      <c r="AO68" s="866"/>
      <c r="AP68" s="866" t="s">
        <v>561</v>
      </c>
      <c r="AQ68" s="866"/>
      <c r="AR68" s="866"/>
      <c r="AS68" s="866"/>
      <c r="AT68" s="866"/>
      <c r="AU68" s="866" t="s">
        <v>561</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15">
      <c r="A69" s="226">
        <v>2</v>
      </c>
      <c r="B69" s="873" t="s">
        <v>552</v>
      </c>
      <c r="C69" s="874"/>
      <c r="D69" s="874"/>
      <c r="E69" s="874"/>
      <c r="F69" s="874"/>
      <c r="G69" s="874"/>
      <c r="H69" s="874"/>
      <c r="I69" s="874"/>
      <c r="J69" s="874"/>
      <c r="K69" s="874"/>
      <c r="L69" s="874"/>
      <c r="M69" s="874"/>
      <c r="N69" s="874"/>
      <c r="O69" s="874"/>
      <c r="P69" s="875"/>
      <c r="Q69" s="876">
        <v>204</v>
      </c>
      <c r="R69" s="830"/>
      <c r="S69" s="830"/>
      <c r="T69" s="830"/>
      <c r="U69" s="830"/>
      <c r="V69" s="830">
        <v>204</v>
      </c>
      <c r="W69" s="830"/>
      <c r="X69" s="830"/>
      <c r="Y69" s="830"/>
      <c r="Z69" s="830"/>
      <c r="AA69" s="830" t="s">
        <v>561</v>
      </c>
      <c r="AB69" s="830"/>
      <c r="AC69" s="830"/>
      <c r="AD69" s="830"/>
      <c r="AE69" s="830"/>
      <c r="AF69" s="830" t="s">
        <v>561</v>
      </c>
      <c r="AG69" s="830"/>
      <c r="AH69" s="830"/>
      <c r="AI69" s="830"/>
      <c r="AJ69" s="830"/>
      <c r="AK69" s="830">
        <v>9</v>
      </c>
      <c r="AL69" s="830"/>
      <c r="AM69" s="830"/>
      <c r="AN69" s="830"/>
      <c r="AO69" s="830"/>
      <c r="AP69" s="830" t="s">
        <v>561</v>
      </c>
      <c r="AQ69" s="830"/>
      <c r="AR69" s="830"/>
      <c r="AS69" s="830"/>
      <c r="AT69" s="830"/>
      <c r="AU69" s="830" t="s">
        <v>561</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15">
      <c r="A70" s="226">
        <v>3</v>
      </c>
      <c r="B70" s="873" t="s">
        <v>553</v>
      </c>
      <c r="C70" s="874"/>
      <c r="D70" s="874"/>
      <c r="E70" s="874"/>
      <c r="F70" s="874"/>
      <c r="G70" s="874"/>
      <c r="H70" s="874"/>
      <c r="I70" s="874"/>
      <c r="J70" s="874"/>
      <c r="K70" s="874"/>
      <c r="L70" s="874"/>
      <c r="M70" s="874"/>
      <c r="N70" s="874"/>
      <c r="O70" s="874"/>
      <c r="P70" s="875"/>
      <c r="Q70" s="876">
        <v>52</v>
      </c>
      <c r="R70" s="830"/>
      <c r="S70" s="830"/>
      <c r="T70" s="830"/>
      <c r="U70" s="830"/>
      <c r="V70" s="830">
        <v>52</v>
      </c>
      <c r="W70" s="830"/>
      <c r="X70" s="830"/>
      <c r="Y70" s="830"/>
      <c r="Z70" s="830"/>
      <c r="AA70" s="830" t="s">
        <v>561</v>
      </c>
      <c r="AB70" s="830"/>
      <c r="AC70" s="830"/>
      <c r="AD70" s="830"/>
      <c r="AE70" s="830"/>
      <c r="AF70" s="830">
        <v>-2</v>
      </c>
      <c r="AG70" s="830"/>
      <c r="AH70" s="830"/>
      <c r="AI70" s="830"/>
      <c r="AJ70" s="830"/>
      <c r="AK70" s="830" t="s">
        <v>561</v>
      </c>
      <c r="AL70" s="830"/>
      <c r="AM70" s="830"/>
      <c r="AN70" s="830"/>
      <c r="AO70" s="830"/>
      <c r="AP70" s="830" t="s">
        <v>561</v>
      </c>
      <c r="AQ70" s="830"/>
      <c r="AR70" s="830"/>
      <c r="AS70" s="830"/>
      <c r="AT70" s="830"/>
      <c r="AU70" s="830" t="s">
        <v>561</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15">
      <c r="A71" s="226">
        <v>4</v>
      </c>
      <c r="B71" s="873" t="s">
        <v>554</v>
      </c>
      <c r="C71" s="874"/>
      <c r="D71" s="874"/>
      <c r="E71" s="874"/>
      <c r="F71" s="874"/>
      <c r="G71" s="874"/>
      <c r="H71" s="874"/>
      <c r="I71" s="874"/>
      <c r="J71" s="874"/>
      <c r="K71" s="874"/>
      <c r="L71" s="874"/>
      <c r="M71" s="874"/>
      <c r="N71" s="874"/>
      <c r="O71" s="874"/>
      <c r="P71" s="875"/>
      <c r="Q71" s="876">
        <v>2563</v>
      </c>
      <c r="R71" s="830"/>
      <c r="S71" s="830"/>
      <c r="T71" s="830"/>
      <c r="U71" s="830"/>
      <c r="V71" s="830">
        <v>2539</v>
      </c>
      <c r="W71" s="830"/>
      <c r="X71" s="830"/>
      <c r="Y71" s="830"/>
      <c r="Z71" s="830"/>
      <c r="AA71" s="830">
        <v>24</v>
      </c>
      <c r="AB71" s="830"/>
      <c r="AC71" s="830"/>
      <c r="AD71" s="830"/>
      <c r="AE71" s="830"/>
      <c r="AF71" s="830">
        <v>24</v>
      </c>
      <c r="AG71" s="830"/>
      <c r="AH71" s="830"/>
      <c r="AI71" s="830"/>
      <c r="AJ71" s="830"/>
      <c r="AK71" s="830">
        <v>194</v>
      </c>
      <c r="AL71" s="830"/>
      <c r="AM71" s="830"/>
      <c r="AN71" s="830"/>
      <c r="AO71" s="830"/>
      <c r="AP71" s="830">
        <v>171</v>
      </c>
      <c r="AQ71" s="830"/>
      <c r="AR71" s="830"/>
      <c r="AS71" s="830"/>
      <c r="AT71" s="830"/>
      <c r="AU71" s="830">
        <v>25</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15">
      <c r="A72" s="226">
        <v>5</v>
      </c>
      <c r="B72" s="873" t="s">
        <v>555</v>
      </c>
      <c r="C72" s="874"/>
      <c r="D72" s="874"/>
      <c r="E72" s="874"/>
      <c r="F72" s="874"/>
      <c r="G72" s="874"/>
      <c r="H72" s="874"/>
      <c r="I72" s="874"/>
      <c r="J72" s="874"/>
      <c r="K72" s="874"/>
      <c r="L72" s="874"/>
      <c r="M72" s="874"/>
      <c r="N72" s="874"/>
      <c r="O72" s="874"/>
      <c r="P72" s="875"/>
      <c r="Q72" s="876">
        <v>114</v>
      </c>
      <c r="R72" s="830"/>
      <c r="S72" s="830"/>
      <c r="T72" s="830"/>
      <c r="U72" s="830"/>
      <c r="V72" s="830">
        <v>98</v>
      </c>
      <c r="W72" s="830"/>
      <c r="X72" s="830"/>
      <c r="Y72" s="830"/>
      <c r="Z72" s="830"/>
      <c r="AA72" s="830">
        <v>16</v>
      </c>
      <c r="AB72" s="830"/>
      <c r="AC72" s="830"/>
      <c r="AD72" s="830"/>
      <c r="AE72" s="830"/>
      <c r="AF72" s="830">
        <v>16</v>
      </c>
      <c r="AG72" s="830"/>
      <c r="AH72" s="830"/>
      <c r="AI72" s="830"/>
      <c r="AJ72" s="830"/>
      <c r="AK72" s="830" t="s">
        <v>561</v>
      </c>
      <c r="AL72" s="830"/>
      <c r="AM72" s="830"/>
      <c r="AN72" s="830"/>
      <c r="AO72" s="830"/>
      <c r="AP72" s="830" t="s">
        <v>561</v>
      </c>
      <c r="AQ72" s="830"/>
      <c r="AR72" s="830"/>
      <c r="AS72" s="830"/>
      <c r="AT72" s="830"/>
      <c r="AU72" s="830" t="s">
        <v>561</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15">
      <c r="A73" s="226">
        <v>6</v>
      </c>
      <c r="B73" s="873" t="s">
        <v>556</v>
      </c>
      <c r="C73" s="874"/>
      <c r="D73" s="874"/>
      <c r="E73" s="874"/>
      <c r="F73" s="874"/>
      <c r="G73" s="874"/>
      <c r="H73" s="874"/>
      <c r="I73" s="874"/>
      <c r="J73" s="874"/>
      <c r="K73" s="874"/>
      <c r="L73" s="874"/>
      <c r="M73" s="874"/>
      <c r="N73" s="874"/>
      <c r="O73" s="874"/>
      <c r="P73" s="875"/>
      <c r="Q73" s="876">
        <v>4946</v>
      </c>
      <c r="R73" s="830"/>
      <c r="S73" s="830"/>
      <c r="T73" s="830"/>
      <c r="U73" s="830"/>
      <c r="V73" s="830">
        <v>4580</v>
      </c>
      <c r="W73" s="830"/>
      <c r="X73" s="830"/>
      <c r="Y73" s="830"/>
      <c r="Z73" s="830"/>
      <c r="AA73" s="830">
        <v>366</v>
      </c>
      <c r="AB73" s="830"/>
      <c r="AC73" s="830"/>
      <c r="AD73" s="830"/>
      <c r="AE73" s="830"/>
      <c r="AF73" s="830">
        <v>366</v>
      </c>
      <c r="AG73" s="830"/>
      <c r="AH73" s="830"/>
      <c r="AI73" s="830"/>
      <c r="AJ73" s="830"/>
      <c r="AK73" s="830" t="s">
        <v>561</v>
      </c>
      <c r="AL73" s="830"/>
      <c r="AM73" s="830"/>
      <c r="AN73" s="830"/>
      <c r="AO73" s="830"/>
      <c r="AP73" s="830" t="s">
        <v>561</v>
      </c>
      <c r="AQ73" s="830"/>
      <c r="AR73" s="830"/>
      <c r="AS73" s="830"/>
      <c r="AT73" s="830"/>
      <c r="AU73" s="830" t="s">
        <v>561</v>
      </c>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15">
      <c r="A74" s="226">
        <v>7</v>
      </c>
      <c r="B74" s="873" t="s">
        <v>557</v>
      </c>
      <c r="C74" s="874"/>
      <c r="D74" s="874"/>
      <c r="E74" s="874"/>
      <c r="F74" s="874"/>
      <c r="G74" s="874"/>
      <c r="H74" s="874"/>
      <c r="I74" s="874"/>
      <c r="J74" s="874"/>
      <c r="K74" s="874"/>
      <c r="L74" s="874"/>
      <c r="M74" s="874"/>
      <c r="N74" s="874"/>
      <c r="O74" s="874"/>
      <c r="P74" s="875"/>
      <c r="Q74" s="876">
        <v>495</v>
      </c>
      <c r="R74" s="830"/>
      <c r="S74" s="830"/>
      <c r="T74" s="830"/>
      <c r="U74" s="830"/>
      <c r="V74" s="830">
        <v>353</v>
      </c>
      <c r="W74" s="830"/>
      <c r="X74" s="830"/>
      <c r="Y74" s="830"/>
      <c r="Z74" s="830"/>
      <c r="AA74" s="830">
        <v>141</v>
      </c>
      <c r="AB74" s="830"/>
      <c r="AC74" s="830"/>
      <c r="AD74" s="830"/>
      <c r="AE74" s="830"/>
      <c r="AF74" s="830">
        <v>141</v>
      </c>
      <c r="AG74" s="830"/>
      <c r="AH74" s="830"/>
      <c r="AI74" s="830"/>
      <c r="AJ74" s="830"/>
      <c r="AK74" s="830" t="s">
        <v>561</v>
      </c>
      <c r="AL74" s="830"/>
      <c r="AM74" s="830"/>
      <c r="AN74" s="830"/>
      <c r="AO74" s="830"/>
      <c r="AP74" s="830" t="s">
        <v>561</v>
      </c>
      <c r="AQ74" s="830"/>
      <c r="AR74" s="830"/>
      <c r="AS74" s="830"/>
      <c r="AT74" s="830"/>
      <c r="AU74" s="830" t="s">
        <v>561</v>
      </c>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15">
      <c r="A75" s="226">
        <v>8</v>
      </c>
      <c r="B75" s="873" t="s">
        <v>558</v>
      </c>
      <c r="C75" s="874"/>
      <c r="D75" s="874"/>
      <c r="E75" s="874"/>
      <c r="F75" s="874"/>
      <c r="G75" s="874"/>
      <c r="H75" s="874"/>
      <c r="I75" s="874"/>
      <c r="J75" s="874"/>
      <c r="K75" s="874"/>
      <c r="L75" s="874"/>
      <c r="M75" s="874"/>
      <c r="N75" s="874"/>
      <c r="O75" s="874"/>
      <c r="P75" s="875"/>
      <c r="Q75" s="877">
        <v>122277</v>
      </c>
      <c r="R75" s="878"/>
      <c r="S75" s="878"/>
      <c r="T75" s="878"/>
      <c r="U75" s="834"/>
      <c r="V75" s="879">
        <v>119933</v>
      </c>
      <c r="W75" s="878"/>
      <c r="X75" s="878"/>
      <c r="Y75" s="878"/>
      <c r="Z75" s="834"/>
      <c r="AA75" s="879">
        <v>2345</v>
      </c>
      <c r="AB75" s="878"/>
      <c r="AC75" s="878"/>
      <c r="AD75" s="878"/>
      <c r="AE75" s="834"/>
      <c r="AF75" s="879">
        <v>2345</v>
      </c>
      <c r="AG75" s="878"/>
      <c r="AH75" s="878"/>
      <c r="AI75" s="878"/>
      <c r="AJ75" s="834"/>
      <c r="AK75" s="879">
        <v>391</v>
      </c>
      <c r="AL75" s="878"/>
      <c r="AM75" s="878"/>
      <c r="AN75" s="878"/>
      <c r="AO75" s="834"/>
      <c r="AP75" s="879" t="s">
        <v>561</v>
      </c>
      <c r="AQ75" s="878"/>
      <c r="AR75" s="878"/>
      <c r="AS75" s="878"/>
      <c r="AT75" s="834"/>
      <c r="AU75" s="879" t="s">
        <v>561</v>
      </c>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15">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15">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15">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15">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15">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15">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15">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15">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15">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15">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15">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15">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
      <c r="A88" s="228" t="s">
        <v>376</v>
      </c>
      <c r="B88" s="789" t="s">
        <v>403</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2902</v>
      </c>
      <c r="AG88" s="844"/>
      <c r="AH88" s="844"/>
      <c r="AI88" s="844"/>
      <c r="AJ88" s="844"/>
      <c r="AK88" s="841"/>
      <c r="AL88" s="841"/>
      <c r="AM88" s="841"/>
      <c r="AN88" s="841"/>
      <c r="AO88" s="841"/>
      <c r="AP88" s="844">
        <v>171</v>
      </c>
      <c r="AQ88" s="844"/>
      <c r="AR88" s="844"/>
      <c r="AS88" s="844"/>
      <c r="AT88" s="844"/>
      <c r="AU88" s="844">
        <v>25</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789" t="s">
        <v>404</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37</v>
      </c>
      <c r="CS102" s="852"/>
      <c r="CT102" s="852"/>
      <c r="CU102" s="852"/>
      <c r="CV102" s="891"/>
      <c r="CW102" s="890">
        <v>13</v>
      </c>
      <c r="CX102" s="852"/>
      <c r="CY102" s="852"/>
      <c r="CZ102" s="852"/>
      <c r="DA102" s="891"/>
      <c r="DB102" s="890" t="s">
        <v>561</v>
      </c>
      <c r="DC102" s="852"/>
      <c r="DD102" s="852"/>
      <c r="DE102" s="852"/>
      <c r="DF102" s="891"/>
      <c r="DG102" s="890" t="s">
        <v>561</v>
      </c>
      <c r="DH102" s="852"/>
      <c r="DI102" s="852"/>
      <c r="DJ102" s="852"/>
      <c r="DK102" s="891"/>
      <c r="DL102" s="890" t="s">
        <v>561</v>
      </c>
      <c r="DM102" s="852"/>
      <c r="DN102" s="852"/>
      <c r="DO102" s="852"/>
      <c r="DP102" s="891"/>
      <c r="DQ102" s="890" t="s">
        <v>561</v>
      </c>
      <c r="DR102" s="852"/>
      <c r="DS102" s="852"/>
      <c r="DT102" s="852"/>
      <c r="DU102" s="891"/>
      <c r="DV102" s="789"/>
      <c r="DW102" s="790"/>
      <c r="DX102" s="790"/>
      <c r="DY102" s="790"/>
      <c r="DZ102" s="914"/>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405</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406</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407</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408</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17" t="s">
        <v>409</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410</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15">
      <c r="A109" s="912" t="s">
        <v>411</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412</v>
      </c>
      <c r="AB109" s="893"/>
      <c r="AC109" s="893"/>
      <c r="AD109" s="893"/>
      <c r="AE109" s="894"/>
      <c r="AF109" s="892" t="s">
        <v>413</v>
      </c>
      <c r="AG109" s="893"/>
      <c r="AH109" s="893"/>
      <c r="AI109" s="893"/>
      <c r="AJ109" s="894"/>
      <c r="AK109" s="892" t="s">
        <v>293</v>
      </c>
      <c r="AL109" s="893"/>
      <c r="AM109" s="893"/>
      <c r="AN109" s="893"/>
      <c r="AO109" s="894"/>
      <c r="AP109" s="892" t="s">
        <v>414</v>
      </c>
      <c r="AQ109" s="893"/>
      <c r="AR109" s="893"/>
      <c r="AS109" s="893"/>
      <c r="AT109" s="895"/>
      <c r="AU109" s="912" t="s">
        <v>411</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412</v>
      </c>
      <c r="BR109" s="893"/>
      <c r="BS109" s="893"/>
      <c r="BT109" s="893"/>
      <c r="BU109" s="894"/>
      <c r="BV109" s="892" t="s">
        <v>413</v>
      </c>
      <c r="BW109" s="893"/>
      <c r="BX109" s="893"/>
      <c r="BY109" s="893"/>
      <c r="BZ109" s="894"/>
      <c r="CA109" s="892" t="s">
        <v>293</v>
      </c>
      <c r="CB109" s="893"/>
      <c r="CC109" s="893"/>
      <c r="CD109" s="893"/>
      <c r="CE109" s="894"/>
      <c r="CF109" s="913" t="s">
        <v>414</v>
      </c>
      <c r="CG109" s="913"/>
      <c r="CH109" s="913"/>
      <c r="CI109" s="913"/>
      <c r="CJ109" s="913"/>
      <c r="CK109" s="892" t="s">
        <v>415</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412</v>
      </c>
      <c r="DH109" s="893"/>
      <c r="DI109" s="893"/>
      <c r="DJ109" s="893"/>
      <c r="DK109" s="894"/>
      <c r="DL109" s="892" t="s">
        <v>413</v>
      </c>
      <c r="DM109" s="893"/>
      <c r="DN109" s="893"/>
      <c r="DO109" s="893"/>
      <c r="DP109" s="894"/>
      <c r="DQ109" s="892" t="s">
        <v>293</v>
      </c>
      <c r="DR109" s="893"/>
      <c r="DS109" s="893"/>
      <c r="DT109" s="893"/>
      <c r="DU109" s="894"/>
      <c r="DV109" s="892" t="s">
        <v>414</v>
      </c>
      <c r="DW109" s="893"/>
      <c r="DX109" s="893"/>
      <c r="DY109" s="893"/>
      <c r="DZ109" s="895"/>
    </row>
    <row r="110" spans="1:131" s="218" customFormat="1" ht="26.25" customHeight="1" x14ac:dyDescent="0.15">
      <c r="A110" s="896" t="s">
        <v>416</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896428</v>
      </c>
      <c r="AB110" s="900"/>
      <c r="AC110" s="900"/>
      <c r="AD110" s="900"/>
      <c r="AE110" s="901"/>
      <c r="AF110" s="902">
        <v>895760</v>
      </c>
      <c r="AG110" s="900"/>
      <c r="AH110" s="900"/>
      <c r="AI110" s="900"/>
      <c r="AJ110" s="901"/>
      <c r="AK110" s="902">
        <v>1021514</v>
      </c>
      <c r="AL110" s="900"/>
      <c r="AM110" s="900"/>
      <c r="AN110" s="900"/>
      <c r="AO110" s="901"/>
      <c r="AP110" s="903">
        <v>30.1</v>
      </c>
      <c r="AQ110" s="904"/>
      <c r="AR110" s="904"/>
      <c r="AS110" s="904"/>
      <c r="AT110" s="905"/>
      <c r="AU110" s="906" t="s">
        <v>69</v>
      </c>
      <c r="AV110" s="907"/>
      <c r="AW110" s="907"/>
      <c r="AX110" s="907"/>
      <c r="AY110" s="907"/>
      <c r="AZ110" s="929" t="s">
        <v>417</v>
      </c>
      <c r="BA110" s="897"/>
      <c r="BB110" s="897"/>
      <c r="BC110" s="897"/>
      <c r="BD110" s="897"/>
      <c r="BE110" s="897"/>
      <c r="BF110" s="897"/>
      <c r="BG110" s="897"/>
      <c r="BH110" s="897"/>
      <c r="BI110" s="897"/>
      <c r="BJ110" s="897"/>
      <c r="BK110" s="897"/>
      <c r="BL110" s="897"/>
      <c r="BM110" s="897"/>
      <c r="BN110" s="897"/>
      <c r="BO110" s="897"/>
      <c r="BP110" s="898"/>
      <c r="BQ110" s="930">
        <v>8665835</v>
      </c>
      <c r="BR110" s="931"/>
      <c r="BS110" s="931"/>
      <c r="BT110" s="931"/>
      <c r="BU110" s="931"/>
      <c r="BV110" s="931">
        <v>8782134</v>
      </c>
      <c r="BW110" s="931"/>
      <c r="BX110" s="931"/>
      <c r="BY110" s="931"/>
      <c r="BZ110" s="931"/>
      <c r="CA110" s="931">
        <v>8469429</v>
      </c>
      <c r="CB110" s="931"/>
      <c r="CC110" s="931"/>
      <c r="CD110" s="931"/>
      <c r="CE110" s="931"/>
      <c r="CF110" s="944">
        <v>249.5</v>
      </c>
      <c r="CG110" s="945"/>
      <c r="CH110" s="945"/>
      <c r="CI110" s="945"/>
      <c r="CJ110" s="945"/>
      <c r="CK110" s="946" t="s">
        <v>418</v>
      </c>
      <c r="CL110" s="947"/>
      <c r="CM110" s="929" t="s">
        <v>419</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15">
      <c r="A111" s="934" t="s">
        <v>420</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421</v>
      </c>
      <c r="BA111" s="923"/>
      <c r="BB111" s="923"/>
      <c r="BC111" s="923"/>
      <c r="BD111" s="923"/>
      <c r="BE111" s="923"/>
      <c r="BF111" s="923"/>
      <c r="BG111" s="923"/>
      <c r="BH111" s="923"/>
      <c r="BI111" s="923"/>
      <c r="BJ111" s="923"/>
      <c r="BK111" s="923"/>
      <c r="BL111" s="923"/>
      <c r="BM111" s="923"/>
      <c r="BN111" s="923"/>
      <c r="BO111" s="923"/>
      <c r="BP111" s="924"/>
      <c r="BQ111" s="925">
        <v>238</v>
      </c>
      <c r="BR111" s="926"/>
      <c r="BS111" s="926"/>
      <c r="BT111" s="926"/>
      <c r="BU111" s="926"/>
      <c r="BV111" s="926" t="s">
        <v>122</v>
      </c>
      <c r="BW111" s="926"/>
      <c r="BX111" s="926"/>
      <c r="BY111" s="926"/>
      <c r="BZ111" s="926"/>
      <c r="CA111" s="926" t="s">
        <v>122</v>
      </c>
      <c r="CB111" s="926"/>
      <c r="CC111" s="926"/>
      <c r="CD111" s="926"/>
      <c r="CE111" s="926"/>
      <c r="CF111" s="920" t="s">
        <v>122</v>
      </c>
      <c r="CG111" s="921"/>
      <c r="CH111" s="921"/>
      <c r="CI111" s="921"/>
      <c r="CJ111" s="921"/>
      <c r="CK111" s="948"/>
      <c r="CL111" s="949"/>
      <c r="CM111" s="922" t="s">
        <v>422</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15">
      <c r="A112" s="952" t="s">
        <v>423</v>
      </c>
      <c r="B112" s="953"/>
      <c r="C112" s="923" t="s">
        <v>424</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425</v>
      </c>
      <c r="BA112" s="923"/>
      <c r="BB112" s="923"/>
      <c r="BC112" s="923"/>
      <c r="BD112" s="923"/>
      <c r="BE112" s="923"/>
      <c r="BF112" s="923"/>
      <c r="BG112" s="923"/>
      <c r="BH112" s="923"/>
      <c r="BI112" s="923"/>
      <c r="BJ112" s="923"/>
      <c r="BK112" s="923"/>
      <c r="BL112" s="923"/>
      <c r="BM112" s="923"/>
      <c r="BN112" s="923"/>
      <c r="BO112" s="923"/>
      <c r="BP112" s="924"/>
      <c r="BQ112" s="925">
        <v>2469802</v>
      </c>
      <c r="BR112" s="926"/>
      <c r="BS112" s="926"/>
      <c r="BT112" s="926"/>
      <c r="BU112" s="926"/>
      <c r="BV112" s="926">
        <v>2255106</v>
      </c>
      <c r="BW112" s="926"/>
      <c r="BX112" s="926"/>
      <c r="BY112" s="926"/>
      <c r="BZ112" s="926"/>
      <c r="CA112" s="926">
        <v>2055643</v>
      </c>
      <c r="CB112" s="926"/>
      <c r="CC112" s="926"/>
      <c r="CD112" s="926"/>
      <c r="CE112" s="926"/>
      <c r="CF112" s="920">
        <v>60.6</v>
      </c>
      <c r="CG112" s="921"/>
      <c r="CH112" s="921"/>
      <c r="CI112" s="921"/>
      <c r="CJ112" s="921"/>
      <c r="CK112" s="948"/>
      <c r="CL112" s="949"/>
      <c r="CM112" s="922" t="s">
        <v>426</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15">
      <c r="A113" s="954"/>
      <c r="B113" s="955"/>
      <c r="C113" s="923" t="s">
        <v>427</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275752</v>
      </c>
      <c r="AB113" s="938"/>
      <c r="AC113" s="938"/>
      <c r="AD113" s="938"/>
      <c r="AE113" s="939"/>
      <c r="AF113" s="940">
        <v>268754</v>
      </c>
      <c r="AG113" s="938"/>
      <c r="AH113" s="938"/>
      <c r="AI113" s="938"/>
      <c r="AJ113" s="939"/>
      <c r="AK113" s="940">
        <v>272407</v>
      </c>
      <c r="AL113" s="938"/>
      <c r="AM113" s="938"/>
      <c r="AN113" s="938"/>
      <c r="AO113" s="939"/>
      <c r="AP113" s="941">
        <v>8</v>
      </c>
      <c r="AQ113" s="942"/>
      <c r="AR113" s="942"/>
      <c r="AS113" s="942"/>
      <c r="AT113" s="943"/>
      <c r="AU113" s="908"/>
      <c r="AV113" s="909"/>
      <c r="AW113" s="909"/>
      <c r="AX113" s="909"/>
      <c r="AY113" s="909"/>
      <c r="AZ113" s="922" t="s">
        <v>428</v>
      </c>
      <c r="BA113" s="923"/>
      <c r="BB113" s="923"/>
      <c r="BC113" s="923"/>
      <c r="BD113" s="923"/>
      <c r="BE113" s="923"/>
      <c r="BF113" s="923"/>
      <c r="BG113" s="923"/>
      <c r="BH113" s="923"/>
      <c r="BI113" s="923"/>
      <c r="BJ113" s="923"/>
      <c r="BK113" s="923"/>
      <c r="BL113" s="923"/>
      <c r="BM113" s="923"/>
      <c r="BN113" s="923"/>
      <c r="BO113" s="923"/>
      <c r="BP113" s="924"/>
      <c r="BQ113" s="925">
        <v>42000</v>
      </c>
      <c r="BR113" s="926"/>
      <c r="BS113" s="926"/>
      <c r="BT113" s="926"/>
      <c r="BU113" s="926"/>
      <c r="BV113" s="926">
        <v>33783</v>
      </c>
      <c r="BW113" s="926"/>
      <c r="BX113" s="926"/>
      <c r="BY113" s="926"/>
      <c r="BZ113" s="926"/>
      <c r="CA113" s="926">
        <v>24897</v>
      </c>
      <c r="CB113" s="926"/>
      <c r="CC113" s="926"/>
      <c r="CD113" s="926"/>
      <c r="CE113" s="926"/>
      <c r="CF113" s="920">
        <v>0.7</v>
      </c>
      <c r="CG113" s="921"/>
      <c r="CH113" s="921"/>
      <c r="CI113" s="921"/>
      <c r="CJ113" s="921"/>
      <c r="CK113" s="948"/>
      <c r="CL113" s="949"/>
      <c r="CM113" s="922" t="s">
        <v>429</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15">
      <c r="A114" s="954"/>
      <c r="B114" s="955"/>
      <c r="C114" s="923" t="s">
        <v>430</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5042</v>
      </c>
      <c r="AB114" s="959"/>
      <c r="AC114" s="959"/>
      <c r="AD114" s="959"/>
      <c r="AE114" s="960"/>
      <c r="AF114" s="961">
        <v>7141</v>
      </c>
      <c r="AG114" s="959"/>
      <c r="AH114" s="959"/>
      <c r="AI114" s="959"/>
      <c r="AJ114" s="960"/>
      <c r="AK114" s="961">
        <v>6323</v>
      </c>
      <c r="AL114" s="959"/>
      <c r="AM114" s="959"/>
      <c r="AN114" s="959"/>
      <c r="AO114" s="960"/>
      <c r="AP114" s="962">
        <v>0.2</v>
      </c>
      <c r="AQ114" s="963"/>
      <c r="AR114" s="963"/>
      <c r="AS114" s="963"/>
      <c r="AT114" s="964"/>
      <c r="AU114" s="908"/>
      <c r="AV114" s="909"/>
      <c r="AW114" s="909"/>
      <c r="AX114" s="909"/>
      <c r="AY114" s="909"/>
      <c r="AZ114" s="922" t="s">
        <v>431</v>
      </c>
      <c r="BA114" s="923"/>
      <c r="BB114" s="923"/>
      <c r="BC114" s="923"/>
      <c r="BD114" s="923"/>
      <c r="BE114" s="923"/>
      <c r="BF114" s="923"/>
      <c r="BG114" s="923"/>
      <c r="BH114" s="923"/>
      <c r="BI114" s="923"/>
      <c r="BJ114" s="923"/>
      <c r="BK114" s="923"/>
      <c r="BL114" s="923"/>
      <c r="BM114" s="923"/>
      <c r="BN114" s="923"/>
      <c r="BO114" s="923"/>
      <c r="BP114" s="924"/>
      <c r="BQ114" s="925">
        <v>1005488</v>
      </c>
      <c r="BR114" s="926"/>
      <c r="BS114" s="926"/>
      <c r="BT114" s="926"/>
      <c r="BU114" s="926"/>
      <c r="BV114" s="926">
        <v>924098</v>
      </c>
      <c r="BW114" s="926"/>
      <c r="BX114" s="926"/>
      <c r="BY114" s="926"/>
      <c r="BZ114" s="926"/>
      <c r="CA114" s="926">
        <v>898951</v>
      </c>
      <c r="CB114" s="926"/>
      <c r="CC114" s="926"/>
      <c r="CD114" s="926"/>
      <c r="CE114" s="926"/>
      <c r="CF114" s="920">
        <v>26.5</v>
      </c>
      <c r="CG114" s="921"/>
      <c r="CH114" s="921"/>
      <c r="CI114" s="921"/>
      <c r="CJ114" s="921"/>
      <c r="CK114" s="948"/>
      <c r="CL114" s="949"/>
      <c r="CM114" s="922" t="s">
        <v>432</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15">
      <c r="A115" s="954"/>
      <c r="B115" s="955"/>
      <c r="C115" s="923" t="s">
        <v>433</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236</v>
      </c>
      <c r="AB115" s="938"/>
      <c r="AC115" s="938"/>
      <c r="AD115" s="938"/>
      <c r="AE115" s="939"/>
      <c r="AF115" s="940" t="s">
        <v>122</v>
      </c>
      <c r="AG115" s="938"/>
      <c r="AH115" s="938"/>
      <c r="AI115" s="938"/>
      <c r="AJ115" s="939"/>
      <c r="AK115" s="940" t="s">
        <v>122</v>
      </c>
      <c r="AL115" s="938"/>
      <c r="AM115" s="938"/>
      <c r="AN115" s="938"/>
      <c r="AO115" s="939"/>
      <c r="AP115" s="941" t="s">
        <v>122</v>
      </c>
      <c r="AQ115" s="942"/>
      <c r="AR115" s="942"/>
      <c r="AS115" s="942"/>
      <c r="AT115" s="943"/>
      <c r="AU115" s="908"/>
      <c r="AV115" s="909"/>
      <c r="AW115" s="909"/>
      <c r="AX115" s="909"/>
      <c r="AY115" s="909"/>
      <c r="AZ115" s="922" t="s">
        <v>434</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435</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15">
      <c r="A116" s="956"/>
      <c r="B116" s="957"/>
      <c r="C116" s="965" t="s">
        <v>436</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v>81</v>
      </c>
      <c r="AB116" s="959"/>
      <c r="AC116" s="959"/>
      <c r="AD116" s="959"/>
      <c r="AE116" s="960"/>
      <c r="AF116" s="961">
        <v>184</v>
      </c>
      <c r="AG116" s="959"/>
      <c r="AH116" s="959"/>
      <c r="AI116" s="959"/>
      <c r="AJ116" s="960"/>
      <c r="AK116" s="961">
        <v>333</v>
      </c>
      <c r="AL116" s="959"/>
      <c r="AM116" s="959"/>
      <c r="AN116" s="959"/>
      <c r="AO116" s="960"/>
      <c r="AP116" s="962">
        <v>0</v>
      </c>
      <c r="AQ116" s="963"/>
      <c r="AR116" s="963"/>
      <c r="AS116" s="963"/>
      <c r="AT116" s="964"/>
      <c r="AU116" s="908"/>
      <c r="AV116" s="909"/>
      <c r="AW116" s="909"/>
      <c r="AX116" s="909"/>
      <c r="AY116" s="909"/>
      <c r="AZ116" s="967" t="s">
        <v>437</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438</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15">
      <c r="A117" s="912" t="s">
        <v>176</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439</v>
      </c>
      <c r="Z117" s="894"/>
      <c r="AA117" s="978">
        <v>1177539</v>
      </c>
      <c r="AB117" s="979"/>
      <c r="AC117" s="979"/>
      <c r="AD117" s="979"/>
      <c r="AE117" s="980"/>
      <c r="AF117" s="981">
        <v>1171839</v>
      </c>
      <c r="AG117" s="979"/>
      <c r="AH117" s="979"/>
      <c r="AI117" s="979"/>
      <c r="AJ117" s="980"/>
      <c r="AK117" s="981">
        <v>1300577</v>
      </c>
      <c r="AL117" s="979"/>
      <c r="AM117" s="979"/>
      <c r="AN117" s="979"/>
      <c r="AO117" s="980"/>
      <c r="AP117" s="982"/>
      <c r="AQ117" s="983"/>
      <c r="AR117" s="983"/>
      <c r="AS117" s="983"/>
      <c r="AT117" s="984"/>
      <c r="AU117" s="908"/>
      <c r="AV117" s="909"/>
      <c r="AW117" s="909"/>
      <c r="AX117" s="909"/>
      <c r="AY117" s="909"/>
      <c r="AZ117" s="974" t="s">
        <v>440</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441</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15">
      <c r="A118" s="912" t="s">
        <v>415</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412</v>
      </c>
      <c r="AB118" s="893"/>
      <c r="AC118" s="893"/>
      <c r="AD118" s="893"/>
      <c r="AE118" s="894"/>
      <c r="AF118" s="892" t="s">
        <v>413</v>
      </c>
      <c r="AG118" s="893"/>
      <c r="AH118" s="893"/>
      <c r="AI118" s="893"/>
      <c r="AJ118" s="894"/>
      <c r="AK118" s="892" t="s">
        <v>293</v>
      </c>
      <c r="AL118" s="893"/>
      <c r="AM118" s="893"/>
      <c r="AN118" s="893"/>
      <c r="AO118" s="894"/>
      <c r="AP118" s="970" t="s">
        <v>414</v>
      </c>
      <c r="AQ118" s="971"/>
      <c r="AR118" s="971"/>
      <c r="AS118" s="971"/>
      <c r="AT118" s="972"/>
      <c r="AU118" s="908"/>
      <c r="AV118" s="909"/>
      <c r="AW118" s="909"/>
      <c r="AX118" s="909"/>
      <c r="AY118" s="909"/>
      <c r="AZ118" s="973" t="s">
        <v>442</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443</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15">
      <c r="A119" s="1057" t="s">
        <v>418</v>
      </c>
      <c r="B119" s="947"/>
      <c r="C119" s="929" t="s">
        <v>419</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176</v>
      </c>
      <c r="BA119" s="239"/>
      <c r="BB119" s="239"/>
      <c r="BC119" s="239"/>
      <c r="BD119" s="239"/>
      <c r="BE119" s="239"/>
      <c r="BF119" s="239"/>
      <c r="BG119" s="239"/>
      <c r="BH119" s="239"/>
      <c r="BI119" s="239"/>
      <c r="BJ119" s="239"/>
      <c r="BK119" s="239"/>
      <c r="BL119" s="239"/>
      <c r="BM119" s="239"/>
      <c r="BN119" s="239"/>
      <c r="BO119" s="977" t="s">
        <v>444</v>
      </c>
      <c r="BP119" s="1005"/>
      <c r="BQ119" s="999">
        <v>12183363</v>
      </c>
      <c r="BR119" s="1000"/>
      <c r="BS119" s="1000"/>
      <c r="BT119" s="1000"/>
      <c r="BU119" s="1000"/>
      <c r="BV119" s="1000">
        <v>11995121</v>
      </c>
      <c r="BW119" s="1000"/>
      <c r="BX119" s="1000"/>
      <c r="BY119" s="1000"/>
      <c r="BZ119" s="1000"/>
      <c r="CA119" s="1000">
        <v>11448920</v>
      </c>
      <c r="CB119" s="1000"/>
      <c r="CC119" s="1000"/>
      <c r="CD119" s="1000"/>
      <c r="CE119" s="1000"/>
      <c r="CF119" s="1001"/>
      <c r="CG119" s="1002"/>
      <c r="CH119" s="1002"/>
      <c r="CI119" s="1002"/>
      <c r="CJ119" s="1003"/>
      <c r="CK119" s="950"/>
      <c r="CL119" s="951"/>
      <c r="CM119" s="973" t="s">
        <v>445</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v>238</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18" customFormat="1" ht="26.25" customHeight="1" x14ac:dyDescent="0.15">
      <c r="A120" s="1058"/>
      <c r="B120" s="949"/>
      <c r="C120" s="922" t="s">
        <v>422</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446</v>
      </c>
      <c r="AV120" s="992"/>
      <c r="AW120" s="992"/>
      <c r="AX120" s="992"/>
      <c r="AY120" s="993"/>
      <c r="AZ120" s="929" t="s">
        <v>447</v>
      </c>
      <c r="BA120" s="897"/>
      <c r="BB120" s="897"/>
      <c r="BC120" s="897"/>
      <c r="BD120" s="897"/>
      <c r="BE120" s="897"/>
      <c r="BF120" s="897"/>
      <c r="BG120" s="897"/>
      <c r="BH120" s="897"/>
      <c r="BI120" s="897"/>
      <c r="BJ120" s="897"/>
      <c r="BK120" s="897"/>
      <c r="BL120" s="897"/>
      <c r="BM120" s="897"/>
      <c r="BN120" s="897"/>
      <c r="BO120" s="897"/>
      <c r="BP120" s="898"/>
      <c r="BQ120" s="930">
        <v>2342740</v>
      </c>
      <c r="BR120" s="931"/>
      <c r="BS120" s="931"/>
      <c r="BT120" s="931"/>
      <c r="BU120" s="931"/>
      <c r="BV120" s="931">
        <v>2215881</v>
      </c>
      <c r="BW120" s="931"/>
      <c r="BX120" s="931"/>
      <c r="BY120" s="931"/>
      <c r="BZ120" s="931"/>
      <c r="CA120" s="931">
        <v>1952233</v>
      </c>
      <c r="CB120" s="931"/>
      <c r="CC120" s="931"/>
      <c r="CD120" s="931"/>
      <c r="CE120" s="931"/>
      <c r="CF120" s="944">
        <v>57.5</v>
      </c>
      <c r="CG120" s="945"/>
      <c r="CH120" s="945"/>
      <c r="CI120" s="945"/>
      <c r="CJ120" s="945"/>
      <c r="CK120" s="1006" t="s">
        <v>448</v>
      </c>
      <c r="CL120" s="1007"/>
      <c r="CM120" s="1007"/>
      <c r="CN120" s="1007"/>
      <c r="CO120" s="1008"/>
      <c r="CP120" s="1014" t="s">
        <v>393</v>
      </c>
      <c r="CQ120" s="1015"/>
      <c r="CR120" s="1015"/>
      <c r="CS120" s="1015"/>
      <c r="CT120" s="1015"/>
      <c r="CU120" s="1015"/>
      <c r="CV120" s="1015"/>
      <c r="CW120" s="1015"/>
      <c r="CX120" s="1015"/>
      <c r="CY120" s="1015"/>
      <c r="CZ120" s="1015"/>
      <c r="DA120" s="1015"/>
      <c r="DB120" s="1015"/>
      <c r="DC120" s="1015"/>
      <c r="DD120" s="1015"/>
      <c r="DE120" s="1015"/>
      <c r="DF120" s="1016"/>
      <c r="DG120" s="930">
        <v>1376582</v>
      </c>
      <c r="DH120" s="931"/>
      <c r="DI120" s="931"/>
      <c r="DJ120" s="931"/>
      <c r="DK120" s="931"/>
      <c r="DL120" s="931">
        <v>1265237</v>
      </c>
      <c r="DM120" s="931"/>
      <c r="DN120" s="931"/>
      <c r="DO120" s="931"/>
      <c r="DP120" s="931"/>
      <c r="DQ120" s="931">
        <v>1156764</v>
      </c>
      <c r="DR120" s="931"/>
      <c r="DS120" s="931"/>
      <c r="DT120" s="931"/>
      <c r="DU120" s="931"/>
      <c r="DV120" s="932">
        <v>34.1</v>
      </c>
      <c r="DW120" s="932"/>
      <c r="DX120" s="932"/>
      <c r="DY120" s="932"/>
      <c r="DZ120" s="933"/>
    </row>
    <row r="121" spans="1:130" s="218" customFormat="1" ht="26.25" customHeight="1" x14ac:dyDescent="0.15">
      <c r="A121" s="1058"/>
      <c r="B121" s="949"/>
      <c r="C121" s="974" t="s">
        <v>449</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450</v>
      </c>
      <c r="BA121" s="923"/>
      <c r="BB121" s="923"/>
      <c r="BC121" s="923"/>
      <c r="BD121" s="923"/>
      <c r="BE121" s="923"/>
      <c r="BF121" s="923"/>
      <c r="BG121" s="923"/>
      <c r="BH121" s="923"/>
      <c r="BI121" s="923"/>
      <c r="BJ121" s="923"/>
      <c r="BK121" s="923"/>
      <c r="BL121" s="923"/>
      <c r="BM121" s="923"/>
      <c r="BN121" s="923"/>
      <c r="BO121" s="923"/>
      <c r="BP121" s="924"/>
      <c r="BQ121" s="925">
        <v>668139</v>
      </c>
      <c r="BR121" s="926"/>
      <c r="BS121" s="926"/>
      <c r="BT121" s="926"/>
      <c r="BU121" s="926"/>
      <c r="BV121" s="926">
        <v>710971</v>
      </c>
      <c r="BW121" s="926"/>
      <c r="BX121" s="926"/>
      <c r="BY121" s="926"/>
      <c r="BZ121" s="926"/>
      <c r="CA121" s="926">
        <v>695468</v>
      </c>
      <c r="CB121" s="926"/>
      <c r="CC121" s="926"/>
      <c r="CD121" s="926"/>
      <c r="CE121" s="926"/>
      <c r="CF121" s="920">
        <v>20.5</v>
      </c>
      <c r="CG121" s="921"/>
      <c r="CH121" s="921"/>
      <c r="CI121" s="921"/>
      <c r="CJ121" s="921"/>
      <c r="CK121" s="1009"/>
      <c r="CL121" s="1010"/>
      <c r="CM121" s="1010"/>
      <c r="CN121" s="1010"/>
      <c r="CO121" s="1011"/>
      <c r="CP121" s="1019" t="s">
        <v>391</v>
      </c>
      <c r="CQ121" s="1020"/>
      <c r="CR121" s="1020"/>
      <c r="CS121" s="1020"/>
      <c r="CT121" s="1020"/>
      <c r="CU121" s="1020"/>
      <c r="CV121" s="1020"/>
      <c r="CW121" s="1020"/>
      <c r="CX121" s="1020"/>
      <c r="CY121" s="1020"/>
      <c r="CZ121" s="1020"/>
      <c r="DA121" s="1020"/>
      <c r="DB121" s="1020"/>
      <c r="DC121" s="1020"/>
      <c r="DD121" s="1020"/>
      <c r="DE121" s="1020"/>
      <c r="DF121" s="1021"/>
      <c r="DG121" s="925">
        <v>827323</v>
      </c>
      <c r="DH121" s="926"/>
      <c r="DI121" s="926"/>
      <c r="DJ121" s="926"/>
      <c r="DK121" s="926"/>
      <c r="DL121" s="926">
        <v>758379</v>
      </c>
      <c r="DM121" s="926"/>
      <c r="DN121" s="926"/>
      <c r="DO121" s="926"/>
      <c r="DP121" s="926"/>
      <c r="DQ121" s="926">
        <v>697722</v>
      </c>
      <c r="DR121" s="926"/>
      <c r="DS121" s="926"/>
      <c r="DT121" s="926"/>
      <c r="DU121" s="926"/>
      <c r="DV121" s="927">
        <v>20.6</v>
      </c>
      <c r="DW121" s="927"/>
      <c r="DX121" s="927"/>
      <c r="DY121" s="927"/>
      <c r="DZ121" s="928"/>
    </row>
    <row r="122" spans="1:130" s="218" customFormat="1" ht="26.25" customHeight="1" x14ac:dyDescent="0.15">
      <c r="A122" s="1058"/>
      <c r="B122" s="949"/>
      <c r="C122" s="922" t="s">
        <v>432</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451</v>
      </c>
      <c r="BA122" s="965"/>
      <c r="BB122" s="965"/>
      <c r="BC122" s="965"/>
      <c r="BD122" s="965"/>
      <c r="BE122" s="965"/>
      <c r="BF122" s="965"/>
      <c r="BG122" s="965"/>
      <c r="BH122" s="965"/>
      <c r="BI122" s="965"/>
      <c r="BJ122" s="965"/>
      <c r="BK122" s="965"/>
      <c r="BL122" s="965"/>
      <c r="BM122" s="965"/>
      <c r="BN122" s="965"/>
      <c r="BO122" s="965"/>
      <c r="BP122" s="966"/>
      <c r="BQ122" s="999">
        <v>7352274</v>
      </c>
      <c r="BR122" s="1000"/>
      <c r="BS122" s="1000"/>
      <c r="BT122" s="1000"/>
      <c r="BU122" s="1000"/>
      <c r="BV122" s="1000">
        <v>7399820</v>
      </c>
      <c r="BW122" s="1000"/>
      <c r="BX122" s="1000"/>
      <c r="BY122" s="1000"/>
      <c r="BZ122" s="1000"/>
      <c r="CA122" s="1000">
        <v>6928107</v>
      </c>
      <c r="CB122" s="1000"/>
      <c r="CC122" s="1000"/>
      <c r="CD122" s="1000"/>
      <c r="CE122" s="1000"/>
      <c r="CF122" s="1017">
        <v>204.1</v>
      </c>
      <c r="CG122" s="1018"/>
      <c r="CH122" s="1018"/>
      <c r="CI122" s="1018"/>
      <c r="CJ122" s="1018"/>
      <c r="CK122" s="1009"/>
      <c r="CL122" s="1010"/>
      <c r="CM122" s="1010"/>
      <c r="CN122" s="1010"/>
      <c r="CO122" s="1011"/>
      <c r="CP122" s="1019" t="s">
        <v>394</v>
      </c>
      <c r="CQ122" s="1020"/>
      <c r="CR122" s="1020"/>
      <c r="CS122" s="1020"/>
      <c r="CT122" s="1020"/>
      <c r="CU122" s="1020"/>
      <c r="CV122" s="1020"/>
      <c r="CW122" s="1020"/>
      <c r="CX122" s="1020"/>
      <c r="CY122" s="1020"/>
      <c r="CZ122" s="1020"/>
      <c r="DA122" s="1020"/>
      <c r="DB122" s="1020"/>
      <c r="DC122" s="1020"/>
      <c r="DD122" s="1020"/>
      <c r="DE122" s="1020"/>
      <c r="DF122" s="1021"/>
      <c r="DG122" s="925">
        <v>265897</v>
      </c>
      <c r="DH122" s="926"/>
      <c r="DI122" s="926"/>
      <c r="DJ122" s="926"/>
      <c r="DK122" s="926"/>
      <c r="DL122" s="926">
        <v>231490</v>
      </c>
      <c r="DM122" s="926"/>
      <c r="DN122" s="926"/>
      <c r="DO122" s="926"/>
      <c r="DP122" s="926"/>
      <c r="DQ122" s="926">
        <v>201157</v>
      </c>
      <c r="DR122" s="926"/>
      <c r="DS122" s="926"/>
      <c r="DT122" s="926"/>
      <c r="DU122" s="926"/>
      <c r="DV122" s="927">
        <v>5.9</v>
      </c>
      <c r="DW122" s="927"/>
      <c r="DX122" s="927"/>
      <c r="DY122" s="927"/>
      <c r="DZ122" s="928"/>
    </row>
    <row r="123" spans="1:130" s="218" customFormat="1" ht="26.25" customHeight="1" x14ac:dyDescent="0.15">
      <c r="A123" s="1058"/>
      <c r="B123" s="949"/>
      <c r="C123" s="922" t="s">
        <v>438</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176</v>
      </c>
      <c r="BA123" s="239"/>
      <c r="BB123" s="239"/>
      <c r="BC123" s="239"/>
      <c r="BD123" s="239"/>
      <c r="BE123" s="239"/>
      <c r="BF123" s="239"/>
      <c r="BG123" s="239"/>
      <c r="BH123" s="239"/>
      <c r="BI123" s="239"/>
      <c r="BJ123" s="239"/>
      <c r="BK123" s="239"/>
      <c r="BL123" s="239"/>
      <c r="BM123" s="239"/>
      <c r="BN123" s="239"/>
      <c r="BO123" s="977" t="s">
        <v>452</v>
      </c>
      <c r="BP123" s="1005"/>
      <c r="BQ123" s="1064">
        <v>10363153</v>
      </c>
      <c r="BR123" s="1031"/>
      <c r="BS123" s="1031"/>
      <c r="BT123" s="1031"/>
      <c r="BU123" s="1031"/>
      <c r="BV123" s="1031">
        <v>10326672</v>
      </c>
      <c r="BW123" s="1031"/>
      <c r="BX123" s="1031"/>
      <c r="BY123" s="1031"/>
      <c r="BZ123" s="1031"/>
      <c r="CA123" s="1031">
        <v>9575808</v>
      </c>
      <c r="CB123" s="1031"/>
      <c r="CC123" s="1031"/>
      <c r="CD123" s="1031"/>
      <c r="CE123" s="1031"/>
      <c r="CF123" s="1001"/>
      <c r="CG123" s="1002"/>
      <c r="CH123" s="1002"/>
      <c r="CI123" s="1002"/>
      <c r="CJ123" s="1003"/>
      <c r="CK123" s="1009"/>
      <c r="CL123" s="1010"/>
      <c r="CM123" s="1010"/>
      <c r="CN123" s="1010"/>
      <c r="CO123" s="1011"/>
      <c r="CP123" s="1019" t="s">
        <v>396</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18" customFormat="1" ht="26.25" customHeight="1" thickBot="1" x14ac:dyDescent="0.2">
      <c r="A124" s="1058"/>
      <c r="B124" s="949"/>
      <c r="C124" s="922" t="s">
        <v>441</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60" t="s">
        <v>453</v>
      </c>
      <c r="AV124" s="1061"/>
      <c r="AW124" s="1061"/>
      <c r="AX124" s="1061"/>
      <c r="AY124" s="1061"/>
      <c r="AZ124" s="1061"/>
      <c r="BA124" s="1061"/>
      <c r="BB124" s="1061"/>
      <c r="BC124" s="1061"/>
      <c r="BD124" s="1061"/>
      <c r="BE124" s="1061"/>
      <c r="BF124" s="1061"/>
      <c r="BG124" s="1061"/>
      <c r="BH124" s="1061"/>
      <c r="BI124" s="1061"/>
      <c r="BJ124" s="1061"/>
      <c r="BK124" s="1061"/>
      <c r="BL124" s="1061"/>
      <c r="BM124" s="1061"/>
      <c r="BN124" s="1061"/>
      <c r="BO124" s="1061"/>
      <c r="BP124" s="1062"/>
      <c r="BQ124" s="1063">
        <v>55.5</v>
      </c>
      <c r="BR124" s="1027"/>
      <c r="BS124" s="1027"/>
      <c r="BT124" s="1027"/>
      <c r="BU124" s="1027"/>
      <c r="BV124" s="1027">
        <v>50.6</v>
      </c>
      <c r="BW124" s="1027"/>
      <c r="BX124" s="1027"/>
      <c r="BY124" s="1027"/>
      <c r="BZ124" s="1027"/>
      <c r="CA124" s="1027">
        <v>55.1</v>
      </c>
      <c r="CB124" s="1027"/>
      <c r="CC124" s="1027"/>
      <c r="CD124" s="1027"/>
      <c r="CE124" s="1027"/>
      <c r="CF124" s="1028"/>
      <c r="CG124" s="1029"/>
      <c r="CH124" s="1029"/>
      <c r="CI124" s="1029"/>
      <c r="CJ124" s="1030"/>
      <c r="CK124" s="1012"/>
      <c r="CL124" s="1012"/>
      <c r="CM124" s="1012"/>
      <c r="CN124" s="1012"/>
      <c r="CO124" s="1013"/>
      <c r="CP124" s="1019" t="s">
        <v>454</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15">
      <c r="A125" s="1058"/>
      <c r="B125" s="949"/>
      <c r="C125" s="922" t="s">
        <v>443</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455</v>
      </c>
      <c r="CL125" s="1007"/>
      <c r="CM125" s="1007"/>
      <c r="CN125" s="1007"/>
      <c r="CO125" s="1008"/>
      <c r="CP125" s="929" t="s">
        <v>456</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
      <c r="A126" s="1058"/>
      <c r="B126" s="949"/>
      <c r="C126" s="922" t="s">
        <v>445</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457</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15">
      <c r="A127" s="1059"/>
      <c r="B127" s="951"/>
      <c r="C127" s="973" t="s">
        <v>458</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v>236</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2" t="s">
        <v>459</v>
      </c>
      <c r="AY127" s="1033"/>
      <c r="AZ127" s="1033"/>
      <c r="BA127" s="1033"/>
      <c r="BB127" s="1033"/>
      <c r="BC127" s="1033"/>
      <c r="BD127" s="1033"/>
      <c r="BE127" s="1034"/>
      <c r="BF127" s="1035" t="s">
        <v>460</v>
      </c>
      <c r="BG127" s="1033"/>
      <c r="BH127" s="1033"/>
      <c r="BI127" s="1033"/>
      <c r="BJ127" s="1033"/>
      <c r="BK127" s="1033"/>
      <c r="BL127" s="1034"/>
      <c r="BM127" s="1035" t="s">
        <v>461</v>
      </c>
      <c r="BN127" s="1033"/>
      <c r="BO127" s="1033"/>
      <c r="BP127" s="1033"/>
      <c r="BQ127" s="1033"/>
      <c r="BR127" s="1033"/>
      <c r="BS127" s="1034"/>
      <c r="BT127" s="1035" t="s">
        <v>462</v>
      </c>
      <c r="BU127" s="1033"/>
      <c r="BV127" s="1033"/>
      <c r="BW127" s="1033"/>
      <c r="BX127" s="1033"/>
      <c r="BY127" s="1033"/>
      <c r="BZ127" s="1056"/>
      <c r="CA127" s="220"/>
      <c r="CB127" s="220"/>
      <c r="CC127" s="220"/>
      <c r="CD127" s="243"/>
      <c r="CE127" s="243"/>
      <c r="CF127" s="243"/>
      <c r="CG127" s="220"/>
      <c r="CH127" s="220"/>
      <c r="CI127" s="220"/>
      <c r="CJ127" s="242"/>
      <c r="CK127" s="1023"/>
      <c r="CL127" s="1010"/>
      <c r="CM127" s="1010"/>
      <c r="CN127" s="1010"/>
      <c r="CO127" s="1011"/>
      <c r="CP127" s="922" t="s">
        <v>463</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
      <c r="A128" s="1042" t="s">
        <v>464</v>
      </c>
      <c r="B128" s="1043"/>
      <c r="C128" s="1043"/>
      <c r="D128" s="1043"/>
      <c r="E128" s="1043"/>
      <c r="F128" s="1043"/>
      <c r="G128" s="1043"/>
      <c r="H128" s="1043"/>
      <c r="I128" s="1043"/>
      <c r="J128" s="1043"/>
      <c r="K128" s="1043"/>
      <c r="L128" s="1043"/>
      <c r="M128" s="1043"/>
      <c r="N128" s="1043"/>
      <c r="O128" s="1043"/>
      <c r="P128" s="1043"/>
      <c r="Q128" s="1043"/>
      <c r="R128" s="1043"/>
      <c r="S128" s="1043"/>
      <c r="T128" s="1043"/>
      <c r="U128" s="1043"/>
      <c r="V128" s="1043"/>
      <c r="W128" s="1044" t="s">
        <v>465</v>
      </c>
      <c r="X128" s="1044"/>
      <c r="Y128" s="1044"/>
      <c r="Z128" s="1045"/>
      <c r="AA128" s="1046">
        <v>25282</v>
      </c>
      <c r="AB128" s="1047"/>
      <c r="AC128" s="1047"/>
      <c r="AD128" s="1047"/>
      <c r="AE128" s="1048"/>
      <c r="AF128" s="1049">
        <v>38669</v>
      </c>
      <c r="AG128" s="1047"/>
      <c r="AH128" s="1047"/>
      <c r="AI128" s="1047"/>
      <c r="AJ128" s="1048"/>
      <c r="AK128" s="1049">
        <v>43384</v>
      </c>
      <c r="AL128" s="1047"/>
      <c r="AM128" s="1047"/>
      <c r="AN128" s="1047"/>
      <c r="AO128" s="1048"/>
      <c r="AP128" s="1050"/>
      <c r="AQ128" s="1051"/>
      <c r="AR128" s="1051"/>
      <c r="AS128" s="1051"/>
      <c r="AT128" s="1052"/>
      <c r="AU128" s="220"/>
      <c r="AV128" s="220"/>
      <c r="AW128" s="220"/>
      <c r="AX128" s="896" t="s">
        <v>466</v>
      </c>
      <c r="AY128" s="897"/>
      <c r="AZ128" s="897"/>
      <c r="BA128" s="897"/>
      <c r="BB128" s="897"/>
      <c r="BC128" s="897"/>
      <c r="BD128" s="897"/>
      <c r="BE128" s="898"/>
      <c r="BF128" s="1053" t="s">
        <v>122</v>
      </c>
      <c r="BG128" s="1054"/>
      <c r="BH128" s="1054"/>
      <c r="BI128" s="1054"/>
      <c r="BJ128" s="1054"/>
      <c r="BK128" s="1054"/>
      <c r="BL128" s="1055"/>
      <c r="BM128" s="1053">
        <v>15</v>
      </c>
      <c r="BN128" s="1054"/>
      <c r="BO128" s="1054"/>
      <c r="BP128" s="1054"/>
      <c r="BQ128" s="1054"/>
      <c r="BR128" s="1054"/>
      <c r="BS128" s="1055"/>
      <c r="BT128" s="1053">
        <v>20</v>
      </c>
      <c r="BU128" s="1054"/>
      <c r="BV128" s="1054"/>
      <c r="BW128" s="1054"/>
      <c r="BX128" s="1054"/>
      <c r="BY128" s="1054"/>
      <c r="BZ128" s="1076"/>
      <c r="CA128" s="243"/>
      <c r="CB128" s="243"/>
      <c r="CC128" s="243"/>
      <c r="CD128" s="243"/>
      <c r="CE128" s="243"/>
      <c r="CF128" s="243"/>
      <c r="CG128" s="220"/>
      <c r="CH128" s="220"/>
      <c r="CI128" s="220"/>
      <c r="CJ128" s="242"/>
      <c r="CK128" s="1024"/>
      <c r="CL128" s="1025"/>
      <c r="CM128" s="1025"/>
      <c r="CN128" s="1025"/>
      <c r="CO128" s="1026"/>
      <c r="CP128" s="1036" t="s">
        <v>467</v>
      </c>
      <c r="CQ128" s="726"/>
      <c r="CR128" s="726"/>
      <c r="CS128" s="726"/>
      <c r="CT128" s="726"/>
      <c r="CU128" s="726"/>
      <c r="CV128" s="726"/>
      <c r="CW128" s="726"/>
      <c r="CX128" s="726"/>
      <c r="CY128" s="726"/>
      <c r="CZ128" s="726"/>
      <c r="DA128" s="726"/>
      <c r="DB128" s="726"/>
      <c r="DC128" s="726"/>
      <c r="DD128" s="726"/>
      <c r="DE128" s="726"/>
      <c r="DF128" s="1037"/>
      <c r="DG128" s="1038" t="s">
        <v>122</v>
      </c>
      <c r="DH128" s="1039"/>
      <c r="DI128" s="1039"/>
      <c r="DJ128" s="1039"/>
      <c r="DK128" s="1039"/>
      <c r="DL128" s="1039" t="s">
        <v>122</v>
      </c>
      <c r="DM128" s="1039"/>
      <c r="DN128" s="1039"/>
      <c r="DO128" s="1039"/>
      <c r="DP128" s="1039"/>
      <c r="DQ128" s="1039" t="s">
        <v>122</v>
      </c>
      <c r="DR128" s="1039"/>
      <c r="DS128" s="1039"/>
      <c r="DT128" s="1039"/>
      <c r="DU128" s="1039"/>
      <c r="DV128" s="1040" t="s">
        <v>122</v>
      </c>
      <c r="DW128" s="1040"/>
      <c r="DX128" s="1040"/>
      <c r="DY128" s="1040"/>
      <c r="DZ128" s="1041"/>
    </row>
    <row r="129" spans="1:131" s="218" customFormat="1" ht="26.25" customHeight="1" x14ac:dyDescent="0.15">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468</v>
      </c>
      <c r="X129" s="1071"/>
      <c r="Y129" s="1071"/>
      <c r="Z129" s="1072"/>
      <c r="AA129" s="958">
        <v>4117871</v>
      </c>
      <c r="AB129" s="959"/>
      <c r="AC129" s="959"/>
      <c r="AD129" s="959"/>
      <c r="AE129" s="960"/>
      <c r="AF129" s="961">
        <v>4131033</v>
      </c>
      <c r="AG129" s="959"/>
      <c r="AH129" s="959"/>
      <c r="AI129" s="959"/>
      <c r="AJ129" s="960"/>
      <c r="AK129" s="961">
        <v>4287098</v>
      </c>
      <c r="AL129" s="959"/>
      <c r="AM129" s="959"/>
      <c r="AN129" s="959"/>
      <c r="AO129" s="960"/>
      <c r="AP129" s="1073"/>
      <c r="AQ129" s="1074"/>
      <c r="AR129" s="1074"/>
      <c r="AS129" s="1074"/>
      <c r="AT129" s="1075"/>
      <c r="AU129" s="221"/>
      <c r="AV129" s="221"/>
      <c r="AW129" s="221"/>
      <c r="AX129" s="1065" t="s">
        <v>469</v>
      </c>
      <c r="AY129" s="923"/>
      <c r="AZ129" s="923"/>
      <c r="BA129" s="923"/>
      <c r="BB129" s="923"/>
      <c r="BC129" s="923"/>
      <c r="BD129" s="923"/>
      <c r="BE129" s="924"/>
      <c r="BF129" s="1066" t="s">
        <v>122</v>
      </c>
      <c r="BG129" s="1067"/>
      <c r="BH129" s="1067"/>
      <c r="BI129" s="1067"/>
      <c r="BJ129" s="1067"/>
      <c r="BK129" s="1067"/>
      <c r="BL129" s="1068"/>
      <c r="BM129" s="1066">
        <v>20</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934" t="s">
        <v>470</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471</v>
      </c>
      <c r="X130" s="1071"/>
      <c r="Y130" s="1071"/>
      <c r="Z130" s="1072"/>
      <c r="AA130" s="958">
        <v>838283</v>
      </c>
      <c r="AB130" s="959"/>
      <c r="AC130" s="959"/>
      <c r="AD130" s="959"/>
      <c r="AE130" s="960"/>
      <c r="AF130" s="961">
        <v>838720</v>
      </c>
      <c r="AG130" s="959"/>
      <c r="AH130" s="959"/>
      <c r="AI130" s="959"/>
      <c r="AJ130" s="960"/>
      <c r="AK130" s="961">
        <v>892205</v>
      </c>
      <c r="AL130" s="959"/>
      <c r="AM130" s="959"/>
      <c r="AN130" s="959"/>
      <c r="AO130" s="960"/>
      <c r="AP130" s="1073"/>
      <c r="AQ130" s="1074"/>
      <c r="AR130" s="1074"/>
      <c r="AS130" s="1074"/>
      <c r="AT130" s="1075"/>
      <c r="AU130" s="221"/>
      <c r="AV130" s="221"/>
      <c r="AW130" s="221"/>
      <c r="AX130" s="1065" t="s">
        <v>472</v>
      </c>
      <c r="AY130" s="923"/>
      <c r="AZ130" s="923"/>
      <c r="BA130" s="923"/>
      <c r="BB130" s="923"/>
      <c r="BC130" s="923"/>
      <c r="BD130" s="923"/>
      <c r="BE130" s="924"/>
      <c r="BF130" s="1101">
        <v>9.6999999999999993</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473</v>
      </c>
      <c r="X131" s="1108"/>
      <c r="Y131" s="1108"/>
      <c r="Z131" s="1109"/>
      <c r="AA131" s="1004">
        <v>3279588</v>
      </c>
      <c r="AB131" s="986"/>
      <c r="AC131" s="986"/>
      <c r="AD131" s="986"/>
      <c r="AE131" s="987"/>
      <c r="AF131" s="985">
        <v>3292313</v>
      </c>
      <c r="AG131" s="986"/>
      <c r="AH131" s="986"/>
      <c r="AI131" s="986"/>
      <c r="AJ131" s="987"/>
      <c r="AK131" s="985">
        <v>3394893</v>
      </c>
      <c r="AL131" s="986"/>
      <c r="AM131" s="986"/>
      <c r="AN131" s="986"/>
      <c r="AO131" s="987"/>
      <c r="AP131" s="1110"/>
      <c r="AQ131" s="1111"/>
      <c r="AR131" s="1111"/>
      <c r="AS131" s="1111"/>
      <c r="AT131" s="1112"/>
      <c r="AU131" s="221"/>
      <c r="AV131" s="221"/>
      <c r="AW131" s="221"/>
      <c r="AX131" s="1083" t="s">
        <v>474</v>
      </c>
      <c r="AY131" s="726"/>
      <c r="AZ131" s="726"/>
      <c r="BA131" s="726"/>
      <c r="BB131" s="726"/>
      <c r="BC131" s="726"/>
      <c r="BD131" s="726"/>
      <c r="BE131" s="1037"/>
      <c r="BF131" s="1084">
        <v>55.1</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1090" t="s">
        <v>475</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476</v>
      </c>
      <c r="W132" s="1094"/>
      <c r="X132" s="1094"/>
      <c r="Y132" s="1094"/>
      <c r="Z132" s="1095"/>
      <c r="AA132" s="1096">
        <v>9.5735805840000001</v>
      </c>
      <c r="AB132" s="1097"/>
      <c r="AC132" s="1097"/>
      <c r="AD132" s="1097"/>
      <c r="AE132" s="1098"/>
      <c r="AF132" s="1099">
        <v>8.9435603480000001</v>
      </c>
      <c r="AG132" s="1097"/>
      <c r="AH132" s="1097"/>
      <c r="AI132" s="1097"/>
      <c r="AJ132" s="1098"/>
      <c r="AK132" s="1099">
        <v>10.751089950000001</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477</v>
      </c>
      <c r="W133" s="1077"/>
      <c r="X133" s="1077"/>
      <c r="Y133" s="1077"/>
      <c r="Z133" s="1078"/>
      <c r="AA133" s="1079">
        <v>8</v>
      </c>
      <c r="AB133" s="1080"/>
      <c r="AC133" s="1080"/>
      <c r="AD133" s="1080"/>
      <c r="AE133" s="1081"/>
      <c r="AF133" s="1079">
        <v>8.4</v>
      </c>
      <c r="AG133" s="1080"/>
      <c r="AH133" s="1080"/>
      <c r="AI133" s="1080"/>
      <c r="AJ133" s="1081"/>
      <c r="AK133" s="1079">
        <v>9.6999999999999993</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AgDJKsBoMyymzoORzDL3XhPt4YfoAjdz7kqkyY7tLETA0iwDUSprDppI2unsMta0vMTs2aXPfekGccAXP2eXbA==" saltValue="PttqI++zn0Ar3tCbv4iKd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J1" zoomScaleNormal="85" zoomScaleSheetLayoutView="100" workbookViewId="0"/>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478</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iezTjd+hbuLztb+bzIpTXovQbAlGq1L9rVFqUOhay0NzyeKkdaZaCLSqN46fyRW51q65BwpBFGXd/AnaJCdC5Q==" saltValue="ZNyBJJ1Q7TVKixXk/1TEBg=="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58" zoomScaleNormal="10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YF12ZA+ZuorjhqDIjdnjibXfSaP2dAseRZLWStLkrlD+ElB1/CKFKk5yjDo/KoV6S7SpHMBvzmslbfA5QTePUA==" saltValue="Jqh+ARr0evFF3u/bsSBAGg=="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479</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480</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481</v>
      </c>
      <c r="AP7" s="260"/>
      <c r="AQ7" s="261" t="s">
        <v>482</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483</v>
      </c>
      <c r="AQ8" s="267" t="s">
        <v>484</v>
      </c>
      <c r="AR8" s="268" t="s">
        <v>485</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486</v>
      </c>
      <c r="AL9" s="1117"/>
      <c r="AM9" s="1117"/>
      <c r="AN9" s="1118"/>
      <c r="AO9" s="269">
        <v>1227886</v>
      </c>
      <c r="AP9" s="269">
        <v>220407</v>
      </c>
      <c r="AQ9" s="270">
        <v>154424</v>
      </c>
      <c r="AR9" s="271">
        <v>42.7</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487</v>
      </c>
      <c r="AL10" s="1117"/>
      <c r="AM10" s="1117"/>
      <c r="AN10" s="1118"/>
      <c r="AO10" s="272">
        <v>260147</v>
      </c>
      <c r="AP10" s="272">
        <v>46697</v>
      </c>
      <c r="AQ10" s="273">
        <v>18194</v>
      </c>
      <c r="AR10" s="274">
        <v>156.69999999999999</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488</v>
      </c>
      <c r="AL11" s="1117"/>
      <c r="AM11" s="1117"/>
      <c r="AN11" s="1118"/>
      <c r="AO11" s="272" t="s">
        <v>489</v>
      </c>
      <c r="AP11" s="272" t="s">
        <v>489</v>
      </c>
      <c r="AQ11" s="273">
        <v>1285</v>
      </c>
      <c r="AR11" s="274" t="s">
        <v>489</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490</v>
      </c>
      <c r="AL12" s="1117"/>
      <c r="AM12" s="1117"/>
      <c r="AN12" s="1118"/>
      <c r="AO12" s="272" t="s">
        <v>489</v>
      </c>
      <c r="AP12" s="272" t="s">
        <v>489</v>
      </c>
      <c r="AQ12" s="273" t="s">
        <v>489</v>
      </c>
      <c r="AR12" s="274" t="s">
        <v>489</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491</v>
      </c>
      <c r="AL13" s="1117"/>
      <c r="AM13" s="1117"/>
      <c r="AN13" s="1118"/>
      <c r="AO13" s="272">
        <v>33119</v>
      </c>
      <c r="AP13" s="272">
        <v>5945</v>
      </c>
      <c r="AQ13" s="273">
        <v>5735</v>
      </c>
      <c r="AR13" s="274">
        <v>3.7</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492</v>
      </c>
      <c r="AL14" s="1117"/>
      <c r="AM14" s="1117"/>
      <c r="AN14" s="1118"/>
      <c r="AO14" s="272">
        <v>15815</v>
      </c>
      <c r="AP14" s="272">
        <v>2839</v>
      </c>
      <c r="AQ14" s="273">
        <v>2950</v>
      </c>
      <c r="AR14" s="274">
        <v>-3.8</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493</v>
      </c>
      <c r="AL15" s="1120"/>
      <c r="AM15" s="1120"/>
      <c r="AN15" s="1121"/>
      <c r="AO15" s="272">
        <v>-71143</v>
      </c>
      <c r="AP15" s="272">
        <v>-12770</v>
      </c>
      <c r="AQ15" s="273">
        <v>-9110</v>
      </c>
      <c r="AR15" s="274">
        <v>40.200000000000003</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176</v>
      </c>
      <c r="AL16" s="1120"/>
      <c r="AM16" s="1120"/>
      <c r="AN16" s="1121"/>
      <c r="AO16" s="272">
        <v>1465824</v>
      </c>
      <c r="AP16" s="272">
        <v>263117</v>
      </c>
      <c r="AQ16" s="273">
        <v>173477</v>
      </c>
      <c r="AR16" s="274">
        <v>51.7</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494</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495</v>
      </c>
      <c r="AP20" s="281" t="s">
        <v>496</v>
      </c>
      <c r="AQ20" s="282" t="s">
        <v>497</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498</v>
      </c>
      <c r="AL21" s="1123"/>
      <c r="AM21" s="1123"/>
      <c r="AN21" s="1124"/>
      <c r="AO21" s="285">
        <v>16.87</v>
      </c>
      <c r="AP21" s="286">
        <v>14.28</v>
      </c>
      <c r="AQ21" s="287">
        <v>2.59</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499</v>
      </c>
      <c r="AL22" s="1123"/>
      <c r="AM22" s="1123"/>
      <c r="AN22" s="1124"/>
      <c r="AO22" s="290">
        <v>99</v>
      </c>
      <c r="AP22" s="291">
        <v>96</v>
      </c>
      <c r="AQ22" s="292">
        <v>3</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13" t="s">
        <v>500</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x14ac:dyDescent="0.15">
      <c r="A27" s="297"/>
      <c r="AO27" s="250"/>
      <c r="AP27" s="250"/>
      <c r="AQ27" s="250"/>
      <c r="AR27" s="250"/>
      <c r="AS27" s="250"/>
      <c r="AT27" s="250"/>
    </row>
    <row r="28" spans="1:46" ht="17.25" x14ac:dyDescent="0.15">
      <c r="A28" s="251" t="s">
        <v>501</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502</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481</v>
      </c>
      <c r="AP30" s="260"/>
      <c r="AQ30" s="261" t="s">
        <v>482</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483</v>
      </c>
      <c r="AQ31" s="267" t="s">
        <v>484</v>
      </c>
      <c r="AR31" s="268" t="s">
        <v>485</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503</v>
      </c>
      <c r="AL32" s="1131"/>
      <c r="AM32" s="1131"/>
      <c r="AN32" s="1132"/>
      <c r="AO32" s="300">
        <v>1021514</v>
      </c>
      <c r="AP32" s="300">
        <v>183363</v>
      </c>
      <c r="AQ32" s="301">
        <v>83140</v>
      </c>
      <c r="AR32" s="302">
        <v>120.5</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504</v>
      </c>
      <c r="AL33" s="1131"/>
      <c r="AM33" s="1131"/>
      <c r="AN33" s="1132"/>
      <c r="AO33" s="300" t="s">
        <v>489</v>
      </c>
      <c r="AP33" s="300" t="s">
        <v>489</v>
      </c>
      <c r="AQ33" s="301" t="s">
        <v>489</v>
      </c>
      <c r="AR33" s="302" t="s">
        <v>489</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505</v>
      </c>
      <c r="AL34" s="1131"/>
      <c r="AM34" s="1131"/>
      <c r="AN34" s="1132"/>
      <c r="AO34" s="300" t="s">
        <v>489</v>
      </c>
      <c r="AP34" s="300" t="s">
        <v>489</v>
      </c>
      <c r="AQ34" s="301" t="s">
        <v>489</v>
      </c>
      <c r="AR34" s="302" t="s">
        <v>489</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506</v>
      </c>
      <c r="AL35" s="1131"/>
      <c r="AM35" s="1131"/>
      <c r="AN35" s="1132"/>
      <c r="AO35" s="300">
        <v>272407</v>
      </c>
      <c r="AP35" s="300">
        <v>48897</v>
      </c>
      <c r="AQ35" s="301">
        <v>26106</v>
      </c>
      <c r="AR35" s="302">
        <v>87.3</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507</v>
      </c>
      <c r="AL36" s="1131"/>
      <c r="AM36" s="1131"/>
      <c r="AN36" s="1132"/>
      <c r="AO36" s="300">
        <v>6323</v>
      </c>
      <c r="AP36" s="300">
        <v>1135</v>
      </c>
      <c r="AQ36" s="301">
        <v>4689</v>
      </c>
      <c r="AR36" s="302">
        <v>-75.8</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508</v>
      </c>
      <c r="AL37" s="1131"/>
      <c r="AM37" s="1131"/>
      <c r="AN37" s="1132"/>
      <c r="AO37" s="300" t="s">
        <v>489</v>
      </c>
      <c r="AP37" s="300" t="s">
        <v>489</v>
      </c>
      <c r="AQ37" s="301">
        <v>554</v>
      </c>
      <c r="AR37" s="302" t="s">
        <v>489</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509</v>
      </c>
      <c r="AL38" s="1134"/>
      <c r="AM38" s="1134"/>
      <c r="AN38" s="1135"/>
      <c r="AO38" s="303">
        <v>333</v>
      </c>
      <c r="AP38" s="303">
        <v>60</v>
      </c>
      <c r="AQ38" s="304">
        <v>7</v>
      </c>
      <c r="AR38" s="292">
        <v>757.1</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510</v>
      </c>
      <c r="AL39" s="1134"/>
      <c r="AM39" s="1134"/>
      <c r="AN39" s="1135"/>
      <c r="AO39" s="300">
        <v>-43384</v>
      </c>
      <c r="AP39" s="300">
        <v>-7787</v>
      </c>
      <c r="AQ39" s="301">
        <v>-2038</v>
      </c>
      <c r="AR39" s="302">
        <v>282.10000000000002</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511</v>
      </c>
      <c r="AL40" s="1131"/>
      <c r="AM40" s="1131"/>
      <c r="AN40" s="1132"/>
      <c r="AO40" s="300">
        <v>-892205</v>
      </c>
      <c r="AP40" s="300">
        <v>-160152</v>
      </c>
      <c r="AQ40" s="301">
        <v>-74354</v>
      </c>
      <c r="AR40" s="302">
        <v>115.4</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286</v>
      </c>
      <c r="AL41" s="1137"/>
      <c r="AM41" s="1137"/>
      <c r="AN41" s="1138"/>
      <c r="AO41" s="300">
        <v>364988</v>
      </c>
      <c r="AP41" s="300">
        <v>65516</v>
      </c>
      <c r="AQ41" s="301">
        <v>38106</v>
      </c>
      <c r="AR41" s="302">
        <v>71.900000000000006</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512</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513</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481</v>
      </c>
      <c r="AN49" s="1127" t="s">
        <v>514</v>
      </c>
      <c r="AO49" s="1128"/>
      <c r="AP49" s="1128"/>
      <c r="AQ49" s="1128"/>
      <c r="AR49" s="1129"/>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515</v>
      </c>
      <c r="AO50" s="317" t="s">
        <v>516</v>
      </c>
      <c r="AP50" s="318" t="s">
        <v>517</v>
      </c>
      <c r="AQ50" s="319" t="s">
        <v>518</v>
      </c>
      <c r="AR50" s="320" t="s">
        <v>519</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520</v>
      </c>
      <c r="AL51" s="313"/>
      <c r="AM51" s="321">
        <v>1051890</v>
      </c>
      <c r="AN51" s="322">
        <v>171345</v>
      </c>
      <c r="AO51" s="323">
        <v>-15.8</v>
      </c>
      <c r="AP51" s="324">
        <v>126525</v>
      </c>
      <c r="AQ51" s="325">
        <v>0.2</v>
      </c>
      <c r="AR51" s="326">
        <v>-16</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521</v>
      </c>
      <c r="AM52" s="329">
        <v>486929</v>
      </c>
      <c r="AN52" s="330">
        <v>79317</v>
      </c>
      <c r="AO52" s="331">
        <v>-33.299999999999997</v>
      </c>
      <c r="AP52" s="332">
        <v>67052</v>
      </c>
      <c r="AQ52" s="333">
        <v>18.100000000000001</v>
      </c>
      <c r="AR52" s="334">
        <v>-51.4</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522</v>
      </c>
      <c r="AL53" s="313"/>
      <c r="AM53" s="321">
        <v>1481313</v>
      </c>
      <c r="AN53" s="322">
        <v>249044</v>
      </c>
      <c r="AO53" s="323">
        <v>45.3</v>
      </c>
      <c r="AP53" s="324">
        <v>122054</v>
      </c>
      <c r="AQ53" s="325">
        <v>-3.5</v>
      </c>
      <c r="AR53" s="326">
        <v>48.8</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521</v>
      </c>
      <c r="AM54" s="329">
        <v>898482</v>
      </c>
      <c r="AN54" s="330">
        <v>151056</v>
      </c>
      <c r="AO54" s="331">
        <v>90.4</v>
      </c>
      <c r="AP54" s="332">
        <v>68298</v>
      </c>
      <c r="AQ54" s="333">
        <v>1.9</v>
      </c>
      <c r="AR54" s="334">
        <v>88.5</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523</v>
      </c>
      <c r="AL55" s="313"/>
      <c r="AM55" s="321">
        <v>1015243</v>
      </c>
      <c r="AN55" s="322">
        <v>174620</v>
      </c>
      <c r="AO55" s="323">
        <v>-29.9</v>
      </c>
      <c r="AP55" s="324">
        <v>111644</v>
      </c>
      <c r="AQ55" s="325">
        <v>-8.5</v>
      </c>
      <c r="AR55" s="326">
        <v>-21.4</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521</v>
      </c>
      <c r="AM56" s="329">
        <v>484092</v>
      </c>
      <c r="AN56" s="330">
        <v>83263</v>
      </c>
      <c r="AO56" s="331">
        <v>-44.9</v>
      </c>
      <c r="AP56" s="332">
        <v>66606</v>
      </c>
      <c r="AQ56" s="333">
        <v>-2.5</v>
      </c>
      <c r="AR56" s="334">
        <v>-42.4</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524</v>
      </c>
      <c r="AL57" s="313"/>
      <c r="AM57" s="321">
        <v>973419</v>
      </c>
      <c r="AN57" s="322">
        <v>170267</v>
      </c>
      <c r="AO57" s="323">
        <v>-2.5</v>
      </c>
      <c r="AP57" s="324">
        <v>127917</v>
      </c>
      <c r="AQ57" s="325">
        <v>14.6</v>
      </c>
      <c r="AR57" s="326">
        <v>-17.100000000000001</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521</v>
      </c>
      <c r="AM58" s="329">
        <v>375970</v>
      </c>
      <c r="AN58" s="330">
        <v>65764</v>
      </c>
      <c r="AO58" s="331">
        <v>-21</v>
      </c>
      <c r="AP58" s="332">
        <v>69746</v>
      </c>
      <c r="AQ58" s="333">
        <v>4.7</v>
      </c>
      <c r="AR58" s="334">
        <v>-25.7</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525</v>
      </c>
      <c r="AL59" s="313"/>
      <c r="AM59" s="321">
        <v>829221</v>
      </c>
      <c r="AN59" s="322">
        <v>148846</v>
      </c>
      <c r="AO59" s="323">
        <v>-12.6</v>
      </c>
      <c r="AP59" s="324">
        <v>135931</v>
      </c>
      <c r="AQ59" s="325">
        <v>6.3</v>
      </c>
      <c r="AR59" s="326">
        <v>-18.899999999999999</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521</v>
      </c>
      <c r="AM60" s="329">
        <v>357232</v>
      </c>
      <c r="AN60" s="330">
        <v>64123</v>
      </c>
      <c r="AO60" s="331">
        <v>-2.5</v>
      </c>
      <c r="AP60" s="332">
        <v>75320</v>
      </c>
      <c r="AQ60" s="333">
        <v>8</v>
      </c>
      <c r="AR60" s="334">
        <v>-10.5</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526</v>
      </c>
      <c r="AL61" s="335"/>
      <c r="AM61" s="336">
        <v>1070217</v>
      </c>
      <c r="AN61" s="337">
        <v>182824</v>
      </c>
      <c r="AO61" s="338">
        <v>-3.1</v>
      </c>
      <c r="AP61" s="339">
        <v>124814</v>
      </c>
      <c r="AQ61" s="340">
        <v>1.8</v>
      </c>
      <c r="AR61" s="326">
        <v>-4.9000000000000004</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521</v>
      </c>
      <c r="AM62" s="329">
        <v>520541</v>
      </c>
      <c r="AN62" s="330">
        <v>88705</v>
      </c>
      <c r="AO62" s="331">
        <v>-2.2999999999999998</v>
      </c>
      <c r="AP62" s="332">
        <v>69404</v>
      </c>
      <c r="AQ62" s="333">
        <v>6</v>
      </c>
      <c r="AR62" s="334">
        <v>-8.3000000000000007</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TZJ1F3NRI7whHVsAqR706AoHvGxg41cXLSdsjCIngME9Iyyek3IjbtPSZ5ltqCFgq8qzE65M5I8fW4MVv3+d5Q==" saltValue="jeQ6YYzesckvUQFQN0Lae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73" zoomScale="85" zoomScaleNormal="85" zoomScaleSheetLayoutView="55" workbookViewId="0"/>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478</v>
      </c>
    </row>
    <row r="120" spans="125:125" ht="13.5" hidden="1" customHeight="1" x14ac:dyDescent="0.15"/>
    <row r="121" spans="125:125" ht="13.5" hidden="1" customHeight="1" x14ac:dyDescent="0.15">
      <c r="DU121" s="247"/>
    </row>
  </sheetData>
  <sheetProtection algorithmName="SHA-512" hashValue="7/JS1aLR1MbJrAzikckYLlJ+bJHbp98KOGRYU5LXbL5UP6n0jvvjHkETpe401HipQoVXEY2V9q91EyIXVlVqeA==" saltValue="5El73jgGkuJFiCjPeiylc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P70" zoomScale="85" zoomScaleNormal="85" zoomScaleSheetLayoutView="55" workbookViewId="0"/>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478</v>
      </c>
    </row>
  </sheetData>
  <sheetProtection algorithmName="SHA-512" hashValue="mOOq1dl9ZxXHd9u6LVQlQJOBV2Zw2Z/ByrZkR/MoHBHlVnhT18l5qI+HWUM9KoIlPej3ktAauvx6hk33/1keRQ==" saltValue="f43jh/5xJsGWB0wb5tgs5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528</v>
      </c>
      <c r="G46" s="8" t="s">
        <v>529</v>
      </c>
      <c r="H46" s="8" t="s">
        <v>530</v>
      </c>
      <c r="I46" s="8" t="s">
        <v>531</v>
      </c>
      <c r="J46" s="9" t="s">
        <v>532</v>
      </c>
    </row>
    <row r="47" spans="2:10" ht="57.75" customHeight="1" x14ac:dyDescent="0.15">
      <c r="B47" s="10"/>
      <c r="C47" s="1139" t="s">
        <v>3</v>
      </c>
      <c r="D47" s="1139"/>
      <c r="E47" s="1140"/>
      <c r="F47" s="11">
        <v>32.01</v>
      </c>
      <c r="G47" s="12">
        <v>30.17</v>
      </c>
      <c r="H47" s="12">
        <v>30.91</v>
      </c>
      <c r="I47" s="12">
        <v>30.82</v>
      </c>
      <c r="J47" s="13">
        <v>25.51</v>
      </c>
    </row>
    <row r="48" spans="2:10" ht="57.75" customHeight="1" x14ac:dyDescent="0.15">
      <c r="B48" s="14"/>
      <c r="C48" s="1141" t="s">
        <v>4</v>
      </c>
      <c r="D48" s="1141"/>
      <c r="E48" s="1142"/>
      <c r="F48" s="15">
        <v>3.52</v>
      </c>
      <c r="G48" s="16">
        <v>6.17</v>
      </c>
      <c r="H48" s="16">
        <v>5.6</v>
      </c>
      <c r="I48" s="16">
        <v>1.1100000000000001</v>
      </c>
      <c r="J48" s="17">
        <v>1.88</v>
      </c>
    </row>
    <row r="49" spans="2:10" ht="57.75" customHeight="1" thickBot="1" x14ac:dyDescent="0.2">
      <c r="B49" s="18"/>
      <c r="C49" s="1143" t="s">
        <v>5</v>
      </c>
      <c r="D49" s="1143"/>
      <c r="E49" s="1144"/>
      <c r="F49" s="19">
        <v>2.5</v>
      </c>
      <c r="G49" s="20">
        <v>4.3499999999999996</v>
      </c>
      <c r="H49" s="20" t="s">
        <v>533</v>
      </c>
      <c r="I49" s="20" t="s">
        <v>534</v>
      </c>
      <c r="J49" s="21" t="s">
        <v>535</v>
      </c>
    </row>
    <row r="50" spans="2:10" x14ac:dyDescent="0.15"/>
  </sheetData>
  <sheetProtection algorithmName="SHA-512" hashValue="6dq0Dp9CWx5EkRed/XsG0SKpjJRRx8s0wWv4t3HkB5wKexQ7UoQMLdv47OIjw4jZ1/7h3TTsAb+cxdEdEFZIPg==" saltValue="pPJEKvPR3v7hf/Z/pt/8X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2026-03-09T07:17:55Z</cp:lastPrinted>
  <dcterms:created xsi:type="dcterms:W3CDTF">2026-02-26T10:06:05Z</dcterms:created>
  <dcterms:modified xsi:type="dcterms:W3CDTF">2026-03-11T08:03:42Z</dcterms:modified>
  <cp:category/>
</cp:coreProperties>
</file>