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地域振興部\市町村課\03財政グループ\財政グループ共通\01_財政一般\09_財政状況資料集（財政一覧表、比較分析表）\R7（R6決算）\01_3月公表分\03_市町村→県0311\13_邑南町0311\"/>
    </mc:Choice>
  </mc:AlternateContent>
  <xr:revisionPtr revIDLastSave="0" documentId="13_ncr:1_{D80250BA-2BEC-4657-B47E-DB554D4976FF}" xr6:coauthVersionLast="47" xr6:coauthVersionMax="47" xr10:uidLastSave="{00000000-0000-0000-0000-000000000000}"/>
  <bookViews>
    <workbookView xWindow="-28920" yWindow="-120" windowWidth="29040" windowHeight="16440" tabRatio="75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W34" i="10"/>
  <c r="BW35" i="10" s="1"/>
  <c r="BW36" i="10" s="1"/>
  <c r="BW37" i="10" s="1"/>
  <c r="BW38" i="10" s="1"/>
  <c r="BW39" i="10" s="1"/>
  <c r="BW40" i="10" s="1"/>
  <c r="CO34" i="10" l="1"/>
  <c r="CO35" i="10" s="1"/>
  <c r="CO36" i="10" s="1"/>
</calcChain>
</file>

<file path=xl/sharedStrings.xml><?xml version="1.0" encoding="utf-8"?>
<sst xmlns="http://schemas.openxmlformats.org/spreadsheetml/2006/main" count="1045" uniqueCount="560">
  <si>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</si>
  <si>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</si>
  <si>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</si>
  <si>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</si>
  <si>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</si>
  <si>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</si>
  <si>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</si>
  <si>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</si>
  <si>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</si>
  <si>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</si>
  <si>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</si>
  <si>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</si>
  <si>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</si>
  <si>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</si>
  <si>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</si>
  <si>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</si>
  <si>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</si>
  <si>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</si>
  <si>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</si>
  <si>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</si>
  <si>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</si>
  <si>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</si>
  <si>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</si>
  <si>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</si>
  <si>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</si>
  <si>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</si>
  <si>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</si>
  <si>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</si>
  <si>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</si>
  <si>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</si>
  <si>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</si>
  <si>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</si>
  <si>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</si>
  <si>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</si>
  <si>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</si>
  <si>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</si>
  <si>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</si>
  <si>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</si>
  <si>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</si>
  <si>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</si>
  <si>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</si>
  <si>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</si>
  <si>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</si>
  <si>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</si>
  <si>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</si>
  <si>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</si>
  <si>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</si>
  <si>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</si>
  <si>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</si>
  <si>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</si>
  <si>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</si>
  <si>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</si>
  <si>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</si>
  <si>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</si>
  <si>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</si>
  <si>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</si>
  <si>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</si>
  <si>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</si>
  <si>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</si>
  <si>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</si>
  <si>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</si>
  <si>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</si>
  <si>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</si>
  <si>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</si>
  <si>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</si>
  <si>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</si>
  <si>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</si>
  <si>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</si>
  <si>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</si>
  <si>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</si>
  <si>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</si>
  <si>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</si>
  <si>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</si>
  <si>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</si>
  <si>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</si>
  <si>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</si>
  <si>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</si>
  <si>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</si>
  <si>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</si>
  <si>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</si>
  <si>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</si>
  <si>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Ⅲ－０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</si>
  <si>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</si>
  <si>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</si>
  <si>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</si>
  <si>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</si>
  <si>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</si>
  <si>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</si>
  <si>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</si>
  <si>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</si>
  <si>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</si>
  <si>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</si>
  <si>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</si>
  <si>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</si>
  <si>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邑南町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</si>
  <si>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</si>
  <si>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</si>
  <si>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</si>
  <si>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</si>
  <si>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</si>
  <si>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</si>
  <si>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</si>
  <si>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</si>
  <si>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</si>
  <si>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</si>
  <si>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</si>
  <si>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</si>
  <si>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</si>
  <si>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</si>
  <si>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</si>
  <si>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</si>
  <si>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</si>
  <si>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</si>
  <si>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</si>
  <si>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</si>
  <si>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</si>
  <si>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</si>
  <si>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</si>
  <si>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</si>
  <si>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</si>
  <si>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</si>
  <si>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</si>
  <si>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</si>
  <si>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</si>
  <si>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</si>
  <si>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</si>
  <si>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</si>
  <si>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</si>
  <si>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</si>
  <si>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</si>
  <si>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</si>
  <si>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</si>
  <si>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</si>
  <si>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</si>
  <si>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</si>
  <si>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</si>
  <si>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</si>
  <si>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</si>
  <si>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</si>
  <si>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</si>
  <si>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</si>
  <si>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-2.7</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</si>
  <si>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</si>
  <si>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</si>
  <si>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</si>
  <si>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</si>
  <si>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</si>
  <si>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</si>
  <si>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</si>
  <si>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</si>
  <si>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</si>
  <si>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</si>
  <si>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</si>
  <si>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</si>
  <si>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</si>
  <si>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</si>
  <si>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</si>
  <si>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</si>
  <si>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</si>
  <si>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</si>
  <si>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</si>
  <si>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</si>
  <si>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</si>
  <si>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</si>
  <si>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</si>
  <si>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</si>
  <si>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</si>
  <si>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</si>
  <si>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</si>
  <si>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</si>
  <si>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</si>
  <si>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</si>
  <si>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</si>
  <si>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</si>
  <si>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</si>
  <si>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</si>
  <si>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</si>
  <si>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</si>
  <si>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</si>
  <si>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</si>
  <si>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</si>
  <si>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</si>
  <si>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</si>
  <si>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</si>
  <si>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</si>
  <si>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</si>
  <si>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</si>
  <si>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</si>
  <si>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</si>
  <si>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</si>
  <si>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</si>
  <si>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</si>
  <si>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</si>
  <si>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</si>
  <si>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</si>
  <si>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</si>
  <si>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</si>
  <si>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</si>
  <si>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</si>
  <si>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</si>
  <si>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</si>
  <si>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</si>
  <si>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</si>
  <si>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島根県邑南町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</si>
  <si>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</si>
  <si>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</si>
  <si>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</si>
  <si>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</si>
  <si>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</si>
  <si>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</si>
  <si>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</si>
  <si>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</si>
  <si>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</si>
  <si>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</si>
  <si>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</si>
  <si>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</si>
  <si>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</si>
  <si>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</si>
  <si>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</si>
  <si>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</si>
  <si>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</si>
  <si>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</si>
  <si>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</si>
  <si>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</si>
  <si>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</si>
  <si>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</si>
  <si>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</si>
  <si>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</si>
  <si>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</si>
  <si>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</si>
  <si>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</si>
  <si>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</si>
  <si>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</si>
  <si>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</si>
  <si>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</si>
  <si>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</si>
  <si>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</si>
  <si>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</si>
  <si>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</si>
  <si>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</si>
  <si>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</si>
  <si>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</si>
  <si>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</si>
  <si>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</si>
  <si>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</si>
  <si>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</si>
  <si>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</si>
  <si>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</si>
  <si>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</si>
  <si>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</si>
  <si>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</si>
  <si>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</si>
  <si>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</si>
  <si>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</si>
  <si>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</si>
  <si>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</si>
  <si>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</si>
  <si>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</si>
  <si>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</si>
  <si>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</si>
  <si>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</si>
  <si>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</si>
  <si>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</si>
  <si>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</si>
  <si>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</si>
  <si>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</si>
  <si>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</si>
  <si>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</si>
  <si>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</si>
  <si>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</si>
  <si>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</si>
  <si>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</si>
  <si>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</si>
  <si>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</si>
  <si>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</si>
  <si>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</si>
  <si>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</si>
  <si>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</si>
  <si>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</si>
  <si>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</si>
  <si>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</si>
  <si>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</si>
  <si>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</si>
  <si>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</si>
  <si>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</si>
  <si>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</si>
  <si>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</si>
  <si>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</si>
  <si>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</si>
  <si>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</si>
  <si>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</si>
  <si>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</si>
  <si>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</si>
  <si>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</si>
  <si>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</si>
  <si>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</si>
  <si>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</si>
  <si>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</si>
  <si>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</si>
  <si>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</si>
  <si>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</si>
  <si>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</si>
  <si>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</si>
  <si>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</si>
  <si>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</si>
  <si>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</si>
  <si>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</si>
  <si>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</si>
  <si>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</si>
  <si>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</si>
  <si>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</si>
  <si>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</si>
  <si>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</si>
  <si>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</si>
  <si>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</si>
  <si>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</si>
  <si>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</si>
  <si>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</si>
  <si>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</si>
  <si>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</si>
  <si>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</si>
  <si>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</si>
  <si>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</si>
  <si>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</si>
  <si>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</si>
  <si>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</si>
  <si>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</si>
  <si>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</si>
  <si>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</si>
  <si>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</si>
  <si>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</si>
  <si>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</si>
  <si>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</si>
  <si>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</si>
  <si>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</si>
  <si>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</si>
  <si>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</si>
  <si>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</si>
  <si>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</si>
  <si>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</si>
  <si>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</si>
  <si>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</si>
  <si>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</si>
  <si>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</si>
  <si>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</si>
  <si>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</si>
  <si>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</si>
  <si>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</si>
  <si>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</si>
  <si>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</si>
  <si>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</si>
  <si>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</si>
  <si>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</si>
  <si>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</si>
  <si>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島根県邑南町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</si>
  <si>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</si>
  <si>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</si>
  <si>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</si>
  <si>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</si>
  <si>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</si>
  <si>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</si>
  <si>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</si>
  <si>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</si>
  <si>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</si>
  <si>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</si>
  <si>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</si>
  <si>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</si>
  <si>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</si>
  <si>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</si>
  <si>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</si>
  <si>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</si>
  <si>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</si>
  <si>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</si>
  <si>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</si>
  <si>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</si>
  <si>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電気通信事業特別会計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</si>
  <si>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</si>
  <si>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</si>
  <si>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</si>
  <si>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</si>
  <si>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</si>
  <si>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</si>
  <si>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</si>
  <si>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</si>
  <si>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</si>
  <si>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</si>
  <si>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</si>
  <si>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</si>
  <si>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</si>
  <si>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</si>
  <si>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国民健康保険直営診療所事業特別会計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</si>
  <si>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</si>
  <si>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</si>
  <si>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</si>
  <si>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</si>
  <si>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</si>
  <si>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</si>
  <si>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</si>
  <si>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</si>
  <si>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</si>
  <si>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</si>
  <si>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</si>
  <si>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</si>
  <si>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</si>
  <si>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</si>
  <si>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</si>
  <si>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</si>
  <si>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</si>
  <si>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</si>
  <si>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</si>
  <si>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</si>
  <si>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</si>
  <si>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</si>
  <si>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</si>
  <si>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</si>
  <si>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</si>
  <si>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</si>
  <si>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</si>
  <si>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</si>
  <si>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</si>
  <si>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</si>
  <si>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</si>
  <si>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</si>
  <si>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</si>
  <si>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</si>
  <si>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</si>
  <si>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</si>
  <si>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</si>
  <si>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</si>
  <si>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</si>
  <si>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</si>
  <si>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</si>
  <si>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</si>
  <si>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</si>
  <si>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</si>
  <si>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</si>
  <si>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</si>
  <si>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</si>
  <si>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</si>
  <si>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</si>
  <si>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</si>
  <si>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</si>
  <si>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</si>
  <si>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</si>
  <si>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</si>
  <si>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</si>
  <si>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</si>
  <si>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</si>
  <si>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</si>
  <si>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</si>
  <si>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</si>
  <si>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</si>
  <si>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</si>
  <si>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</si>
  <si>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</si>
  <si>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</si>
  <si>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</si>
  <si>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</si>
  <si>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</si>
  <si>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</si>
  <si>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</si>
  <si>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</si>
  <si>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</si>
  <si>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</si>
  <si>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</si>
  <si>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</si>
  <si>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</si>
  <si>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</si>
  <si>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</si>
  <si>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</si>
  <si>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</si>
  <si>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</si>
  <si>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</si>
  <si>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</si>
  <si>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</si>
  <si>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</si>
  <si>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</si>
  <si>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</si>
  <si>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</si>
  <si>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</si>
  <si>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</si>
  <si>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</si>
  <si>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</si>
  <si>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</si>
  <si>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</si>
  <si>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</si>
  <si>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</si>
  <si>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</si>
  <si>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</si>
  <si>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</si>
  <si>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</si>
  <si>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</si>
  <si>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</si>
  <si>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</si>
  <si>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</si>
  <si>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</si>
  <si>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</si>
  <si>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</si>
  <si>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</si>
  <si>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</si>
  <si>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</si>
  <si>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</si>
  <si>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</si>
  <si>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</si>
  <si>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</si>
  <si>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</si>
  <si>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</si>
  <si>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</si>
  <si>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</si>
  <si>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</si>
  <si>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</si>
  <si>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</si>
  <si>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</si>
  <si>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</si>
  <si>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</si>
  <si>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</si>
  <si>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</si>
  <si>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</si>
  <si>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</si>
  <si>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</si>
  <si>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</si>
  <si>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</si>
  <si>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</si>
  <si>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</si>
  <si>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</si>
  <si>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</si>
  <si>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</si>
  <si>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</si>
  <si>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</si>
  <si>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</si>
  <si>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</si>
  <si>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水道事業会計</t>
  </si>
  <si>
    <t>下水道事業会計</t>
  </si>
  <si>
    <t>電気通信事業特別会計</t>
  </si>
  <si>
    <t>国民健康保険事業特別会計</t>
  </si>
  <si>
    <t>後期高齢者医療事業特別会計</t>
  </si>
  <si>
    <t>国民健康保険直営診療所事業特別会計</t>
  </si>
  <si>
    <t>その他会計（赤字）</t>
  </si>
  <si>
    <t>その他会計（黒字）</t>
  </si>
  <si>
    <t>R02</t>
    <phoneticPr fontId="5"/>
  </si>
  <si>
    <t>R03</t>
    <phoneticPr fontId="5"/>
  </si>
  <si>
    <t>R04</t>
    <phoneticPr fontId="5"/>
  </si>
  <si>
    <t>R05</t>
    <phoneticPr fontId="5"/>
  </si>
  <si>
    <t>R06</t>
    <phoneticPr fontId="5"/>
  </si>
  <si>
    <t>-</t>
    <phoneticPr fontId="2"/>
  </si>
  <si>
    <t>邑智郡総合事務組合（普通）</t>
    <rPh sb="0" eb="3">
      <t>オオチグン</t>
    </rPh>
    <rPh sb="3" eb="5">
      <t>ソウゴウ</t>
    </rPh>
    <rPh sb="5" eb="7">
      <t>ジム</t>
    </rPh>
    <rPh sb="7" eb="9">
      <t>クミアイ</t>
    </rPh>
    <rPh sb="10" eb="12">
      <t>フツウ</t>
    </rPh>
    <phoneticPr fontId="2"/>
  </si>
  <si>
    <t>邑智郡総合事務組合（介護）</t>
    <rPh sb="0" eb="3">
      <t>オオチグン</t>
    </rPh>
    <rPh sb="3" eb="5">
      <t>ソウゴウ</t>
    </rPh>
    <rPh sb="5" eb="7">
      <t>ジム</t>
    </rPh>
    <rPh sb="7" eb="9">
      <t>クミアイ</t>
    </rPh>
    <rPh sb="10" eb="12">
      <t>カイゴ</t>
    </rPh>
    <phoneticPr fontId="2"/>
  </si>
  <si>
    <t>邑智郡公立病院組合</t>
    <rPh sb="0" eb="3">
      <t>オオチグン</t>
    </rPh>
    <rPh sb="3" eb="5">
      <t>コウリツ</t>
    </rPh>
    <rPh sb="5" eb="7">
      <t>ビョウイン</t>
    </rPh>
    <rPh sb="7" eb="9">
      <t>クミアイ</t>
    </rPh>
    <phoneticPr fontId="2"/>
  </si>
  <si>
    <t>江津邑智消防組合</t>
    <rPh sb="0" eb="2">
      <t>ゴウツ</t>
    </rPh>
    <rPh sb="2" eb="4">
      <t>オオチ</t>
    </rPh>
    <rPh sb="4" eb="6">
      <t>ショウボウ</t>
    </rPh>
    <rPh sb="6" eb="8">
      <t>クミアイ</t>
    </rPh>
    <phoneticPr fontId="2"/>
  </si>
  <si>
    <t>島根県市町村総合事務組合</t>
    <rPh sb="0" eb="3">
      <t>シマネケン</t>
    </rPh>
    <rPh sb="3" eb="6">
      <t>シチョウソン</t>
    </rPh>
    <rPh sb="6" eb="8">
      <t>ソウゴウ</t>
    </rPh>
    <rPh sb="8" eb="10">
      <t>ジム</t>
    </rPh>
    <rPh sb="10" eb="12">
      <t>クミアイ</t>
    </rPh>
    <phoneticPr fontId="2"/>
  </si>
  <si>
    <t>島根県後期高齢者医療広域連合（普通）</t>
    <rPh sb="0" eb="3">
      <t>シマネケン</t>
    </rPh>
    <rPh sb="3" eb="5">
      <t>コウキ</t>
    </rPh>
    <rPh sb="5" eb="8">
      <t>コウレイシャ</t>
    </rPh>
    <rPh sb="8" eb="10">
      <t>イリョウ</t>
    </rPh>
    <rPh sb="10" eb="12">
      <t>コウイキ</t>
    </rPh>
    <rPh sb="12" eb="14">
      <t>レンゴウ</t>
    </rPh>
    <rPh sb="15" eb="17">
      <t>フツウ</t>
    </rPh>
    <phoneticPr fontId="2"/>
  </si>
  <si>
    <t>島根県後期高齢者医療広域連合（事業）</t>
    <rPh sb="0" eb="3">
      <t>シマネケン</t>
    </rPh>
    <rPh sb="3" eb="14">
      <t>コウキコウレイシャイリョウコウイキレンゴウ</t>
    </rPh>
    <rPh sb="15" eb="17">
      <t>ジギョウ</t>
    </rPh>
    <phoneticPr fontId="2"/>
  </si>
  <si>
    <t>公益財団法人邑智郡広域振興財団</t>
    <rPh sb="0" eb="2">
      <t>コウエキ</t>
    </rPh>
    <rPh sb="2" eb="6">
      <t>ザイダンホウジン</t>
    </rPh>
    <rPh sb="6" eb="9">
      <t>オオチグン</t>
    </rPh>
    <rPh sb="9" eb="11">
      <t>コウイキ</t>
    </rPh>
    <rPh sb="11" eb="13">
      <t>シンコウ</t>
    </rPh>
    <rPh sb="13" eb="15">
      <t>ザイダン</t>
    </rPh>
    <phoneticPr fontId="2"/>
  </si>
  <si>
    <t>合同会社アグリサポートおーなん</t>
    <rPh sb="0" eb="2">
      <t>ゴウドウ</t>
    </rPh>
    <rPh sb="2" eb="4">
      <t>ガイシャ</t>
    </rPh>
    <phoneticPr fontId="2"/>
  </si>
  <si>
    <t>おおなんきらりエネルギー株式会社</t>
    <rPh sb="12" eb="16">
      <t>カブシキガイシャ</t>
    </rPh>
    <phoneticPr fontId="2"/>
  </si>
  <si>
    <t>地域振興基金</t>
    <rPh sb="0" eb="2">
      <t>チイキ</t>
    </rPh>
    <rPh sb="2" eb="6">
      <t>シンコウキキン</t>
    </rPh>
    <phoneticPr fontId="5"/>
  </si>
  <si>
    <t>三江線跡地活用基金</t>
    <rPh sb="0" eb="3">
      <t>サンコウセン</t>
    </rPh>
    <rPh sb="3" eb="5">
      <t>アトチ</t>
    </rPh>
    <rPh sb="5" eb="7">
      <t>カツヨウ</t>
    </rPh>
    <rPh sb="7" eb="9">
      <t>キキン</t>
    </rPh>
    <phoneticPr fontId="5"/>
  </si>
  <si>
    <t>日本一の子育て村推進基金</t>
    <rPh sb="0" eb="3">
      <t>ニホンイチ</t>
    </rPh>
    <rPh sb="4" eb="6">
      <t>コソダ</t>
    </rPh>
    <rPh sb="7" eb="8">
      <t>ムラ</t>
    </rPh>
    <rPh sb="8" eb="12">
      <t>スイシンキキン</t>
    </rPh>
    <phoneticPr fontId="5"/>
  </si>
  <si>
    <t>ふるさと基金</t>
    <rPh sb="4" eb="6">
      <t>キキン</t>
    </rPh>
    <phoneticPr fontId="5"/>
  </si>
  <si>
    <t>電気通信事業基金</t>
    <rPh sb="0" eb="4">
      <t>デンキツウシン</t>
    </rPh>
    <rPh sb="4" eb="6">
      <t>ジギョウ</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</si>
</sst>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120302</c:v>
                </c:pt>
                <c:pt idx="1">
                  <c:v>114841</c:v>
                </c:pt>
                <c:pt idx="2">
                  <c:v>124145</c:v>
                </c:pt>
                <c:pt idx="3">
                  <c:v>131480</c:v>
                </c:pt>
                <c:pt idx="4">
                  <c:v>163245</c:v>
                </c:pt>
              </c:numCache>
            </c:numRef>
          </c:val>
          <c:smooth val="0"/>
          <c:extLst>
            <c:ext xmlns:c16="http://schemas.microsoft.com/office/drawing/2014/chart" uri="{C3380CC4-5D6E-409C-BE32-E72D297353CC}">
              <c16:uniqueId val="{00000000-41D6-43CA-8A98-6AC891DD4BC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150074</c:v>
                </c:pt>
                <c:pt idx="1">
                  <c:v>121430</c:v>
                </c:pt>
                <c:pt idx="2">
                  <c:v>253197</c:v>
                </c:pt>
                <c:pt idx="3">
                  <c:v>389130</c:v>
                </c:pt>
                <c:pt idx="4">
                  <c:v>523345</c:v>
                </c:pt>
              </c:numCache>
            </c:numRef>
          </c:val>
          <c:smooth val="0"/>
          <c:extLst>
            <c:ext xmlns:c16="http://schemas.microsoft.com/office/drawing/2014/chart" uri="{C3380CC4-5D6E-409C-BE32-E72D297353CC}">
              <c16:uniqueId val="{00000001-41D6-43CA-8A98-6AC891DD4BC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2.98</c:v>
                </c:pt>
                <c:pt idx="1">
                  <c:v>2.96</c:v>
                </c:pt>
                <c:pt idx="2">
                  <c:v>4.5199999999999996</c:v>
                </c:pt>
                <c:pt idx="3">
                  <c:v>4.84</c:v>
                </c:pt>
                <c:pt idx="4">
                  <c:v>5.56</c:v>
                </c:pt>
              </c:numCache>
            </c:numRef>
          </c:val>
          <c:extLst>
            <c:ext xmlns:c16="http://schemas.microsoft.com/office/drawing/2014/chart" uri="{C3380CC4-5D6E-409C-BE32-E72D297353CC}">
              <c16:uniqueId val="{00000000-F9AA-462C-B4C3-6CFD9B99FA0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5.72</c:v>
                </c:pt>
                <c:pt idx="1">
                  <c:v>7.01</c:v>
                </c:pt>
                <c:pt idx="2">
                  <c:v>9.7799999999999994</c:v>
                </c:pt>
                <c:pt idx="3">
                  <c:v>15.8</c:v>
                </c:pt>
                <c:pt idx="4">
                  <c:v>16.77</c:v>
                </c:pt>
              </c:numCache>
            </c:numRef>
          </c:val>
          <c:extLst>
            <c:ext xmlns:c16="http://schemas.microsoft.com/office/drawing/2014/chart" uri="{C3380CC4-5D6E-409C-BE32-E72D297353CC}">
              <c16:uniqueId val="{00000001-F9AA-462C-B4C3-6CFD9B99FA0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3.79</c:v>
                </c:pt>
                <c:pt idx="1">
                  <c:v>3.11</c:v>
                </c:pt>
                <c:pt idx="2">
                  <c:v>4.1500000000000004</c:v>
                </c:pt>
                <c:pt idx="3">
                  <c:v>6.28</c:v>
                </c:pt>
                <c:pt idx="4">
                  <c:v>1.76</c:v>
                </c:pt>
              </c:numCache>
            </c:numRef>
          </c:val>
          <c:smooth val="0"/>
          <c:extLst>
            <c:ext xmlns:c16="http://schemas.microsoft.com/office/drawing/2014/chart" uri="{C3380CC4-5D6E-409C-BE32-E72D297353CC}">
              <c16:uniqueId val="{00000002-F9AA-462C-B4C3-6CFD9B99FA0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1.07</c:v>
                </c:pt>
                <c:pt idx="2">
                  <c:v>#N/A</c:v>
                </c:pt>
                <c:pt idx="3">
                  <c:v>0.62</c:v>
                </c:pt>
                <c:pt idx="4">
                  <c:v>#N/A</c:v>
                </c:pt>
                <c:pt idx="5">
                  <c:v>0.31</c:v>
                </c:pt>
                <c:pt idx="6">
                  <c:v>#N/A</c:v>
                </c:pt>
                <c:pt idx="7">
                  <c:v>2.79</c:v>
                </c:pt>
                <c:pt idx="8">
                  <c:v>0</c:v>
                </c:pt>
                <c:pt idx="9">
                  <c:v>0</c:v>
                </c:pt>
              </c:numCache>
            </c:numRef>
          </c:val>
          <c:extLst>
            <c:ext xmlns:c16="http://schemas.microsoft.com/office/drawing/2014/chart" uri="{C3380CC4-5D6E-409C-BE32-E72D297353CC}">
              <c16:uniqueId val="{00000000-7964-4EF4-9F89-F2F510F5798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964-4EF4-9F89-F2F510F5798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964-4EF4-9F89-F2F510F5798A}"/>
            </c:ext>
          </c:extLst>
        </c:ser>
        <c:ser>
          <c:idx val="3"/>
          <c:order val="3"/>
          <c:tx>
            <c:strRef>
              <c:f>データシート!$A$30</c:f>
              <c:strCache>
                <c:ptCount val="1"/>
                <c:pt idx="0">
                  <c:v>国民健康保険直営診療所事業特別会計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7.0000000000000007E-2</c:v>
                </c:pt>
                <c:pt idx="2">
                  <c:v>#N/A</c:v>
                </c:pt>
                <c:pt idx="3">
                  <c:v>0.05</c:v>
                </c:pt>
                <c:pt idx="4">
                  <c:v>#N/A</c:v>
                </c:pt>
                <c:pt idx="5">
                  <c:v>0.1</c:v>
                </c:pt>
                <c:pt idx="6">
                  <c:v>#N/A</c:v>
                </c:pt>
                <c:pt idx="7">
                  <c:v>7.0000000000000007E-2</c:v>
                </c:pt>
                <c:pt idx="8">
                  <c:v>#N/A</c:v>
                </c:pt>
                <c:pt idx="9">
                  <c:v>0.06</c:v>
                </c:pt>
              </c:numCache>
            </c:numRef>
          </c:val>
          <c:extLst>
            <c:ext xmlns:c16="http://schemas.microsoft.com/office/drawing/2014/chart" uri="{C3380CC4-5D6E-409C-BE32-E72D297353CC}">
              <c16:uniqueId val="{00000003-7964-4EF4-9F89-F2F510F5798A}"/>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0.04</c:v>
                </c:pt>
                <c:pt idx="2">
                  <c:v>#N/A</c:v>
                </c:pt>
                <c:pt idx="3">
                  <c:v>0.03</c:v>
                </c:pt>
                <c:pt idx="4">
                  <c:v>#N/A</c:v>
                </c:pt>
                <c:pt idx="5">
                  <c:v>0.04</c:v>
                </c:pt>
                <c:pt idx="6">
                  <c:v>#N/A</c:v>
                </c:pt>
                <c:pt idx="7">
                  <c:v>0.05</c:v>
                </c:pt>
                <c:pt idx="8">
                  <c:v>#N/A</c:v>
                </c:pt>
                <c:pt idx="9">
                  <c:v>0.09</c:v>
                </c:pt>
              </c:numCache>
            </c:numRef>
          </c:val>
          <c:extLst>
            <c:ext xmlns:c16="http://schemas.microsoft.com/office/drawing/2014/chart" uri="{C3380CC4-5D6E-409C-BE32-E72D297353CC}">
              <c16:uniqueId val="{00000004-7964-4EF4-9F89-F2F510F5798A}"/>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0.23</c:v>
                </c:pt>
                <c:pt idx="2">
                  <c:v>#N/A</c:v>
                </c:pt>
                <c:pt idx="3">
                  <c:v>0.25</c:v>
                </c:pt>
                <c:pt idx="4">
                  <c:v>#N/A</c:v>
                </c:pt>
                <c:pt idx="5">
                  <c:v>0.18</c:v>
                </c:pt>
                <c:pt idx="6">
                  <c:v>#N/A</c:v>
                </c:pt>
                <c:pt idx="7">
                  <c:v>0.16</c:v>
                </c:pt>
                <c:pt idx="8">
                  <c:v>#N/A</c:v>
                </c:pt>
                <c:pt idx="9">
                  <c:v>0.14000000000000001</c:v>
                </c:pt>
              </c:numCache>
            </c:numRef>
          </c:val>
          <c:extLst>
            <c:ext xmlns:c16="http://schemas.microsoft.com/office/drawing/2014/chart" uri="{C3380CC4-5D6E-409C-BE32-E72D297353CC}">
              <c16:uniqueId val="{00000005-7964-4EF4-9F89-F2F510F5798A}"/>
            </c:ext>
          </c:extLst>
        </c:ser>
        <c:ser>
          <c:idx val="6"/>
          <c:order val="6"/>
          <c:tx>
            <c:strRef>
              <c:f>データシート!$A$33</c:f>
              <c:strCache>
                <c:ptCount val="1"/>
                <c:pt idx="0">
                  <c:v>電気通信事業特別会計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0.18</c:v>
                </c:pt>
                <c:pt idx="2">
                  <c:v>#N/A</c:v>
                </c:pt>
                <c:pt idx="3">
                  <c:v>0.22</c:v>
                </c:pt>
                <c:pt idx="4">
                  <c:v>#N/A</c:v>
                </c:pt>
                <c:pt idx="5">
                  <c:v>0.17</c:v>
                </c:pt>
                <c:pt idx="6">
                  <c:v>#N/A</c:v>
                </c:pt>
                <c:pt idx="7">
                  <c:v>0.33</c:v>
                </c:pt>
                <c:pt idx="8">
                  <c:v>#N/A</c:v>
                </c:pt>
                <c:pt idx="9">
                  <c:v>0.21</c:v>
                </c:pt>
              </c:numCache>
            </c:numRef>
          </c:val>
          <c:extLst>
            <c:ext xmlns:c16="http://schemas.microsoft.com/office/drawing/2014/chart" uri="{C3380CC4-5D6E-409C-BE32-E72D297353CC}">
              <c16:uniqueId val="{00000006-7964-4EF4-9F89-F2F510F5798A}"/>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1.83</c:v>
                </c:pt>
              </c:numCache>
            </c:numRef>
          </c:val>
          <c:extLst>
            <c:ext xmlns:c16="http://schemas.microsoft.com/office/drawing/2014/chart" uri="{C3380CC4-5D6E-409C-BE32-E72D297353CC}">
              <c16:uniqueId val="{00000007-7964-4EF4-9F89-F2F510F5798A}"/>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1.1599999999999999</c:v>
                </c:pt>
                <c:pt idx="2">
                  <c:v>#N/A</c:v>
                </c:pt>
                <c:pt idx="3">
                  <c:v>1.7</c:v>
                </c:pt>
                <c:pt idx="4">
                  <c:v>#N/A</c:v>
                </c:pt>
                <c:pt idx="5">
                  <c:v>2.29</c:v>
                </c:pt>
                <c:pt idx="6">
                  <c:v>#N/A</c:v>
                </c:pt>
                <c:pt idx="7">
                  <c:v>2.1</c:v>
                </c:pt>
                <c:pt idx="8">
                  <c:v>#N/A</c:v>
                </c:pt>
                <c:pt idx="9">
                  <c:v>2.2599999999999998</c:v>
                </c:pt>
              </c:numCache>
            </c:numRef>
          </c:val>
          <c:extLst>
            <c:ext xmlns:c16="http://schemas.microsoft.com/office/drawing/2014/chart" uri="{C3380CC4-5D6E-409C-BE32-E72D297353CC}">
              <c16:uniqueId val="{00000008-7964-4EF4-9F89-F2F510F5798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2.79</c:v>
                </c:pt>
                <c:pt idx="2">
                  <c:v>#N/A</c:v>
                </c:pt>
                <c:pt idx="3">
                  <c:v>2.73</c:v>
                </c:pt>
                <c:pt idx="4">
                  <c:v>#N/A</c:v>
                </c:pt>
                <c:pt idx="5">
                  <c:v>4.33</c:v>
                </c:pt>
                <c:pt idx="6">
                  <c:v>#N/A</c:v>
                </c:pt>
                <c:pt idx="7">
                  <c:v>4.5</c:v>
                </c:pt>
                <c:pt idx="8">
                  <c:v>#N/A</c:v>
                </c:pt>
                <c:pt idx="9">
                  <c:v>5.35</c:v>
                </c:pt>
              </c:numCache>
            </c:numRef>
          </c:val>
          <c:extLst>
            <c:ext xmlns:c16="http://schemas.microsoft.com/office/drawing/2014/chart" uri="{C3380CC4-5D6E-409C-BE32-E72D297353CC}">
              <c16:uniqueId val="{00000009-7964-4EF4-9F89-F2F510F5798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1706</c:v>
                </c:pt>
                <c:pt idx="5">
                  <c:v>1616</c:v>
                </c:pt>
                <c:pt idx="8">
                  <c:v>1622</c:v>
                </c:pt>
                <c:pt idx="11">
                  <c:v>1620</c:v>
                </c:pt>
                <c:pt idx="14">
                  <c:v>1581</c:v>
                </c:pt>
              </c:numCache>
            </c:numRef>
          </c:val>
          <c:extLst>
            <c:ext xmlns:c16="http://schemas.microsoft.com/office/drawing/2014/chart" uri="{C3380CC4-5D6E-409C-BE32-E72D297353CC}">
              <c16:uniqueId val="{00000000-EFD9-4FB8-8A55-D5A2F2A747D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0</c:v>
                </c:pt>
                <c:pt idx="9">
                  <c:v>1</c:v>
                </c:pt>
                <c:pt idx="12">
                  <c:v>2</c:v>
                </c:pt>
              </c:numCache>
            </c:numRef>
          </c:val>
          <c:extLst>
            <c:ext xmlns:c16="http://schemas.microsoft.com/office/drawing/2014/chart" uri="{C3380CC4-5D6E-409C-BE32-E72D297353CC}">
              <c16:uniqueId val="{00000001-EFD9-4FB8-8A55-D5A2F2A747D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c:v>
                </c:pt>
                <c:pt idx="3">
                  <c:v>4</c:v>
                </c:pt>
                <c:pt idx="6">
                  <c:v>4</c:v>
                </c:pt>
                <c:pt idx="9">
                  <c:v>4</c:v>
                </c:pt>
                <c:pt idx="12">
                  <c:v>4</c:v>
                </c:pt>
              </c:numCache>
            </c:numRef>
          </c:val>
          <c:extLst>
            <c:ext xmlns:c16="http://schemas.microsoft.com/office/drawing/2014/chart" uri="{C3380CC4-5D6E-409C-BE32-E72D297353CC}">
              <c16:uniqueId val="{00000002-EFD9-4FB8-8A55-D5A2F2A747D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109</c:v>
                </c:pt>
                <c:pt idx="3">
                  <c:v>73</c:v>
                </c:pt>
                <c:pt idx="6">
                  <c:v>75</c:v>
                </c:pt>
                <c:pt idx="9">
                  <c:v>70</c:v>
                </c:pt>
                <c:pt idx="12">
                  <c:v>59</c:v>
                </c:pt>
              </c:numCache>
            </c:numRef>
          </c:val>
          <c:extLst>
            <c:ext xmlns:c16="http://schemas.microsoft.com/office/drawing/2014/chart" uri="{C3380CC4-5D6E-409C-BE32-E72D297353CC}">
              <c16:uniqueId val="{00000003-EFD9-4FB8-8A55-D5A2F2A747D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735</c:v>
                </c:pt>
                <c:pt idx="3">
                  <c:v>739</c:v>
                </c:pt>
                <c:pt idx="6">
                  <c:v>726</c:v>
                </c:pt>
                <c:pt idx="9">
                  <c:v>635</c:v>
                </c:pt>
                <c:pt idx="12">
                  <c:v>610</c:v>
                </c:pt>
              </c:numCache>
            </c:numRef>
          </c:val>
          <c:extLst>
            <c:ext xmlns:c16="http://schemas.microsoft.com/office/drawing/2014/chart" uri="{C3380CC4-5D6E-409C-BE32-E72D297353CC}">
              <c16:uniqueId val="{00000004-EFD9-4FB8-8A55-D5A2F2A747D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FD9-4FB8-8A55-D5A2F2A747D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FD9-4FB8-8A55-D5A2F2A747D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1611</c:v>
                </c:pt>
                <c:pt idx="3">
                  <c:v>1495</c:v>
                </c:pt>
                <c:pt idx="6">
                  <c:v>1530</c:v>
                </c:pt>
                <c:pt idx="9">
                  <c:v>1580</c:v>
                </c:pt>
                <c:pt idx="12">
                  <c:v>1569</c:v>
                </c:pt>
              </c:numCache>
            </c:numRef>
          </c:val>
          <c:extLst>
            <c:ext xmlns:c16="http://schemas.microsoft.com/office/drawing/2014/chart" uri="{C3380CC4-5D6E-409C-BE32-E72D297353CC}">
              <c16:uniqueId val="{00000007-EFD9-4FB8-8A55-D5A2F2A747D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754</c:v>
                </c:pt>
                <c:pt idx="2">
                  <c:v>#N/A</c:v>
                </c:pt>
                <c:pt idx="3">
                  <c:v>#N/A</c:v>
                </c:pt>
                <c:pt idx="4">
                  <c:v>696</c:v>
                </c:pt>
                <c:pt idx="5">
                  <c:v>#N/A</c:v>
                </c:pt>
                <c:pt idx="6">
                  <c:v>#N/A</c:v>
                </c:pt>
                <c:pt idx="7">
                  <c:v>713</c:v>
                </c:pt>
                <c:pt idx="8">
                  <c:v>#N/A</c:v>
                </c:pt>
                <c:pt idx="9">
                  <c:v>#N/A</c:v>
                </c:pt>
                <c:pt idx="10">
                  <c:v>670</c:v>
                </c:pt>
                <c:pt idx="11">
                  <c:v>#N/A</c:v>
                </c:pt>
                <c:pt idx="12">
                  <c:v>#N/A</c:v>
                </c:pt>
                <c:pt idx="13">
                  <c:v>663</c:v>
                </c:pt>
                <c:pt idx="14">
                  <c:v>#N/A</c:v>
                </c:pt>
              </c:numCache>
            </c:numRef>
          </c:val>
          <c:smooth val="0"/>
          <c:extLst>
            <c:ext xmlns:c16="http://schemas.microsoft.com/office/drawing/2014/chart" uri="{C3380CC4-5D6E-409C-BE32-E72D297353CC}">
              <c16:uniqueId val="{00000008-EFD9-4FB8-8A55-D5A2F2A747D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14097</c:v>
                </c:pt>
                <c:pt idx="5">
                  <c:v>13952</c:v>
                </c:pt>
                <c:pt idx="8">
                  <c:v>13844</c:v>
                </c:pt>
                <c:pt idx="11">
                  <c:v>15211</c:v>
                </c:pt>
                <c:pt idx="14">
                  <c:v>16441</c:v>
                </c:pt>
              </c:numCache>
            </c:numRef>
          </c:val>
          <c:extLst>
            <c:ext xmlns:c16="http://schemas.microsoft.com/office/drawing/2014/chart" uri="{C3380CC4-5D6E-409C-BE32-E72D297353CC}">
              <c16:uniqueId val="{00000000-FAA6-4185-B7F8-2E612909249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451</c:v>
                </c:pt>
                <c:pt idx="5">
                  <c:v>446</c:v>
                </c:pt>
                <c:pt idx="8">
                  <c:v>398</c:v>
                </c:pt>
                <c:pt idx="11">
                  <c:v>387</c:v>
                </c:pt>
                <c:pt idx="14">
                  <c:v>347</c:v>
                </c:pt>
              </c:numCache>
            </c:numRef>
          </c:val>
          <c:extLst>
            <c:ext xmlns:c16="http://schemas.microsoft.com/office/drawing/2014/chart" uri="{C3380CC4-5D6E-409C-BE32-E72D297353CC}">
              <c16:uniqueId val="{00000001-FAA6-4185-B7F8-2E612909249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3552</c:v>
                </c:pt>
                <c:pt idx="5">
                  <c:v>3903</c:v>
                </c:pt>
                <c:pt idx="8">
                  <c:v>4007</c:v>
                </c:pt>
                <c:pt idx="11">
                  <c:v>4276</c:v>
                </c:pt>
                <c:pt idx="14">
                  <c:v>4210</c:v>
                </c:pt>
              </c:numCache>
            </c:numRef>
          </c:val>
          <c:extLst>
            <c:ext xmlns:c16="http://schemas.microsoft.com/office/drawing/2014/chart" uri="{C3380CC4-5D6E-409C-BE32-E72D297353CC}">
              <c16:uniqueId val="{00000002-FAA6-4185-B7F8-2E612909249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AA6-4185-B7F8-2E612909249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AA6-4185-B7F8-2E612909249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A6-4185-B7F8-2E612909249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2011</c:v>
                </c:pt>
                <c:pt idx="3">
                  <c:v>1955</c:v>
                </c:pt>
                <c:pt idx="6">
                  <c:v>1927</c:v>
                </c:pt>
                <c:pt idx="9">
                  <c:v>1908</c:v>
                </c:pt>
                <c:pt idx="12">
                  <c:v>1881</c:v>
                </c:pt>
              </c:numCache>
            </c:numRef>
          </c:val>
          <c:extLst>
            <c:ext xmlns:c16="http://schemas.microsoft.com/office/drawing/2014/chart" uri="{C3380CC4-5D6E-409C-BE32-E72D297353CC}">
              <c16:uniqueId val="{00000006-FAA6-4185-B7F8-2E612909249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517</c:v>
                </c:pt>
                <c:pt idx="3">
                  <c:v>462</c:v>
                </c:pt>
                <c:pt idx="6">
                  <c:v>464</c:v>
                </c:pt>
                <c:pt idx="9">
                  <c:v>904</c:v>
                </c:pt>
                <c:pt idx="12">
                  <c:v>1280</c:v>
                </c:pt>
              </c:numCache>
            </c:numRef>
          </c:val>
          <c:extLst>
            <c:ext xmlns:c16="http://schemas.microsoft.com/office/drawing/2014/chart" uri="{C3380CC4-5D6E-409C-BE32-E72D297353CC}">
              <c16:uniqueId val="{00000007-FAA6-4185-B7F8-2E612909249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7112</c:v>
                </c:pt>
                <c:pt idx="3">
                  <c:v>6909</c:v>
                </c:pt>
                <c:pt idx="6">
                  <c:v>6465</c:v>
                </c:pt>
                <c:pt idx="9">
                  <c:v>6106</c:v>
                </c:pt>
                <c:pt idx="12">
                  <c:v>5116</c:v>
                </c:pt>
              </c:numCache>
            </c:numRef>
          </c:val>
          <c:extLst>
            <c:ext xmlns:c16="http://schemas.microsoft.com/office/drawing/2014/chart" uri="{C3380CC4-5D6E-409C-BE32-E72D297353CC}">
              <c16:uniqueId val="{00000008-FAA6-4185-B7F8-2E612909249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30</c:v>
                </c:pt>
                <c:pt idx="3">
                  <c:v>25</c:v>
                </c:pt>
                <c:pt idx="6">
                  <c:v>20</c:v>
                </c:pt>
                <c:pt idx="9">
                  <c:v>15</c:v>
                </c:pt>
                <c:pt idx="12">
                  <c:v>7</c:v>
                </c:pt>
              </c:numCache>
            </c:numRef>
          </c:val>
          <c:extLst>
            <c:ext xmlns:c16="http://schemas.microsoft.com/office/drawing/2014/chart" uri="{C3380CC4-5D6E-409C-BE32-E72D297353CC}">
              <c16:uniqueId val="{00000009-FAA6-4185-B7F8-2E612909249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13255</c:v>
                </c:pt>
                <c:pt idx="3">
                  <c:v>13467</c:v>
                </c:pt>
                <c:pt idx="6">
                  <c:v>13737</c:v>
                </c:pt>
                <c:pt idx="9">
                  <c:v>15800</c:v>
                </c:pt>
                <c:pt idx="12">
                  <c:v>17947</c:v>
                </c:pt>
              </c:numCache>
            </c:numRef>
          </c:val>
          <c:extLst>
            <c:ext xmlns:c16="http://schemas.microsoft.com/office/drawing/2014/chart" uri="{C3380CC4-5D6E-409C-BE32-E72D297353CC}">
              <c16:uniqueId val="{0000000A-FAA6-4185-B7F8-2E612909249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4824</c:v>
                </c:pt>
                <c:pt idx="2">
                  <c:v>#N/A</c:v>
                </c:pt>
                <c:pt idx="3">
                  <c:v>#N/A</c:v>
                </c:pt>
                <c:pt idx="4">
                  <c:v>4516</c:v>
                </c:pt>
                <c:pt idx="5">
                  <c:v>#N/A</c:v>
                </c:pt>
                <c:pt idx="6">
                  <c:v>#N/A</c:v>
                </c:pt>
                <c:pt idx="7">
                  <c:v>4364</c:v>
                </c:pt>
                <c:pt idx="8">
                  <c:v>#N/A</c:v>
                </c:pt>
                <c:pt idx="9">
                  <c:v>#N/A</c:v>
                </c:pt>
                <c:pt idx="10">
                  <c:v>4860</c:v>
                </c:pt>
                <c:pt idx="11">
                  <c:v>#N/A</c:v>
                </c:pt>
                <c:pt idx="12">
                  <c:v>#N/A</c:v>
                </c:pt>
                <c:pt idx="13">
                  <c:v>5235</c:v>
                </c:pt>
                <c:pt idx="14">
                  <c:v>#N/A</c:v>
                </c:pt>
              </c:numCache>
            </c:numRef>
          </c:val>
          <c:smooth val="0"/>
          <c:extLst>
            <c:ext xmlns:c16="http://schemas.microsoft.com/office/drawing/2014/chart" uri="{C3380CC4-5D6E-409C-BE32-E72D297353CC}">
              <c16:uniqueId val="{0000000B-FAA6-4185-B7F8-2E612909249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689</c:v>
                </c:pt>
                <c:pt idx="1">
                  <c:v>1109</c:v>
                </c:pt>
                <c:pt idx="2">
                  <c:v>1179</c:v>
                </c:pt>
              </c:numCache>
            </c:numRef>
          </c:val>
          <c:extLst>
            <c:ext xmlns:c16="http://schemas.microsoft.com/office/drawing/2014/chart" uri="{C3380CC4-5D6E-409C-BE32-E72D297353CC}">
              <c16:uniqueId val="{00000000-4052-4897-8EA7-242303705AC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2065</c:v>
                </c:pt>
                <c:pt idx="1">
                  <c:v>2080</c:v>
                </c:pt>
                <c:pt idx="2">
                  <c:v>2028</c:v>
                </c:pt>
              </c:numCache>
            </c:numRef>
          </c:val>
          <c:extLst>
            <c:ext xmlns:c16="http://schemas.microsoft.com/office/drawing/2014/chart" uri="{C3380CC4-5D6E-409C-BE32-E72D297353CC}">
              <c16:uniqueId val="{00000001-4052-4897-8EA7-242303705AC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2619</c:v>
                </c:pt>
                <c:pt idx="1">
                  <c:v>2500</c:v>
                </c:pt>
                <c:pt idx="2">
                  <c:v>2439</c:v>
                </c:pt>
              </c:numCache>
            </c:numRef>
          </c:val>
          <c:extLst>
            <c:ext xmlns:c16="http://schemas.microsoft.com/office/drawing/2014/chart" uri="{C3380CC4-5D6E-409C-BE32-E72D297353CC}">
              <c16:uniqueId val="{00000002-4052-4897-8EA7-242303705AC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島根県邑南町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元利償還金は新発債の抑制や合併前後の大型建設事業の償還終了に伴い、近年減少し、令和５年度は令和２年度実施の防災無線整備事業などに係る元金償還開始により増加している</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が、令和６年度は平成２４年度</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の保育所整備事業や邑智郡公立病院組合の</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平成５年度</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病院事業債の元金償還終了などにより公債費は減少し</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ている。</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令和７年度完了予定の</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公立邑智病院改築、</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道の駅整備、</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石見中学校改築</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の大型建設事業により、元利償還金の増加が懸念される。引き続き新発債の発行制限や事業精査を行うとともに、耐用年数を踏まえた適切な償還年限の設定や繰上償還を行い実質公債費比率の改善に努める。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1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満期一括償還地方債は利用していない。</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島根県邑南町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平成２１年度以降、地方債の新規借入の抑制を行ってきたことや合併前後の大型建設事業の償還終了により、起債残高が減少傾向にあったが、令和元年度・２年度の防災行政無線更新事業や令和３年度で完了したごみ処理施設整備事業などによる残高増加のため、令和２年度、３年度は繰上償還を行い公債費負担の抑制を図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令和５年度、</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６年度は</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公立病院改築事業の本体工事</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、道の駅整備事業、石見中学校改築の</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実施などにより残高が大幅に増加している。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今後は、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令和７年度完了予定</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の公立病院改築、</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道の駅整備、</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石見中学校改築</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の大型建設事業により、さらに</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起債残高が増える見込みである。起債の抑制や他の事業の縮小・見直し、減債基金の計画的な積立、取り崩し、繰上償還などを行うことで将来負担額の減少に努める。</a:t>
          </a:r>
          <a:endParaRPr kumimoji="1" lang="ja-JP" altLang="en-US" sz="12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島根県邑南町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年度の基金残高は、普通会計で５６億</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６百</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万円となっており、前年度から</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百万円の</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減少</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これは、前年度決算剰余金や普通交付税の追加交付分を財政調整基金及び減債基金に積み立てたことにより、財政調整基金残高が７千万円増加</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したが、減債基金は５千２百万円の減額、</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その他特定目的基金が事業実施に伴う取崩しにより</a:t>
          </a:r>
          <a:r>
            <a:rPr kumimoji="1" lang="ja-JP" altLang="en-US"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１</a:t>
          </a:r>
          <a:r>
            <a:rPr kumimoji="1" lang="ja-JP" altLang="ja-JP"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減少した</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ことが主な要因である。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今後積み立てる基金については、基金の使途の明確化を図るために、個々の特定目的基金に積み立てていくことを予定している。また、現在実施中の邑智病院改築や石見中学校改築、道の駅整備事業などにより財政負担が増えるため、その他特定目的基金の有効活用を図っていく。</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これまでは災害への備え等のため、過去の実績等を踏まえ５～６億円程度を目途に積み立てることとしていたが、今後の公共施設の除却費用の確保や様々な財政需要に対応するため、標準財政規模の１０％以上は確保し、さらなる積み立て額確保に努め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減債基金については、新発債の普通建設事業への充当額を上限５億円としているが、邑智病院改築などの大型事業の実施により今後の公債費増加が見込まれるため、単年度の起債額を４億５千万円以内に抑制することとし、将来負担の軽減を図っていく。止むを得ず上限を超える場合は、必要な償還額を減債基金に積み立て今後の償還に備える。</a:t>
          </a:r>
          <a:endParaRPr lang="ja-JP" altLang="ja-JP" sz="12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「地域振興基金」／邑南町の一体感の醸成、自治振興組織の育成、地域住民の連帯の強化に資する事業の推進のため</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「三江線跡地活用基金」／三江線の鉄道跡地の活用等に要する経費</a:t>
          </a:r>
          <a:endParaRPr lang="ja-JP" altLang="ja-JP" sz="12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「電気通信事業基金」／邑南町電気通信事業の円滑な運営を図るため</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「日本一の子育て村推進基金」／日本一の子育て村構想の推進のため</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「ふるさと基金」／（１）「子育て日本一」を目指して、子育て環境の充実のため</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（２）お年寄りがいきいきと幸せに暮らすことのできる環境づくりのため</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（３）町内小学校、中学校の教育環境充実のため</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（４）新型コロナウイルス感染症に関する支援・対策のため</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（５）町内県立高校（矢上高等学校・石見養護学校）支援のため</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（６）その他（文化財保護、環境保全など）</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a:effectLst/>
              <a:latin typeface="ＭＳ ゴシック" panose="020B0609070205080204" pitchFamily="49" charset="-128"/>
              <a:ea typeface="ＭＳ ゴシック" panose="020B0609070205080204" pitchFamily="49" charset="-128"/>
            </a:rPr>
            <a:t>　　　　　　　　　　（７）エネルギーの地産地消による環境と経済を両立したまちづくりのために</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その他特定目的基金残高は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１</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百万円減少している。主な理由は、</a:t>
          </a:r>
          <a:r>
            <a:rPr kumimoji="1" lang="ja-JP" altLang="ja-JP"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日本一の子育て村推進基金が石見中学校改築事業の実施等により残高が</a:t>
          </a:r>
          <a:r>
            <a:rPr kumimoji="1" lang="ja-JP" altLang="en-US"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８</a:t>
          </a:r>
          <a:r>
            <a:rPr kumimoji="1" lang="ja-JP" altLang="ja-JP"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百万円減の１億</a:t>
          </a:r>
          <a:r>
            <a:rPr kumimoji="1" lang="ja-JP" altLang="en-US"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３</a:t>
          </a:r>
          <a:r>
            <a:rPr kumimoji="1" lang="ja-JP" altLang="ja-JP"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５百</a:t>
          </a:r>
          <a:r>
            <a:rPr kumimoji="1" lang="ja-JP" altLang="ja-JP"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万円に、</a:t>
          </a:r>
          <a:r>
            <a:rPr kumimoji="1" lang="ja-JP" altLang="en-US"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まちづくり推進基金が道の駅整備事業の実施に</a:t>
          </a:r>
          <a:r>
            <a:rPr kumimoji="1" lang="ja-JP" altLang="ja-JP" sz="12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より</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残高が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９</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百万円減の１</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千６百</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万円に減少して</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いるためである。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現在実施中の邑智病院改築や石見中学校改築、道の駅整備事業などにより財政負担が増えるため、その他特定目的基金の有効活用を図っていく。また、今後も魅力あるまちづくりの推進のため、ふるさと寄附額の増加につながる効果的な方法の検討を進める。</a:t>
          </a:r>
          <a:endParaRPr lang="ja-JP" altLang="ja-JP" sz="1200">
            <a:effectLst/>
            <a:latin typeface="ＭＳ ゴシック" panose="020B0609070205080204" pitchFamily="49" charset="-128"/>
            <a:ea typeface="ＭＳ ゴシック" panose="020B0609070205080204" pitchFamily="49" charset="-128"/>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年度の基金残高は、１１億</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７千</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９百万円となっており、前年度から</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７</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千万円の増加となっている。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これは、前年度決算剰余金</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や追加交付された</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普通交付税の</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一部を</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財政調整基金に積み立てたことや、適切な財源の確保と歳出の精査に努めたことにより財政調整基金の取り崩しを行わない財政運営を行ったことが主な要因である。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邑南町行財政改善計画や公共施設等総合管理計画に基づいた施設の統合・廃止の取組みを着実に進め、残高を確保していく。</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災害への備え等のため、これまでは過去の実績等を踏まえ５～６億円程度を積み立てることとしていたが、今後の公共施設の除却費用の確保や様々な財政需要に対応するため、標準財政規模の１０％以上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を目途に</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確保し、さらなる積み立て額確保に努める。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年度の基金残高は、２０億</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８百</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万円となっており、前年度から</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５</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百万円の</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減額</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これは、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令和５年度は</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前年度決算剰余金のうち４割程度を減債基金に積み立てたほか、普通交付税の臨時財政対策債償還基金費創設による追加交付分の積み立てにより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増加していたが</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令和６年度は前年度決算剰余金のうち一部と追加交付された普通交付税の臨時財政対策債償還基金分を積</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み立て</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たが、</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取り崩し額</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が上</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回ったことが主な要因である。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現在、新発債については普通建設事業への充当額を５億円以内と設定し制限をかけているが、</a:t>
          </a:r>
          <a:r>
            <a:rPr kumimoji="1" lang="ja-JP" altLang="ja-JP" sz="1200" b="0" i="0" baseline="0">
              <a:solidFill>
                <a:schemeClr val="dk1"/>
              </a:solidFill>
              <a:effectLst/>
              <a:latin typeface="ＭＳ ゴシック" panose="020B0609070205080204" pitchFamily="49" charset="-128"/>
              <a:ea typeface="ＭＳ ゴシック" panose="020B0609070205080204" pitchFamily="49" charset="-128"/>
              <a:cs typeface="+mn-cs"/>
            </a:rPr>
            <a:t>邑智病院改築</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などの大型事業の実施により今後の公債費増加が見込まれるため、単年度の起債額を４億５千万円以内に抑制することとし、将来負担の軽減を図っていく。一方で、止むを得ず上限を超える新発債については、将来の負担に備え必要な償還額を積み立てる。</a:t>
          </a:r>
          <a:endParaRPr lang="ja-JP" altLang="ja-JP" sz="12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島根県邑南町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9,467
9,367
419.29
17,208,885
16,720,629
391,158
7,030,344
17,947,430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12.4
95.0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人口の減少や全国平均を上回る高齢化率（</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2025</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月末</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46.2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％）に加え、町内に中心となる産業が少ないこと等により、財政基盤が弱く、類似団体平均をかなり下回っている。　</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等総合管理計画に基づく施設の統合・廃止や組織の見直し等により、邑南町行財政改善計画を着実に実行し、現在行っている新発債の制限の継続による公債費の減少に努め、活力あるまちづくりを展開しつつ、行政の効率化を進めることによって、財政の健全化を図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157843</xdr:rowOff>
    </xdr:from>
    <xdr:to>
      <xdr:col>23</xdr:col>
      <xdr:colOff>133350</xdr:colOff>
      <xdr:row>43</xdr:row>
      <xdr:rowOff>164193</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30043"/>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136270</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0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43</xdr:row>
      <xdr:rowOff>164193</xdr:rowOff>
    </xdr:from>
    <xdr:to>
      <xdr:col>24</xdr:col>
      <xdr:colOff>12700</xdr:colOff>
      <xdr:row>43</xdr:row>
      <xdr:rowOff>164193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36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72770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157843</xdr:rowOff>
    </xdr:from>
    <xdr:to>
      <xdr:col>24</xdr:col>
      <xdr:colOff>12700</xdr:colOff>
      <xdr:row>36</xdr:row>
      <xdr:rowOff>157843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164193</xdr:rowOff>
    </xdr:from>
    <xdr:to>
      <xdr:col>23</xdr:col>
      <xdr:colOff>133350</xdr:colOff>
      <xdr:row>44</xdr:row>
      <xdr:rowOff>27215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536543"/>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93634</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51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77107</xdr:rowOff>
    </xdr:from>
    <xdr:to>
      <xdr:col>23</xdr:col>
      <xdr:colOff>184150</xdr:colOff>
      <xdr:row>42</xdr:row>
      <xdr:rowOff>7257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27215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77107</xdr:rowOff>
    </xdr:from>
    <xdr:to>
      <xdr:col>19</xdr:col>
      <xdr:colOff>184150</xdr:colOff>
      <xdr:row>42</xdr:row>
      <xdr:rowOff>7257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17434</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875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61685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5710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17434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61685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17434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110672</xdr:rowOff>
    </xdr:from>
    <xdr:to>
      <xdr:col>7</xdr:col>
      <xdr:colOff>31750</xdr:colOff>
      <xdr:row>41</xdr:row>
      <xdr:rowOff>40822</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50999</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9270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147865</xdr:rowOff>
    </xdr:from>
    <xdr:to>
      <xdr:col>15</xdr:col>
      <xdr:colOff>133350</xdr:colOff>
      <xdr:row>44</xdr:row>
      <xdr:rowOff>78015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町村合併まで福祉施設の運営を直営で行っていたため、近隣自治体と比較して職員数が多い状態にあったが、施設の民間譲渡等を行い職員数の削減を行ってきた。令和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に比</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率が減少</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し令和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年度まで上昇</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傾向にあった、令</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人件費や物件費が増加したが</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普通交付税</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、臨時財政対策債は減少したものの国県支出金や地方特例交付金の増加により</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前年度から</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0.1</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改善</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し</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たが</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、依然として高い比率となっている。現在行っている地方債の発行抑制を継続するとともに、予算編成方針に邑南町行財政改善計画の確実な実行を掲げ、経常収支比率の改善に努めていく。</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44704</xdr:rowOff>
    </xdr:from>
    <xdr:to>
      <xdr:col>23</xdr:col>
      <xdr:colOff>133350</xdr:colOff>
      <xdr:row>67</xdr:row>
      <xdr:rowOff>17272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31704"/>
          <a:ext cx="0" cy="11727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131081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75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44704</xdr:rowOff>
    </xdr:from>
    <xdr:to>
      <xdr:col>24</xdr:col>
      <xdr:colOff>12700</xdr:colOff>
      <xdr:row>60</xdr:row>
      <xdr:rowOff>44704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31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60960</xdr:rowOff>
    </xdr:from>
    <xdr:to>
      <xdr:col>23</xdr:col>
      <xdr:colOff>133350</xdr:colOff>
      <xdr:row>65</xdr:row>
      <xdr:rowOff>65786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205210"/>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271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801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155194</xdr:rowOff>
    </xdr:from>
    <xdr:to>
      <xdr:col>23</xdr:col>
      <xdr:colOff>184150</xdr:colOff>
      <xdr:row>64</xdr:row>
      <xdr:rowOff>85344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131064</xdr:rowOff>
    </xdr:from>
    <xdr:to>
      <xdr:col>19</xdr:col>
      <xdr:colOff>133350</xdr:colOff>
      <xdr:row>65</xdr:row>
      <xdr:rowOff>65786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10386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77978</xdr:rowOff>
    </xdr:from>
    <xdr:to>
      <xdr:col>15</xdr:col>
      <xdr:colOff>82550</xdr:colOff>
      <xdr:row>64</xdr:row>
      <xdr:rowOff>131064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105077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73152</xdr:rowOff>
    </xdr:from>
    <xdr:to>
      <xdr:col>15</xdr:col>
      <xdr:colOff>133350</xdr:colOff>
      <xdr:row>64</xdr:row>
      <xdr:rowOff>3302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87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13479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4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77978</xdr:rowOff>
    </xdr:from>
    <xdr:to>
      <xdr:col>11</xdr:col>
      <xdr:colOff>31750</xdr:colOff>
      <xdr:row>65</xdr:row>
      <xdr:rowOff>51308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050778"/>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138430</xdr:rowOff>
    </xdr:from>
    <xdr:to>
      <xdr:col>11</xdr:col>
      <xdr:colOff>82550</xdr:colOff>
      <xdr:row>63</xdr:row>
      <xdr:rowOff>68580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78757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155194</xdr:rowOff>
    </xdr:from>
    <xdr:to>
      <xdr:col>7</xdr:col>
      <xdr:colOff>31750</xdr:colOff>
      <xdr:row>64</xdr:row>
      <xdr:rowOff>85344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95521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10160</xdr:rowOff>
    </xdr:from>
    <xdr:to>
      <xdr:col>23</xdr:col>
      <xdr:colOff>184150</xdr:colOff>
      <xdr:row>65</xdr:row>
      <xdr:rowOff>111760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153687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126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14986</xdr:rowOff>
    </xdr:from>
    <xdr:to>
      <xdr:col>19</xdr:col>
      <xdr:colOff>184150</xdr:colOff>
      <xdr:row>65</xdr:row>
      <xdr:rowOff>116586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101363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24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80264</xdr:rowOff>
    </xdr:from>
    <xdr:to>
      <xdr:col>15</xdr:col>
      <xdr:colOff>133350</xdr:colOff>
      <xdr:row>65</xdr:row>
      <xdr:rowOff>10414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5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166641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13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27178</xdr:rowOff>
    </xdr:from>
    <xdr:to>
      <xdr:col>11</xdr:col>
      <xdr:colOff>82550</xdr:colOff>
      <xdr:row>64</xdr:row>
      <xdr:rowOff>128778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99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113555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08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4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86885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[389,529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類似団体と比較して１人当たりの人件費及び物件費が高くなっている。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人口は減少傾向にあるが、面積は広大で居住地が分散しているため窓口業務等行政サービスの集約化が難しく、職員の削減、施設の統合等による維持管理経費の削減が行えていないことが一因である。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その他、共同処理を行う事務組合に対する負担金や福祉施設への委託料・補助金等の割合が大きい。今後、公共施設等総合管理計画に基づいた施設の統合・廃止や行財政改善計画に基づく維持管理経費の削減を目指し、限られた財源で、効率的かつ適正な行政サービスの提供に努め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160942</xdr:rowOff>
    </xdr:from>
    <xdr:to>
      <xdr:col>23</xdr:col>
      <xdr:colOff>133350</xdr:colOff>
      <xdr:row>89</xdr:row>
      <xdr:rowOff>126177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705492"/>
          <a:ext cx="0" cy="16797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98254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57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126177</xdr:rowOff>
    </xdr:from>
    <xdr:to>
      <xdr:col>24</xdr:col>
      <xdr:colOff>12700</xdr:colOff>
      <xdr:row>89</xdr:row>
      <xdr:rowOff>126177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85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75869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44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160942</xdr:rowOff>
    </xdr:from>
    <xdr:to>
      <xdr:col>24</xdr:col>
      <xdr:colOff>12700</xdr:colOff>
      <xdr:row>79</xdr:row>
      <xdr:rowOff>160942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705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110710</xdr:rowOff>
    </xdr:from>
    <xdr:to>
      <xdr:col>23</xdr:col>
      <xdr:colOff>133350</xdr:colOff>
      <xdr:row>82</xdr:row>
      <xdr:rowOff>10981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98160"/>
          <a:ext cx="838200" cy="7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33405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749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16878</xdr:rowOff>
    </xdr:from>
    <xdr:to>
      <xdr:col>23</xdr:col>
      <xdr:colOff>184150</xdr:colOff>
      <xdr:row>81</xdr:row>
      <xdr:rowOff>118478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0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110710</xdr:rowOff>
    </xdr:from>
    <xdr:to>
      <xdr:col>19</xdr:col>
      <xdr:colOff>133350</xdr:colOff>
      <xdr:row>81</xdr:row>
      <xdr:rowOff>126323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98160"/>
          <a:ext cx="889000" cy="1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140509</xdr:rowOff>
    </xdr:from>
    <xdr:to>
      <xdr:col>19</xdr:col>
      <xdr:colOff>184150</xdr:colOff>
      <xdr:row>81</xdr:row>
      <xdr:rowOff>70659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85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80836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625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66112</xdr:rowOff>
    </xdr:from>
    <xdr:to>
      <xdr:col>15</xdr:col>
      <xdr:colOff>82550</xdr:colOff>
      <xdr:row>81</xdr:row>
      <xdr:rowOff>126323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53562"/>
          <a:ext cx="889000" cy="60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108066</xdr:rowOff>
    </xdr:from>
    <xdr:to>
      <xdr:col>15</xdr:col>
      <xdr:colOff>133350</xdr:colOff>
      <xdr:row>81</xdr:row>
      <xdr:rowOff>38216</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24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48393</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592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66112</xdr:rowOff>
    </xdr:from>
    <xdr:to>
      <xdr:col>11</xdr:col>
      <xdr:colOff>31750</xdr:colOff>
      <xdr:row>81</xdr:row>
      <xdr:rowOff>70972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3953562"/>
          <a:ext cx="889000" cy="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75338</xdr:rowOff>
    </xdr:from>
    <xdr:to>
      <xdr:col>11</xdr:col>
      <xdr:colOff>82550</xdr:colOff>
      <xdr:row>81</xdr:row>
      <xdr:rowOff>5488</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79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15665</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560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36539</xdr:rowOff>
    </xdr:from>
    <xdr:to>
      <xdr:col>7</xdr:col>
      <xdr:colOff>31750</xdr:colOff>
      <xdr:row>80</xdr:row>
      <xdr:rowOff>138139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752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148316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52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131631</xdr:rowOff>
    </xdr:from>
    <xdr:to>
      <xdr:col>23</xdr:col>
      <xdr:colOff>184150</xdr:colOff>
      <xdr:row>82</xdr:row>
      <xdr:rowOff>61781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1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103708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91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59910</xdr:rowOff>
    </xdr:from>
    <xdr:to>
      <xdr:col>19</xdr:col>
      <xdr:colOff>184150</xdr:colOff>
      <xdr:row>81</xdr:row>
      <xdr:rowOff>161510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4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146287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033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75523</xdr:rowOff>
    </xdr:from>
    <xdr:to>
      <xdr:col>15</xdr:col>
      <xdr:colOff>133350</xdr:colOff>
      <xdr:row>82</xdr:row>
      <xdr:rowOff>5673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6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161900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049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15312</xdr:rowOff>
    </xdr:from>
    <xdr:to>
      <xdr:col>11</xdr:col>
      <xdr:colOff>82550</xdr:colOff>
      <xdr:row>81</xdr:row>
      <xdr:rowOff>116912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0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101689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8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20172</xdr:rowOff>
    </xdr:from>
    <xdr:to>
      <xdr:col>7</xdr:col>
      <xdr:colOff>31750</xdr:colOff>
      <xdr:row>81</xdr:row>
      <xdr:rowOff>121772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0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106549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993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平成２８年度から実施している給与の総合的見直しによる現給保障や、高齢層職員の退職及び３０代から４０代の職員採用により、人員構造が平準化されたことで</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数値は上昇傾向である</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が、人事異動に伴う職種間の変動や経験年数階層区分間の変動により令和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減少</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している。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20320</xdr:rowOff>
    </xdr:from>
    <xdr:to>
      <xdr:col>81</xdr:col>
      <xdr:colOff>44450</xdr:colOff>
      <xdr:row>89</xdr:row>
      <xdr:rowOff>134196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36320"/>
          <a:ext cx="0" cy="16569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106273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6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134196</xdr:rowOff>
    </xdr:from>
    <xdr:to>
      <xdr:col>81</xdr:col>
      <xdr:colOff>133350</xdr:colOff>
      <xdr:row>89</xdr:row>
      <xdr:rowOff>134196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9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106697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7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20320</xdr:rowOff>
    </xdr:from>
    <xdr:to>
      <xdr:col>81</xdr:col>
      <xdr:colOff>133350</xdr:colOff>
      <xdr:row>80</xdr:row>
      <xdr:rowOff>20320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47837</xdr:rowOff>
    </xdr:from>
    <xdr:to>
      <xdr:col>81</xdr:col>
      <xdr:colOff>44450</xdr:colOff>
      <xdr:row>85</xdr:row>
      <xdr:rowOff>128270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21087"/>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18643</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0775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2116</xdr:rowOff>
    </xdr:from>
    <xdr:to>
      <xdr:col>81</xdr:col>
      <xdr:colOff>95250</xdr:colOff>
      <xdr:row>83</xdr:row>
      <xdr:rowOff>103716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23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96096</xdr:rowOff>
    </xdr:from>
    <xdr:to>
      <xdr:col>77</xdr:col>
      <xdr:colOff>44450</xdr:colOff>
      <xdr:row>85</xdr:row>
      <xdr:rowOff>128270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669346"/>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2116</xdr:rowOff>
    </xdr:from>
    <xdr:to>
      <xdr:col>77</xdr:col>
      <xdr:colOff>95250</xdr:colOff>
      <xdr:row>83</xdr:row>
      <xdr:rowOff>103716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23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113893</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001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63923</xdr:rowOff>
    </xdr:from>
    <xdr:to>
      <xdr:col>72</xdr:col>
      <xdr:colOff>203200</xdr:colOff>
      <xdr:row>85</xdr:row>
      <xdr:rowOff>96096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63717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18204</xdr:rowOff>
    </xdr:from>
    <xdr:to>
      <xdr:col>73</xdr:col>
      <xdr:colOff>44450</xdr:colOff>
      <xdr:row>83</xdr:row>
      <xdr:rowOff>119804</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24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129981</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01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154939</xdr:rowOff>
    </xdr:from>
    <xdr:to>
      <xdr:col>68</xdr:col>
      <xdr:colOff>152400</xdr:colOff>
      <xdr:row>85</xdr:row>
      <xdr:rowOff>63923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556739"/>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50377</xdr:rowOff>
    </xdr:from>
    <xdr:to>
      <xdr:col>68</xdr:col>
      <xdr:colOff>203200</xdr:colOff>
      <xdr:row>83</xdr:row>
      <xdr:rowOff>151977</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28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162154</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04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157480</xdr:rowOff>
    </xdr:from>
    <xdr:to>
      <xdr:col>64</xdr:col>
      <xdr:colOff>152400</xdr:colOff>
      <xdr:row>83</xdr:row>
      <xdr:rowOff>87630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21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97807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398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168487</xdr:rowOff>
    </xdr:from>
    <xdr:to>
      <xdr:col>81</xdr:col>
      <xdr:colOff>95250</xdr:colOff>
      <xdr:row>85</xdr:row>
      <xdr:rowOff>98637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7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140564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42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77470</xdr:rowOff>
    </xdr:from>
    <xdr:to>
      <xdr:col>77</xdr:col>
      <xdr:colOff>95250</xdr:colOff>
      <xdr:row>86</xdr:row>
      <xdr:rowOff>7620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163847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3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45296</xdr:rowOff>
    </xdr:from>
    <xdr:to>
      <xdr:col>73</xdr:col>
      <xdr:colOff>44450</xdr:colOff>
      <xdr:row>85</xdr:row>
      <xdr:rowOff>146896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1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131673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0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13123</xdr:rowOff>
    </xdr:from>
    <xdr:to>
      <xdr:col>68</xdr:col>
      <xdr:colOff>203200</xdr:colOff>
      <xdr:row>85</xdr:row>
      <xdr:rowOff>114723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8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99500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67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104139</xdr:rowOff>
    </xdr:from>
    <xdr:to>
      <xdr:col>64</xdr:col>
      <xdr:colOff>152400</xdr:colOff>
      <xdr:row>85</xdr:row>
      <xdr:rowOff>34289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19066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59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面積が広いうえ、人口が集中している地域が分散していることに加え、高齢化率が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46.2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2025</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月末）と全国平均に比べ非常に高く、公共交通機関の少ない本町の現状では、支所等の行政サービスを集約化することによる職員数の削減は難しい。また、道路改良や農業、保健福祉事業における個別訪問など、面積に応じた人員配置が必要な事業が多いため、人口に対する職員数が多くなっている。今後は、</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DX</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の推進等による行政サービスの効率化を図るとともに、行財政改善計画に基づき、事務事業の整理縮小、組織・機構の見直しや職員育成を行い、行政のスリム化を図る。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44027</xdr:rowOff>
    </xdr:from>
    <xdr:to>
      <xdr:col>81</xdr:col>
      <xdr:colOff>44450</xdr:colOff>
      <xdr:row>67</xdr:row>
      <xdr:rowOff>44390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9577"/>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16467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0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44390</xdr:rowOff>
    </xdr:from>
    <xdr:to>
      <xdr:col>81</xdr:col>
      <xdr:colOff>133350</xdr:colOff>
      <xdr:row>67</xdr:row>
      <xdr:rowOff>44390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3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130404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44027</xdr:rowOff>
    </xdr:from>
    <xdr:to>
      <xdr:col>81</xdr:col>
      <xdr:colOff>133350</xdr:colOff>
      <xdr:row>59</xdr:row>
      <xdr:rowOff>44027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76805</xdr:rowOff>
    </xdr:from>
    <xdr:to>
      <xdr:col>81</xdr:col>
      <xdr:colOff>44450</xdr:colOff>
      <xdr:row>67</xdr:row>
      <xdr:rowOff>38644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1392505"/>
          <a:ext cx="838200" cy="13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99803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582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83276</xdr:rowOff>
    </xdr:from>
    <xdr:to>
      <xdr:col>81</xdr:col>
      <xdr:colOff>95250</xdr:colOff>
      <xdr:row>63</xdr:row>
      <xdr:rowOff>13426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13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66</xdr:row>
      <xdr:rowOff>61867</xdr:rowOff>
    </xdr:from>
    <xdr:to>
      <xdr:col>77</xdr:col>
      <xdr:colOff>44450</xdr:colOff>
      <xdr:row>66</xdr:row>
      <xdr:rowOff>76805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1377567"/>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49954</xdr:rowOff>
    </xdr:from>
    <xdr:to>
      <xdr:col>77</xdr:col>
      <xdr:colOff>95250</xdr:colOff>
      <xdr:row>62</xdr:row>
      <xdr:rowOff>151554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161731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448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66</xdr:row>
      <xdr:rowOff>35439</xdr:rowOff>
    </xdr:from>
    <xdr:to>
      <xdr:col>72</xdr:col>
      <xdr:colOff>203200</xdr:colOff>
      <xdr:row>66</xdr:row>
      <xdr:rowOff>61867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1351139"/>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29270</xdr:rowOff>
    </xdr:from>
    <xdr:to>
      <xdr:col>73</xdr:col>
      <xdr:colOff>44450</xdr:colOff>
      <xdr:row>62</xdr:row>
      <xdr:rowOff>130870</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6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141047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42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66</xdr:row>
      <xdr:rowOff>2117</xdr:rowOff>
    </xdr:from>
    <xdr:to>
      <xdr:col>68</xdr:col>
      <xdr:colOff>152400</xdr:colOff>
      <xdr:row>66</xdr:row>
      <xdr:rowOff>35439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1317817"/>
          <a:ext cx="8890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162802</xdr:rowOff>
    </xdr:from>
    <xdr:to>
      <xdr:col>68</xdr:col>
      <xdr:colOff>203200</xdr:colOff>
      <xdr:row>62</xdr:row>
      <xdr:rowOff>92952</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621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103129</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90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115691</xdr:rowOff>
    </xdr:from>
    <xdr:to>
      <xdr:col>64</xdr:col>
      <xdr:colOff>152400</xdr:colOff>
      <xdr:row>62</xdr:row>
      <xdr:rowOff>45841</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7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56018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343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159294</xdr:rowOff>
    </xdr:from>
    <xdr:to>
      <xdr:col>81</xdr:col>
      <xdr:colOff>95250</xdr:colOff>
      <xdr:row>67</xdr:row>
      <xdr:rowOff>89444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147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55171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1370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26005</xdr:rowOff>
    </xdr:from>
    <xdr:to>
      <xdr:col>77</xdr:col>
      <xdr:colOff>95250</xdr:colOff>
      <xdr:row>66</xdr:row>
      <xdr:rowOff>127605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134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112382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428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11067</xdr:rowOff>
    </xdr:from>
    <xdr:to>
      <xdr:col>73</xdr:col>
      <xdr:colOff>44450</xdr:colOff>
      <xdr:row>66</xdr:row>
      <xdr:rowOff>112667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132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97444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413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156089</xdr:rowOff>
    </xdr:from>
    <xdr:to>
      <xdr:col>68</xdr:col>
      <xdr:colOff>203200</xdr:colOff>
      <xdr:row>66</xdr:row>
      <xdr:rowOff>86239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130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71016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38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122767</xdr:rowOff>
    </xdr:from>
    <xdr:to>
      <xdr:col>64</xdr:col>
      <xdr:colOff>152400</xdr:colOff>
      <xdr:row>66</xdr:row>
      <xdr:rowOff>52917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12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37694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35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H24</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の保育所整備事業や邑智郡公立病院組合の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H5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病院事業債の元金償還終了など</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により</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R6</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の公債費は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減少し</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標準税収入額等が増加したため、</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の比率は前年度に比べ</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0.1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ポイント減少している。</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今後は人口減少等による普通交付税の減額に加え、</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完了のごみ処理施設整備</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や</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R7</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完了予定の</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公立病院改築、道の駅整備</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石見中学校改築大型建設事業により、その影響が懸念される。引き続き、新発債の抑制のほか、耐用年数に応じた償還期間での借入れや繰上償還により、数値の改善に努める。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75495</xdr:rowOff>
    </xdr:from>
    <xdr:to>
      <xdr:col>81</xdr:col>
      <xdr:colOff>44450</xdr:colOff>
      <xdr:row>45</xdr:row>
      <xdr:rowOff>7055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47695"/>
          <a:ext cx="0" cy="14746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150582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7055</xdr:rowOff>
    </xdr:from>
    <xdr:to>
      <xdr:col>81</xdr:col>
      <xdr:colOff>133350</xdr:colOff>
      <xdr:row>45</xdr:row>
      <xdr:rowOff>7055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161872</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9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75495</xdr:rowOff>
    </xdr:from>
    <xdr:to>
      <xdr:col>81</xdr:col>
      <xdr:colOff>133350</xdr:colOff>
      <xdr:row>36</xdr:row>
      <xdr:rowOff>75495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4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68439</xdr:rowOff>
    </xdr:from>
    <xdr:to>
      <xdr:col>81</xdr:col>
      <xdr:colOff>44450</xdr:colOff>
      <xdr:row>43</xdr:row>
      <xdr:rowOff>81845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440789"/>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132944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19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116417</xdr:rowOff>
    </xdr:from>
    <xdr:to>
      <xdr:col>81</xdr:col>
      <xdr:colOff>95250</xdr:colOff>
      <xdr:row>41</xdr:row>
      <xdr:rowOff>46567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81845</xdr:rowOff>
    </xdr:from>
    <xdr:to>
      <xdr:col>77</xdr:col>
      <xdr:colOff>44450</xdr:colOff>
      <xdr:row>44</xdr:row>
      <xdr:rowOff>4233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454195"/>
          <a:ext cx="889000" cy="9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116417</xdr:rowOff>
    </xdr:from>
    <xdr:to>
      <xdr:col>77</xdr:col>
      <xdr:colOff>95250</xdr:colOff>
      <xdr:row>41</xdr:row>
      <xdr:rowOff>46567</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56744</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4233</xdr:rowOff>
    </xdr:from>
    <xdr:to>
      <xdr:col>72</xdr:col>
      <xdr:colOff>203200</xdr:colOff>
      <xdr:row>44</xdr:row>
      <xdr:rowOff>124883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54803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129822</xdr:rowOff>
    </xdr:from>
    <xdr:to>
      <xdr:col>73</xdr:col>
      <xdr:colOff>44450</xdr:colOff>
      <xdr:row>41</xdr:row>
      <xdr:rowOff>59972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8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70149</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124883</xdr:rowOff>
    </xdr:from>
    <xdr:to>
      <xdr:col>68</xdr:col>
      <xdr:colOff>152400</xdr:colOff>
      <xdr:row>45</xdr:row>
      <xdr:rowOff>74083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66868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143228</xdr:rowOff>
    </xdr:from>
    <xdr:to>
      <xdr:col>68</xdr:col>
      <xdr:colOff>203200</xdr:colOff>
      <xdr:row>41</xdr:row>
      <xdr:rowOff>73378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0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83555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143228</xdr:rowOff>
    </xdr:from>
    <xdr:to>
      <xdr:col>64</xdr:col>
      <xdr:colOff>152400</xdr:colOff>
      <xdr:row>41</xdr:row>
      <xdr:rowOff>73378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0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83555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7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17639</xdr:rowOff>
    </xdr:from>
    <xdr:to>
      <xdr:col>81</xdr:col>
      <xdr:colOff>95250</xdr:colOff>
      <xdr:row>43</xdr:row>
      <xdr:rowOff>119239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3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161166</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362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31045</xdr:rowOff>
    </xdr:from>
    <xdr:to>
      <xdr:col>77</xdr:col>
      <xdr:colOff>95250</xdr:colOff>
      <xdr:row>43</xdr:row>
      <xdr:rowOff>132645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40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117422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489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124883</xdr:rowOff>
    </xdr:from>
    <xdr:to>
      <xdr:col>73</xdr:col>
      <xdr:colOff>44450</xdr:colOff>
      <xdr:row>44</xdr:row>
      <xdr:rowOff>55033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39810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74083</xdr:rowOff>
    </xdr:from>
    <xdr:to>
      <xdr:col>68</xdr:col>
      <xdr:colOff>203200</xdr:colOff>
      <xdr:row>45</xdr:row>
      <xdr:rowOff>4233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160460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45</xdr:row>
      <xdr:rowOff>23283</xdr:rowOff>
    </xdr:from>
    <xdr:to>
      <xdr:col>64</xdr:col>
      <xdr:colOff>152400</xdr:colOff>
      <xdr:row>45</xdr:row>
      <xdr:rowOff>124883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73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109660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824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合併に伴う普通建設事業に係る起債の償還は進んだものの、類似団体と比較して高い値となっている。普通建設事業に係る起債額の抑制により起債残高が減少傾向にあったが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R6</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は公立病院改築や石見中学校改築</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、道の駅整備</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の実施により起債残高が増加している。</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今後は人口減少による普通交付税の減額に加え、</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コミュニティセンター建設や国民スポーツ大会施設整備に</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よる将来負担比率の上昇が懸念される。</a:t>
          </a:r>
          <a:endParaRPr lang="ja-JP" altLang="ja-JP" sz="11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152329</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382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124406</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724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152329</xdr:rowOff>
    </xdr:from>
    <xdr:to>
      <xdr:col>81</xdr:col>
      <xdr:colOff>133350</xdr:colOff>
      <xdr:row>21</xdr:row>
      <xdr:rowOff>152329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752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140123</xdr:rowOff>
    </xdr:from>
    <xdr:to>
      <xdr:col>81</xdr:col>
      <xdr:colOff>44450</xdr:colOff>
      <xdr:row>21</xdr:row>
      <xdr:rowOff>43745</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179800" y="3569123"/>
          <a:ext cx="838200" cy="7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10089</xdr:rowOff>
    </xdr:from>
    <xdr:to>
      <xdr:col>77</xdr:col>
      <xdr:colOff>44450</xdr:colOff>
      <xdr:row>20</xdr:row>
      <xdr:rowOff>140123</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5290800" y="3439089"/>
          <a:ext cx="889000" cy="130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10089</xdr:rowOff>
    </xdr:from>
    <xdr:to>
      <xdr:col>72</xdr:col>
      <xdr:colOff>203200</xdr:colOff>
      <xdr:row>20</xdr:row>
      <xdr:rowOff>22154</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4401800" y="343908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18768</xdr:rowOff>
    </xdr:from>
    <xdr:to>
      <xdr:col>73</xdr:col>
      <xdr:colOff>44450</xdr:colOff>
      <xdr:row>14</xdr:row>
      <xdr:rowOff>120368</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41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130545</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18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22154</xdr:rowOff>
    </xdr:from>
    <xdr:to>
      <xdr:col>68</xdr:col>
      <xdr:colOff>152400</xdr:colOff>
      <xdr:row>20</xdr:row>
      <xdr:rowOff>169616</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3512800" y="3451154"/>
          <a:ext cx="8890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16228</xdr:rowOff>
    </xdr:from>
    <xdr:to>
      <xdr:col>68</xdr:col>
      <xdr:colOff>203200</xdr:colOff>
      <xdr:row>15</xdr:row>
      <xdr:rowOff>117828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58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128005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35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11007</xdr:rowOff>
    </xdr:from>
    <xdr:to>
      <xdr:col>64</xdr:col>
      <xdr:colOff>152400</xdr:colOff>
      <xdr:row>16</xdr:row>
      <xdr:rowOff>112607</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75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122784</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52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164395</xdr:rowOff>
    </xdr:from>
    <xdr:to>
      <xdr:col>81</xdr:col>
      <xdr:colOff>95250</xdr:colOff>
      <xdr:row>21</xdr:row>
      <xdr:rowOff>94545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359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60272</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348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89323</xdr:rowOff>
    </xdr:from>
    <xdr:to>
      <xdr:col>77</xdr:col>
      <xdr:colOff>95250</xdr:colOff>
      <xdr:row>21</xdr:row>
      <xdr:rowOff>19473</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351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4250</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3604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130739</xdr:rowOff>
    </xdr:from>
    <xdr:to>
      <xdr:col>73</xdr:col>
      <xdr:colOff>44450</xdr:colOff>
      <xdr:row>20</xdr:row>
      <xdr:rowOff>60889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338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45666</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3474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142804</xdr:rowOff>
    </xdr:from>
    <xdr:to>
      <xdr:col>68</xdr:col>
      <xdr:colOff>203200</xdr:colOff>
      <xdr:row>20</xdr:row>
      <xdr:rowOff>72954</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4351000" y="340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57731</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020800" y="3486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118816</xdr:rowOff>
    </xdr:from>
    <xdr:to>
      <xdr:col>64</xdr:col>
      <xdr:colOff>152400</xdr:colOff>
      <xdr:row>21</xdr:row>
      <xdr:rowOff>48966</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462000" y="35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33743</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3131800" y="363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島根県邑南町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9,467
9,367
419.29
17,208,885
16,720,629
391,158
7,030,344
17,947,430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12.4
95.0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民間でも実施可能な部分については、指定管理者制度の導入などを進め、経常収支比率における人件費比率の抑制に努めている。</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からの会計年度任用職員制度の導入、期末・勤勉手当の支給や賃上げにより近年は上昇傾向にある。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今後は、行財政改善計画及び行財政改善実施計画に基づき、事務事業の整理縮小や組織・機構の見直しなど効率的な行政運営を行い、行政のスリム化を図る。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42</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770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35560</xdr:rowOff>
    </xdr:from>
    <xdr:to>
      <xdr:col>24</xdr:col>
      <xdr:colOff>114300</xdr:colOff>
      <xdr:row>42</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73660</xdr:rowOff>
    </xdr:from>
    <xdr:to>
      <xdr:col>24</xdr:col>
      <xdr:colOff>25400</xdr:colOff>
      <xdr:row>36</xdr:row>
      <xdr:rowOff>149860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458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100347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1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83820</xdr:rowOff>
    </xdr:from>
    <xdr:to>
      <xdr:col>24</xdr:col>
      <xdr:colOff>76200</xdr:colOff>
      <xdr:row>37</xdr:row>
      <xdr:rowOff>13970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73660</xdr:rowOff>
    </xdr:from>
    <xdr:to>
      <xdr:col>19</xdr:col>
      <xdr:colOff>187325</xdr:colOff>
      <xdr:row>36</xdr:row>
      <xdr:rowOff>104140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458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xdr:rowOff>
    </xdr:from>
    <xdr:to>
      <xdr:col>20</xdr:col>
      <xdr:colOff>38100</xdr:colOff>
      <xdr:row>36</xdr:row>
      <xdr:rowOff>109220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119397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43180</xdr:rowOff>
    </xdr:from>
    <xdr:to>
      <xdr:col>15</xdr:col>
      <xdr:colOff>98425</xdr:colOff>
      <xdr:row>36</xdr:row>
      <xdr:rowOff>104140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153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156210</xdr:rowOff>
    </xdr:from>
    <xdr:to>
      <xdr:col>15</xdr:col>
      <xdr:colOff>149225</xdr:colOff>
      <xdr:row>36</xdr:row>
      <xdr:rowOff>86360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43180</xdr:rowOff>
    </xdr:from>
    <xdr:to>
      <xdr:col>11</xdr:col>
      <xdr:colOff>9525</xdr:colOff>
      <xdr:row>36</xdr:row>
      <xdr:rowOff>81280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15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95250</xdr:rowOff>
    </xdr:from>
    <xdr:to>
      <xdr:col>11</xdr:col>
      <xdr:colOff>60325</xdr:colOff>
      <xdr:row>36</xdr:row>
      <xdr:rowOff>25400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35577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45720</xdr:rowOff>
    </xdr:from>
    <xdr:to>
      <xdr:col>6</xdr:col>
      <xdr:colOff>171450</xdr:colOff>
      <xdr:row>36</xdr:row>
      <xdr:rowOff>147320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1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132097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0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71137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22860</xdr:rowOff>
    </xdr:from>
    <xdr:to>
      <xdr:col>20</xdr:col>
      <xdr:colOff>38100</xdr:colOff>
      <xdr:row>36</xdr:row>
      <xdr:rowOff>124460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109237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28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53340</xdr:rowOff>
    </xdr:from>
    <xdr:to>
      <xdr:col>15</xdr:col>
      <xdr:colOff>149225</xdr:colOff>
      <xdr:row>36</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139717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163830</xdr:rowOff>
    </xdr:from>
    <xdr:to>
      <xdr:col>11</xdr:col>
      <xdr:colOff>60325</xdr:colOff>
      <xdr:row>36</xdr:row>
      <xdr:rowOff>93980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78757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町内福祉施設を指定管理により運営し、多くの職員を派遣していたために類似団体と比較して住民</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人あたりのコストが高い値となっていたが、平成</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年度末に派遣制度を終了し、派遣先福祉施設をすべて民間委譲した。</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R2</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に</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会計年度任用職員制度の導入による物件費から人件費への性質変更</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により減少して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以降</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同水準で推移してい</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た</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R6</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は物価高騰の影響により増加している。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今後も引き続き、公共施設等総合管理計画に基づく施設の統合・廃止や行財政改善計画に基づく民間委託等の推進により維持管理経費の削減を目指し、効率的な行政サービスの提供に努める。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444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73660</xdr:rowOff>
    </xdr:from>
    <xdr:to>
      <xdr:col>82</xdr:col>
      <xdr:colOff>107950</xdr:colOff>
      <xdr:row>15</xdr:row>
      <xdr:rowOff>1270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47396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116857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73660</xdr:rowOff>
    </xdr:from>
    <xdr:to>
      <xdr:col>78</xdr:col>
      <xdr:colOff>69850</xdr:colOff>
      <xdr:row>14</xdr:row>
      <xdr:rowOff>73660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73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106680</xdr:rowOff>
    </xdr:from>
    <xdr:to>
      <xdr:col>78</xdr:col>
      <xdr:colOff>120650</xdr:colOff>
      <xdr:row>17</xdr:row>
      <xdr:rowOff>36830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21607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73660</xdr:rowOff>
    </xdr:from>
    <xdr:to>
      <xdr:col>73</xdr:col>
      <xdr:colOff>180975</xdr:colOff>
      <xdr:row>14</xdr:row>
      <xdr:rowOff>104140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4739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83820</xdr:rowOff>
    </xdr:from>
    <xdr:to>
      <xdr:col>74</xdr:col>
      <xdr:colOff>31750</xdr:colOff>
      <xdr:row>17</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170197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104140</xdr:rowOff>
    </xdr:from>
    <xdr:to>
      <xdr:col>69</xdr:col>
      <xdr:colOff>92075</xdr:colOff>
      <xdr:row>14</xdr:row>
      <xdr:rowOff>119380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044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124477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68580</xdr:rowOff>
    </xdr:from>
    <xdr:to>
      <xdr:col>65</xdr:col>
      <xdr:colOff>53975</xdr:colOff>
      <xdr:row>16</xdr:row>
      <xdr:rowOff>170180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154957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9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121920</xdr:rowOff>
    </xdr:from>
    <xdr:to>
      <xdr:col>82</xdr:col>
      <xdr:colOff>158750</xdr:colOff>
      <xdr:row>15</xdr:row>
      <xdr:rowOff>52070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138447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22860</xdr:rowOff>
    </xdr:from>
    <xdr:to>
      <xdr:col>78</xdr:col>
      <xdr:colOff>120650</xdr:colOff>
      <xdr:row>14</xdr:row>
      <xdr:rowOff>124460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134637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92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22860</xdr:rowOff>
    </xdr:from>
    <xdr:to>
      <xdr:col>74</xdr:col>
      <xdr:colOff>31750</xdr:colOff>
      <xdr:row>14</xdr:row>
      <xdr:rowOff>124460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134637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9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53340</xdr:rowOff>
    </xdr:from>
    <xdr:to>
      <xdr:col>69</xdr:col>
      <xdr:colOff>142875</xdr:colOff>
      <xdr:row>14</xdr:row>
      <xdr:rowOff>154940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5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165117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2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68580</xdr:rowOff>
    </xdr:from>
    <xdr:to>
      <xdr:col>65</xdr:col>
      <xdr:colOff>53975</xdr:colOff>
      <xdr:row>14</xdr:row>
      <xdr:rowOff>170180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8907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3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高齢化が進んでいる事に加えて、福祉事務所を設置していることや、本町の独自施策である</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日本一の子育て村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推進の一環で、子育て環境充実のため医療費等の助成を行っていることから人口１人あたりの歳出額は類似団体より大きくなっている。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今後は、独自施策の検証を進め、より合理的な助成を行うことによって、財政を圧迫する傾向に歯止めをかけるよう努める。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107950</xdr:rowOff>
    </xdr:from>
    <xdr:to>
      <xdr:col>24</xdr:col>
      <xdr:colOff>25400</xdr:colOff>
      <xdr:row>61</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948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22877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107950</xdr:rowOff>
    </xdr:from>
    <xdr:to>
      <xdr:col>24</xdr:col>
      <xdr:colOff>114300</xdr:colOff>
      <xdr:row>53</xdr:row>
      <xdr:rowOff>107950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146050</xdr:rowOff>
    </xdr:from>
    <xdr:to>
      <xdr:col>24</xdr:col>
      <xdr:colOff>25400</xdr:colOff>
      <xdr:row>56</xdr:row>
      <xdr:rowOff>165100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7472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54627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8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165100</xdr:rowOff>
    </xdr:from>
    <xdr:to>
      <xdr:col>19</xdr:col>
      <xdr:colOff>187325</xdr:colOff>
      <xdr:row>57</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766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165100</xdr:rowOff>
    </xdr:from>
    <xdr:to>
      <xdr:col>15</xdr:col>
      <xdr:colOff>98425</xdr:colOff>
      <xdr:row>57</xdr:row>
      <xdr:rowOff>12700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66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57</xdr:row>
      <xdr:rowOff>31750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66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95250</xdr:rowOff>
    </xdr:from>
    <xdr:to>
      <xdr:col>24</xdr:col>
      <xdr:colOff>76200</xdr:colOff>
      <xdr:row>57</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67327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114300</xdr:rowOff>
    </xdr:from>
    <xdr:to>
      <xdr:col>20</xdr:col>
      <xdr:colOff>38100</xdr:colOff>
      <xdr:row>57</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29227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133350</xdr:rowOff>
    </xdr:from>
    <xdr:to>
      <xdr:col>15</xdr:col>
      <xdr:colOff>149225</xdr:colOff>
      <xdr:row>57</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までの</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数値が類似団体平均を上回っているのは、多額の繰出金の支出が主な要因であ</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り、</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特に下水道事業については、これまで整備してきた施設の維持管理費として繰出金が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要因であったが、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より下水道事業の法適化により性質の変更を行ったため比率が大幅に減少している</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59</xdr:row>
      <xdr:rowOff>158750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80500"/>
          <a:ext cx="0" cy="1193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130827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24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158750</xdr:rowOff>
    </xdr:from>
    <xdr:to>
      <xdr:col>82</xdr:col>
      <xdr:colOff>196850</xdr:colOff>
      <xdr:row>59</xdr:row>
      <xdr:rowOff>158750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27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139700</xdr:rowOff>
    </xdr:from>
    <xdr:to>
      <xdr:col>82</xdr:col>
      <xdr:colOff>107950</xdr:colOff>
      <xdr:row>61</xdr:row>
      <xdr:rowOff>44450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740900"/>
          <a:ext cx="838200" cy="76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165100</xdr:rowOff>
    </xdr:from>
    <xdr:to>
      <xdr:col>82</xdr:col>
      <xdr:colOff>158750</xdr:colOff>
      <xdr:row>57</xdr:row>
      <xdr:rowOff>95250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44450</xdr:rowOff>
    </xdr:from>
    <xdr:to>
      <xdr:col>78</xdr:col>
      <xdr:colOff>69850</xdr:colOff>
      <xdr:row>61</xdr:row>
      <xdr:rowOff>82550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502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19050</xdr:rowOff>
    </xdr:from>
    <xdr:to>
      <xdr:col>73</xdr:col>
      <xdr:colOff>180975</xdr:colOff>
      <xdr:row>61</xdr:row>
      <xdr:rowOff>82550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477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99077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19050</xdr:rowOff>
    </xdr:from>
    <xdr:to>
      <xdr:col>69</xdr:col>
      <xdr:colOff>92075</xdr:colOff>
      <xdr:row>61</xdr:row>
      <xdr:rowOff>57150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477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50800</xdr:rowOff>
    </xdr:from>
    <xdr:to>
      <xdr:col>65</xdr:col>
      <xdr:colOff>53975</xdr:colOff>
      <xdr:row>58</xdr:row>
      <xdr:rowOff>152400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9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162577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88900</xdr:rowOff>
    </xdr:from>
    <xdr:to>
      <xdr:col>82</xdr:col>
      <xdr:colOff>158750</xdr:colOff>
      <xdr:row>57</xdr:row>
      <xdr:rowOff>19050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105427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165100</xdr:rowOff>
    </xdr:from>
    <xdr:to>
      <xdr:col>78</xdr:col>
      <xdr:colOff>120650</xdr:colOff>
      <xdr:row>61</xdr:row>
      <xdr:rowOff>95250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45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80027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53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31750</xdr:rowOff>
    </xdr:from>
    <xdr:to>
      <xdr:col>74</xdr:col>
      <xdr:colOff>31750</xdr:colOff>
      <xdr:row>61</xdr:row>
      <xdr:rowOff>133350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49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118127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139700</xdr:rowOff>
    </xdr:from>
    <xdr:to>
      <xdr:col>69</xdr:col>
      <xdr:colOff>142875</xdr:colOff>
      <xdr:row>61</xdr:row>
      <xdr:rowOff>69850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54627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6350</xdr:rowOff>
    </xdr:from>
    <xdr:to>
      <xdr:col>65</xdr:col>
      <xdr:colOff>53975</xdr:colOff>
      <xdr:row>61</xdr:row>
      <xdr:rowOff>107950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92727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一部事務組合等への負担金が多額であるほか、学校給食会にかかる経費を補助金としていることにより、類似団体と比較して高い値となっている。</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R4</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はごみ処理施設整備事業完了に伴う邑智郡総合事務組合負担金の減により比率が減少したが、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下水道事業の法適化による性質の変更により比率は大幅に上昇している</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補助金については、毎年新年度予算編成時に、ゼロベースでの見直しを実施するとともに、行財政改善計画に基づく補助金等の整理合理化を進めており、今後も積極的な見直しを行う。</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108712</xdr:rowOff>
    </xdr:from>
    <xdr:to>
      <xdr:col>82</xdr:col>
      <xdr:colOff>107950</xdr:colOff>
      <xdr:row>40</xdr:row>
      <xdr:rowOff>154432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3801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126509</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154432</xdr:rowOff>
    </xdr:from>
    <xdr:to>
      <xdr:col>82</xdr:col>
      <xdr:colOff>196850</xdr:colOff>
      <xdr:row>40</xdr:row>
      <xdr:rowOff>154432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23639</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81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108712</xdr:rowOff>
    </xdr:from>
    <xdr:to>
      <xdr:col>82</xdr:col>
      <xdr:colOff>196850</xdr:colOff>
      <xdr:row>34</xdr:row>
      <xdr:rowOff>108712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38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40132</xdr:rowOff>
    </xdr:from>
    <xdr:to>
      <xdr:col>82</xdr:col>
      <xdr:colOff>107950</xdr:colOff>
      <xdr:row>39</xdr:row>
      <xdr:rowOff>51562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555232"/>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168165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340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151638</xdr:rowOff>
    </xdr:from>
    <xdr:to>
      <xdr:col>82</xdr:col>
      <xdr:colOff>158750</xdr:colOff>
      <xdr:row>38</xdr:row>
      <xdr:rowOff>81788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49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106426</xdr:rowOff>
    </xdr:from>
    <xdr:to>
      <xdr:col>78</xdr:col>
      <xdr:colOff>69850</xdr:colOff>
      <xdr:row>38</xdr:row>
      <xdr:rowOff>40132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450076"/>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128778</xdr:rowOff>
    </xdr:from>
    <xdr:to>
      <xdr:col>78</xdr:col>
      <xdr:colOff>120650</xdr:colOff>
      <xdr:row>38</xdr:row>
      <xdr:rowOff>58928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47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69105</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241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106426</xdr:rowOff>
    </xdr:from>
    <xdr:to>
      <xdr:col>73</xdr:col>
      <xdr:colOff>180975</xdr:colOff>
      <xdr:row>37</xdr:row>
      <xdr:rowOff>170434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4500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101346</xdr:rowOff>
    </xdr:from>
    <xdr:to>
      <xdr:col>74</xdr:col>
      <xdr:colOff>31750</xdr:colOff>
      <xdr:row>38</xdr:row>
      <xdr:rowOff>31496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16273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161290</xdr:rowOff>
    </xdr:from>
    <xdr:to>
      <xdr:col>69</xdr:col>
      <xdr:colOff>92075</xdr:colOff>
      <xdr:row>37</xdr:row>
      <xdr:rowOff>170434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5049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92202</xdr:rowOff>
    </xdr:from>
    <xdr:to>
      <xdr:col>69</xdr:col>
      <xdr:colOff>142875</xdr:colOff>
      <xdr:row>38</xdr:row>
      <xdr:rowOff>22352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32529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204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87630</xdr:rowOff>
    </xdr:from>
    <xdr:to>
      <xdr:col>65</xdr:col>
      <xdr:colOff>53975</xdr:colOff>
      <xdr:row>38</xdr:row>
      <xdr:rowOff>17780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27957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20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762</xdr:rowOff>
    </xdr:from>
    <xdr:to>
      <xdr:col>82</xdr:col>
      <xdr:colOff>158750</xdr:colOff>
      <xdr:row>39</xdr:row>
      <xdr:rowOff>102362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68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144289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160782</xdr:rowOff>
    </xdr:from>
    <xdr:to>
      <xdr:col>78</xdr:col>
      <xdr:colOff>120650</xdr:colOff>
      <xdr:row>38</xdr:row>
      <xdr:rowOff>90932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75709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590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55626</xdr:rowOff>
    </xdr:from>
    <xdr:to>
      <xdr:col>74</xdr:col>
      <xdr:colOff>31750</xdr:colOff>
      <xdr:row>37</xdr:row>
      <xdr:rowOff>157226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167403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16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119634</xdr:rowOff>
    </xdr:from>
    <xdr:to>
      <xdr:col>69</xdr:col>
      <xdr:colOff>142875</xdr:colOff>
      <xdr:row>38</xdr:row>
      <xdr:rowOff>49785</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34561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110490</xdr:rowOff>
    </xdr:from>
    <xdr:to>
      <xdr:col>65</xdr:col>
      <xdr:colOff>53975</xdr:colOff>
      <xdr:row>38</xdr:row>
      <xdr:rowOff>40640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25417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合併に伴う建設事業に係る起債の償還終了や新発債の抑制の効果により、公債費は減少傾向にあったが、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R4</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から増加に転じ、</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R6</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H24</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の保育所整備事業や邑智郡公立病院組合の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H5</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病院事業債の元金償還終了などにより公債費は減少している。引き続き、新発債の制限をかけることで償還額の減少を図る。一方で、普通交付税等の減額に加え、</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完了のごみ処理施設整備や</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R7</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完了予定の</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公立病院改築、</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道の駅整備や</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石見中学校改築</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の大型建設事業により、今後は公債費に係る経常収支比率が上昇する見込みである。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82913</xdr:rowOff>
    </xdr:from>
    <xdr:to>
      <xdr:col>24</xdr:col>
      <xdr:colOff>25400</xdr:colOff>
      <xdr:row>81</xdr:row>
      <xdr:rowOff>11068</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98763"/>
          <a:ext cx="0" cy="1299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154595</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11068</xdr:rowOff>
    </xdr:from>
    <xdr:to>
      <xdr:col>24</xdr:col>
      <xdr:colOff>114300</xdr:colOff>
      <xdr:row>81</xdr:row>
      <xdr:rowOff>11068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169290</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82913</xdr:rowOff>
    </xdr:from>
    <xdr:to>
      <xdr:col>24</xdr:col>
      <xdr:colOff>114300</xdr:colOff>
      <xdr:row>73</xdr:row>
      <xdr:rowOff>82913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146594</xdr:rowOff>
    </xdr:from>
    <xdr:to>
      <xdr:col>24</xdr:col>
      <xdr:colOff>25400</xdr:colOff>
      <xdr:row>78</xdr:row>
      <xdr:rowOff>166188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519694"/>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141713</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00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125186</xdr:rowOff>
    </xdr:from>
    <xdr:to>
      <xdr:col>24</xdr:col>
      <xdr:colOff>76200</xdr:colOff>
      <xdr:row>77</xdr:row>
      <xdr:rowOff>55336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5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120469</xdr:rowOff>
    </xdr:from>
    <xdr:to>
      <xdr:col>19</xdr:col>
      <xdr:colOff>187325</xdr:colOff>
      <xdr:row>78</xdr:row>
      <xdr:rowOff>166188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49356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5987</xdr:rowOff>
    </xdr:from>
    <xdr:to>
      <xdr:col>20</xdr:col>
      <xdr:colOff>38100</xdr:colOff>
      <xdr:row>77</xdr:row>
      <xdr:rowOff>107587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117764</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76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22498</xdr:rowOff>
    </xdr:from>
    <xdr:to>
      <xdr:col>15</xdr:col>
      <xdr:colOff>98425</xdr:colOff>
      <xdr:row>78</xdr:row>
      <xdr:rowOff>120469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395598"/>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157843</xdr:rowOff>
    </xdr:from>
    <xdr:to>
      <xdr:col>15</xdr:col>
      <xdr:colOff>149225</xdr:colOff>
      <xdr:row>77</xdr:row>
      <xdr:rowOff>87993</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98170</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95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22498</xdr:rowOff>
    </xdr:from>
    <xdr:to>
      <xdr:col>11</xdr:col>
      <xdr:colOff>9525</xdr:colOff>
      <xdr:row>78</xdr:row>
      <xdr:rowOff>153126</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395598"/>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125186</xdr:rowOff>
    </xdr:from>
    <xdr:to>
      <xdr:col>11</xdr:col>
      <xdr:colOff>60325</xdr:colOff>
      <xdr:row>77</xdr:row>
      <xdr:rowOff>55336</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5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65512</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92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25581</xdr:rowOff>
    </xdr:from>
    <xdr:to>
      <xdr:col>6</xdr:col>
      <xdr:colOff>171450</xdr:colOff>
      <xdr:row>77</xdr:row>
      <xdr:rowOff>127181</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137358</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2996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95794</xdr:rowOff>
    </xdr:from>
    <xdr:to>
      <xdr:col>24</xdr:col>
      <xdr:colOff>76200</xdr:colOff>
      <xdr:row>79</xdr:row>
      <xdr:rowOff>25944</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46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67871</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44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115388</xdr:rowOff>
    </xdr:from>
    <xdr:to>
      <xdr:col>20</xdr:col>
      <xdr:colOff>38100</xdr:colOff>
      <xdr:row>79</xdr:row>
      <xdr:rowOff>45538</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48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30315</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574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69669</xdr:rowOff>
    </xdr:from>
    <xdr:to>
      <xdr:col>15</xdr:col>
      <xdr:colOff>149225</xdr:colOff>
      <xdr:row>78</xdr:row>
      <xdr:rowOff>171269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44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156046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529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143148</xdr:rowOff>
    </xdr:from>
    <xdr:to>
      <xdr:col>11</xdr:col>
      <xdr:colOff>60325</xdr:colOff>
      <xdr:row>78</xdr:row>
      <xdr:rowOff>73298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34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58075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31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102326</xdr:rowOff>
    </xdr:from>
    <xdr:to>
      <xdr:col>6</xdr:col>
      <xdr:colOff>171450</xdr:colOff>
      <xdr:row>79</xdr:row>
      <xdr:rowOff>32476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47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17253</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56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公債費以外では、類似団体に比べて人件費が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0.2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ポイント、扶助費が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0.3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、補助費等が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高くなっているが物件費の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ポイント</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減などにより、全体比較では類似団体</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72.9</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％に対し、本町は</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72.2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で類似団体平均を若干下回っている。今後も厳しい財政状況は続くものと考えられるため、引き続き普通建設事業の起債額の制限や経常経費の削減、事業会計等の普通会計以外における財政の効率化を進め、経常収支比率の改善に努め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124714</xdr:rowOff>
    </xdr:from>
    <xdr:to>
      <xdr:col>82</xdr:col>
      <xdr:colOff>107950</xdr:colOff>
      <xdr:row>79</xdr:row>
      <xdr:rowOff>161289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40564"/>
          <a:ext cx="0" cy="1065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133366</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161289</xdr:rowOff>
    </xdr:from>
    <xdr:to>
      <xdr:col>82</xdr:col>
      <xdr:colOff>196850</xdr:colOff>
      <xdr:row>79</xdr:row>
      <xdr:rowOff>161289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70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39641</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84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124714</xdr:rowOff>
    </xdr:from>
    <xdr:to>
      <xdr:col>82</xdr:col>
      <xdr:colOff>196850</xdr:colOff>
      <xdr:row>73</xdr:row>
      <xdr:rowOff>124714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40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104139</xdr:rowOff>
    </xdr:from>
    <xdr:to>
      <xdr:col>82</xdr:col>
      <xdr:colOff>107950</xdr:colOff>
      <xdr:row>76</xdr:row>
      <xdr:rowOff>113285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134339"/>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66564</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967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94487</xdr:rowOff>
    </xdr:from>
    <xdr:to>
      <xdr:col>82</xdr:col>
      <xdr:colOff>158750</xdr:colOff>
      <xdr:row>77</xdr:row>
      <xdr:rowOff>24637</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2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35561</xdr:rowOff>
    </xdr:from>
    <xdr:to>
      <xdr:col>78</xdr:col>
      <xdr:colOff>69850</xdr:colOff>
      <xdr:row>76</xdr:row>
      <xdr:rowOff>104139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0657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62485</xdr:rowOff>
    </xdr:from>
    <xdr:to>
      <xdr:col>78</xdr:col>
      <xdr:colOff>120650</xdr:colOff>
      <xdr:row>76</xdr:row>
      <xdr:rowOff>164085</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148862</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17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35561</xdr:rowOff>
    </xdr:from>
    <xdr:to>
      <xdr:col>73</xdr:col>
      <xdr:colOff>180975</xdr:colOff>
      <xdr:row>76</xdr:row>
      <xdr:rowOff>53848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065761"/>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165354</xdr:rowOff>
    </xdr:from>
    <xdr:to>
      <xdr:col>74</xdr:col>
      <xdr:colOff>31750</xdr:colOff>
      <xdr:row>76</xdr:row>
      <xdr:rowOff>95504</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80281</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11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53848</xdr:rowOff>
    </xdr:from>
    <xdr:to>
      <xdr:col>69</xdr:col>
      <xdr:colOff>92075</xdr:colOff>
      <xdr:row>76</xdr:row>
      <xdr:rowOff>99568</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0840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87630</xdr:rowOff>
    </xdr:from>
    <xdr:to>
      <xdr:col>69</xdr:col>
      <xdr:colOff>142875</xdr:colOff>
      <xdr:row>76</xdr:row>
      <xdr:rowOff>17780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27957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44196</xdr:rowOff>
    </xdr:from>
    <xdr:to>
      <xdr:col>65</xdr:col>
      <xdr:colOff>53975</xdr:colOff>
      <xdr:row>76</xdr:row>
      <xdr:rowOff>145796</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155973</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62485</xdr:rowOff>
    </xdr:from>
    <xdr:to>
      <xdr:col>82</xdr:col>
      <xdr:colOff>158750</xdr:colOff>
      <xdr:row>76</xdr:row>
      <xdr:rowOff>164085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79011</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93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53339</xdr:rowOff>
    </xdr:from>
    <xdr:to>
      <xdr:col>78</xdr:col>
      <xdr:colOff>120650</xdr:colOff>
      <xdr:row>76</xdr:row>
      <xdr:rowOff>154939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165117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156211</xdr:rowOff>
    </xdr:from>
    <xdr:to>
      <xdr:col>74</xdr:col>
      <xdr:colOff>31750</xdr:colOff>
      <xdr:row>76</xdr:row>
      <xdr:rowOff>86361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96537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3048</xdr:rowOff>
    </xdr:from>
    <xdr:to>
      <xdr:col>69</xdr:col>
      <xdr:colOff>142875</xdr:colOff>
      <xdr:row>76</xdr:row>
      <xdr:rowOff>104648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0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89425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11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48768</xdr:rowOff>
    </xdr:from>
    <xdr:to>
      <xdr:col>65</xdr:col>
      <xdr:colOff>53975</xdr:colOff>
      <xdr:row>76</xdr:row>
      <xdr:rowOff>150368</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135145</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島根県邑南町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82399</xdr:rowOff>
    </xdr:from>
    <xdr:to>
      <xdr:col>29</xdr:col>
      <xdr:colOff>127000</xdr:colOff>
      <xdr:row>19</xdr:row>
      <xdr:rowOff>149561</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15974"/>
          <a:ext cx="0" cy="14387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121638</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2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149561</xdr:rowOff>
    </xdr:from>
    <xdr:to>
      <xdr:col>30</xdr:col>
      <xdr:colOff>25400</xdr:colOff>
      <xdr:row>19</xdr:row>
      <xdr:rowOff>149561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54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168776</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5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82399</xdr:rowOff>
    </xdr:from>
    <xdr:to>
      <xdr:col>30</xdr:col>
      <xdr:colOff>25400</xdr:colOff>
      <xdr:row>11</xdr:row>
      <xdr:rowOff>82399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159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11</xdr:row>
      <xdr:rowOff>98291</xdr:rowOff>
    </xdr:from>
    <xdr:to>
      <xdr:col>29</xdr:col>
      <xdr:colOff>127000</xdr:colOff>
      <xdr:row>12</xdr:row>
      <xdr:rowOff>128018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031866"/>
          <a:ext cx="647700" cy="2011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48810</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8396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76733</xdr:rowOff>
    </xdr:from>
    <xdr:to>
      <xdr:col>29</xdr:col>
      <xdr:colOff>177800</xdr:colOff>
      <xdr:row>17</xdr:row>
      <xdr:rowOff>6883</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675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12</xdr:row>
      <xdr:rowOff>128018</xdr:rowOff>
    </xdr:from>
    <xdr:to>
      <xdr:col>26</xdr:col>
      <xdr:colOff>50800</xdr:colOff>
      <xdr:row>13</xdr:row>
      <xdr:rowOff>889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233043"/>
          <a:ext cx="698500" cy="44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25564</xdr:rowOff>
    </xdr:from>
    <xdr:to>
      <xdr:col>26</xdr:col>
      <xdr:colOff>101600</xdr:colOff>
      <xdr:row>17</xdr:row>
      <xdr:rowOff>127164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87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111941</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07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889</xdr:rowOff>
    </xdr:from>
    <xdr:to>
      <xdr:col>22</xdr:col>
      <xdr:colOff>114300</xdr:colOff>
      <xdr:row>13</xdr:row>
      <xdr:rowOff>151866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277364"/>
          <a:ext cx="698500" cy="1509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61371</xdr:rowOff>
    </xdr:from>
    <xdr:to>
      <xdr:col>22</xdr:col>
      <xdr:colOff>165100</xdr:colOff>
      <xdr:row>17</xdr:row>
      <xdr:rowOff>162971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236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147748</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110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151866</xdr:rowOff>
    </xdr:from>
    <xdr:to>
      <xdr:col>18</xdr:col>
      <xdr:colOff>177800</xdr:colOff>
      <xdr:row>14</xdr:row>
      <xdr:rowOff>26940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428341"/>
          <a:ext cx="698500" cy="46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97262</xdr:rowOff>
    </xdr:from>
    <xdr:to>
      <xdr:col>19</xdr:col>
      <xdr:colOff>38100</xdr:colOff>
      <xdr:row>18</xdr:row>
      <xdr:rowOff>27412</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59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12189</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145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159496</xdr:rowOff>
    </xdr:from>
    <xdr:to>
      <xdr:col>15</xdr:col>
      <xdr:colOff>101600</xdr:colOff>
      <xdr:row>18</xdr:row>
      <xdr:rowOff>89646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21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74423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20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47491</xdr:rowOff>
    </xdr:from>
    <xdr:to>
      <xdr:col>29</xdr:col>
      <xdr:colOff>177800</xdr:colOff>
      <xdr:row>11</xdr:row>
      <xdr:rowOff>149091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1981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10</xdr:row>
      <xdr:rowOff>149726</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1911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12</xdr:row>
      <xdr:rowOff>77218</xdr:rowOff>
    </xdr:from>
    <xdr:to>
      <xdr:col>26</xdr:col>
      <xdr:colOff>101600</xdr:colOff>
      <xdr:row>13</xdr:row>
      <xdr:rowOff>7368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182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17545</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1951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12</xdr:row>
      <xdr:rowOff>121539</xdr:rowOff>
    </xdr:from>
    <xdr:to>
      <xdr:col>22</xdr:col>
      <xdr:colOff>165100</xdr:colOff>
      <xdr:row>13</xdr:row>
      <xdr:rowOff>51689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226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11</xdr:row>
      <xdr:rowOff>61866</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1995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101066</xdr:rowOff>
    </xdr:from>
    <xdr:to>
      <xdr:col>19</xdr:col>
      <xdr:colOff>38100</xdr:colOff>
      <xdr:row>14</xdr:row>
      <xdr:rowOff>31216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3775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41393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146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147590</xdr:rowOff>
    </xdr:from>
    <xdr:to>
      <xdr:col>15</xdr:col>
      <xdr:colOff>101600</xdr:colOff>
      <xdr:row>14</xdr:row>
      <xdr:rowOff>77740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4240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87917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192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16769</xdr:rowOff>
    </xdr:from>
    <xdr:to>
      <xdr:col>29</xdr:col>
      <xdr:colOff>127000</xdr:colOff>
      <xdr:row>38</xdr:row>
      <xdr:rowOff>92825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284219"/>
          <a:ext cx="0" cy="1276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64902</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532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92825</xdr:rowOff>
    </xdr:from>
    <xdr:to>
      <xdr:col>30</xdr:col>
      <xdr:colOff>25400</xdr:colOff>
      <xdr:row>38</xdr:row>
      <xdr:rowOff>92825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604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103146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6027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16769</xdr:rowOff>
    </xdr:from>
    <xdr:to>
      <xdr:col>30</xdr:col>
      <xdr:colOff>25400</xdr:colOff>
      <xdr:row>34</xdr:row>
      <xdr:rowOff>16769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2842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66741</xdr:rowOff>
    </xdr:from>
    <xdr:to>
      <xdr:col>29</xdr:col>
      <xdr:colOff>127000</xdr:colOff>
      <xdr:row>34</xdr:row>
      <xdr:rowOff>101648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334191"/>
          <a:ext cx="647700" cy="349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40870</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9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68793</xdr:rowOff>
    </xdr:from>
    <xdr:to>
      <xdr:col>29</xdr:col>
      <xdr:colOff>177800</xdr:colOff>
      <xdr:row>36</xdr:row>
      <xdr:rowOff>170393</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220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32634</xdr:rowOff>
    </xdr:from>
    <xdr:to>
      <xdr:col>26</xdr:col>
      <xdr:colOff>50800</xdr:colOff>
      <xdr:row>34</xdr:row>
      <xdr:rowOff>101648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300084"/>
          <a:ext cx="698500" cy="69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64427</xdr:rowOff>
    </xdr:from>
    <xdr:to>
      <xdr:col>26</xdr:col>
      <xdr:colOff>101600</xdr:colOff>
      <xdr:row>36</xdr:row>
      <xdr:rowOff>166027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17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150804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04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32634</xdr:rowOff>
    </xdr:from>
    <xdr:to>
      <xdr:col>22</xdr:col>
      <xdr:colOff>114300</xdr:colOff>
      <xdr:row>34</xdr:row>
      <xdr:rowOff>111821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300084"/>
          <a:ext cx="698500" cy="791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88361</xdr:rowOff>
    </xdr:from>
    <xdr:to>
      <xdr:col>22</xdr:col>
      <xdr:colOff>165100</xdr:colOff>
      <xdr:row>37</xdr:row>
      <xdr:rowOff>18511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41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3288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127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7717</xdr:rowOff>
    </xdr:from>
    <xdr:to>
      <xdr:col>18</xdr:col>
      <xdr:colOff>177800</xdr:colOff>
      <xdr:row>34</xdr:row>
      <xdr:rowOff>111821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275167"/>
          <a:ext cx="698500" cy="1041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115291</xdr:rowOff>
    </xdr:from>
    <xdr:to>
      <xdr:col>19</xdr:col>
      <xdr:colOff>38100</xdr:colOff>
      <xdr:row>37</xdr:row>
      <xdr:rowOff>45441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685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30218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154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155753</xdr:rowOff>
    </xdr:from>
    <xdr:to>
      <xdr:col>15</xdr:col>
      <xdr:colOff>101600</xdr:colOff>
      <xdr:row>37</xdr:row>
      <xdr:rowOff>85903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09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70680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195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15941</xdr:rowOff>
    </xdr:from>
    <xdr:to>
      <xdr:col>29</xdr:col>
      <xdr:colOff>177800</xdr:colOff>
      <xdr:row>34</xdr:row>
      <xdr:rowOff>117541</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283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267418</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19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50848</xdr:rowOff>
    </xdr:from>
    <xdr:to>
      <xdr:col>26</xdr:col>
      <xdr:colOff>101600</xdr:colOff>
      <xdr:row>34</xdr:row>
      <xdr:rowOff>152448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3182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162625</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087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324734</xdr:rowOff>
    </xdr:from>
    <xdr:to>
      <xdr:col>22</xdr:col>
      <xdr:colOff>165100</xdr:colOff>
      <xdr:row>34</xdr:row>
      <xdr:rowOff>83434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249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93611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018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61021</xdr:rowOff>
    </xdr:from>
    <xdr:to>
      <xdr:col>19</xdr:col>
      <xdr:colOff>38100</xdr:colOff>
      <xdr:row>34</xdr:row>
      <xdr:rowOff>162621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3284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172798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097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299817</xdr:rowOff>
    </xdr:from>
    <xdr:to>
      <xdr:col>15</xdr:col>
      <xdr:colOff>101600</xdr:colOff>
      <xdr:row>34</xdr:row>
      <xdr:rowOff>58517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224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68694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5993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島根県邑南町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9,467
9,367
419.29
17,208,885
16,720,629
391,158
7,030,344
17,947,430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12.4
95.0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137436</xdr:rowOff>
    </xdr:from>
    <xdr:to>
      <xdr:col>24</xdr:col>
      <xdr:colOff>62865</xdr:colOff>
      <xdr:row>38</xdr:row>
      <xdr:rowOff>45255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0936"/>
          <a:ext cx="1270" cy="1279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49082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6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45255</xdr:rowOff>
    </xdr:from>
    <xdr:to>
      <xdr:col>24</xdr:col>
      <xdr:colOff>152400</xdr:colOff>
      <xdr:row>38</xdr:row>
      <xdr:rowOff>45255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60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84113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137436</xdr:rowOff>
    </xdr:from>
    <xdr:to>
      <xdr:col>24</xdr:col>
      <xdr:colOff>152400</xdr:colOff>
      <xdr:row>30</xdr:row>
      <xdr:rowOff>137436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137436</xdr:rowOff>
    </xdr:from>
    <xdr:to>
      <xdr:col>24</xdr:col>
      <xdr:colOff>63500</xdr:colOff>
      <xdr:row>31</xdr:row>
      <xdr:rowOff>143282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280936"/>
          <a:ext cx="838200" cy="17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73782</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030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95355</xdr:rowOff>
    </xdr:from>
    <xdr:to>
      <xdr:col>24</xdr:col>
      <xdr:colOff>114300</xdr:colOff>
      <xdr:row>35</xdr:row>
      <xdr:rowOff>25505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2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143282</xdr:rowOff>
    </xdr:from>
    <xdr:to>
      <xdr:col>19</xdr:col>
      <xdr:colOff>177800</xdr:colOff>
      <xdr:row>31</xdr:row>
      <xdr:rowOff>148604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458232"/>
          <a:ext cx="889000" cy="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45760</xdr:rowOff>
    </xdr:from>
    <xdr:to>
      <xdr:col>20</xdr:col>
      <xdr:colOff>38100</xdr:colOff>
      <xdr:row>35</xdr:row>
      <xdr:rowOff>147360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138487</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139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148604</xdr:rowOff>
    </xdr:from>
    <xdr:to>
      <xdr:col>15</xdr:col>
      <xdr:colOff>50800</xdr:colOff>
      <xdr:row>32</xdr:row>
      <xdr:rowOff>58449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463554"/>
          <a:ext cx="889000" cy="8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60989</xdr:rowOff>
    </xdr:from>
    <xdr:to>
      <xdr:col>15</xdr:col>
      <xdr:colOff>101600</xdr:colOff>
      <xdr:row>35</xdr:row>
      <xdr:rowOff>162589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61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153716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154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58449</xdr:rowOff>
    </xdr:from>
    <xdr:to>
      <xdr:col>10</xdr:col>
      <xdr:colOff>114300</xdr:colOff>
      <xdr:row>32</xdr:row>
      <xdr:rowOff>138230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544849"/>
          <a:ext cx="889000" cy="79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96335</xdr:rowOff>
    </xdr:from>
    <xdr:to>
      <xdr:col>10</xdr:col>
      <xdr:colOff>165100</xdr:colOff>
      <xdr:row>36</xdr:row>
      <xdr:rowOff>26485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97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17612</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189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155325</xdr:rowOff>
    </xdr:from>
    <xdr:to>
      <xdr:col>6</xdr:col>
      <xdr:colOff>38100</xdr:colOff>
      <xdr:row>36</xdr:row>
      <xdr:rowOff>85475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5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76602</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248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86636</xdr:rowOff>
    </xdr:from>
    <xdr:to>
      <xdr:col>24</xdr:col>
      <xdr:colOff>114300</xdr:colOff>
      <xdr:row>31</xdr:row>
      <xdr:rowOff>16786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2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39663</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183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92482</xdr:rowOff>
    </xdr:from>
    <xdr:to>
      <xdr:col>20</xdr:col>
      <xdr:colOff>38100</xdr:colOff>
      <xdr:row>32</xdr:row>
      <xdr:rowOff>22632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40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39159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182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97804</xdr:rowOff>
    </xdr:from>
    <xdr:to>
      <xdr:col>15</xdr:col>
      <xdr:colOff>101600</xdr:colOff>
      <xdr:row>32</xdr:row>
      <xdr:rowOff>27954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41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44481</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187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7649</xdr:rowOff>
    </xdr:from>
    <xdr:to>
      <xdr:col>10</xdr:col>
      <xdr:colOff>165100</xdr:colOff>
      <xdr:row>32</xdr:row>
      <xdr:rowOff>109249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49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125776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269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87430</xdr:rowOff>
    </xdr:from>
    <xdr:to>
      <xdr:col>6</xdr:col>
      <xdr:colOff>38100</xdr:colOff>
      <xdr:row>33</xdr:row>
      <xdr:rowOff>17580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57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34107</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34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131931</xdr:rowOff>
    </xdr:from>
    <xdr:to>
      <xdr:col>24</xdr:col>
      <xdr:colOff>62865</xdr:colOff>
      <xdr:row>58</xdr:row>
      <xdr:rowOff>141816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4431"/>
          <a:ext cx="1270" cy="1381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145643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8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141816</xdr:rowOff>
    </xdr:from>
    <xdr:to>
      <xdr:col>24</xdr:col>
      <xdr:colOff>152400</xdr:colOff>
      <xdr:row>58</xdr:row>
      <xdr:rowOff>141816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85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78608</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9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131931</xdr:rowOff>
    </xdr:from>
    <xdr:to>
      <xdr:col>24</xdr:col>
      <xdr:colOff>152400</xdr:colOff>
      <xdr:row>50</xdr:row>
      <xdr:rowOff>131931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4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21561</xdr:rowOff>
    </xdr:from>
    <xdr:to>
      <xdr:col>24</xdr:col>
      <xdr:colOff>63500</xdr:colOff>
      <xdr:row>58</xdr:row>
      <xdr:rowOff>38440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65661"/>
          <a:ext cx="838200" cy="1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127701</xdr:rowOff>
    </xdr:from>
    <xdr:ext cx="599010"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28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104824</xdr:rowOff>
    </xdr:from>
    <xdr:to>
      <xdr:col>24</xdr:col>
      <xdr:colOff>114300</xdr:colOff>
      <xdr:row>58</xdr:row>
      <xdr:rowOff>34974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877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22757</xdr:rowOff>
    </xdr:from>
    <xdr:to>
      <xdr:col>19</xdr:col>
      <xdr:colOff>177800</xdr:colOff>
      <xdr:row>58</xdr:row>
      <xdr:rowOff>38440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66857"/>
          <a:ext cx="889000" cy="1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127393</xdr:rowOff>
    </xdr:from>
    <xdr:to>
      <xdr:col>20</xdr:col>
      <xdr:colOff>38100</xdr:colOff>
      <xdr:row>58</xdr:row>
      <xdr:rowOff>57543</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74070</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497795" y="967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22757</xdr:rowOff>
    </xdr:from>
    <xdr:to>
      <xdr:col>15</xdr:col>
      <xdr:colOff>50800</xdr:colOff>
      <xdr:row>58</xdr:row>
      <xdr:rowOff>45869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66857"/>
          <a:ext cx="889000" cy="2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152412</xdr:rowOff>
    </xdr:from>
    <xdr:to>
      <xdr:col>15</xdr:col>
      <xdr:colOff>101600</xdr:colOff>
      <xdr:row>58</xdr:row>
      <xdr:rowOff>82562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2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73689</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08795" y="10017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40587</xdr:rowOff>
    </xdr:from>
    <xdr:to>
      <xdr:col>10</xdr:col>
      <xdr:colOff>114300</xdr:colOff>
      <xdr:row>58</xdr:row>
      <xdr:rowOff>45869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a:off x="1130300" y="9984687"/>
          <a:ext cx="889000" cy="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5188</xdr:rowOff>
    </xdr:from>
    <xdr:to>
      <xdr:col>10</xdr:col>
      <xdr:colOff>165100</xdr:colOff>
      <xdr:row>58</xdr:row>
      <xdr:rowOff>106788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9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97915</xdr:rowOff>
    </xdr:from>
    <xdr:ext cx="59901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19795" y="1004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28942</xdr:rowOff>
    </xdr:from>
    <xdr:to>
      <xdr:col>6</xdr:col>
      <xdr:colOff>38100</xdr:colOff>
      <xdr:row>58</xdr:row>
      <xdr:rowOff>130542</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121669</xdr:rowOff>
    </xdr:from>
    <xdr:ext cx="59901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30795" y="10065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142211</xdr:rowOff>
    </xdr:from>
    <xdr:to>
      <xdr:col>24</xdr:col>
      <xdr:colOff>114300</xdr:colOff>
      <xdr:row>58</xdr:row>
      <xdr:rowOff>72361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1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83250</xdr:rowOff>
    </xdr:from>
    <xdr:ext cx="599010"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855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159090</xdr:rowOff>
    </xdr:from>
    <xdr:to>
      <xdr:col>20</xdr:col>
      <xdr:colOff>38100</xdr:colOff>
      <xdr:row>58</xdr:row>
      <xdr:rowOff>89240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3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80367</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497795" y="10024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143407</xdr:rowOff>
    </xdr:from>
    <xdr:to>
      <xdr:col>15</xdr:col>
      <xdr:colOff>101600</xdr:colOff>
      <xdr:row>58</xdr:row>
      <xdr:rowOff>73557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90084</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08795" y="9691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166519</xdr:rowOff>
    </xdr:from>
    <xdr:to>
      <xdr:col>10</xdr:col>
      <xdr:colOff>165100</xdr:colOff>
      <xdr:row>58</xdr:row>
      <xdr:rowOff>96669</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3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113196</xdr:rowOff>
    </xdr:from>
    <xdr:ext cx="599010"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19795" y="9714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161237</xdr:rowOff>
    </xdr:from>
    <xdr:to>
      <xdr:col>6</xdr:col>
      <xdr:colOff>38100</xdr:colOff>
      <xdr:row>58</xdr:row>
      <xdr:rowOff>91387</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3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107914</xdr:rowOff>
    </xdr:from>
    <xdr:ext cx="599010"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30795" y="970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4" name="テキスト ボックス 173">
          <a:extLst>
            <a:ext uri="{FF2B5EF4-FFF2-40B4-BE49-F238E27FC236}">
              <a16:creationId xmlns:a16="http://schemas.microsoft.com/office/drawing/2014/main" id="{00000000-0008-0000-0600-0000AE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維持補修費グラフ枠">
          <a:extLst>
            <a:ext uri="{FF2B5EF4-FFF2-40B4-BE49-F238E27FC236}">
              <a16:creationId xmlns:a16="http://schemas.microsoft.com/office/drawing/2014/main" id="{00000000-0008-0000-06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57534</xdr:rowOff>
    </xdr:from>
    <xdr:to>
      <xdr:col>24</xdr:col>
      <xdr:colOff>62865</xdr:colOff>
      <xdr:row>79</xdr:row>
      <xdr:rowOff>48816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4633595" y="12230484"/>
          <a:ext cx="1270" cy="1362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52643</xdr:rowOff>
    </xdr:from>
    <xdr:ext cx="469744" cy="259045"/>
    <xdr:sp macro="" textlink="">
      <xdr:nvSpPr>
        <xdr:cNvPr id="177" name="維持補修費最小値テキスト">
          <a:extLst>
            <a:ext uri="{FF2B5EF4-FFF2-40B4-BE49-F238E27FC236}">
              <a16:creationId xmlns:a16="http://schemas.microsoft.com/office/drawing/2014/main" id="{00000000-0008-0000-0600-0000B1000000}"/>
            </a:ext>
          </a:extLst>
        </xdr:cNvPr>
        <xdr:cNvSpPr txBox="1"/>
      </xdr:nvSpPr>
      <xdr:spPr>
        <a:xfrm>
          <a:off x="4686300" y="13597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48816</xdr:rowOff>
    </xdr:from>
    <xdr:to>
      <xdr:col>24</xdr:col>
      <xdr:colOff>152400</xdr:colOff>
      <xdr:row>79</xdr:row>
      <xdr:rowOff>48816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3593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4211</xdr:rowOff>
    </xdr:from>
    <xdr:ext cx="534377" cy="259045"/>
    <xdr:sp macro="" textlink="">
      <xdr:nvSpPr>
        <xdr:cNvPr id="179" name="維持補修費最大値テキスト">
          <a:extLst>
            <a:ext uri="{FF2B5EF4-FFF2-40B4-BE49-F238E27FC236}">
              <a16:creationId xmlns:a16="http://schemas.microsoft.com/office/drawing/2014/main" id="{00000000-0008-0000-0600-0000B3000000}"/>
            </a:ext>
          </a:extLst>
        </xdr:cNvPr>
        <xdr:cNvSpPr txBox="1"/>
      </xdr:nvSpPr>
      <xdr:spPr>
        <a:xfrm>
          <a:off x="4686300" y="1200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57534</xdr:rowOff>
    </xdr:from>
    <xdr:to>
      <xdr:col>24</xdr:col>
      <xdr:colOff>152400</xdr:colOff>
      <xdr:row>71</xdr:row>
      <xdr:rowOff>57534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4546600" y="12230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99368</xdr:rowOff>
    </xdr:from>
    <xdr:to>
      <xdr:col>24</xdr:col>
      <xdr:colOff>63500</xdr:colOff>
      <xdr:row>74</xdr:row>
      <xdr:rowOff>75202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3797300" y="12272318"/>
          <a:ext cx="838200" cy="49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142667</xdr:rowOff>
    </xdr:from>
    <xdr:ext cx="534377" cy="259045"/>
    <xdr:sp macro="" textlink="">
      <xdr:nvSpPr>
        <xdr:cNvPr id="182" name="維持補修費平均値テキスト">
          <a:extLst>
            <a:ext uri="{FF2B5EF4-FFF2-40B4-BE49-F238E27FC236}">
              <a16:creationId xmlns:a16="http://schemas.microsoft.com/office/drawing/2014/main" id="{00000000-0008-0000-0600-0000B6000000}"/>
            </a:ext>
          </a:extLst>
        </xdr:cNvPr>
        <xdr:cNvSpPr txBox="1"/>
      </xdr:nvSpPr>
      <xdr:spPr>
        <a:xfrm>
          <a:off x="4686300" y="13001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164240</xdr:rowOff>
    </xdr:from>
    <xdr:to>
      <xdr:col>24</xdr:col>
      <xdr:colOff>114300</xdr:colOff>
      <xdr:row>76</xdr:row>
      <xdr:rowOff>94390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4584700" y="1302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83170</xdr:rowOff>
    </xdr:from>
    <xdr:to>
      <xdr:col>19</xdr:col>
      <xdr:colOff>177800</xdr:colOff>
      <xdr:row>74</xdr:row>
      <xdr:rowOff>75202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908300" y="12599020"/>
          <a:ext cx="889000" cy="16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89585</xdr:rowOff>
    </xdr:from>
    <xdr:to>
      <xdr:col>20</xdr:col>
      <xdr:colOff>38100</xdr:colOff>
      <xdr:row>77</xdr:row>
      <xdr:rowOff>19735</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3746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10862</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530111" y="13212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83170</xdr:rowOff>
    </xdr:from>
    <xdr:to>
      <xdr:col>15</xdr:col>
      <xdr:colOff>50800</xdr:colOff>
      <xdr:row>75</xdr:row>
      <xdr:rowOff>156127</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2019300" y="12599020"/>
          <a:ext cx="889000" cy="41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72180</xdr:rowOff>
    </xdr:from>
    <xdr:to>
      <xdr:col>15</xdr:col>
      <xdr:colOff>101600</xdr:colOff>
      <xdr:row>77</xdr:row>
      <xdr:rowOff>2330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2857500" y="1310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164907</xdr:rowOff>
    </xdr:from>
    <xdr:ext cx="534377"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641111" y="1319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24878</xdr:rowOff>
    </xdr:from>
    <xdr:to>
      <xdr:col>10</xdr:col>
      <xdr:colOff>114300</xdr:colOff>
      <xdr:row>75</xdr:row>
      <xdr:rowOff>156127</xdr:rowOff>
    </xdr:to>
    <xdr:cxnSp macro="">
      <xdr:nvCxnSpPr>
        <xdr:cNvPr id="190" name="直線コネクタ 189">
          <a:extLst>
            <a:ext uri="{FF2B5EF4-FFF2-40B4-BE49-F238E27FC236}">
              <a16:creationId xmlns:a16="http://schemas.microsoft.com/office/drawing/2014/main" id="{00000000-0008-0000-0600-0000BE000000}"/>
            </a:ext>
          </a:extLst>
        </xdr:cNvPr>
        <xdr:cNvCxnSpPr/>
      </xdr:nvCxnSpPr>
      <xdr:spPr>
        <a:xfrm>
          <a:off x="1130300" y="12883628"/>
          <a:ext cx="889000" cy="13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104673</xdr:rowOff>
    </xdr:from>
    <xdr:to>
      <xdr:col>10</xdr:col>
      <xdr:colOff>165100</xdr:colOff>
      <xdr:row>77</xdr:row>
      <xdr:rowOff>34823</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968500" y="13134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25950</xdr:rowOff>
    </xdr:from>
    <xdr:ext cx="534377"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752111" y="1322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17545</xdr:rowOff>
    </xdr:from>
    <xdr:to>
      <xdr:col>6</xdr:col>
      <xdr:colOff>38100</xdr:colOff>
      <xdr:row>77</xdr:row>
      <xdr:rowOff>119145</xdr:rowOff>
    </xdr:to>
    <xdr:sp macro="" textlink="">
      <xdr:nvSpPr>
        <xdr:cNvPr id="193" name="フローチャート: 判断 192">
          <a:extLst>
            <a:ext uri="{FF2B5EF4-FFF2-40B4-BE49-F238E27FC236}">
              <a16:creationId xmlns:a16="http://schemas.microsoft.com/office/drawing/2014/main" id="{00000000-0008-0000-0600-0000C1000000}"/>
            </a:ext>
          </a:extLst>
        </xdr:cNvPr>
        <xdr:cNvSpPr/>
      </xdr:nvSpPr>
      <xdr:spPr>
        <a:xfrm>
          <a:off x="1079500" y="1321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110272</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863111" y="1331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48568</xdr:rowOff>
    </xdr:from>
    <xdr:to>
      <xdr:col>24</xdr:col>
      <xdr:colOff>114300</xdr:colOff>
      <xdr:row>71</xdr:row>
      <xdr:rowOff>150168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4584700" y="1222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134945</xdr:rowOff>
    </xdr:from>
    <xdr:ext cx="534377" cy="259045"/>
    <xdr:sp macro="" textlink="">
      <xdr:nvSpPr>
        <xdr:cNvPr id="201" name="維持補修費該当値テキスト">
          <a:extLst>
            <a:ext uri="{FF2B5EF4-FFF2-40B4-BE49-F238E27FC236}">
              <a16:creationId xmlns:a16="http://schemas.microsoft.com/office/drawing/2014/main" id="{00000000-0008-0000-0600-0000C9000000}"/>
            </a:ext>
          </a:extLst>
        </xdr:cNvPr>
        <xdr:cNvSpPr txBox="1"/>
      </xdr:nvSpPr>
      <xdr:spPr>
        <a:xfrm>
          <a:off x="4686300" y="12136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24402</xdr:rowOff>
    </xdr:from>
    <xdr:to>
      <xdr:col>20</xdr:col>
      <xdr:colOff>38100</xdr:colOff>
      <xdr:row>74</xdr:row>
      <xdr:rowOff>126002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3746500" y="1271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72</xdr:row>
      <xdr:rowOff>142529</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3530111" y="12486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32370</xdr:rowOff>
    </xdr:from>
    <xdr:to>
      <xdr:col>15</xdr:col>
      <xdr:colOff>101600</xdr:colOff>
      <xdr:row>73</xdr:row>
      <xdr:rowOff>133970</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2857500" y="1254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71</xdr:row>
      <xdr:rowOff>150497</xdr:rowOff>
    </xdr:from>
    <xdr:ext cx="534377"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2641111" y="1232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105327</xdr:rowOff>
    </xdr:from>
    <xdr:to>
      <xdr:col>10</xdr:col>
      <xdr:colOff>165100</xdr:colOff>
      <xdr:row>76</xdr:row>
      <xdr:rowOff>35477</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968500" y="1296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52004</xdr:rowOff>
    </xdr:from>
    <xdr:ext cx="534377"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1752111" y="1273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145528</xdr:rowOff>
    </xdr:from>
    <xdr:to>
      <xdr:col>6</xdr:col>
      <xdr:colOff>38100</xdr:colOff>
      <xdr:row>75</xdr:row>
      <xdr:rowOff>75678</xdr:rowOff>
    </xdr:to>
    <xdr:sp macro="" textlink="">
      <xdr:nvSpPr>
        <xdr:cNvPr id="208" name="楕円 207">
          <a:extLst>
            <a:ext uri="{FF2B5EF4-FFF2-40B4-BE49-F238E27FC236}">
              <a16:creationId xmlns:a16="http://schemas.microsoft.com/office/drawing/2014/main" id="{00000000-0008-0000-0600-0000D0000000}"/>
            </a:ext>
          </a:extLst>
        </xdr:cNvPr>
        <xdr:cNvSpPr/>
      </xdr:nvSpPr>
      <xdr:spPr>
        <a:xfrm>
          <a:off x="1079500" y="1283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92205</xdr:rowOff>
    </xdr:from>
    <xdr:ext cx="534377"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863111" y="12608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6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扶助費グラフ枠">
          <a:extLst>
            <a:ext uri="{FF2B5EF4-FFF2-40B4-BE49-F238E27FC236}">
              <a16:creationId xmlns:a16="http://schemas.microsoft.com/office/drawing/2014/main" id="{00000000-0008-0000-06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27108</xdr:rowOff>
    </xdr:from>
    <xdr:to>
      <xdr:col>24</xdr:col>
      <xdr:colOff>62865</xdr:colOff>
      <xdr:row>98</xdr:row>
      <xdr:rowOff>84531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4633595" y="15629058"/>
          <a:ext cx="1270" cy="1257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88358</xdr:rowOff>
    </xdr:from>
    <xdr:ext cx="534377" cy="259045"/>
    <xdr:sp macro="" textlink="">
      <xdr:nvSpPr>
        <xdr:cNvPr id="237" name="扶助費最小値テキスト">
          <a:extLst>
            <a:ext uri="{FF2B5EF4-FFF2-40B4-BE49-F238E27FC236}">
              <a16:creationId xmlns:a16="http://schemas.microsoft.com/office/drawing/2014/main" id="{00000000-0008-0000-0600-0000ED000000}"/>
            </a:ext>
          </a:extLst>
        </xdr:cNvPr>
        <xdr:cNvSpPr txBox="1"/>
      </xdr:nvSpPr>
      <xdr:spPr>
        <a:xfrm>
          <a:off x="4686300" y="1689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84531</xdr:rowOff>
    </xdr:from>
    <xdr:to>
      <xdr:col>24</xdr:col>
      <xdr:colOff>152400</xdr:colOff>
      <xdr:row>98</xdr:row>
      <xdr:rowOff>84531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6886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145235</xdr:rowOff>
    </xdr:from>
    <xdr:ext cx="599010" cy="259045"/>
    <xdr:sp macro="" textlink="">
      <xdr:nvSpPr>
        <xdr:cNvPr id="239" name="扶助費最大値テキスト">
          <a:extLst>
            <a:ext uri="{FF2B5EF4-FFF2-40B4-BE49-F238E27FC236}">
              <a16:creationId xmlns:a16="http://schemas.microsoft.com/office/drawing/2014/main" id="{00000000-0008-0000-0600-0000EF000000}"/>
            </a:ext>
          </a:extLst>
        </xdr:cNvPr>
        <xdr:cNvSpPr txBox="1"/>
      </xdr:nvSpPr>
      <xdr:spPr>
        <a:xfrm>
          <a:off x="4686300" y="15404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27108</xdr:rowOff>
    </xdr:from>
    <xdr:to>
      <xdr:col>24</xdr:col>
      <xdr:colOff>152400</xdr:colOff>
      <xdr:row>91</xdr:row>
      <xdr:rowOff>27108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4546600" y="15629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159610</xdr:rowOff>
    </xdr:from>
    <xdr:to>
      <xdr:col>24</xdr:col>
      <xdr:colOff>63500</xdr:colOff>
      <xdr:row>92</xdr:row>
      <xdr:rowOff>71937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3797300" y="15761560"/>
          <a:ext cx="838200" cy="83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52326</xdr:rowOff>
    </xdr:from>
    <xdr:ext cx="599010" cy="259045"/>
    <xdr:sp macro="" textlink="">
      <xdr:nvSpPr>
        <xdr:cNvPr id="242" name="扶助費平均値テキスト">
          <a:extLst>
            <a:ext uri="{FF2B5EF4-FFF2-40B4-BE49-F238E27FC236}">
              <a16:creationId xmlns:a16="http://schemas.microsoft.com/office/drawing/2014/main" id="{00000000-0008-0000-0600-0000F2000000}"/>
            </a:ext>
          </a:extLst>
        </xdr:cNvPr>
        <xdr:cNvSpPr txBox="1"/>
      </xdr:nvSpPr>
      <xdr:spPr>
        <a:xfrm>
          <a:off x="4686300" y="161686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73899</xdr:rowOff>
    </xdr:from>
    <xdr:to>
      <xdr:col>24</xdr:col>
      <xdr:colOff>114300</xdr:colOff>
      <xdr:row>95</xdr:row>
      <xdr:rowOff>4049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4584700" y="1619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159610</xdr:rowOff>
    </xdr:from>
    <xdr:to>
      <xdr:col>19</xdr:col>
      <xdr:colOff>177800</xdr:colOff>
      <xdr:row>92</xdr:row>
      <xdr:rowOff>120824</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908300" y="15761560"/>
          <a:ext cx="889000" cy="13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112370</xdr:rowOff>
    </xdr:from>
    <xdr:to>
      <xdr:col>20</xdr:col>
      <xdr:colOff>38100</xdr:colOff>
      <xdr:row>95</xdr:row>
      <xdr:rowOff>42520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3746500" y="1622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33647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497795" y="16321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82593</xdr:rowOff>
    </xdr:from>
    <xdr:to>
      <xdr:col>15</xdr:col>
      <xdr:colOff>50800</xdr:colOff>
      <xdr:row>92</xdr:row>
      <xdr:rowOff>120824</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a:off x="2019300" y="15684543"/>
          <a:ext cx="889000" cy="209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35320</xdr:rowOff>
    </xdr:from>
    <xdr:to>
      <xdr:col>15</xdr:col>
      <xdr:colOff>101600</xdr:colOff>
      <xdr:row>95</xdr:row>
      <xdr:rowOff>136920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2857500" y="1632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128047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641111" y="16415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82593</xdr:rowOff>
    </xdr:from>
    <xdr:to>
      <xdr:col>10</xdr:col>
      <xdr:colOff>114300</xdr:colOff>
      <xdr:row>93</xdr:row>
      <xdr:rowOff>91171</xdr:rowOff>
    </xdr:to>
    <xdr:cxnSp macro="">
      <xdr:nvCxnSpPr>
        <xdr:cNvPr id="250" name="直線コネクタ 249">
          <a:extLst>
            <a:ext uri="{FF2B5EF4-FFF2-40B4-BE49-F238E27FC236}">
              <a16:creationId xmlns:a16="http://schemas.microsoft.com/office/drawing/2014/main" id="{00000000-0008-0000-0600-0000FA000000}"/>
            </a:ext>
          </a:extLst>
        </xdr:cNvPr>
        <xdr:cNvCxnSpPr/>
      </xdr:nvCxnSpPr>
      <xdr:spPr>
        <a:xfrm flipV="1">
          <a:off x="1130300" y="15684543"/>
          <a:ext cx="889000" cy="351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95627</xdr:rowOff>
    </xdr:from>
    <xdr:to>
      <xdr:col>10</xdr:col>
      <xdr:colOff>165100</xdr:colOff>
      <xdr:row>95</xdr:row>
      <xdr:rowOff>25777</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968500" y="16211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16904</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719795" y="1630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5624</xdr:rowOff>
    </xdr:from>
    <xdr:to>
      <xdr:col>6</xdr:col>
      <xdr:colOff>38100</xdr:colOff>
      <xdr:row>96</xdr:row>
      <xdr:rowOff>107224</xdr:rowOff>
    </xdr:to>
    <xdr:sp macro="" textlink="">
      <xdr:nvSpPr>
        <xdr:cNvPr id="253" name="フローチャート: 判断 252">
          <a:extLst>
            <a:ext uri="{FF2B5EF4-FFF2-40B4-BE49-F238E27FC236}">
              <a16:creationId xmlns:a16="http://schemas.microsoft.com/office/drawing/2014/main" id="{00000000-0008-0000-0600-0000FD000000}"/>
            </a:ext>
          </a:extLst>
        </xdr:cNvPr>
        <xdr:cNvSpPr/>
      </xdr:nvSpPr>
      <xdr:spPr>
        <a:xfrm>
          <a:off x="1079500" y="1646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98351</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863111" y="1655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21137</xdr:rowOff>
    </xdr:from>
    <xdr:to>
      <xdr:col>24</xdr:col>
      <xdr:colOff>114300</xdr:colOff>
      <xdr:row>92</xdr:row>
      <xdr:rowOff>122737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4584700" y="157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44014</xdr:rowOff>
    </xdr:from>
    <xdr:ext cx="599010" cy="259045"/>
    <xdr:sp macro="" textlink="">
      <xdr:nvSpPr>
        <xdr:cNvPr id="261" name="扶助費該当値テキスト">
          <a:extLst>
            <a:ext uri="{FF2B5EF4-FFF2-40B4-BE49-F238E27FC236}">
              <a16:creationId xmlns:a16="http://schemas.microsoft.com/office/drawing/2014/main" id="{00000000-0008-0000-0600-000005010000}"/>
            </a:ext>
          </a:extLst>
        </xdr:cNvPr>
        <xdr:cNvSpPr txBox="1"/>
      </xdr:nvSpPr>
      <xdr:spPr>
        <a:xfrm>
          <a:off x="4686300" y="1564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108810</xdr:rowOff>
    </xdr:from>
    <xdr:to>
      <xdr:col>20</xdr:col>
      <xdr:colOff>38100</xdr:colOff>
      <xdr:row>92</xdr:row>
      <xdr:rowOff>38960</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3746500" y="1571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55487</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3497795" y="15485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70024</xdr:rowOff>
    </xdr:from>
    <xdr:to>
      <xdr:col>15</xdr:col>
      <xdr:colOff>101600</xdr:colOff>
      <xdr:row>93</xdr:row>
      <xdr:rowOff>174</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2857500" y="1584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16701</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2608795" y="1561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31793</xdr:rowOff>
    </xdr:from>
    <xdr:to>
      <xdr:col>10</xdr:col>
      <xdr:colOff>165100</xdr:colOff>
      <xdr:row>91</xdr:row>
      <xdr:rowOff>133393</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968500" y="1563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89</xdr:row>
      <xdr:rowOff>149920</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1719795" y="15408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40371</xdr:rowOff>
    </xdr:from>
    <xdr:to>
      <xdr:col>6</xdr:col>
      <xdr:colOff>38100</xdr:colOff>
      <xdr:row>93</xdr:row>
      <xdr:rowOff>141971</xdr:rowOff>
    </xdr:to>
    <xdr:sp macro="" textlink="">
      <xdr:nvSpPr>
        <xdr:cNvPr id="268" name="楕円 267">
          <a:extLst>
            <a:ext uri="{FF2B5EF4-FFF2-40B4-BE49-F238E27FC236}">
              <a16:creationId xmlns:a16="http://schemas.microsoft.com/office/drawing/2014/main" id="{00000000-0008-0000-0600-00000C010000}"/>
            </a:ext>
          </a:extLst>
        </xdr:cNvPr>
        <xdr:cNvSpPr/>
      </xdr:nvSpPr>
      <xdr:spPr>
        <a:xfrm>
          <a:off x="1079500" y="1598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158498</xdr:rowOff>
    </xdr:from>
    <xdr:ext cx="599010"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830795" y="15760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6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136522</xdr:rowOff>
    </xdr:from>
    <xdr:to>
      <xdr:col>54</xdr:col>
      <xdr:colOff>189865</xdr:colOff>
      <xdr:row>39</xdr:row>
      <xdr:rowOff>8465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280022"/>
          <a:ext cx="1270" cy="1414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12292</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6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8465</xdr:rowOff>
    </xdr:from>
    <xdr:to>
      <xdr:col>55</xdr:col>
      <xdr:colOff>88900</xdr:colOff>
      <xdr:row>39</xdr:row>
      <xdr:rowOff>8465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69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83199</xdr:rowOff>
    </xdr:from>
    <xdr:ext cx="599010"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055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136522</xdr:rowOff>
    </xdr:from>
    <xdr:to>
      <xdr:col>55</xdr:col>
      <xdr:colOff>88900</xdr:colOff>
      <xdr:row>30</xdr:row>
      <xdr:rowOff>136522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280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136522</xdr:rowOff>
    </xdr:from>
    <xdr:to>
      <xdr:col>55</xdr:col>
      <xdr:colOff>0</xdr:colOff>
      <xdr:row>32</xdr:row>
      <xdr:rowOff>70041</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9639300" y="5280022"/>
          <a:ext cx="838200" cy="27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59340</xdr:rowOff>
    </xdr:from>
    <xdr:ext cx="599010"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231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80913</xdr:rowOff>
    </xdr:from>
    <xdr:to>
      <xdr:col>55</xdr:col>
      <xdr:colOff>50800</xdr:colOff>
      <xdr:row>37</xdr:row>
      <xdr:rowOff>11063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25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70041</xdr:rowOff>
    </xdr:from>
    <xdr:to>
      <xdr:col>50</xdr:col>
      <xdr:colOff>114300</xdr:colOff>
      <xdr:row>34</xdr:row>
      <xdr:rowOff>92023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8750300" y="5556441"/>
          <a:ext cx="889000" cy="364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122020</xdr:rowOff>
    </xdr:from>
    <xdr:to>
      <xdr:col>50</xdr:col>
      <xdr:colOff>165100</xdr:colOff>
      <xdr:row>37</xdr:row>
      <xdr:rowOff>52170</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29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43297</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39795" y="638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134287</xdr:rowOff>
    </xdr:from>
    <xdr:to>
      <xdr:col>45</xdr:col>
      <xdr:colOff>177800</xdr:colOff>
      <xdr:row>34</xdr:row>
      <xdr:rowOff>92023</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7861300" y="5620687"/>
          <a:ext cx="889000" cy="300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134565</xdr:rowOff>
    </xdr:from>
    <xdr:to>
      <xdr:col>46</xdr:col>
      <xdr:colOff>38100</xdr:colOff>
      <xdr:row>37</xdr:row>
      <xdr:rowOff>64715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306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55842</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50795" y="6399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77178</xdr:rowOff>
    </xdr:from>
    <xdr:to>
      <xdr:col>41</xdr:col>
      <xdr:colOff>50800</xdr:colOff>
      <xdr:row>32</xdr:row>
      <xdr:rowOff>134287</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a:off x="6972300" y="5220678"/>
          <a:ext cx="889000" cy="40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20023</xdr:rowOff>
    </xdr:from>
    <xdr:to>
      <xdr:col>41</xdr:col>
      <xdr:colOff>101600</xdr:colOff>
      <xdr:row>37</xdr:row>
      <xdr:rowOff>121623</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6363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112750</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456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105094</xdr:rowOff>
    </xdr:from>
    <xdr:to>
      <xdr:col>36</xdr:col>
      <xdr:colOff>165100</xdr:colOff>
      <xdr:row>35</xdr:row>
      <xdr:rowOff>35244</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593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26371</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6027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85722</xdr:rowOff>
    </xdr:from>
    <xdr:to>
      <xdr:col>55</xdr:col>
      <xdr:colOff>50800</xdr:colOff>
      <xdr:row>31</xdr:row>
      <xdr:rowOff>15872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522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38749</xdr:rowOff>
    </xdr:from>
    <xdr:ext cx="599010"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5182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19241</xdr:rowOff>
    </xdr:from>
    <xdr:to>
      <xdr:col>50</xdr:col>
      <xdr:colOff>165100</xdr:colOff>
      <xdr:row>32</xdr:row>
      <xdr:rowOff>120841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550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137368</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39795" y="5280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41223</xdr:rowOff>
    </xdr:from>
    <xdr:to>
      <xdr:col>46</xdr:col>
      <xdr:colOff>38100</xdr:colOff>
      <xdr:row>34</xdr:row>
      <xdr:rowOff>142823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587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159350</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50795" y="5645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83487</xdr:rowOff>
    </xdr:from>
    <xdr:to>
      <xdr:col>41</xdr:col>
      <xdr:colOff>101600</xdr:colOff>
      <xdr:row>33</xdr:row>
      <xdr:rowOff>13637</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556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30164</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61795" y="5345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26378</xdr:rowOff>
    </xdr:from>
    <xdr:to>
      <xdr:col>36</xdr:col>
      <xdr:colOff>165100</xdr:colOff>
      <xdr:row>30</xdr:row>
      <xdr:rowOff>127978</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516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144505</xdr:rowOff>
    </xdr:from>
    <xdr:ext cx="599010"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672795" y="4945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0" name="普通建設事業費グラフ枠">
          <a:extLst>
            <a:ext uri="{FF2B5EF4-FFF2-40B4-BE49-F238E27FC236}">
              <a16:creationId xmlns:a16="http://schemas.microsoft.com/office/drawing/2014/main" id="{00000000-0008-0000-0600-00005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104284</xdr:rowOff>
    </xdr:from>
    <xdr:to>
      <xdr:col>54</xdr:col>
      <xdr:colOff>189865</xdr:colOff>
      <xdr:row>58</xdr:row>
      <xdr:rowOff>153723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10475595" y="8505334"/>
          <a:ext cx="1270" cy="1592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157550</xdr:rowOff>
    </xdr:from>
    <xdr:ext cx="534377" cy="259045"/>
    <xdr:sp macro="" textlink="">
      <xdr:nvSpPr>
        <xdr:cNvPr id="352" name="普通建設事業費最小値テキスト">
          <a:extLst>
            <a:ext uri="{FF2B5EF4-FFF2-40B4-BE49-F238E27FC236}">
              <a16:creationId xmlns:a16="http://schemas.microsoft.com/office/drawing/2014/main" id="{00000000-0008-0000-0600-000060010000}"/>
            </a:ext>
          </a:extLst>
        </xdr:cNvPr>
        <xdr:cNvSpPr txBox="1"/>
      </xdr:nvSpPr>
      <xdr:spPr>
        <a:xfrm>
          <a:off x="10528300" y="1010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153723</xdr:rowOff>
    </xdr:from>
    <xdr:to>
      <xdr:col>55</xdr:col>
      <xdr:colOff>88900</xdr:colOff>
      <xdr:row>58</xdr:row>
      <xdr:rowOff>153723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10097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50961</xdr:rowOff>
    </xdr:from>
    <xdr:ext cx="599010" cy="259045"/>
    <xdr:sp macro="" textlink="">
      <xdr:nvSpPr>
        <xdr:cNvPr id="354" name="普通建設事業費最大値テキスト">
          <a:extLst>
            <a:ext uri="{FF2B5EF4-FFF2-40B4-BE49-F238E27FC236}">
              <a16:creationId xmlns:a16="http://schemas.microsoft.com/office/drawing/2014/main" id="{00000000-0008-0000-0600-000062010000}"/>
            </a:ext>
          </a:extLst>
        </xdr:cNvPr>
        <xdr:cNvSpPr txBox="1"/>
      </xdr:nvSpPr>
      <xdr:spPr>
        <a:xfrm>
          <a:off x="10528300" y="828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104284</xdr:rowOff>
    </xdr:from>
    <xdr:to>
      <xdr:col>55</xdr:col>
      <xdr:colOff>88900</xdr:colOff>
      <xdr:row>49</xdr:row>
      <xdr:rowOff>104284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8505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49</xdr:row>
      <xdr:rowOff>104284</xdr:rowOff>
    </xdr:from>
    <xdr:to>
      <xdr:col>55</xdr:col>
      <xdr:colOff>0</xdr:colOff>
      <xdr:row>52</xdr:row>
      <xdr:rowOff>28241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9639300" y="8505334"/>
          <a:ext cx="838200" cy="43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7744</xdr:rowOff>
    </xdr:from>
    <xdr:ext cx="599010" cy="259045"/>
    <xdr:sp macro="" textlink="">
      <xdr:nvSpPr>
        <xdr:cNvPr id="357" name="普通建設事業費平均値テキスト">
          <a:extLst>
            <a:ext uri="{FF2B5EF4-FFF2-40B4-BE49-F238E27FC236}">
              <a16:creationId xmlns:a16="http://schemas.microsoft.com/office/drawing/2014/main" id="{00000000-0008-0000-0600-000065010000}"/>
            </a:ext>
          </a:extLst>
        </xdr:cNvPr>
        <xdr:cNvSpPr txBox="1"/>
      </xdr:nvSpPr>
      <xdr:spPr>
        <a:xfrm>
          <a:off x="10528300" y="96089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29317</xdr:rowOff>
    </xdr:from>
    <xdr:to>
      <xdr:col>55</xdr:col>
      <xdr:colOff>50800</xdr:colOff>
      <xdr:row>56</xdr:row>
      <xdr:rowOff>130917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10426700" y="963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28241</xdr:rowOff>
    </xdr:from>
    <xdr:to>
      <xdr:col>50</xdr:col>
      <xdr:colOff>114300</xdr:colOff>
      <xdr:row>54</xdr:row>
      <xdr:rowOff>129260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8750300" y="8943641"/>
          <a:ext cx="889000" cy="44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133052</xdr:rowOff>
    </xdr:from>
    <xdr:to>
      <xdr:col>50</xdr:col>
      <xdr:colOff>165100</xdr:colOff>
      <xdr:row>57</xdr:row>
      <xdr:rowOff>63202</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9588500" y="973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54329</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39795" y="982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129260</xdr:rowOff>
    </xdr:from>
    <xdr:to>
      <xdr:col>45</xdr:col>
      <xdr:colOff>177800</xdr:colOff>
      <xdr:row>57</xdr:row>
      <xdr:rowOff>45223</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7861300" y="9387560"/>
          <a:ext cx="889000" cy="43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157007</xdr:rowOff>
    </xdr:from>
    <xdr:to>
      <xdr:col>46</xdr:col>
      <xdr:colOff>38100</xdr:colOff>
      <xdr:row>57</xdr:row>
      <xdr:rowOff>87157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8699500" y="9758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78284</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450795" y="985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123130</xdr:rowOff>
    </xdr:from>
    <xdr:to>
      <xdr:col>41</xdr:col>
      <xdr:colOff>50800</xdr:colOff>
      <xdr:row>57</xdr:row>
      <xdr:rowOff>45223</xdr:rowOff>
    </xdr:to>
    <xdr:cxnSp macro="">
      <xdr:nvCxnSpPr>
        <xdr:cNvPr id="365" name="直線コネクタ 364">
          <a:extLst>
            <a:ext uri="{FF2B5EF4-FFF2-40B4-BE49-F238E27FC236}">
              <a16:creationId xmlns:a16="http://schemas.microsoft.com/office/drawing/2014/main" id="{00000000-0008-0000-0600-00006D010000}"/>
            </a:ext>
          </a:extLst>
        </xdr:cNvPr>
        <xdr:cNvCxnSpPr/>
      </xdr:nvCxnSpPr>
      <xdr:spPr>
        <a:xfrm>
          <a:off x="6972300" y="9724330"/>
          <a:ext cx="889000" cy="9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15941</xdr:rowOff>
    </xdr:from>
    <xdr:to>
      <xdr:col>41</xdr:col>
      <xdr:colOff>101600</xdr:colOff>
      <xdr:row>57</xdr:row>
      <xdr:rowOff>117541</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7810500" y="978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108668</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61795" y="9881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169556</xdr:rowOff>
    </xdr:from>
    <xdr:to>
      <xdr:col>36</xdr:col>
      <xdr:colOff>165100</xdr:colOff>
      <xdr:row>57</xdr:row>
      <xdr:rowOff>99706</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6921500" y="977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90833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672795" y="9863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49</xdr:row>
      <xdr:rowOff>53484</xdr:rowOff>
    </xdr:from>
    <xdr:to>
      <xdr:col>55</xdr:col>
      <xdr:colOff>50800</xdr:colOff>
      <xdr:row>49</xdr:row>
      <xdr:rowOff>155084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10426700" y="845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49</xdr:row>
      <xdr:rowOff>6511</xdr:rowOff>
    </xdr:from>
    <xdr:ext cx="599010" cy="259045"/>
    <xdr:sp macro="" textlink="">
      <xdr:nvSpPr>
        <xdr:cNvPr id="376" name="普通建設事業費該当値テキスト">
          <a:extLst>
            <a:ext uri="{FF2B5EF4-FFF2-40B4-BE49-F238E27FC236}">
              <a16:creationId xmlns:a16="http://schemas.microsoft.com/office/drawing/2014/main" id="{00000000-0008-0000-0600-000078010000}"/>
            </a:ext>
          </a:extLst>
        </xdr:cNvPr>
        <xdr:cNvSpPr txBox="1"/>
      </xdr:nvSpPr>
      <xdr:spPr>
        <a:xfrm>
          <a:off x="10528300" y="8407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148891</xdr:rowOff>
    </xdr:from>
    <xdr:to>
      <xdr:col>50</xdr:col>
      <xdr:colOff>165100</xdr:colOff>
      <xdr:row>52</xdr:row>
      <xdr:rowOff>79041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9588500" y="889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50</xdr:row>
      <xdr:rowOff>95568</xdr:rowOff>
    </xdr:from>
    <xdr:ext cx="599010"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9339795" y="8668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78460</xdr:rowOff>
    </xdr:from>
    <xdr:to>
      <xdr:col>46</xdr:col>
      <xdr:colOff>38100</xdr:colOff>
      <xdr:row>55</xdr:row>
      <xdr:rowOff>8610</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8699500" y="933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25137</xdr:rowOff>
    </xdr:from>
    <xdr:ext cx="599010"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8450795" y="9111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165873</xdr:rowOff>
    </xdr:from>
    <xdr:to>
      <xdr:col>41</xdr:col>
      <xdr:colOff>101600</xdr:colOff>
      <xdr:row>57</xdr:row>
      <xdr:rowOff>96023</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7810500" y="976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112550</xdr:rowOff>
    </xdr:from>
    <xdr:ext cx="599010"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7561795" y="9542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72330</xdr:rowOff>
    </xdr:from>
    <xdr:to>
      <xdr:col>36</xdr:col>
      <xdr:colOff>165100</xdr:colOff>
      <xdr:row>57</xdr:row>
      <xdr:rowOff>2480</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6921500" y="967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19007</xdr:rowOff>
    </xdr:from>
    <xdr:ext cx="599010"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672795" y="9448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9" name="普通建設事業費 （ うち新規整備　）グラフ枠">
          <a:extLst>
            <a:ext uri="{FF2B5EF4-FFF2-40B4-BE49-F238E27FC236}">
              <a16:creationId xmlns:a16="http://schemas.microsoft.com/office/drawing/2014/main" id="{00000000-0008-0000-0600-00009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79818</xdr:rowOff>
    </xdr:from>
    <xdr:to>
      <xdr:col>54</xdr:col>
      <xdr:colOff>189865</xdr:colOff>
      <xdr:row>79</xdr:row>
      <xdr:rowOff>98879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10475595" y="12081318"/>
          <a:ext cx="1270" cy="1562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11" name="普通建設事業費 （ うち新規整備　）最小値テキスト">
          <a:extLst>
            <a:ext uri="{FF2B5EF4-FFF2-40B4-BE49-F238E27FC236}">
              <a16:creationId xmlns:a16="http://schemas.microsoft.com/office/drawing/2014/main" id="{00000000-0008-0000-0600-00009B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26495</xdr:rowOff>
    </xdr:from>
    <xdr:ext cx="599010" cy="259045"/>
    <xdr:sp macro="" textlink="">
      <xdr:nvSpPr>
        <xdr:cNvPr id="413" name="普通建設事業費 （ うち新規整備　）最大値テキスト">
          <a:extLst>
            <a:ext uri="{FF2B5EF4-FFF2-40B4-BE49-F238E27FC236}">
              <a16:creationId xmlns:a16="http://schemas.microsoft.com/office/drawing/2014/main" id="{00000000-0008-0000-0600-00009D010000}"/>
            </a:ext>
          </a:extLst>
        </xdr:cNvPr>
        <xdr:cNvSpPr txBox="1"/>
      </xdr:nvSpPr>
      <xdr:spPr>
        <a:xfrm>
          <a:off x="10528300" y="11856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79818</xdr:rowOff>
    </xdr:from>
    <xdr:to>
      <xdr:col>55</xdr:col>
      <xdr:colOff>88900</xdr:colOff>
      <xdr:row>70</xdr:row>
      <xdr:rowOff>79818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10388600" y="120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125146</xdr:rowOff>
    </xdr:from>
    <xdr:to>
      <xdr:col>55</xdr:col>
      <xdr:colOff>0</xdr:colOff>
      <xdr:row>77</xdr:row>
      <xdr:rowOff>137849</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9639300" y="12983896"/>
          <a:ext cx="838200" cy="35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59253</xdr:rowOff>
    </xdr:from>
    <xdr:ext cx="534377" cy="259045"/>
    <xdr:sp macro="" textlink="">
      <xdr:nvSpPr>
        <xdr:cNvPr id="416" name="普通建設事業費 （ うち新規整備　）平均値テキスト">
          <a:extLst>
            <a:ext uri="{FF2B5EF4-FFF2-40B4-BE49-F238E27FC236}">
              <a16:creationId xmlns:a16="http://schemas.microsoft.com/office/drawing/2014/main" id="{00000000-0008-0000-0600-0000A0010000}"/>
            </a:ext>
          </a:extLst>
        </xdr:cNvPr>
        <xdr:cNvSpPr txBox="1"/>
      </xdr:nvSpPr>
      <xdr:spPr>
        <a:xfrm>
          <a:off x="10528300" y="13089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36376</xdr:rowOff>
    </xdr:from>
    <xdr:to>
      <xdr:col>55</xdr:col>
      <xdr:colOff>50800</xdr:colOff>
      <xdr:row>77</xdr:row>
      <xdr:rowOff>137976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10426700" y="132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125146</xdr:rowOff>
    </xdr:from>
    <xdr:to>
      <xdr:col>50</xdr:col>
      <xdr:colOff>114300</xdr:colOff>
      <xdr:row>76</xdr:row>
      <xdr:rowOff>120466</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8750300" y="12983896"/>
          <a:ext cx="889000" cy="166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22344</xdr:rowOff>
    </xdr:from>
    <xdr:to>
      <xdr:col>50</xdr:col>
      <xdr:colOff>165100</xdr:colOff>
      <xdr:row>77</xdr:row>
      <xdr:rowOff>123944</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9588500" y="1322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115071</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372111" y="1331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120466</xdr:rowOff>
    </xdr:from>
    <xdr:to>
      <xdr:col>45</xdr:col>
      <xdr:colOff>177800</xdr:colOff>
      <xdr:row>78</xdr:row>
      <xdr:rowOff>89190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7861300" y="13150666"/>
          <a:ext cx="889000" cy="31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5700</xdr:rowOff>
    </xdr:from>
    <xdr:to>
      <xdr:col>46</xdr:col>
      <xdr:colOff>38100</xdr:colOff>
      <xdr:row>77</xdr:row>
      <xdr:rowOff>107300</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8699500" y="1320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98427</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300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159762</xdr:rowOff>
    </xdr:from>
    <xdr:to>
      <xdr:col>41</xdr:col>
      <xdr:colOff>50800</xdr:colOff>
      <xdr:row>78</xdr:row>
      <xdr:rowOff>89190</xdr:rowOff>
    </xdr:to>
    <xdr:cxnSp macro="">
      <xdr:nvCxnSpPr>
        <xdr:cNvPr id="424" name="直線コネクタ 423">
          <a:extLst>
            <a:ext uri="{FF2B5EF4-FFF2-40B4-BE49-F238E27FC236}">
              <a16:creationId xmlns:a16="http://schemas.microsoft.com/office/drawing/2014/main" id="{00000000-0008-0000-0600-0000A8010000}"/>
            </a:ext>
          </a:extLst>
        </xdr:cNvPr>
        <xdr:cNvCxnSpPr/>
      </xdr:nvCxnSpPr>
      <xdr:spPr>
        <a:xfrm>
          <a:off x="6972300" y="13361412"/>
          <a:ext cx="889000" cy="100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75107</xdr:rowOff>
    </xdr:from>
    <xdr:to>
      <xdr:col>41</xdr:col>
      <xdr:colOff>101600</xdr:colOff>
      <xdr:row>78</xdr:row>
      <xdr:rowOff>5257</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7810500" y="132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21784</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05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104586</xdr:rowOff>
    </xdr:from>
    <xdr:to>
      <xdr:col>36</xdr:col>
      <xdr:colOff>165100</xdr:colOff>
      <xdr:row>78</xdr:row>
      <xdr:rowOff>34736</xdr:rowOff>
    </xdr:to>
    <xdr:sp macro="" textlink="">
      <xdr:nvSpPr>
        <xdr:cNvPr id="427" name="フローチャート: 判断 426">
          <a:extLst>
            <a:ext uri="{FF2B5EF4-FFF2-40B4-BE49-F238E27FC236}">
              <a16:creationId xmlns:a16="http://schemas.microsoft.com/office/drawing/2014/main" id="{00000000-0008-0000-0600-0000AB010000}"/>
            </a:ext>
          </a:extLst>
        </xdr:cNvPr>
        <xdr:cNvSpPr/>
      </xdr:nvSpPr>
      <xdr:spPr>
        <a:xfrm>
          <a:off x="6921500" y="1330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51263</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08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87049</xdr:rowOff>
    </xdr:from>
    <xdr:to>
      <xdr:col>55</xdr:col>
      <xdr:colOff>50800</xdr:colOff>
      <xdr:row>78</xdr:row>
      <xdr:rowOff>17199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10426700" y="1328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65476</xdr:rowOff>
    </xdr:from>
    <xdr:ext cx="534377" cy="259045"/>
    <xdr:sp macro="" textlink="">
      <xdr:nvSpPr>
        <xdr:cNvPr id="435" name="普通建設事業費 （ うち新規整備　）該当値テキスト">
          <a:extLst>
            <a:ext uri="{FF2B5EF4-FFF2-40B4-BE49-F238E27FC236}">
              <a16:creationId xmlns:a16="http://schemas.microsoft.com/office/drawing/2014/main" id="{00000000-0008-0000-0600-0000B3010000}"/>
            </a:ext>
          </a:extLst>
        </xdr:cNvPr>
        <xdr:cNvSpPr txBox="1"/>
      </xdr:nvSpPr>
      <xdr:spPr>
        <a:xfrm>
          <a:off x="10528300" y="1326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74346</xdr:rowOff>
    </xdr:from>
    <xdr:to>
      <xdr:col>50</xdr:col>
      <xdr:colOff>165100</xdr:colOff>
      <xdr:row>76</xdr:row>
      <xdr:rowOff>4496</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9588500" y="1293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21023</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9372111" y="12708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69666</xdr:rowOff>
    </xdr:from>
    <xdr:to>
      <xdr:col>46</xdr:col>
      <xdr:colOff>38100</xdr:colOff>
      <xdr:row>76</xdr:row>
      <xdr:rowOff>171266</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8699500" y="1309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16342</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8483111" y="12875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38390</xdr:rowOff>
    </xdr:from>
    <xdr:to>
      <xdr:col>41</xdr:col>
      <xdr:colOff>101600</xdr:colOff>
      <xdr:row>78</xdr:row>
      <xdr:rowOff>139990</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7810500" y="1341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131117</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7594111" y="1350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108962</xdr:rowOff>
    </xdr:from>
    <xdr:to>
      <xdr:col>36</xdr:col>
      <xdr:colOff>165100</xdr:colOff>
      <xdr:row>78</xdr:row>
      <xdr:rowOff>39112</xdr:rowOff>
    </xdr:to>
    <xdr:sp macro="" textlink="">
      <xdr:nvSpPr>
        <xdr:cNvPr id="442" name="楕円 441">
          <a:extLst>
            <a:ext uri="{FF2B5EF4-FFF2-40B4-BE49-F238E27FC236}">
              <a16:creationId xmlns:a16="http://schemas.microsoft.com/office/drawing/2014/main" id="{00000000-0008-0000-0600-0000BA010000}"/>
            </a:ext>
          </a:extLst>
        </xdr:cNvPr>
        <xdr:cNvSpPr/>
      </xdr:nvSpPr>
      <xdr:spPr>
        <a:xfrm>
          <a:off x="6921500" y="1331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30239</xdr:rowOff>
    </xdr:from>
    <xdr:ext cx="534377"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705111" y="13403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1" name="正方形/長方形 450">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8" name="普通建設事業費 （ うち更新整備　）グラフ枠">
          <a:extLst>
            <a:ext uri="{FF2B5EF4-FFF2-40B4-BE49-F238E27FC236}">
              <a16:creationId xmlns:a16="http://schemas.microsoft.com/office/drawing/2014/main" id="{00000000-0008-0000-0600-0000D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23113</xdr:rowOff>
    </xdr:from>
    <xdr:to>
      <xdr:col>54</xdr:col>
      <xdr:colOff>189865</xdr:colOff>
      <xdr:row>99</xdr:row>
      <xdr:rowOff>67185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10475595" y="15625063"/>
          <a:ext cx="1270" cy="1415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71012</xdr:rowOff>
    </xdr:from>
    <xdr:ext cx="469744" cy="259045"/>
    <xdr:sp macro="" textlink="">
      <xdr:nvSpPr>
        <xdr:cNvPr id="470" name="普通建設事業費 （ うち更新整備　）最小値テキスト">
          <a:extLst>
            <a:ext uri="{FF2B5EF4-FFF2-40B4-BE49-F238E27FC236}">
              <a16:creationId xmlns:a16="http://schemas.microsoft.com/office/drawing/2014/main" id="{00000000-0008-0000-0600-0000D6010000}"/>
            </a:ext>
          </a:extLst>
        </xdr:cNvPr>
        <xdr:cNvSpPr txBox="1"/>
      </xdr:nvSpPr>
      <xdr:spPr>
        <a:xfrm>
          <a:off x="10528300" y="17044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67185</xdr:rowOff>
    </xdr:from>
    <xdr:to>
      <xdr:col>55</xdr:col>
      <xdr:colOff>88900</xdr:colOff>
      <xdr:row>99</xdr:row>
      <xdr:rowOff>67185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704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141240</xdr:rowOff>
    </xdr:from>
    <xdr:ext cx="599010" cy="259045"/>
    <xdr:sp macro="" textlink="">
      <xdr:nvSpPr>
        <xdr:cNvPr id="472" name="普通建設事業費 （ うち更新整備　）最大値テキスト">
          <a:extLst>
            <a:ext uri="{FF2B5EF4-FFF2-40B4-BE49-F238E27FC236}">
              <a16:creationId xmlns:a16="http://schemas.microsoft.com/office/drawing/2014/main" id="{00000000-0008-0000-0600-0000D8010000}"/>
            </a:ext>
          </a:extLst>
        </xdr:cNvPr>
        <xdr:cNvSpPr txBox="1"/>
      </xdr:nvSpPr>
      <xdr:spPr>
        <a:xfrm>
          <a:off x="10528300" y="154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23113</xdr:rowOff>
    </xdr:from>
    <xdr:to>
      <xdr:col>55</xdr:col>
      <xdr:colOff>88900</xdr:colOff>
      <xdr:row>91</xdr:row>
      <xdr:rowOff>23113</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10388600" y="15625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23113</xdr:rowOff>
    </xdr:from>
    <xdr:to>
      <xdr:col>55</xdr:col>
      <xdr:colOff>0</xdr:colOff>
      <xdr:row>94</xdr:row>
      <xdr:rowOff>17602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9639300" y="15625063"/>
          <a:ext cx="838200" cy="50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32531</xdr:rowOff>
    </xdr:from>
    <xdr:ext cx="599010" cy="259045"/>
    <xdr:sp macro="" textlink="">
      <xdr:nvSpPr>
        <xdr:cNvPr id="475" name="普通建設事業費 （ うち更新整備　）平均値テキスト">
          <a:extLst>
            <a:ext uri="{FF2B5EF4-FFF2-40B4-BE49-F238E27FC236}">
              <a16:creationId xmlns:a16="http://schemas.microsoft.com/office/drawing/2014/main" id="{00000000-0008-0000-0600-0000DB010000}"/>
            </a:ext>
          </a:extLst>
        </xdr:cNvPr>
        <xdr:cNvSpPr txBox="1"/>
      </xdr:nvSpPr>
      <xdr:spPr>
        <a:xfrm>
          <a:off x="10528300" y="166631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54104</xdr:rowOff>
    </xdr:from>
    <xdr:to>
      <xdr:col>55</xdr:col>
      <xdr:colOff>50800</xdr:colOff>
      <xdr:row>97</xdr:row>
      <xdr:rowOff>155704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10426700" y="1668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17602</xdr:rowOff>
    </xdr:from>
    <xdr:to>
      <xdr:col>50</xdr:col>
      <xdr:colOff>114300</xdr:colOff>
      <xdr:row>96</xdr:row>
      <xdr:rowOff>133600</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8750300" y="16133902"/>
          <a:ext cx="889000" cy="458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140750</xdr:rowOff>
    </xdr:from>
    <xdr:to>
      <xdr:col>50</xdr:col>
      <xdr:colOff>165100</xdr:colOff>
      <xdr:row>98</xdr:row>
      <xdr:rowOff>70900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9588500" y="1677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62027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86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133600</xdr:rowOff>
    </xdr:from>
    <xdr:to>
      <xdr:col>45</xdr:col>
      <xdr:colOff>177800</xdr:colOff>
      <xdr:row>98</xdr:row>
      <xdr:rowOff>12291</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7861300" y="16592800"/>
          <a:ext cx="889000" cy="2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170647</xdr:rowOff>
    </xdr:from>
    <xdr:to>
      <xdr:col>46</xdr:col>
      <xdr:colOff>38100</xdr:colOff>
      <xdr:row>98</xdr:row>
      <xdr:rowOff>100797</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8699500" y="16801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91924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89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85699</xdr:rowOff>
    </xdr:from>
    <xdr:to>
      <xdr:col>41</xdr:col>
      <xdr:colOff>50800</xdr:colOff>
      <xdr:row>98</xdr:row>
      <xdr:rowOff>12291</xdr:rowOff>
    </xdr:to>
    <xdr:cxnSp macro="">
      <xdr:nvCxnSpPr>
        <xdr:cNvPr id="483" name="直線コネクタ 482">
          <a:extLst>
            <a:ext uri="{FF2B5EF4-FFF2-40B4-BE49-F238E27FC236}">
              <a16:creationId xmlns:a16="http://schemas.microsoft.com/office/drawing/2014/main" id="{00000000-0008-0000-0600-0000E3010000}"/>
            </a:ext>
          </a:extLst>
        </xdr:cNvPr>
        <xdr:cNvCxnSpPr/>
      </xdr:nvCxnSpPr>
      <xdr:spPr>
        <a:xfrm>
          <a:off x="6972300" y="16716349"/>
          <a:ext cx="889000" cy="9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8331</xdr:rowOff>
    </xdr:from>
    <xdr:to>
      <xdr:col>41</xdr:col>
      <xdr:colOff>101600</xdr:colOff>
      <xdr:row>98</xdr:row>
      <xdr:rowOff>109931</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7810500" y="16810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101058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0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154591</xdr:rowOff>
    </xdr:from>
    <xdr:to>
      <xdr:col>36</xdr:col>
      <xdr:colOff>165100</xdr:colOff>
      <xdr:row>98</xdr:row>
      <xdr:rowOff>84741</xdr:rowOff>
    </xdr:to>
    <xdr:sp macro="" textlink="">
      <xdr:nvSpPr>
        <xdr:cNvPr id="486" name="フローチャート: 判断 485">
          <a:extLst>
            <a:ext uri="{FF2B5EF4-FFF2-40B4-BE49-F238E27FC236}">
              <a16:creationId xmlns:a16="http://schemas.microsoft.com/office/drawing/2014/main" id="{00000000-0008-0000-0600-0000E6010000}"/>
            </a:ext>
          </a:extLst>
        </xdr:cNvPr>
        <xdr:cNvSpPr/>
      </xdr:nvSpPr>
      <xdr:spPr>
        <a:xfrm>
          <a:off x="6921500" y="1678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75868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7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143763</xdr:rowOff>
    </xdr:from>
    <xdr:to>
      <xdr:col>55</xdr:col>
      <xdr:colOff>50800</xdr:colOff>
      <xdr:row>91</xdr:row>
      <xdr:rowOff>73913</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10426700" y="15574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96790</xdr:rowOff>
    </xdr:from>
    <xdr:ext cx="599010" cy="259045"/>
    <xdr:sp macro="" textlink="">
      <xdr:nvSpPr>
        <xdr:cNvPr id="494" name="普通建設事業費 （ うち更新整備　）該当値テキスト">
          <a:extLst>
            <a:ext uri="{FF2B5EF4-FFF2-40B4-BE49-F238E27FC236}">
              <a16:creationId xmlns:a16="http://schemas.microsoft.com/office/drawing/2014/main" id="{00000000-0008-0000-0600-0000EE010000}"/>
            </a:ext>
          </a:extLst>
        </xdr:cNvPr>
        <xdr:cNvSpPr txBox="1"/>
      </xdr:nvSpPr>
      <xdr:spPr>
        <a:xfrm>
          <a:off x="10528300" y="1552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138252</xdr:rowOff>
    </xdr:from>
    <xdr:to>
      <xdr:col>50</xdr:col>
      <xdr:colOff>165100</xdr:colOff>
      <xdr:row>94</xdr:row>
      <xdr:rowOff>68402</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9588500" y="1608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84929</xdr:rowOff>
    </xdr:from>
    <xdr:ext cx="599010"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9339795" y="15858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82800</xdr:rowOff>
    </xdr:from>
    <xdr:to>
      <xdr:col>46</xdr:col>
      <xdr:colOff>38100</xdr:colOff>
      <xdr:row>97</xdr:row>
      <xdr:rowOff>12950</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8699500" y="165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29477</xdr:rowOff>
    </xdr:from>
    <xdr:ext cx="599010"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8450795" y="1631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132941</xdr:rowOff>
    </xdr:from>
    <xdr:to>
      <xdr:col>41</xdr:col>
      <xdr:colOff>101600</xdr:colOff>
      <xdr:row>98</xdr:row>
      <xdr:rowOff>63091</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7810500" y="1676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79618</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7594111" y="1653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34899</xdr:rowOff>
    </xdr:from>
    <xdr:to>
      <xdr:col>36</xdr:col>
      <xdr:colOff>165100</xdr:colOff>
      <xdr:row>97</xdr:row>
      <xdr:rowOff>136499</xdr:rowOff>
    </xdr:to>
    <xdr:sp macro="" textlink="">
      <xdr:nvSpPr>
        <xdr:cNvPr id="501" name="楕円 500">
          <a:extLst>
            <a:ext uri="{FF2B5EF4-FFF2-40B4-BE49-F238E27FC236}">
              <a16:creationId xmlns:a16="http://schemas.microsoft.com/office/drawing/2014/main" id="{00000000-0008-0000-0600-0000F5010000}"/>
            </a:ext>
          </a:extLst>
        </xdr:cNvPr>
        <xdr:cNvSpPr/>
      </xdr:nvSpPr>
      <xdr:spPr>
        <a:xfrm>
          <a:off x="6921500" y="1666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153026</xdr:rowOff>
    </xdr:from>
    <xdr:ext cx="599010"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6672795" y="16440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9" name="正方形/長方形 508">
          <a:extLst>
            <a:ext uri="{FF2B5EF4-FFF2-40B4-BE49-F238E27FC236}">
              <a16:creationId xmlns:a16="http://schemas.microsoft.com/office/drawing/2014/main" id="{00000000-0008-0000-0600-0000F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10" name="正方形/長方形 509">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7" name="災害復旧事業費グラフ枠">
          <a:extLst>
            <a:ext uri="{FF2B5EF4-FFF2-40B4-BE49-F238E27FC236}">
              <a16:creationId xmlns:a16="http://schemas.microsoft.com/office/drawing/2014/main" id="{00000000-0008-0000-0600-00000F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9681</xdr:rowOff>
    </xdr:from>
    <xdr:to>
      <xdr:col>85</xdr:col>
      <xdr:colOff>126364</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6317595" y="5324631"/>
          <a:ext cx="1269" cy="1460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9" name="災害復旧事業費最小値テキスト">
          <a:extLst>
            <a:ext uri="{FF2B5EF4-FFF2-40B4-BE49-F238E27FC236}">
              <a16:creationId xmlns:a16="http://schemas.microsoft.com/office/drawing/2014/main" id="{00000000-0008-0000-0600-00001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127808</xdr:rowOff>
    </xdr:from>
    <xdr:ext cx="599010" cy="259045"/>
    <xdr:sp macro="" textlink="">
      <xdr:nvSpPr>
        <xdr:cNvPr id="531" name="災害復旧事業費最大値テキスト">
          <a:extLst>
            <a:ext uri="{FF2B5EF4-FFF2-40B4-BE49-F238E27FC236}">
              <a16:creationId xmlns:a16="http://schemas.microsoft.com/office/drawing/2014/main" id="{00000000-0008-0000-0600-000013020000}"/>
            </a:ext>
          </a:extLst>
        </xdr:cNvPr>
        <xdr:cNvSpPr txBox="1"/>
      </xdr:nvSpPr>
      <xdr:spPr>
        <a:xfrm>
          <a:off x="16370300" y="5099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9681</xdr:rowOff>
    </xdr:from>
    <xdr:to>
      <xdr:col>86</xdr:col>
      <xdr:colOff>25400</xdr:colOff>
      <xdr:row>31</xdr:row>
      <xdr:rowOff>9681</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6230600" y="5324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5359</xdr:rowOff>
    </xdr:from>
    <xdr:to>
      <xdr:col>85</xdr:col>
      <xdr:colOff>127000</xdr:colOff>
      <xdr:row>39</xdr:row>
      <xdr:rowOff>22788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5481300" y="6691909"/>
          <a:ext cx="838200" cy="1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133592</xdr:rowOff>
    </xdr:from>
    <xdr:ext cx="469744" cy="259045"/>
    <xdr:sp macro="" textlink="">
      <xdr:nvSpPr>
        <xdr:cNvPr id="534" name="災害復旧事業費平均値テキスト">
          <a:extLst>
            <a:ext uri="{FF2B5EF4-FFF2-40B4-BE49-F238E27FC236}">
              <a16:creationId xmlns:a16="http://schemas.microsoft.com/office/drawing/2014/main" id="{00000000-0008-0000-0600-000016020000}"/>
            </a:ext>
          </a:extLst>
        </xdr:cNvPr>
        <xdr:cNvSpPr txBox="1"/>
      </xdr:nvSpPr>
      <xdr:spPr>
        <a:xfrm>
          <a:off x="16370300" y="64772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110715</xdr:rowOff>
    </xdr:from>
    <xdr:to>
      <xdr:col>85</xdr:col>
      <xdr:colOff>177800</xdr:colOff>
      <xdr:row>39</xdr:row>
      <xdr:rowOff>40865</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6268700" y="662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104637</xdr:rowOff>
    </xdr:from>
    <xdr:to>
      <xdr:col>81</xdr:col>
      <xdr:colOff>50800</xdr:colOff>
      <xdr:row>39</xdr:row>
      <xdr:rowOff>5359</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4592300" y="6448287"/>
          <a:ext cx="889000" cy="24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93091</xdr:rowOff>
    </xdr:from>
    <xdr:to>
      <xdr:col>81</xdr:col>
      <xdr:colOff>101600</xdr:colOff>
      <xdr:row>39</xdr:row>
      <xdr:rowOff>23241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5430500" y="66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39768</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38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104637</xdr:rowOff>
    </xdr:from>
    <xdr:to>
      <xdr:col>76</xdr:col>
      <xdr:colOff>114300</xdr:colOff>
      <xdr:row>38</xdr:row>
      <xdr:rowOff>13708</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flipV="1">
          <a:off x="13703300" y="6448287"/>
          <a:ext cx="889000" cy="8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89988</xdr:rowOff>
    </xdr:from>
    <xdr:to>
      <xdr:col>76</xdr:col>
      <xdr:colOff>165100</xdr:colOff>
      <xdr:row>39</xdr:row>
      <xdr:rowOff>20138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4541500" y="6605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11265</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325111" y="669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13708</xdr:rowOff>
    </xdr:from>
    <xdr:to>
      <xdr:col>71</xdr:col>
      <xdr:colOff>177800</xdr:colOff>
      <xdr:row>38</xdr:row>
      <xdr:rowOff>109666</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flipV="1">
          <a:off x="12814300" y="6528808"/>
          <a:ext cx="889000" cy="95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76991</xdr:rowOff>
    </xdr:from>
    <xdr:to>
      <xdr:col>72</xdr:col>
      <xdr:colOff>38100</xdr:colOff>
      <xdr:row>39</xdr:row>
      <xdr:rowOff>7141</xdr:rowOff>
    </xdr:to>
    <xdr:sp macro="" textlink="">
      <xdr:nvSpPr>
        <xdr:cNvPr id="543" name="フローチャート: 判断 542">
          <a:extLst>
            <a:ext uri="{FF2B5EF4-FFF2-40B4-BE49-F238E27FC236}">
              <a16:creationId xmlns:a16="http://schemas.microsoft.com/office/drawing/2014/main" id="{00000000-0008-0000-0600-00001F020000}"/>
            </a:ext>
          </a:extLst>
        </xdr:cNvPr>
        <xdr:cNvSpPr/>
      </xdr:nvSpPr>
      <xdr:spPr>
        <a:xfrm>
          <a:off x="13652500" y="659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169718</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36111" y="668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68250</xdr:rowOff>
    </xdr:from>
    <xdr:to>
      <xdr:col>67</xdr:col>
      <xdr:colOff>101600</xdr:colOff>
      <xdr:row>38</xdr:row>
      <xdr:rowOff>169850</xdr:rowOff>
    </xdr:to>
    <xdr:sp macro="" textlink="">
      <xdr:nvSpPr>
        <xdr:cNvPr id="545" name="フローチャート: 判断 544">
          <a:extLst>
            <a:ext uri="{FF2B5EF4-FFF2-40B4-BE49-F238E27FC236}">
              <a16:creationId xmlns:a16="http://schemas.microsoft.com/office/drawing/2014/main" id="{00000000-0008-0000-0600-000021020000}"/>
            </a:ext>
          </a:extLst>
        </xdr:cNvPr>
        <xdr:cNvSpPr/>
      </xdr:nvSpPr>
      <xdr:spPr>
        <a:xfrm>
          <a:off x="12763500" y="65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160977</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47111" y="667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143438</xdr:rowOff>
    </xdr:from>
    <xdr:to>
      <xdr:col>85</xdr:col>
      <xdr:colOff>177800</xdr:colOff>
      <xdr:row>39</xdr:row>
      <xdr:rowOff>73588</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6268700" y="665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89143</xdr:rowOff>
    </xdr:from>
    <xdr:ext cx="469744" cy="259045"/>
    <xdr:sp macro="" textlink="">
      <xdr:nvSpPr>
        <xdr:cNvPr id="553" name="災害復旧事業費該当値テキスト">
          <a:extLst>
            <a:ext uri="{FF2B5EF4-FFF2-40B4-BE49-F238E27FC236}">
              <a16:creationId xmlns:a16="http://schemas.microsoft.com/office/drawing/2014/main" id="{00000000-0008-0000-0600-000029020000}"/>
            </a:ext>
          </a:extLst>
        </xdr:cNvPr>
        <xdr:cNvSpPr txBox="1"/>
      </xdr:nvSpPr>
      <xdr:spPr>
        <a:xfrm>
          <a:off x="16370300" y="660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126009</xdr:rowOff>
    </xdr:from>
    <xdr:to>
      <xdr:col>81</xdr:col>
      <xdr:colOff>101600</xdr:colOff>
      <xdr:row>39</xdr:row>
      <xdr:rowOff>56159</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5430500" y="664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47286</xdr:rowOff>
    </xdr:from>
    <xdr:ext cx="469744"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5246428" y="6733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53837</xdr:rowOff>
    </xdr:from>
    <xdr:to>
      <xdr:col>76</xdr:col>
      <xdr:colOff>165100</xdr:colOff>
      <xdr:row>37</xdr:row>
      <xdr:rowOff>155437</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4541500" y="639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514</xdr:rowOff>
    </xdr:from>
    <xdr:ext cx="534377"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4325111" y="61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134359</xdr:rowOff>
    </xdr:from>
    <xdr:to>
      <xdr:col>72</xdr:col>
      <xdr:colOff>38100</xdr:colOff>
      <xdr:row>38</xdr:row>
      <xdr:rowOff>64509</xdr:rowOff>
    </xdr:to>
    <xdr:sp macro="" textlink="">
      <xdr:nvSpPr>
        <xdr:cNvPr id="558" name="楕円 557">
          <a:extLst>
            <a:ext uri="{FF2B5EF4-FFF2-40B4-BE49-F238E27FC236}">
              <a16:creationId xmlns:a16="http://schemas.microsoft.com/office/drawing/2014/main" id="{00000000-0008-0000-0600-00002E020000}"/>
            </a:ext>
          </a:extLst>
        </xdr:cNvPr>
        <xdr:cNvSpPr/>
      </xdr:nvSpPr>
      <xdr:spPr>
        <a:xfrm>
          <a:off x="13652500" y="647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81036</xdr:rowOff>
    </xdr:from>
    <xdr:ext cx="534377"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3436111" y="6253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58866</xdr:rowOff>
    </xdr:from>
    <xdr:to>
      <xdr:col>67</xdr:col>
      <xdr:colOff>101600</xdr:colOff>
      <xdr:row>38</xdr:row>
      <xdr:rowOff>160466</xdr:rowOff>
    </xdr:to>
    <xdr:sp macro="" textlink="">
      <xdr:nvSpPr>
        <xdr:cNvPr id="560" name="楕円 559">
          <a:extLst>
            <a:ext uri="{FF2B5EF4-FFF2-40B4-BE49-F238E27FC236}">
              <a16:creationId xmlns:a16="http://schemas.microsoft.com/office/drawing/2014/main" id="{00000000-0008-0000-0600-000030020000}"/>
            </a:ext>
          </a:extLst>
        </xdr:cNvPr>
        <xdr:cNvSpPr/>
      </xdr:nvSpPr>
      <xdr:spPr>
        <a:xfrm>
          <a:off x="12763500" y="657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5543</xdr:rowOff>
    </xdr:from>
    <xdr:ext cx="534377"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547111" y="634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7" name="正方形/長方形 566">
          <a:extLst>
            <a:ext uri="{FF2B5EF4-FFF2-40B4-BE49-F238E27FC236}">
              <a16:creationId xmlns:a16="http://schemas.microsoft.com/office/drawing/2014/main" id="{00000000-0008-0000-0600-00003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8" name="正方形/長方形 567">
          <a:extLst>
            <a:ext uri="{FF2B5EF4-FFF2-40B4-BE49-F238E27FC236}">
              <a16:creationId xmlns:a16="http://schemas.microsoft.com/office/drawing/2014/main" id="{00000000-0008-0000-0600-00003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9" name="正方形/長方形 568">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失業対策事業費グラフ枠">
          <a:extLst>
            <a:ext uri="{FF2B5EF4-FFF2-40B4-BE49-F238E27FC236}">
              <a16:creationId xmlns:a16="http://schemas.microsoft.com/office/drawing/2014/main" id="{00000000-0008-0000-06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8" name="失業対策事業費最小値テキスト">
          <a:extLst>
            <a:ext uri="{FF2B5EF4-FFF2-40B4-BE49-F238E27FC236}">
              <a16:creationId xmlns:a16="http://schemas.microsoft.com/office/drawing/2014/main" id="{00000000-0008-0000-0600-00004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80" name="失業対策事業費最大値テキスト">
          <a:extLst>
            <a:ext uri="{FF2B5EF4-FFF2-40B4-BE49-F238E27FC236}">
              <a16:creationId xmlns:a16="http://schemas.microsoft.com/office/drawing/2014/main" id="{00000000-0008-0000-0600-00004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3" name="失業対策事業費平均値テキスト">
          <a:extLst>
            <a:ext uri="{FF2B5EF4-FFF2-40B4-BE49-F238E27FC236}">
              <a16:creationId xmlns:a16="http://schemas.microsoft.com/office/drawing/2014/main" id="{00000000-0008-0000-0600-00004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92" name="フローチャート: 判断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フローチャート: 判断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602" name="失業対策事業費該当値テキスト">
          <a:extLst>
            <a:ext uri="{FF2B5EF4-FFF2-40B4-BE49-F238E27FC236}">
              <a16:creationId xmlns:a16="http://schemas.microsoft.com/office/drawing/2014/main" id="{00000000-0008-0000-0600-00005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7" name="楕円 606">
          <a:extLst>
            <a:ext uri="{FF2B5EF4-FFF2-40B4-BE49-F238E27FC236}">
              <a16:creationId xmlns:a16="http://schemas.microsoft.com/office/drawing/2014/main" id="{00000000-0008-0000-0600-00005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9" name="楕円 608">
          <a:extLst>
            <a:ext uri="{FF2B5EF4-FFF2-40B4-BE49-F238E27FC236}">
              <a16:creationId xmlns:a16="http://schemas.microsoft.com/office/drawing/2014/main" id="{00000000-0008-0000-0600-00006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6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6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公債費グラフ枠">
          <a:extLst>
            <a:ext uri="{FF2B5EF4-FFF2-40B4-BE49-F238E27FC236}">
              <a16:creationId xmlns:a16="http://schemas.microsoft.com/office/drawing/2014/main" id="{00000000-0008-0000-06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158380</xdr:rowOff>
    </xdr:from>
    <xdr:to>
      <xdr:col>85</xdr:col>
      <xdr:colOff>126364</xdr:colOff>
      <xdr:row>79</xdr:row>
      <xdr:rowOff>158141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6317595" y="12159880"/>
          <a:ext cx="1269" cy="1542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161968</xdr:rowOff>
    </xdr:from>
    <xdr:ext cx="534377" cy="259045"/>
    <xdr:sp macro="" textlink="">
      <xdr:nvSpPr>
        <xdr:cNvPr id="638" name="公債費最小値テキスト">
          <a:extLst>
            <a:ext uri="{FF2B5EF4-FFF2-40B4-BE49-F238E27FC236}">
              <a16:creationId xmlns:a16="http://schemas.microsoft.com/office/drawing/2014/main" id="{00000000-0008-0000-0600-00007E020000}"/>
            </a:ext>
          </a:extLst>
        </xdr:cNvPr>
        <xdr:cNvSpPr txBox="1"/>
      </xdr:nvSpPr>
      <xdr:spPr>
        <a:xfrm>
          <a:off x="16370300" y="1370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158141</xdr:rowOff>
    </xdr:from>
    <xdr:to>
      <xdr:col>86</xdr:col>
      <xdr:colOff>25400</xdr:colOff>
      <xdr:row>79</xdr:row>
      <xdr:rowOff>158141</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6230600" y="13702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105057</xdr:rowOff>
    </xdr:from>
    <xdr:ext cx="599010" cy="259045"/>
    <xdr:sp macro="" textlink="">
      <xdr:nvSpPr>
        <xdr:cNvPr id="640" name="公債費最大値テキスト">
          <a:extLst>
            <a:ext uri="{FF2B5EF4-FFF2-40B4-BE49-F238E27FC236}">
              <a16:creationId xmlns:a16="http://schemas.microsoft.com/office/drawing/2014/main" id="{00000000-0008-0000-0600-000080020000}"/>
            </a:ext>
          </a:extLst>
        </xdr:cNvPr>
        <xdr:cNvSpPr txBox="1"/>
      </xdr:nvSpPr>
      <xdr:spPr>
        <a:xfrm>
          <a:off x="16370300" y="1193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158380</xdr:rowOff>
    </xdr:from>
    <xdr:to>
      <xdr:col>86</xdr:col>
      <xdr:colOff>25400</xdr:colOff>
      <xdr:row>70</xdr:row>
      <xdr:rowOff>158380</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6230600" y="12159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158380</xdr:rowOff>
    </xdr:from>
    <xdr:to>
      <xdr:col>85</xdr:col>
      <xdr:colOff>127000</xdr:colOff>
      <xdr:row>71</xdr:row>
      <xdr:rowOff>29080</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5481300" y="12159880"/>
          <a:ext cx="838200" cy="42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120209</xdr:rowOff>
    </xdr:from>
    <xdr:ext cx="534377" cy="259045"/>
    <xdr:sp macro="" textlink="">
      <xdr:nvSpPr>
        <xdr:cNvPr id="643" name="公債費平均値テキスト">
          <a:extLst>
            <a:ext uri="{FF2B5EF4-FFF2-40B4-BE49-F238E27FC236}">
              <a16:creationId xmlns:a16="http://schemas.microsoft.com/office/drawing/2014/main" id="{00000000-0008-0000-0600-000083020000}"/>
            </a:ext>
          </a:extLst>
        </xdr:cNvPr>
        <xdr:cNvSpPr txBox="1"/>
      </xdr:nvSpPr>
      <xdr:spPr>
        <a:xfrm>
          <a:off x="16370300" y="12978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141783</xdr:rowOff>
    </xdr:from>
    <xdr:to>
      <xdr:col>85</xdr:col>
      <xdr:colOff>177800</xdr:colOff>
      <xdr:row>76</xdr:row>
      <xdr:rowOff>71934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6268700" y="130005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29080</xdr:rowOff>
    </xdr:from>
    <xdr:to>
      <xdr:col>81</xdr:col>
      <xdr:colOff>50800</xdr:colOff>
      <xdr:row>71</xdr:row>
      <xdr:rowOff>124209</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4592300" y="12202030"/>
          <a:ext cx="889000" cy="95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140956</xdr:rowOff>
    </xdr:from>
    <xdr:to>
      <xdr:col>81</xdr:col>
      <xdr:colOff>101600</xdr:colOff>
      <xdr:row>76</xdr:row>
      <xdr:rowOff>71106</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5430500" y="12999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62233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309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82267</xdr:rowOff>
    </xdr:from>
    <xdr:to>
      <xdr:col>76</xdr:col>
      <xdr:colOff>114300</xdr:colOff>
      <xdr:row>71</xdr:row>
      <xdr:rowOff>124209</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3703300" y="12255217"/>
          <a:ext cx="889000" cy="41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144809</xdr:rowOff>
    </xdr:from>
    <xdr:to>
      <xdr:col>76</xdr:col>
      <xdr:colOff>165100</xdr:colOff>
      <xdr:row>76</xdr:row>
      <xdr:rowOff>74960</xdr:rowOff>
    </xdr:to>
    <xdr:sp macro="" textlink="">
      <xdr:nvSpPr>
        <xdr:cNvPr id="649" name="フローチャート: 判断 648">
          <a:extLst>
            <a:ext uri="{FF2B5EF4-FFF2-40B4-BE49-F238E27FC236}">
              <a16:creationId xmlns:a16="http://schemas.microsoft.com/office/drawing/2014/main" id="{00000000-0008-0000-0600-000089020000}"/>
            </a:ext>
          </a:extLst>
        </xdr:cNvPr>
        <xdr:cNvSpPr/>
      </xdr:nvSpPr>
      <xdr:spPr>
        <a:xfrm>
          <a:off x="14541500" y="1300355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66087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096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112964</xdr:rowOff>
    </xdr:from>
    <xdr:to>
      <xdr:col>71</xdr:col>
      <xdr:colOff>177800</xdr:colOff>
      <xdr:row>71</xdr:row>
      <xdr:rowOff>82267</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814300" y="12114464"/>
          <a:ext cx="889000" cy="14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155673</xdr:rowOff>
    </xdr:from>
    <xdr:to>
      <xdr:col>72</xdr:col>
      <xdr:colOff>38100</xdr:colOff>
      <xdr:row>76</xdr:row>
      <xdr:rowOff>85823</xdr:rowOff>
    </xdr:to>
    <xdr:sp macro="" textlink="">
      <xdr:nvSpPr>
        <xdr:cNvPr id="652" name="フローチャート: 判断 651">
          <a:extLst>
            <a:ext uri="{FF2B5EF4-FFF2-40B4-BE49-F238E27FC236}">
              <a16:creationId xmlns:a16="http://schemas.microsoft.com/office/drawing/2014/main" id="{00000000-0008-0000-0600-00008C020000}"/>
            </a:ext>
          </a:extLst>
        </xdr:cNvPr>
        <xdr:cNvSpPr/>
      </xdr:nvSpPr>
      <xdr:spPr>
        <a:xfrm>
          <a:off x="13652500" y="13014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76950</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10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12112</xdr:rowOff>
    </xdr:from>
    <xdr:to>
      <xdr:col>67</xdr:col>
      <xdr:colOff>101600</xdr:colOff>
      <xdr:row>76</xdr:row>
      <xdr:rowOff>113712</xdr:rowOff>
    </xdr:to>
    <xdr:sp macro="" textlink="">
      <xdr:nvSpPr>
        <xdr:cNvPr id="654" name="フローチャート: 判断 653">
          <a:extLst>
            <a:ext uri="{FF2B5EF4-FFF2-40B4-BE49-F238E27FC236}">
              <a16:creationId xmlns:a16="http://schemas.microsoft.com/office/drawing/2014/main" id="{00000000-0008-0000-0600-00008E020000}"/>
            </a:ext>
          </a:extLst>
        </xdr:cNvPr>
        <xdr:cNvSpPr/>
      </xdr:nvSpPr>
      <xdr:spPr>
        <a:xfrm>
          <a:off x="12763500" y="1304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104839</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13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70</xdr:row>
      <xdr:rowOff>107580</xdr:rowOff>
    </xdr:from>
    <xdr:to>
      <xdr:col>85</xdr:col>
      <xdr:colOff>177800</xdr:colOff>
      <xdr:row>71</xdr:row>
      <xdr:rowOff>37730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6268700" y="121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60607</xdr:rowOff>
    </xdr:from>
    <xdr:ext cx="599010" cy="259045"/>
    <xdr:sp macro="" textlink="">
      <xdr:nvSpPr>
        <xdr:cNvPr id="662" name="公債費該当値テキスト">
          <a:extLst>
            <a:ext uri="{FF2B5EF4-FFF2-40B4-BE49-F238E27FC236}">
              <a16:creationId xmlns:a16="http://schemas.microsoft.com/office/drawing/2014/main" id="{00000000-0008-0000-0600-000096020000}"/>
            </a:ext>
          </a:extLst>
        </xdr:cNvPr>
        <xdr:cNvSpPr txBox="1"/>
      </xdr:nvSpPr>
      <xdr:spPr>
        <a:xfrm>
          <a:off x="16370300" y="12062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149730</xdr:rowOff>
    </xdr:from>
    <xdr:to>
      <xdr:col>81</xdr:col>
      <xdr:colOff>101600</xdr:colOff>
      <xdr:row>71</xdr:row>
      <xdr:rowOff>79880</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5430500" y="1215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69</xdr:row>
      <xdr:rowOff>96407</xdr:rowOff>
    </xdr:from>
    <xdr:ext cx="599010"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5181795" y="11926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73409</xdr:rowOff>
    </xdr:from>
    <xdr:to>
      <xdr:col>76</xdr:col>
      <xdr:colOff>165100</xdr:colOff>
      <xdr:row>72</xdr:row>
      <xdr:rowOff>3559</xdr:rowOff>
    </xdr:to>
    <xdr:sp macro="" textlink="">
      <xdr:nvSpPr>
        <xdr:cNvPr id="665" name="楕円 664">
          <a:extLst>
            <a:ext uri="{FF2B5EF4-FFF2-40B4-BE49-F238E27FC236}">
              <a16:creationId xmlns:a16="http://schemas.microsoft.com/office/drawing/2014/main" id="{00000000-0008-0000-0600-000099020000}"/>
            </a:ext>
          </a:extLst>
        </xdr:cNvPr>
        <xdr:cNvSpPr/>
      </xdr:nvSpPr>
      <xdr:spPr>
        <a:xfrm>
          <a:off x="14541500" y="1224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70</xdr:row>
      <xdr:rowOff>20086</xdr:rowOff>
    </xdr:from>
    <xdr:ext cx="599010"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4292795" y="12021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31467</xdr:rowOff>
    </xdr:from>
    <xdr:to>
      <xdr:col>72</xdr:col>
      <xdr:colOff>38100</xdr:colOff>
      <xdr:row>71</xdr:row>
      <xdr:rowOff>133067</xdr:rowOff>
    </xdr:to>
    <xdr:sp macro="" textlink="">
      <xdr:nvSpPr>
        <xdr:cNvPr id="667" name="楕円 666">
          <a:extLst>
            <a:ext uri="{FF2B5EF4-FFF2-40B4-BE49-F238E27FC236}">
              <a16:creationId xmlns:a16="http://schemas.microsoft.com/office/drawing/2014/main" id="{00000000-0008-0000-0600-00009B020000}"/>
            </a:ext>
          </a:extLst>
        </xdr:cNvPr>
        <xdr:cNvSpPr/>
      </xdr:nvSpPr>
      <xdr:spPr>
        <a:xfrm>
          <a:off x="13652500" y="1220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69</xdr:row>
      <xdr:rowOff>149594</xdr:rowOff>
    </xdr:from>
    <xdr:ext cx="599010"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3403795" y="11979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62164</xdr:rowOff>
    </xdr:from>
    <xdr:to>
      <xdr:col>67</xdr:col>
      <xdr:colOff>101600</xdr:colOff>
      <xdr:row>70</xdr:row>
      <xdr:rowOff>163764</xdr:rowOff>
    </xdr:to>
    <xdr:sp macro="" textlink="">
      <xdr:nvSpPr>
        <xdr:cNvPr id="669" name="楕円 668">
          <a:extLst>
            <a:ext uri="{FF2B5EF4-FFF2-40B4-BE49-F238E27FC236}">
              <a16:creationId xmlns:a16="http://schemas.microsoft.com/office/drawing/2014/main" id="{00000000-0008-0000-0600-00009D020000}"/>
            </a:ext>
          </a:extLst>
        </xdr:cNvPr>
        <xdr:cNvSpPr/>
      </xdr:nvSpPr>
      <xdr:spPr>
        <a:xfrm>
          <a:off x="12763500" y="1206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69</xdr:row>
      <xdr:rowOff>8841</xdr:rowOff>
    </xdr:from>
    <xdr:ext cx="599010"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514795" y="11838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6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6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6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6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積立金グラフ枠">
          <a:extLst>
            <a:ext uri="{FF2B5EF4-FFF2-40B4-BE49-F238E27FC236}">
              <a16:creationId xmlns:a16="http://schemas.microsoft.com/office/drawing/2014/main" id="{00000000-0008-0000-06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117687</xdr:rowOff>
    </xdr:from>
    <xdr:to>
      <xdr:col>85</xdr:col>
      <xdr:colOff>126364</xdr:colOff>
      <xdr:row>98</xdr:row>
      <xdr:rowOff>130679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6317595" y="15719637"/>
          <a:ext cx="1269" cy="1213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134506</xdr:rowOff>
    </xdr:from>
    <xdr:ext cx="469744" cy="259045"/>
    <xdr:sp macro="" textlink="">
      <xdr:nvSpPr>
        <xdr:cNvPr id="693" name="積立金最小値テキスト">
          <a:extLst>
            <a:ext uri="{FF2B5EF4-FFF2-40B4-BE49-F238E27FC236}">
              <a16:creationId xmlns:a16="http://schemas.microsoft.com/office/drawing/2014/main" id="{00000000-0008-0000-0600-0000B5020000}"/>
            </a:ext>
          </a:extLst>
        </xdr:cNvPr>
        <xdr:cNvSpPr txBox="1"/>
      </xdr:nvSpPr>
      <xdr:spPr>
        <a:xfrm>
          <a:off x="16370300" y="16936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130679</xdr:rowOff>
    </xdr:from>
    <xdr:to>
      <xdr:col>86</xdr:col>
      <xdr:colOff>25400</xdr:colOff>
      <xdr:row>98</xdr:row>
      <xdr:rowOff>130679</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6230600" y="16932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64364</xdr:rowOff>
    </xdr:from>
    <xdr:ext cx="599010" cy="259045"/>
    <xdr:sp macro="" textlink="">
      <xdr:nvSpPr>
        <xdr:cNvPr id="695" name="積立金最大値テキスト">
          <a:extLst>
            <a:ext uri="{FF2B5EF4-FFF2-40B4-BE49-F238E27FC236}">
              <a16:creationId xmlns:a16="http://schemas.microsoft.com/office/drawing/2014/main" id="{00000000-0008-0000-0600-0000B7020000}"/>
            </a:ext>
          </a:extLst>
        </xdr:cNvPr>
        <xdr:cNvSpPr txBox="1"/>
      </xdr:nvSpPr>
      <xdr:spPr>
        <a:xfrm>
          <a:off x="16370300" y="1549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117687</xdr:rowOff>
    </xdr:from>
    <xdr:to>
      <xdr:col>86</xdr:col>
      <xdr:colOff>25400</xdr:colOff>
      <xdr:row>91</xdr:row>
      <xdr:rowOff>117687</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6230600" y="15719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117466</xdr:rowOff>
    </xdr:from>
    <xdr:to>
      <xdr:col>85</xdr:col>
      <xdr:colOff>127000</xdr:colOff>
      <xdr:row>98</xdr:row>
      <xdr:rowOff>26755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5481300" y="16748116"/>
          <a:ext cx="838200" cy="8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120164</xdr:rowOff>
    </xdr:from>
    <xdr:ext cx="534377" cy="259045"/>
    <xdr:sp macro="" textlink="">
      <xdr:nvSpPr>
        <xdr:cNvPr id="698" name="積立金平均値テキスト">
          <a:extLst>
            <a:ext uri="{FF2B5EF4-FFF2-40B4-BE49-F238E27FC236}">
              <a16:creationId xmlns:a16="http://schemas.microsoft.com/office/drawing/2014/main" id="{00000000-0008-0000-0600-0000BA020000}"/>
            </a:ext>
          </a:extLst>
        </xdr:cNvPr>
        <xdr:cNvSpPr txBox="1"/>
      </xdr:nvSpPr>
      <xdr:spPr>
        <a:xfrm>
          <a:off x="16370300" y="16579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97287</xdr:rowOff>
    </xdr:from>
    <xdr:to>
      <xdr:col>85</xdr:col>
      <xdr:colOff>177800</xdr:colOff>
      <xdr:row>98</xdr:row>
      <xdr:rowOff>27437</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6268700" y="1672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117466</xdr:rowOff>
    </xdr:from>
    <xdr:to>
      <xdr:col>81</xdr:col>
      <xdr:colOff>50800</xdr:colOff>
      <xdr:row>98</xdr:row>
      <xdr:rowOff>11171</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4592300" y="16748116"/>
          <a:ext cx="889000" cy="6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101245</xdr:rowOff>
    </xdr:from>
    <xdr:to>
      <xdr:col>81</xdr:col>
      <xdr:colOff>101600</xdr:colOff>
      <xdr:row>98</xdr:row>
      <xdr:rowOff>31395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5430500" y="1673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22522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824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112237</xdr:rowOff>
    </xdr:from>
    <xdr:to>
      <xdr:col>76</xdr:col>
      <xdr:colOff>114300</xdr:colOff>
      <xdr:row>98</xdr:row>
      <xdr:rowOff>11171</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3703300" y="16742887"/>
          <a:ext cx="889000" cy="7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118332</xdr:rowOff>
    </xdr:from>
    <xdr:to>
      <xdr:col>76</xdr:col>
      <xdr:colOff>165100</xdr:colOff>
      <xdr:row>98</xdr:row>
      <xdr:rowOff>48482</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4541500" y="1674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65009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52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112237</xdr:rowOff>
    </xdr:from>
    <xdr:to>
      <xdr:col>71</xdr:col>
      <xdr:colOff>177800</xdr:colOff>
      <xdr:row>98</xdr:row>
      <xdr:rowOff>30333</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flipV="1">
          <a:off x="12814300" y="16742887"/>
          <a:ext cx="889000" cy="89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135139</xdr:rowOff>
    </xdr:from>
    <xdr:to>
      <xdr:col>72</xdr:col>
      <xdr:colOff>38100</xdr:colOff>
      <xdr:row>98</xdr:row>
      <xdr:rowOff>65289</xdr:rowOff>
    </xdr:to>
    <xdr:sp macro="" textlink="">
      <xdr:nvSpPr>
        <xdr:cNvPr id="707" name="フローチャート: 判断 706">
          <a:extLst>
            <a:ext uri="{FF2B5EF4-FFF2-40B4-BE49-F238E27FC236}">
              <a16:creationId xmlns:a16="http://schemas.microsoft.com/office/drawing/2014/main" id="{00000000-0008-0000-0600-0000C3020000}"/>
            </a:ext>
          </a:extLst>
        </xdr:cNvPr>
        <xdr:cNvSpPr/>
      </xdr:nvSpPr>
      <xdr:spPr>
        <a:xfrm>
          <a:off x="13652500" y="1676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56416</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85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10632</xdr:rowOff>
    </xdr:from>
    <xdr:to>
      <xdr:col>67</xdr:col>
      <xdr:colOff>101600</xdr:colOff>
      <xdr:row>98</xdr:row>
      <xdr:rowOff>112232</xdr:rowOff>
    </xdr:to>
    <xdr:sp macro="" textlink="">
      <xdr:nvSpPr>
        <xdr:cNvPr id="709" name="フローチャート: 判断 708">
          <a:extLst>
            <a:ext uri="{FF2B5EF4-FFF2-40B4-BE49-F238E27FC236}">
              <a16:creationId xmlns:a16="http://schemas.microsoft.com/office/drawing/2014/main" id="{00000000-0008-0000-0600-0000C5020000}"/>
            </a:ext>
          </a:extLst>
        </xdr:cNvPr>
        <xdr:cNvSpPr/>
      </xdr:nvSpPr>
      <xdr:spPr>
        <a:xfrm>
          <a:off x="12763500" y="16812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103359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9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147405</xdr:rowOff>
    </xdr:from>
    <xdr:to>
      <xdr:col>85</xdr:col>
      <xdr:colOff>177800</xdr:colOff>
      <xdr:row>98</xdr:row>
      <xdr:rowOff>77555</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6268700" y="1677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75714</xdr:rowOff>
    </xdr:from>
    <xdr:ext cx="534377" cy="259045"/>
    <xdr:sp macro="" textlink="">
      <xdr:nvSpPr>
        <xdr:cNvPr id="717" name="積立金該当値テキスト">
          <a:extLst>
            <a:ext uri="{FF2B5EF4-FFF2-40B4-BE49-F238E27FC236}">
              <a16:creationId xmlns:a16="http://schemas.microsoft.com/office/drawing/2014/main" id="{00000000-0008-0000-0600-0000CD020000}"/>
            </a:ext>
          </a:extLst>
        </xdr:cNvPr>
        <xdr:cNvSpPr txBox="1"/>
      </xdr:nvSpPr>
      <xdr:spPr>
        <a:xfrm>
          <a:off x="16370300" y="16706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66666</xdr:rowOff>
    </xdr:from>
    <xdr:to>
      <xdr:col>81</xdr:col>
      <xdr:colOff>101600</xdr:colOff>
      <xdr:row>97</xdr:row>
      <xdr:rowOff>168266</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5430500" y="1669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13343</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5214111" y="16472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131821</xdr:rowOff>
    </xdr:from>
    <xdr:to>
      <xdr:col>76</xdr:col>
      <xdr:colOff>165100</xdr:colOff>
      <xdr:row>98</xdr:row>
      <xdr:rowOff>61971</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4541500" y="1676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53098</xdr:rowOff>
    </xdr:from>
    <xdr:ext cx="534377"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4325111" y="1685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61437</xdr:rowOff>
    </xdr:from>
    <xdr:to>
      <xdr:col>72</xdr:col>
      <xdr:colOff>38100</xdr:colOff>
      <xdr:row>97</xdr:row>
      <xdr:rowOff>163037</xdr:rowOff>
    </xdr:to>
    <xdr:sp macro="" textlink="">
      <xdr:nvSpPr>
        <xdr:cNvPr id="722" name="楕円 721">
          <a:extLst>
            <a:ext uri="{FF2B5EF4-FFF2-40B4-BE49-F238E27FC236}">
              <a16:creationId xmlns:a16="http://schemas.microsoft.com/office/drawing/2014/main" id="{00000000-0008-0000-0600-0000D2020000}"/>
            </a:ext>
          </a:extLst>
        </xdr:cNvPr>
        <xdr:cNvSpPr/>
      </xdr:nvSpPr>
      <xdr:spPr>
        <a:xfrm>
          <a:off x="13652500" y="1669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8114</xdr:rowOff>
    </xdr:from>
    <xdr:ext cx="534377"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3436111" y="1646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150983</xdr:rowOff>
    </xdr:from>
    <xdr:to>
      <xdr:col>67</xdr:col>
      <xdr:colOff>101600</xdr:colOff>
      <xdr:row>98</xdr:row>
      <xdr:rowOff>81133</xdr:rowOff>
    </xdr:to>
    <xdr:sp macro="" textlink="">
      <xdr:nvSpPr>
        <xdr:cNvPr id="724" name="楕円 723">
          <a:extLst>
            <a:ext uri="{FF2B5EF4-FFF2-40B4-BE49-F238E27FC236}">
              <a16:creationId xmlns:a16="http://schemas.microsoft.com/office/drawing/2014/main" id="{00000000-0008-0000-0600-0000D4020000}"/>
            </a:ext>
          </a:extLst>
        </xdr:cNvPr>
        <xdr:cNvSpPr/>
      </xdr:nvSpPr>
      <xdr:spPr>
        <a:xfrm>
          <a:off x="12763500" y="1678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97660</xdr:rowOff>
    </xdr:from>
    <xdr:ext cx="534377"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2547111" y="1655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投資及び出資金グラフ枠">
          <a:extLst>
            <a:ext uri="{FF2B5EF4-FFF2-40B4-BE49-F238E27FC236}">
              <a16:creationId xmlns:a16="http://schemas.microsoft.com/office/drawing/2014/main" id="{00000000-0008-0000-06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29149</xdr:rowOff>
    </xdr:from>
    <xdr:to>
      <xdr:col>116</xdr:col>
      <xdr:colOff>62864</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2159595" y="5515549"/>
          <a:ext cx="1269" cy="1139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8" name="投資及び出資金最小値テキスト">
          <a:extLst>
            <a:ext uri="{FF2B5EF4-FFF2-40B4-BE49-F238E27FC236}">
              <a16:creationId xmlns:a16="http://schemas.microsoft.com/office/drawing/2014/main" id="{00000000-0008-0000-0600-0000EC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147276</xdr:rowOff>
    </xdr:from>
    <xdr:ext cx="534377" cy="259045"/>
    <xdr:sp macro="" textlink="">
      <xdr:nvSpPr>
        <xdr:cNvPr id="750" name="投資及び出資金最大値テキスト">
          <a:extLst>
            <a:ext uri="{FF2B5EF4-FFF2-40B4-BE49-F238E27FC236}">
              <a16:creationId xmlns:a16="http://schemas.microsoft.com/office/drawing/2014/main" id="{00000000-0008-0000-0600-0000EE020000}"/>
            </a:ext>
          </a:extLst>
        </xdr:cNvPr>
        <xdr:cNvSpPr txBox="1"/>
      </xdr:nvSpPr>
      <xdr:spPr>
        <a:xfrm>
          <a:off x="22212300" y="529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29149</xdr:rowOff>
    </xdr:from>
    <xdr:to>
      <xdr:col>116</xdr:col>
      <xdr:colOff>152400</xdr:colOff>
      <xdr:row>32</xdr:row>
      <xdr:rowOff>29149</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2072600" y="5515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138009</xdr:rowOff>
    </xdr:from>
    <xdr:to>
      <xdr:col>116</xdr:col>
      <xdr:colOff>63500</xdr:colOff>
      <xdr:row>38</xdr:row>
      <xdr:rowOff>138054</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21323300" y="6653109"/>
          <a:ext cx="8382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71955</xdr:rowOff>
    </xdr:from>
    <xdr:ext cx="469744" cy="259045"/>
    <xdr:sp macro="" textlink="">
      <xdr:nvSpPr>
        <xdr:cNvPr id="753" name="投資及び出資金平均値テキスト">
          <a:extLst>
            <a:ext uri="{FF2B5EF4-FFF2-40B4-BE49-F238E27FC236}">
              <a16:creationId xmlns:a16="http://schemas.microsoft.com/office/drawing/2014/main" id="{00000000-0008-0000-0600-0000F1020000}"/>
            </a:ext>
          </a:extLst>
        </xdr:cNvPr>
        <xdr:cNvSpPr txBox="1"/>
      </xdr:nvSpPr>
      <xdr:spPr>
        <a:xfrm>
          <a:off x="22212300" y="62441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49078</xdr:rowOff>
    </xdr:from>
    <xdr:to>
      <xdr:col>116</xdr:col>
      <xdr:colOff>114300</xdr:colOff>
      <xdr:row>37</xdr:row>
      <xdr:rowOff>150678</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2110700" y="639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138054</xdr:rowOff>
    </xdr:from>
    <xdr:to>
      <xdr:col>111</xdr:col>
      <xdr:colOff>177800</xdr:colOff>
      <xdr:row>38</xdr:row>
      <xdr:rowOff>138923</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20434300" y="6653154"/>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76693</xdr:rowOff>
    </xdr:from>
    <xdr:to>
      <xdr:col>112</xdr:col>
      <xdr:colOff>38100</xdr:colOff>
      <xdr:row>38</xdr:row>
      <xdr:rowOff>6843</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1272500" y="642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23370</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088428" y="6195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117297</xdr:rowOff>
    </xdr:from>
    <xdr:to>
      <xdr:col>107</xdr:col>
      <xdr:colOff>50800</xdr:colOff>
      <xdr:row>38</xdr:row>
      <xdr:rowOff>138923</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a:off x="19545300" y="6632397"/>
          <a:ext cx="889000" cy="21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4409</xdr:rowOff>
    </xdr:from>
    <xdr:to>
      <xdr:col>107</xdr:col>
      <xdr:colOff>101600</xdr:colOff>
      <xdr:row>37</xdr:row>
      <xdr:rowOff>106009</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20383500" y="6348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122536</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199428" y="612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117297</xdr:rowOff>
    </xdr:from>
    <xdr:to>
      <xdr:col>102</xdr:col>
      <xdr:colOff>114300</xdr:colOff>
      <xdr:row>38</xdr:row>
      <xdr:rowOff>139700</xdr:rowOff>
    </xdr:to>
    <xdr:cxnSp macro="">
      <xdr:nvCxnSpPr>
        <xdr:cNvPr id="761" name="直線コネクタ 760">
          <a:extLst>
            <a:ext uri="{FF2B5EF4-FFF2-40B4-BE49-F238E27FC236}">
              <a16:creationId xmlns:a16="http://schemas.microsoft.com/office/drawing/2014/main" id="{00000000-0008-0000-0600-0000F9020000}"/>
            </a:ext>
          </a:extLst>
        </xdr:cNvPr>
        <xdr:cNvCxnSpPr/>
      </xdr:nvCxnSpPr>
      <xdr:spPr>
        <a:xfrm flipV="1">
          <a:off x="18656300" y="6632397"/>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116058</xdr:rowOff>
    </xdr:from>
    <xdr:to>
      <xdr:col>102</xdr:col>
      <xdr:colOff>165100</xdr:colOff>
      <xdr:row>38</xdr:row>
      <xdr:rowOff>46208</xdr:rowOff>
    </xdr:to>
    <xdr:sp macro="" textlink="">
      <xdr:nvSpPr>
        <xdr:cNvPr id="762" name="フローチャート: 判断 761">
          <a:extLst>
            <a:ext uri="{FF2B5EF4-FFF2-40B4-BE49-F238E27FC236}">
              <a16:creationId xmlns:a16="http://schemas.microsoft.com/office/drawing/2014/main" id="{00000000-0008-0000-0600-0000FA020000}"/>
            </a:ext>
          </a:extLst>
        </xdr:cNvPr>
        <xdr:cNvSpPr/>
      </xdr:nvSpPr>
      <xdr:spPr>
        <a:xfrm>
          <a:off x="19494500" y="645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62735</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10428" y="623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125202</xdr:rowOff>
    </xdr:from>
    <xdr:to>
      <xdr:col>98</xdr:col>
      <xdr:colOff>38100</xdr:colOff>
      <xdr:row>38</xdr:row>
      <xdr:rowOff>55352</xdr:rowOff>
    </xdr:to>
    <xdr:sp macro="" textlink="">
      <xdr:nvSpPr>
        <xdr:cNvPr id="764" name="フローチャート: 判断 763">
          <a:extLst>
            <a:ext uri="{FF2B5EF4-FFF2-40B4-BE49-F238E27FC236}">
              <a16:creationId xmlns:a16="http://schemas.microsoft.com/office/drawing/2014/main" id="{00000000-0008-0000-0600-0000FC020000}"/>
            </a:ext>
          </a:extLst>
        </xdr:cNvPr>
        <xdr:cNvSpPr/>
      </xdr:nvSpPr>
      <xdr:spPr>
        <a:xfrm>
          <a:off x="18605500" y="6468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71879</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21428" y="6244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87209</xdr:rowOff>
    </xdr:from>
    <xdr:to>
      <xdr:col>116</xdr:col>
      <xdr:colOff>114300</xdr:colOff>
      <xdr:row>39</xdr:row>
      <xdr:rowOff>17359</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2110700" y="660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2136</xdr:rowOff>
    </xdr:from>
    <xdr:ext cx="313932" cy="259045"/>
    <xdr:sp macro="" textlink="">
      <xdr:nvSpPr>
        <xdr:cNvPr id="772" name="投資及び出資金該当値テキスト">
          <a:extLst>
            <a:ext uri="{FF2B5EF4-FFF2-40B4-BE49-F238E27FC236}">
              <a16:creationId xmlns:a16="http://schemas.microsoft.com/office/drawing/2014/main" id="{00000000-0008-0000-0600-000004030000}"/>
            </a:ext>
          </a:extLst>
        </xdr:cNvPr>
        <xdr:cNvSpPr txBox="1"/>
      </xdr:nvSpPr>
      <xdr:spPr>
        <a:xfrm>
          <a:off x="22212300" y="65172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87254</xdr:rowOff>
    </xdr:from>
    <xdr:to>
      <xdr:col>112</xdr:col>
      <xdr:colOff>38100</xdr:colOff>
      <xdr:row>39</xdr:row>
      <xdr:rowOff>17404</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21272500" y="660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8531</xdr:rowOff>
    </xdr:from>
    <xdr:ext cx="313932"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21166333" y="6695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88123</xdr:rowOff>
    </xdr:from>
    <xdr:to>
      <xdr:col>107</xdr:col>
      <xdr:colOff>101600</xdr:colOff>
      <xdr:row>39</xdr:row>
      <xdr:rowOff>18273</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20383500" y="660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9400</xdr:rowOff>
    </xdr:from>
    <xdr:ext cx="313932"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20277333" y="66959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66497</xdr:rowOff>
    </xdr:from>
    <xdr:to>
      <xdr:col>102</xdr:col>
      <xdr:colOff>165100</xdr:colOff>
      <xdr:row>38</xdr:row>
      <xdr:rowOff>168097</xdr:rowOff>
    </xdr:to>
    <xdr:sp macro="" textlink="">
      <xdr:nvSpPr>
        <xdr:cNvPr id="777" name="楕円 776">
          <a:extLst>
            <a:ext uri="{FF2B5EF4-FFF2-40B4-BE49-F238E27FC236}">
              <a16:creationId xmlns:a16="http://schemas.microsoft.com/office/drawing/2014/main" id="{00000000-0008-0000-0600-000009030000}"/>
            </a:ext>
          </a:extLst>
        </xdr:cNvPr>
        <xdr:cNvSpPr/>
      </xdr:nvSpPr>
      <xdr:spPr>
        <a:xfrm>
          <a:off x="19494500" y="6581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159224</xdr:rowOff>
    </xdr:from>
    <xdr:ext cx="378565"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9356017" y="6674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9" name="楕円 778">
          <a:extLst>
            <a:ext uri="{FF2B5EF4-FFF2-40B4-BE49-F238E27FC236}">
              <a16:creationId xmlns:a16="http://schemas.microsoft.com/office/drawing/2014/main" id="{00000000-0008-0000-0600-00000B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貸付金グラフ枠">
          <a:extLst>
            <a:ext uri="{FF2B5EF4-FFF2-40B4-BE49-F238E27FC236}">
              <a16:creationId xmlns:a16="http://schemas.microsoft.com/office/drawing/2014/main" id="{00000000-0008-0000-06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144226</xdr:rowOff>
    </xdr:from>
    <xdr:to>
      <xdr:col>116</xdr:col>
      <xdr:colOff>62864</xdr:colOff>
      <xdr:row>58</xdr:row>
      <xdr:rowOff>139700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2159595" y="8888176"/>
          <a:ext cx="1269" cy="1195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3" name="貸付金最小値テキスト">
          <a:extLst>
            <a:ext uri="{FF2B5EF4-FFF2-40B4-BE49-F238E27FC236}">
              <a16:creationId xmlns:a16="http://schemas.microsoft.com/office/drawing/2014/main" id="{00000000-0008-0000-0600-000023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90903</xdr:rowOff>
    </xdr:from>
    <xdr:ext cx="534377" cy="259045"/>
    <xdr:sp macro="" textlink="">
      <xdr:nvSpPr>
        <xdr:cNvPr id="805" name="貸付金最大値テキスト">
          <a:extLst>
            <a:ext uri="{FF2B5EF4-FFF2-40B4-BE49-F238E27FC236}">
              <a16:creationId xmlns:a16="http://schemas.microsoft.com/office/drawing/2014/main" id="{00000000-0008-0000-0600-000025030000}"/>
            </a:ext>
          </a:extLst>
        </xdr:cNvPr>
        <xdr:cNvSpPr txBox="1"/>
      </xdr:nvSpPr>
      <xdr:spPr>
        <a:xfrm>
          <a:off x="22212300" y="866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144226</xdr:rowOff>
    </xdr:from>
    <xdr:to>
      <xdr:col>116</xdr:col>
      <xdr:colOff>152400</xdr:colOff>
      <xdr:row>51</xdr:row>
      <xdr:rowOff>144226</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2072600" y="888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167967</xdr:rowOff>
    </xdr:from>
    <xdr:ext cx="469744" cy="259045"/>
    <xdr:sp macro="" textlink="">
      <xdr:nvSpPr>
        <xdr:cNvPr id="808" name="貸付金平均値テキスト">
          <a:extLst>
            <a:ext uri="{FF2B5EF4-FFF2-40B4-BE49-F238E27FC236}">
              <a16:creationId xmlns:a16="http://schemas.microsoft.com/office/drawing/2014/main" id="{00000000-0008-0000-0600-000028030000}"/>
            </a:ext>
          </a:extLst>
        </xdr:cNvPr>
        <xdr:cNvSpPr txBox="1"/>
      </xdr:nvSpPr>
      <xdr:spPr>
        <a:xfrm>
          <a:off x="22212300" y="9769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145090</xdr:rowOff>
    </xdr:from>
    <xdr:to>
      <xdr:col>116</xdr:col>
      <xdr:colOff>114300</xdr:colOff>
      <xdr:row>58</xdr:row>
      <xdr:rowOff>75240</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2110700" y="9917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112126</xdr:rowOff>
    </xdr:from>
    <xdr:to>
      <xdr:col>112</xdr:col>
      <xdr:colOff>38100</xdr:colOff>
      <xdr:row>58</xdr:row>
      <xdr:rowOff>42276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1272500" y="988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58803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088428" y="966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129865</xdr:rowOff>
    </xdr:from>
    <xdr:to>
      <xdr:col>107</xdr:col>
      <xdr:colOff>101600</xdr:colOff>
      <xdr:row>58</xdr:row>
      <xdr:rowOff>60015</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20383500" y="990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76542</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967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6" name="直線コネクタ 815">
          <a:extLst>
            <a:ext uri="{FF2B5EF4-FFF2-40B4-BE49-F238E27FC236}">
              <a16:creationId xmlns:a16="http://schemas.microsoft.com/office/drawing/2014/main" id="{00000000-0008-0000-0600-000030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150896</xdr:rowOff>
    </xdr:from>
    <xdr:to>
      <xdr:col>102</xdr:col>
      <xdr:colOff>165100</xdr:colOff>
      <xdr:row>58</xdr:row>
      <xdr:rowOff>81046</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9494500" y="9923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97573</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10428" y="9698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42357</xdr:rowOff>
    </xdr:from>
    <xdr:to>
      <xdr:col>98</xdr:col>
      <xdr:colOff>38100</xdr:colOff>
      <xdr:row>57</xdr:row>
      <xdr:rowOff>143957</xdr:rowOff>
    </xdr:to>
    <xdr:sp macro="" textlink="">
      <xdr:nvSpPr>
        <xdr:cNvPr id="819" name="フローチャート: 判断 818">
          <a:extLst>
            <a:ext uri="{FF2B5EF4-FFF2-40B4-BE49-F238E27FC236}">
              <a16:creationId xmlns:a16="http://schemas.microsoft.com/office/drawing/2014/main" id="{00000000-0008-0000-0600-000033030000}"/>
            </a:ext>
          </a:extLst>
        </xdr:cNvPr>
        <xdr:cNvSpPr/>
      </xdr:nvSpPr>
      <xdr:spPr>
        <a:xfrm>
          <a:off x="18605500" y="9815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160484</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21428" y="959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27" name="貸付金該当値テキスト">
          <a:extLst>
            <a:ext uri="{FF2B5EF4-FFF2-40B4-BE49-F238E27FC236}">
              <a16:creationId xmlns:a16="http://schemas.microsoft.com/office/drawing/2014/main" id="{00000000-0008-0000-0600-00003B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4" name="楕円 833">
          <a:extLst>
            <a:ext uri="{FF2B5EF4-FFF2-40B4-BE49-F238E27FC236}">
              <a16:creationId xmlns:a16="http://schemas.microsoft.com/office/drawing/2014/main" id="{00000000-0008-0000-0600-000042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1" name="繰出金グラフ枠">
          <a:extLst>
            <a:ext uri="{FF2B5EF4-FFF2-40B4-BE49-F238E27FC236}">
              <a16:creationId xmlns:a16="http://schemas.microsoft.com/office/drawing/2014/main" id="{00000000-0008-0000-0600-00005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74</xdr:row>
      <xdr:rowOff>58563</xdr:rowOff>
    </xdr:from>
    <xdr:to>
      <xdr:col>116</xdr:col>
      <xdr:colOff>62864</xdr:colOff>
      <xdr:row>79</xdr:row>
      <xdr:rowOff>161629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2159595" y="12745863"/>
          <a:ext cx="1269" cy="960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165456</xdr:rowOff>
    </xdr:from>
    <xdr:ext cx="534377" cy="259045"/>
    <xdr:sp macro="" textlink="">
      <xdr:nvSpPr>
        <xdr:cNvPr id="863" name="繰出金最小値テキスト">
          <a:extLst>
            <a:ext uri="{FF2B5EF4-FFF2-40B4-BE49-F238E27FC236}">
              <a16:creationId xmlns:a16="http://schemas.microsoft.com/office/drawing/2014/main" id="{00000000-0008-0000-0600-00005F030000}"/>
            </a:ext>
          </a:extLst>
        </xdr:cNvPr>
        <xdr:cNvSpPr txBox="1"/>
      </xdr:nvSpPr>
      <xdr:spPr>
        <a:xfrm>
          <a:off x="22212300" y="1371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161629</xdr:rowOff>
    </xdr:from>
    <xdr:to>
      <xdr:col>116</xdr:col>
      <xdr:colOff>152400</xdr:colOff>
      <xdr:row>79</xdr:row>
      <xdr:rowOff>161629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22072600" y="1370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5240</xdr:rowOff>
    </xdr:from>
    <xdr:ext cx="534377" cy="259045"/>
    <xdr:sp macro="" textlink="">
      <xdr:nvSpPr>
        <xdr:cNvPr id="865" name="繰出金最大値テキスト">
          <a:extLst>
            <a:ext uri="{FF2B5EF4-FFF2-40B4-BE49-F238E27FC236}">
              <a16:creationId xmlns:a16="http://schemas.microsoft.com/office/drawing/2014/main" id="{00000000-0008-0000-0600-000061030000}"/>
            </a:ext>
          </a:extLst>
        </xdr:cNvPr>
        <xdr:cNvSpPr txBox="1"/>
      </xdr:nvSpPr>
      <xdr:spPr>
        <a:xfrm>
          <a:off x="22212300" y="1252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74</xdr:row>
      <xdr:rowOff>58563</xdr:rowOff>
    </xdr:from>
    <xdr:to>
      <xdr:col>116</xdr:col>
      <xdr:colOff>152400</xdr:colOff>
      <xdr:row>74</xdr:row>
      <xdr:rowOff>58563</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22072600" y="1274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83644</xdr:rowOff>
    </xdr:from>
    <xdr:to>
      <xdr:col>116</xdr:col>
      <xdr:colOff>63500</xdr:colOff>
      <xdr:row>75</xdr:row>
      <xdr:rowOff>63381</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21323300" y="12085144"/>
          <a:ext cx="838200" cy="83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40842</xdr:rowOff>
    </xdr:from>
    <xdr:ext cx="534377" cy="259045"/>
    <xdr:sp macro="" textlink="">
      <xdr:nvSpPr>
        <xdr:cNvPr id="868" name="繰出金平均値テキスト">
          <a:extLst>
            <a:ext uri="{FF2B5EF4-FFF2-40B4-BE49-F238E27FC236}">
              <a16:creationId xmlns:a16="http://schemas.microsoft.com/office/drawing/2014/main" id="{00000000-0008-0000-0600-000064030000}"/>
            </a:ext>
          </a:extLst>
        </xdr:cNvPr>
        <xdr:cNvSpPr txBox="1"/>
      </xdr:nvSpPr>
      <xdr:spPr>
        <a:xfrm>
          <a:off x="22212300" y="132424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62415</xdr:rowOff>
    </xdr:from>
    <xdr:to>
      <xdr:col>116</xdr:col>
      <xdr:colOff>114300</xdr:colOff>
      <xdr:row>77</xdr:row>
      <xdr:rowOff>164015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2110700" y="13264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83644</xdr:rowOff>
    </xdr:from>
    <xdr:to>
      <xdr:col>111</xdr:col>
      <xdr:colOff>177800</xdr:colOff>
      <xdr:row>70</xdr:row>
      <xdr:rowOff>91677</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20434300" y="12085144"/>
          <a:ext cx="889000" cy="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88002</xdr:rowOff>
    </xdr:from>
    <xdr:to>
      <xdr:col>112</xdr:col>
      <xdr:colOff>38100</xdr:colOff>
      <xdr:row>77</xdr:row>
      <xdr:rowOff>18152</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21272500" y="1311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9279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321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91677</xdr:rowOff>
    </xdr:from>
    <xdr:to>
      <xdr:col>107</xdr:col>
      <xdr:colOff>50800</xdr:colOff>
      <xdr:row>71</xdr:row>
      <xdr:rowOff>26967</xdr:rowOff>
    </xdr:to>
    <xdr:cxnSp macro="">
      <xdr:nvCxnSpPr>
        <xdr:cNvPr id="873" name="直線コネクタ 872">
          <a:extLst>
            <a:ext uri="{FF2B5EF4-FFF2-40B4-BE49-F238E27FC236}">
              <a16:creationId xmlns:a16="http://schemas.microsoft.com/office/drawing/2014/main" id="{00000000-0008-0000-0600-000069030000}"/>
            </a:ext>
          </a:extLst>
        </xdr:cNvPr>
        <xdr:cNvCxnSpPr/>
      </xdr:nvCxnSpPr>
      <xdr:spPr>
        <a:xfrm flipV="1">
          <a:off x="19545300" y="12093177"/>
          <a:ext cx="889000" cy="106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75608</xdr:rowOff>
    </xdr:from>
    <xdr:to>
      <xdr:col>107</xdr:col>
      <xdr:colOff>101600</xdr:colOff>
      <xdr:row>77</xdr:row>
      <xdr:rowOff>5758</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20383500" y="13105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168335</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19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151212</xdr:rowOff>
    </xdr:from>
    <xdr:to>
      <xdr:col>102</xdr:col>
      <xdr:colOff>114300</xdr:colOff>
      <xdr:row>71</xdr:row>
      <xdr:rowOff>26967</xdr:rowOff>
    </xdr:to>
    <xdr:cxnSp macro="">
      <xdr:nvCxnSpPr>
        <xdr:cNvPr id="876" name="直線コネクタ 875">
          <a:extLst>
            <a:ext uri="{FF2B5EF4-FFF2-40B4-BE49-F238E27FC236}">
              <a16:creationId xmlns:a16="http://schemas.microsoft.com/office/drawing/2014/main" id="{00000000-0008-0000-0600-00006C030000}"/>
            </a:ext>
          </a:extLst>
        </xdr:cNvPr>
        <xdr:cNvCxnSpPr/>
      </xdr:nvCxnSpPr>
      <xdr:spPr>
        <a:xfrm>
          <a:off x="18656300" y="12152712"/>
          <a:ext cx="889000" cy="4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67118</xdr:rowOff>
    </xdr:from>
    <xdr:to>
      <xdr:col>102</xdr:col>
      <xdr:colOff>165100</xdr:colOff>
      <xdr:row>76</xdr:row>
      <xdr:rowOff>168718</xdr:rowOff>
    </xdr:to>
    <xdr:sp macro="" textlink="">
      <xdr:nvSpPr>
        <xdr:cNvPr id="877" name="フローチャート: 判断 876">
          <a:extLst>
            <a:ext uri="{FF2B5EF4-FFF2-40B4-BE49-F238E27FC236}">
              <a16:creationId xmlns:a16="http://schemas.microsoft.com/office/drawing/2014/main" id="{00000000-0008-0000-0600-00006D030000}"/>
            </a:ext>
          </a:extLst>
        </xdr:cNvPr>
        <xdr:cNvSpPr/>
      </xdr:nvSpPr>
      <xdr:spPr>
        <a:xfrm>
          <a:off x="19494500" y="1309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159845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319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69028</xdr:rowOff>
    </xdr:from>
    <xdr:to>
      <xdr:col>98</xdr:col>
      <xdr:colOff>38100</xdr:colOff>
      <xdr:row>76</xdr:row>
      <xdr:rowOff>170628</xdr:rowOff>
    </xdr:to>
    <xdr:sp macro="" textlink="">
      <xdr:nvSpPr>
        <xdr:cNvPr id="879" name="フローチャート: 判断 878">
          <a:extLst>
            <a:ext uri="{FF2B5EF4-FFF2-40B4-BE49-F238E27FC236}">
              <a16:creationId xmlns:a16="http://schemas.microsoft.com/office/drawing/2014/main" id="{00000000-0008-0000-0600-00006F030000}"/>
            </a:ext>
          </a:extLst>
        </xdr:cNvPr>
        <xdr:cNvSpPr/>
      </xdr:nvSpPr>
      <xdr:spPr>
        <a:xfrm>
          <a:off x="18605500" y="1309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161755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19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12581</xdr:rowOff>
    </xdr:from>
    <xdr:to>
      <xdr:col>116</xdr:col>
      <xdr:colOff>114300</xdr:colOff>
      <xdr:row>75</xdr:row>
      <xdr:rowOff>114181</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22110700" y="1287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35458</xdr:rowOff>
    </xdr:from>
    <xdr:ext cx="534377" cy="259045"/>
    <xdr:sp macro="" textlink="">
      <xdr:nvSpPr>
        <xdr:cNvPr id="887" name="繰出金該当値テキスト">
          <a:extLst>
            <a:ext uri="{FF2B5EF4-FFF2-40B4-BE49-F238E27FC236}">
              <a16:creationId xmlns:a16="http://schemas.microsoft.com/office/drawing/2014/main" id="{00000000-0008-0000-0600-000077030000}"/>
            </a:ext>
          </a:extLst>
        </xdr:cNvPr>
        <xdr:cNvSpPr txBox="1"/>
      </xdr:nvSpPr>
      <xdr:spPr>
        <a:xfrm>
          <a:off x="22212300" y="1272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32844</xdr:rowOff>
    </xdr:from>
    <xdr:to>
      <xdr:col>112</xdr:col>
      <xdr:colOff>38100</xdr:colOff>
      <xdr:row>70</xdr:row>
      <xdr:rowOff>134444</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21272500" y="1203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68</xdr:row>
      <xdr:rowOff>150971</xdr:rowOff>
    </xdr:from>
    <xdr:ext cx="599010"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21023795" y="1180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40877</xdr:rowOff>
    </xdr:from>
    <xdr:to>
      <xdr:col>107</xdr:col>
      <xdr:colOff>101600</xdr:colOff>
      <xdr:row>70</xdr:row>
      <xdr:rowOff>142477</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20383500" y="1204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68</xdr:row>
      <xdr:rowOff>159004</xdr:rowOff>
    </xdr:from>
    <xdr:ext cx="599010"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20134795" y="11817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147617</xdr:rowOff>
    </xdr:from>
    <xdr:to>
      <xdr:col>102</xdr:col>
      <xdr:colOff>165100</xdr:colOff>
      <xdr:row>71</xdr:row>
      <xdr:rowOff>77767</xdr:rowOff>
    </xdr:to>
    <xdr:sp macro="" textlink="">
      <xdr:nvSpPr>
        <xdr:cNvPr id="892" name="楕円 891">
          <a:extLst>
            <a:ext uri="{FF2B5EF4-FFF2-40B4-BE49-F238E27FC236}">
              <a16:creationId xmlns:a16="http://schemas.microsoft.com/office/drawing/2014/main" id="{00000000-0008-0000-0600-00007C030000}"/>
            </a:ext>
          </a:extLst>
        </xdr:cNvPr>
        <xdr:cNvSpPr/>
      </xdr:nvSpPr>
      <xdr:spPr>
        <a:xfrm>
          <a:off x="19494500" y="1214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94294</xdr:rowOff>
    </xdr:from>
    <xdr:ext cx="599010"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9245795" y="11924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100412</xdr:rowOff>
    </xdr:from>
    <xdr:to>
      <xdr:col>98</xdr:col>
      <xdr:colOff>38100</xdr:colOff>
      <xdr:row>71</xdr:row>
      <xdr:rowOff>30562</xdr:rowOff>
    </xdr:to>
    <xdr:sp macro="" textlink="">
      <xdr:nvSpPr>
        <xdr:cNvPr id="894" name="楕円 893">
          <a:extLst>
            <a:ext uri="{FF2B5EF4-FFF2-40B4-BE49-F238E27FC236}">
              <a16:creationId xmlns:a16="http://schemas.microsoft.com/office/drawing/2014/main" id="{00000000-0008-0000-0600-00007E030000}"/>
            </a:ext>
          </a:extLst>
        </xdr:cNvPr>
        <xdr:cNvSpPr/>
      </xdr:nvSpPr>
      <xdr:spPr>
        <a:xfrm>
          <a:off x="18605500" y="1210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69</xdr:row>
      <xdr:rowOff>47089</xdr:rowOff>
    </xdr:from>
    <xdr:ext cx="599010"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356795" y="11877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0" name="前年度繰上充用金グラフ枠">
          <a:extLst>
            <a:ext uri="{FF2B5EF4-FFF2-40B4-BE49-F238E27FC236}">
              <a16:creationId xmlns:a16="http://schemas.microsoft.com/office/drawing/2014/main" id="{00000000-0008-0000-0600-00008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2" name="前年度繰上充用金最小値テキスト">
          <a:extLst>
            <a:ext uri="{FF2B5EF4-FFF2-40B4-BE49-F238E27FC236}">
              <a16:creationId xmlns:a16="http://schemas.microsoft.com/office/drawing/2014/main" id="{00000000-0008-0000-0600-00009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4" name="前年度繰上充用金最大値テキスト">
          <a:extLst>
            <a:ext uri="{FF2B5EF4-FFF2-40B4-BE49-F238E27FC236}">
              <a16:creationId xmlns:a16="http://schemas.microsoft.com/office/drawing/2014/main" id="{00000000-0008-0000-0600-00009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7" name="前年度繰上充用金平均値テキスト">
          <a:extLst>
            <a:ext uri="{FF2B5EF4-FFF2-40B4-BE49-F238E27FC236}">
              <a16:creationId xmlns:a16="http://schemas.microsoft.com/office/drawing/2014/main" id="{00000000-0008-0000-0600-00009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5" name="直線コネクタ 924">
          <a:extLst>
            <a:ext uri="{FF2B5EF4-FFF2-40B4-BE49-F238E27FC236}">
              <a16:creationId xmlns:a16="http://schemas.microsoft.com/office/drawing/2014/main" id="{00000000-0008-0000-0600-00009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6" name="フローチャート: 判断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フローチャート: 判断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6" name="前年度繰上充用金該当値テキスト">
          <a:extLst>
            <a:ext uri="{FF2B5EF4-FFF2-40B4-BE49-F238E27FC236}">
              <a16:creationId xmlns:a16="http://schemas.microsoft.com/office/drawing/2014/main" id="{00000000-0008-0000-0600-0000A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1" name="楕円 940">
          <a:extLst>
            <a:ext uri="{FF2B5EF4-FFF2-40B4-BE49-F238E27FC236}">
              <a16:creationId xmlns:a16="http://schemas.microsoft.com/office/drawing/2014/main" id="{00000000-0008-0000-0600-0000A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3" name="楕円 942">
          <a:extLst>
            <a:ext uri="{FF2B5EF4-FFF2-40B4-BE49-F238E27FC236}">
              <a16:creationId xmlns:a16="http://schemas.microsoft.com/office/drawing/2014/main" id="{00000000-0008-0000-0600-0000A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7" name="テキスト ボックス 946">
          <a:extLst>
            <a:ext uri="{FF2B5EF4-FFF2-40B4-BE49-F238E27FC236}">
              <a16:creationId xmlns:a16="http://schemas.microsoft.com/office/drawing/2014/main" id="{00000000-0008-0000-0600-0000B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１，７６６，２０１円</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、前年度比＋</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８．９</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％となっている。最も高額な項目である普通建設事業費は、住民一人当たり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５２３，３４５</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円、前年度比</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３４．５</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％で類似団体では最も高い値である。これは、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道の駅瑞穂整備事業や石見中学校改築事業など</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の実施によるものである。続いて高額な項目である補助費等については、住民一人当たり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４００，６９５</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円、前年度比＋</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１７．８</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％で、類似団体では最も高い値である。これは、公立邑智病院改築に伴う建設費繰出金</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や下水道事業の法滴化により性質を変更したことが増</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加</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主な要因である。人件費は、住民一人当たり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１９８，２０８</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円、前年度比＋</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９．０％</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で、これも類似団体内で最も高い値となっている。これは、町内１２公民館、２支所に職員をそれぞれ配置し、地域振興や地域密着型業務など、地域毎の専門的な仕事に従事していることにより、職員削減を行えていないことが主な要因である。なお、令和２年度からは会計年度任用職員制度の導入に伴い物件費から人件費への性質変更により増加し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公債費については、住民一人当たり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１６６，２８４</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円、前年度比＋</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２．４</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％で類似団体</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で最も高い値である。</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また、令和３年度完了のごみ処理施設整備や</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令和７年度完了予定</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の公立病院改築、道の駅整備</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石見中学校改築等の大型建設事業により、今後の公債費の増加が懸念されるため、耐用年数を踏まえた適切な償還期間を設定し公債費負担の平準化を図ることとしている</a:t>
          </a:r>
          <a:r>
            <a:rPr kumimoji="1" lang="ja-JP" altLang="ja-JP" sz="1200">
              <a:solidFill>
                <a:sysClr val="windowText" lastClr="000000"/>
              </a:solidFill>
              <a:effectLst/>
              <a:latin typeface="+mn-lt"/>
              <a:ea typeface="+mn-ea"/>
              <a:cs typeface="+mn-cs"/>
            </a:rPr>
            <a:t>。</a:t>
          </a:r>
          <a:endParaRPr lang="ja-JP" altLang="ja-JP" sz="1200">
            <a:solidFill>
              <a:sysClr val="windowText" lastClr="000000"/>
            </a:solidFill>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島根県邑南町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9,467
9,367
419.29
17,208,885
16,720,629
391,158
7,030,344
17,947,430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12.4
95.0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16637</xdr:rowOff>
    </xdr:from>
    <xdr:to>
      <xdr:col>24</xdr:col>
      <xdr:colOff>62865</xdr:colOff>
      <xdr:row>39</xdr:row>
      <xdr:rowOff>70358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60137"/>
          <a:ext cx="1270" cy="1596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74185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60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70358</xdr:rowOff>
    </xdr:from>
    <xdr:to>
      <xdr:col>24</xdr:col>
      <xdr:colOff>152400</xdr:colOff>
      <xdr:row>39</xdr:row>
      <xdr:rowOff>70358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56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134764</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3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16637</xdr:rowOff>
    </xdr:from>
    <xdr:to>
      <xdr:col>24</xdr:col>
      <xdr:colOff>152400</xdr:colOff>
      <xdr:row>30</xdr:row>
      <xdr:rowOff>16637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60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16637</xdr:rowOff>
    </xdr:from>
    <xdr:to>
      <xdr:col>24</xdr:col>
      <xdr:colOff>63500</xdr:colOff>
      <xdr:row>32</xdr:row>
      <xdr:rowOff>7874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160137"/>
          <a:ext cx="838200" cy="33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108094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88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129667</xdr:rowOff>
    </xdr:from>
    <xdr:to>
      <xdr:col>24</xdr:col>
      <xdr:colOff>114300</xdr:colOff>
      <xdr:row>36</xdr:row>
      <xdr:rowOff>59817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7874</xdr:rowOff>
    </xdr:from>
    <xdr:to>
      <xdr:col>19</xdr:col>
      <xdr:colOff>177800</xdr:colOff>
      <xdr:row>33</xdr:row>
      <xdr:rowOff>635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494274"/>
          <a:ext cx="889000" cy="16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79375</xdr:rowOff>
    </xdr:from>
    <xdr:to>
      <xdr:col>20</xdr:col>
      <xdr:colOff>38100</xdr:colOff>
      <xdr:row>37</xdr:row>
      <xdr:rowOff>9525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5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652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4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635</xdr:rowOff>
    </xdr:from>
    <xdr:to>
      <xdr:col>15</xdr:col>
      <xdr:colOff>50800</xdr:colOff>
      <xdr:row>33</xdr:row>
      <xdr:rowOff>112649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658485"/>
          <a:ext cx="889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118618</xdr:rowOff>
    </xdr:from>
    <xdr:to>
      <xdr:col>15</xdr:col>
      <xdr:colOff>101600</xdr:colOff>
      <xdr:row>37</xdr:row>
      <xdr:rowOff>48768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9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39895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83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9017</xdr:rowOff>
    </xdr:from>
    <xdr:to>
      <xdr:col>10</xdr:col>
      <xdr:colOff>114300</xdr:colOff>
      <xdr:row>33</xdr:row>
      <xdr:rowOff>112649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666867"/>
          <a:ext cx="889000" cy="103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165481</xdr:rowOff>
    </xdr:from>
    <xdr:to>
      <xdr:col>10</xdr:col>
      <xdr:colOff>165100</xdr:colOff>
      <xdr:row>37</xdr:row>
      <xdr:rowOff>95631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33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86758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430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7366</xdr:rowOff>
    </xdr:from>
    <xdr:to>
      <xdr:col>6</xdr:col>
      <xdr:colOff>38100</xdr:colOff>
      <xdr:row>37</xdr:row>
      <xdr:rowOff>108966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35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100093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44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29</xdr:row>
      <xdr:rowOff>137287</xdr:rowOff>
    </xdr:from>
    <xdr:to>
      <xdr:col>24</xdr:col>
      <xdr:colOff>114300</xdr:colOff>
      <xdr:row>30</xdr:row>
      <xdr:rowOff>67437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10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90314</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06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128524</xdr:rowOff>
    </xdr:from>
    <xdr:to>
      <xdr:col>20</xdr:col>
      <xdr:colOff>38100</xdr:colOff>
      <xdr:row>32</xdr:row>
      <xdr:rowOff>58674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44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75201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218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121285</xdr:rowOff>
    </xdr:from>
    <xdr:to>
      <xdr:col>15</xdr:col>
      <xdr:colOff>101600</xdr:colOff>
      <xdr:row>33</xdr:row>
      <xdr:rowOff>51435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60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67962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3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61849</xdr:rowOff>
    </xdr:from>
    <xdr:to>
      <xdr:col>10</xdr:col>
      <xdr:colOff>165100</xdr:colOff>
      <xdr:row>33</xdr:row>
      <xdr:rowOff>163449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1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8526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49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129667</xdr:rowOff>
    </xdr:from>
    <xdr:to>
      <xdr:col>6</xdr:col>
      <xdr:colOff>38100</xdr:colOff>
      <xdr:row>33</xdr:row>
      <xdr:rowOff>59817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61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76344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391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147145</xdr:rowOff>
    </xdr:from>
    <xdr:to>
      <xdr:col>24</xdr:col>
      <xdr:colOff>62865</xdr:colOff>
      <xdr:row>59</xdr:row>
      <xdr:rowOff>4595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19645"/>
          <a:ext cx="1270" cy="140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8422</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2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4595</xdr:rowOff>
    </xdr:from>
    <xdr:to>
      <xdr:col>24</xdr:col>
      <xdr:colOff>152400</xdr:colOff>
      <xdr:row>59</xdr:row>
      <xdr:rowOff>4595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2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93822</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948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1,373,161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147145</xdr:rowOff>
    </xdr:from>
    <xdr:to>
      <xdr:col>24</xdr:col>
      <xdr:colOff>152400</xdr:colOff>
      <xdr:row>50</xdr:row>
      <xdr:rowOff>147145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19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142007</xdr:rowOff>
    </xdr:from>
    <xdr:to>
      <xdr:col>24</xdr:col>
      <xdr:colOff>63500</xdr:colOff>
      <xdr:row>57</xdr:row>
      <xdr:rowOff>66948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43207"/>
          <a:ext cx="838200" cy="96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129553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9022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151126</xdr:rowOff>
    </xdr:from>
    <xdr:to>
      <xdr:col>24</xdr:col>
      <xdr:colOff>114300</xdr:colOff>
      <xdr:row>58</xdr:row>
      <xdr:rowOff>81276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2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66948</xdr:rowOff>
    </xdr:from>
    <xdr:to>
      <xdr:col>19</xdr:col>
      <xdr:colOff>177800</xdr:colOff>
      <xdr:row>57</xdr:row>
      <xdr:rowOff>101217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39598"/>
          <a:ext cx="889000" cy="34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169742</xdr:rowOff>
    </xdr:from>
    <xdr:to>
      <xdr:col>20</xdr:col>
      <xdr:colOff>38100</xdr:colOff>
      <xdr:row>58</xdr:row>
      <xdr:rowOff>99892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42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91019</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10035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101217</xdr:rowOff>
    </xdr:from>
    <xdr:to>
      <xdr:col>15</xdr:col>
      <xdr:colOff>50800</xdr:colOff>
      <xdr:row>58</xdr:row>
      <xdr:rowOff>2429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873867"/>
          <a:ext cx="889000" cy="72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20484</xdr:rowOff>
    </xdr:from>
    <xdr:to>
      <xdr:col>15</xdr:col>
      <xdr:colOff>101600</xdr:colOff>
      <xdr:row>58</xdr:row>
      <xdr:rowOff>122084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64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113211</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10057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81867</xdr:rowOff>
    </xdr:from>
    <xdr:to>
      <xdr:col>10</xdr:col>
      <xdr:colOff>114300</xdr:colOff>
      <xdr:row>58</xdr:row>
      <xdr:rowOff>2429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854517"/>
          <a:ext cx="889000" cy="9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59553</xdr:rowOff>
    </xdr:from>
    <xdr:to>
      <xdr:col>10</xdr:col>
      <xdr:colOff>165100</xdr:colOff>
      <xdr:row>58</xdr:row>
      <xdr:rowOff>161153</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0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152280</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10096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147472</xdr:rowOff>
    </xdr:from>
    <xdr:to>
      <xdr:col>6</xdr:col>
      <xdr:colOff>38100</xdr:colOff>
      <xdr:row>58</xdr:row>
      <xdr:rowOff>77622</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20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68749</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10012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91207</xdr:rowOff>
    </xdr:from>
    <xdr:to>
      <xdr:col>24</xdr:col>
      <xdr:colOff>114300</xdr:colOff>
      <xdr:row>57</xdr:row>
      <xdr:rowOff>21357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69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114084</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4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16148</xdr:rowOff>
    </xdr:from>
    <xdr:to>
      <xdr:col>20</xdr:col>
      <xdr:colOff>38100</xdr:colOff>
      <xdr:row>57</xdr:row>
      <xdr:rowOff>117748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8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134275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56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50417</xdr:rowOff>
    </xdr:from>
    <xdr:to>
      <xdr:col>15</xdr:col>
      <xdr:colOff>101600</xdr:colOff>
      <xdr:row>57</xdr:row>
      <xdr:rowOff>152017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2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168544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598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123079</xdr:rowOff>
    </xdr:from>
    <xdr:to>
      <xdr:col>10</xdr:col>
      <xdr:colOff>165100</xdr:colOff>
      <xdr:row>58</xdr:row>
      <xdr:rowOff>53229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9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69756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670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31067</xdr:rowOff>
    </xdr:from>
    <xdr:to>
      <xdr:col>6</xdr:col>
      <xdr:colOff>38100</xdr:colOff>
      <xdr:row>57</xdr:row>
      <xdr:rowOff>132667</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0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149194</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578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84031</xdr:rowOff>
    </xdr:from>
    <xdr:to>
      <xdr:col>24</xdr:col>
      <xdr:colOff>62865</xdr:colOff>
      <xdr:row>79</xdr:row>
      <xdr:rowOff>112376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085531"/>
          <a:ext cx="1270" cy="1571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116203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60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112376</xdr:rowOff>
    </xdr:from>
    <xdr:to>
      <xdr:col>24</xdr:col>
      <xdr:colOff>152400</xdr:colOff>
      <xdr:row>79</xdr:row>
      <xdr:rowOff>112376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56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30708</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86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293,114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84031</xdr:rowOff>
    </xdr:from>
    <xdr:to>
      <xdr:col>24</xdr:col>
      <xdr:colOff>152400</xdr:colOff>
      <xdr:row>70</xdr:row>
      <xdr:rowOff>84031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085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17845</xdr:rowOff>
    </xdr:from>
    <xdr:to>
      <xdr:col>24</xdr:col>
      <xdr:colOff>63500</xdr:colOff>
      <xdr:row>71</xdr:row>
      <xdr:rowOff>170637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190795"/>
          <a:ext cx="838200" cy="15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77668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7649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99241</xdr:rowOff>
    </xdr:from>
    <xdr:to>
      <xdr:col>24</xdr:col>
      <xdr:colOff>114300</xdr:colOff>
      <xdr:row>75</xdr:row>
      <xdr:rowOff>29391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78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170637</xdr:rowOff>
    </xdr:from>
    <xdr:to>
      <xdr:col>19</xdr:col>
      <xdr:colOff>177800</xdr:colOff>
      <xdr:row>72</xdr:row>
      <xdr:rowOff>128815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2343587"/>
          <a:ext cx="889000" cy="129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43474</xdr:rowOff>
    </xdr:from>
    <xdr:to>
      <xdr:col>20</xdr:col>
      <xdr:colOff>38100</xdr:colOff>
      <xdr:row>75</xdr:row>
      <xdr:rowOff>145074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290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136200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94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125777</xdr:rowOff>
    </xdr:from>
    <xdr:to>
      <xdr:col>15</xdr:col>
      <xdr:colOff>50800</xdr:colOff>
      <xdr:row>72</xdr:row>
      <xdr:rowOff>128815</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2298727"/>
          <a:ext cx="889000" cy="17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160136</xdr:rowOff>
    </xdr:from>
    <xdr:to>
      <xdr:col>15</xdr:col>
      <xdr:colOff>101600</xdr:colOff>
      <xdr:row>76</xdr:row>
      <xdr:rowOff>90286</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018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81413</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111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71</xdr:row>
      <xdr:rowOff>125777</xdr:rowOff>
    </xdr:from>
    <xdr:to>
      <xdr:col>10</xdr:col>
      <xdr:colOff>114300</xdr:colOff>
      <xdr:row>73</xdr:row>
      <xdr:rowOff>104779</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2298727"/>
          <a:ext cx="889000" cy="32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96803</xdr:rowOff>
    </xdr:from>
    <xdr:to>
      <xdr:col>10</xdr:col>
      <xdr:colOff>165100</xdr:colOff>
      <xdr:row>76</xdr:row>
      <xdr:rowOff>26953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295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18080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048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52019</xdr:rowOff>
    </xdr:from>
    <xdr:to>
      <xdr:col>6</xdr:col>
      <xdr:colOff>38100</xdr:colOff>
      <xdr:row>77</xdr:row>
      <xdr:rowOff>153619</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144746</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346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138495</xdr:rowOff>
    </xdr:from>
    <xdr:to>
      <xdr:col>24</xdr:col>
      <xdr:colOff>114300</xdr:colOff>
      <xdr:row>71</xdr:row>
      <xdr:rowOff>68645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1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53422</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054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119837</xdr:rowOff>
    </xdr:from>
    <xdr:to>
      <xdr:col>20</xdr:col>
      <xdr:colOff>38100</xdr:colOff>
      <xdr:row>72</xdr:row>
      <xdr:rowOff>49987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29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66514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068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78015</xdr:rowOff>
    </xdr:from>
    <xdr:to>
      <xdr:col>15</xdr:col>
      <xdr:colOff>101600</xdr:colOff>
      <xdr:row>73</xdr:row>
      <xdr:rowOff>8165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4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24692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19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74977</xdr:rowOff>
    </xdr:from>
    <xdr:to>
      <xdr:col>10</xdr:col>
      <xdr:colOff>165100</xdr:colOff>
      <xdr:row>72</xdr:row>
      <xdr:rowOff>5127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224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70</xdr:row>
      <xdr:rowOff>21654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023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53979</xdr:rowOff>
    </xdr:from>
    <xdr:to>
      <xdr:col>6</xdr:col>
      <xdr:colOff>38100</xdr:colOff>
      <xdr:row>73</xdr:row>
      <xdr:rowOff>155579</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256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656</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345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66903</xdr:rowOff>
    </xdr:from>
    <xdr:to>
      <xdr:col>24</xdr:col>
      <xdr:colOff>62865</xdr:colOff>
      <xdr:row>98</xdr:row>
      <xdr:rowOff>84108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68853"/>
          <a:ext cx="1270" cy="1217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87935</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890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84108</xdr:rowOff>
    </xdr:from>
    <xdr:to>
      <xdr:col>24</xdr:col>
      <xdr:colOff>152400</xdr:colOff>
      <xdr:row>98</xdr:row>
      <xdr:rowOff>84108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88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13580</xdr:rowOff>
    </xdr:from>
    <xdr:ext cx="599010"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44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354,107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66903</xdr:rowOff>
    </xdr:from>
    <xdr:to>
      <xdr:col>24</xdr:col>
      <xdr:colOff>152400</xdr:colOff>
      <xdr:row>91</xdr:row>
      <xdr:rowOff>66903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68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33889</xdr:rowOff>
    </xdr:from>
    <xdr:to>
      <xdr:col>24</xdr:col>
      <xdr:colOff>63500</xdr:colOff>
      <xdr:row>94</xdr:row>
      <xdr:rowOff>105249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6150189"/>
          <a:ext cx="838200" cy="7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134292</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5934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155865</xdr:rowOff>
    </xdr:from>
    <xdr:to>
      <xdr:col>24</xdr:col>
      <xdr:colOff>114300</xdr:colOff>
      <xdr:row>97</xdr:row>
      <xdr:rowOff>86015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615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33889</xdr:rowOff>
    </xdr:from>
    <xdr:to>
      <xdr:col>19</xdr:col>
      <xdr:colOff>177800</xdr:colOff>
      <xdr:row>95</xdr:row>
      <xdr:rowOff>162877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150189"/>
          <a:ext cx="889000" cy="300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161621</xdr:rowOff>
    </xdr:from>
    <xdr:to>
      <xdr:col>20</xdr:col>
      <xdr:colOff>38100</xdr:colOff>
      <xdr:row>97</xdr:row>
      <xdr:rowOff>91771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62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82898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1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29744</xdr:rowOff>
    </xdr:from>
    <xdr:to>
      <xdr:col>15</xdr:col>
      <xdr:colOff>50800</xdr:colOff>
      <xdr:row>95</xdr:row>
      <xdr:rowOff>162877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6146044"/>
          <a:ext cx="889000" cy="304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163427</xdr:rowOff>
    </xdr:from>
    <xdr:to>
      <xdr:col>15</xdr:col>
      <xdr:colOff>101600</xdr:colOff>
      <xdr:row>97</xdr:row>
      <xdr:rowOff>93577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62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84704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7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29744</xdr:rowOff>
    </xdr:from>
    <xdr:to>
      <xdr:col>10</xdr:col>
      <xdr:colOff>114300</xdr:colOff>
      <xdr:row>94</xdr:row>
      <xdr:rowOff>137429</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146044"/>
          <a:ext cx="889000" cy="10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170187</xdr:rowOff>
    </xdr:from>
    <xdr:to>
      <xdr:col>10</xdr:col>
      <xdr:colOff>165100</xdr:colOff>
      <xdr:row>97</xdr:row>
      <xdr:rowOff>100337</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62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91464</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2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67126</xdr:rowOff>
    </xdr:from>
    <xdr:to>
      <xdr:col>6</xdr:col>
      <xdr:colOff>38100</xdr:colOff>
      <xdr:row>97</xdr:row>
      <xdr:rowOff>168726</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69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159853</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79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54449</xdr:rowOff>
    </xdr:from>
    <xdr:to>
      <xdr:col>24</xdr:col>
      <xdr:colOff>114300</xdr:colOff>
      <xdr:row>94</xdr:row>
      <xdr:rowOff>156049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17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77326</xdr:rowOff>
    </xdr:from>
    <xdr:ext cx="599010"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022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154539</xdr:rowOff>
    </xdr:from>
    <xdr:to>
      <xdr:col>20</xdr:col>
      <xdr:colOff>38100</xdr:colOff>
      <xdr:row>94</xdr:row>
      <xdr:rowOff>84689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09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101216</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497795" y="15874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112077</xdr:rowOff>
    </xdr:from>
    <xdr:to>
      <xdr:col>15</xdr:col>
      <xdr:colOff>101600</xdr:colOff>
      <xdr:row>96</xdr:row>
      <xdr:rowOff>42227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39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58754</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08795" y="16175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150394</xdr:rowOff>
    </xdr:from>
    <xdr:to>
      <xdr:col>10</xdr:col>
      <xdr:colOff>165100</xdr:colOff>
      <xdr:row>94</xdr:row>
      <xdr:rowOff>80544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09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97071</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19795" y="15870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86629</xdr:rowOff>
    </xdr:from>
    <xdr:to>
      <xdr:col>6</xdr:col>
      <xdr:colOff>38100</xdr:colOff>
      <xdr:row>95</xdr:row>
      <xdr:rowOff>16779</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202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33306</xdr:rowOff>
    </xdr:from>
    <xdr:ext cx="599010"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30795" y="15978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133071</xdr:rowOff>
    </xdr:from>
    <xdr:to>
      <xdr:col>54</xdr:col>
      <xdr:colOff>189865</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448021"/>
          <a:ext cx="1270" cy="1206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79748</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223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133071</xdr:rowOff>
    </xdr:from>
    <xdr:to>
      <xdr:col>55</xdr:col>
      <xdr:colOff>88900</xdr:colOff>
      <xdr:row>31</xdr:row>
      <xdr:rowOff>133071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448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37059</xdr:rowOff>
    </xdr:from>
    <xdr:to>
      <xdr:col>55</xdr:col>
      <xdr:colOff>0</xdr:colOff>
      <xdr:row>38</xdr:row>
      <xdr:rowOff>49632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552159"/>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5021</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3486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153594</xdr:rowOff>
    </xdr:from>
    <xdr:to>
      <xdr:col>55</xdr:col>
      <xdr:colOff>50800</xdr:colOff>
      <xdr:row>38</xdr:row>
      <xdr:rowOff>83744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49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49632</xdr:rowOff>
    </xdr:from>
    <xdr:to>
      <xdr:col>50</xdr:col>
      <xdr:colOff>114300</xdr:colOff>
      <xdr:row>38</xdr:row>
      <xdr:rowOff>56261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564732"/>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154280</xdr:rowOff>
    </xdr:from>
    <xdr:to>
      <xdr:col>50</xdr:col>
      <xdr:colOff>165100</xdr:colOff>
      <xdr:row>38</xdr:row>
      <xdr:rowOff>84430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4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100957</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273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56261</xdr:rowOff>
    </xdr:from>
    <xdr:to>
      <xdr:col>45</xdr:col>
      <xdr:colOff>177800</xdr:colOff>
      <xdr:row>38</xdr:row>
      <xdr:rowOff>58547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57136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145364</xdr:rowOff>
    </xdr:from>
    <xdr:to>
      <xdr:col>46</xdr:col>
      <xdr:colOff>38100</xdr:colOff>
      <xdr:row>38</xdr:row>
      <xdr:rowOff>75515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4890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92041</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264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58547</xdr:rowOff>
    </xdr:from>
    <xdr:to>
      <xdr:col>41</xdr:col>
      <xdr:colOff>50800</xdr:colOff>
      <xdr:row>38</xdr:row>
      <xdr:rowOff>59461</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573647"/>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141935</xdr:rowOff>
    </xdr:from>
    <xdr:to>
      <xdr:col>41</xdr:col>
      <xdr:colOff>101600</xdr:colOff>
      <xdr:row>38</xdr:row>
      <xdr:rowOff>72086</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4855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88612</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260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122504</xdr:rowOff>
    </xdr:from>
    <xdr:to>
      <xdr:col>36</xdr:col>
      <xdr:colOff>165100</xdr:colOff>
      <xdr:row>38</xdr:row>
      <xdr:rowOff>52654</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466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69181</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241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157709</xdr:rowOff>
    </xdr:from>
    <xdr:to>
      <xdr:col>55</xdr:col>
      <xdr:colOff>50800</xdr:colOff>
      <xdr:row>38</xdr:row>
      <xdr:rowOff>87858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0135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132021</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475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170282</xdr:rowOff>
    </xdr:from>
    <xdr:to>
      <xdr:col>50</xdr:col>
      <xdr:colOff>165100</xdr:colOff>
      <xdr:row>38</xdr:row>
      <xdr:rowOff>100432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51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91559</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606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5461</xdr:rowOff>
    </xdr:from>
    <xdr:to>
      <xdr:col>46</xdr:col>
      <xdr:colOff>38100</xdr:colOff>
      <xdr:row>38</xdr:row>
      <xdr:rowOff>107061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52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98188</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613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7747</xdr:rowOff>
    </xdr:from>
    <xdr:to>
      <xdr:col>41</xdr:col>
      <xdr:colOff>101600</xdr:colOff>
      <xdr:row>38</xdr:row>
      <xdr:rowOff>109347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22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100474</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615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8661</xdr:rowOff>
    </xdr:from>
    <xdr:to>
      <xdr:col>36</xdr:col>
      <xdr:colOff>165100</xdr:colOff>
      <xdr:row>38</xdr:row>
      <xdr:rowOff>110261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2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101388</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616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21322</xdr:rowOff>
    </xdr:from>
    <xdr:to>
      <xdr:col>54</xdr:col>
      <xdr:colOff>189865</xdr:colOff>
      <xdr:row>58</xdr:row>
      <xdr:rowOff>56567</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936722"/>
          <a:ext cx="1270" cy="1063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60394</xdr:rowOff>
    </xdr:from>
    <xdr:ext cx="534377"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0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56567</xdr:rowOff>
    </xdr:from>
    <xdr:to>
      <xdr:col>55</xdr:col>
      <xdr:colOff>88900</xdr:colOff>
      <xdr:row>58</xdr:row>
      <xdr:rowOff>56567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0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139449</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711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250,892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21322</xdr:rowOff>
    </xdr:from>
    <xdr:to>
      <xdr:col>55</xdr:col>
      <xdr:colOff>88900</xdr:colOff>
      <xdr:row>52</xdr:row>
      <xdr:rowOff>21322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936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150618</xdr:rowOff>
    </xdr:from>
    <xdr:to>
      <xdr:col>55</xdr:col>
      <xdr:colOff>0</xdr:colOff>
      <xdr:row>55</xdr:row>
      <xdr:rowOff>47574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9408918"/>
          <a:ext cx="838200" cy="68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74290</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6754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95863</xdr:rowOff>
    </xdr:from>
    <xdr:to>
      <xdr:col>55</xdr:col>
      <xdr:colOff>50800</xdr:colOff>
      <xdr:row>57</xdr:row>
      <xdr:rowOff>26013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9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138530</xdr:rowOff>
    </xdr:from>
    <xdr:to>
      <xdr:col>50</xdr:col>
      <xdr:colOff>114300</xdr:colOff>
      <xdr:row>54</xdr:row>
      <xdr:rowOff>150618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396830"/>
          <a:ext cx="889000" cy="1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117480</xdr:rowOff>
    </xdr:from>
    <xdr:to>
      <xdr:col>50</xdr:col>
      <xdr:colOff>165100</xdr:colOff>
      <xdr:row>57</xdr:row>
      <xdr:rowOff>47630</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1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38757</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81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138530</xdr:rowOff>
    </xdr:from>
    <xdr:to>
      <xdr:col>45</xdr:col>
      <xdr:colOff>177800</xdr:colOff>
      <xdr:row>54</xdr:row>
      <xdr:rowOff>158802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396830"/>
          <a:ext cx="889000" cy="2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86651</xdr:rowOff>
    </xdr:from>
    <xdr:to>
      <xdr:col>46</xdr:col>
      <xdr:colOff>38100</xdr:colOff>
      <xdr:row>57</xdr:row>
      <xdr:rowOff>16801</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687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7928</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780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158802</xdr:rowOff>
    </xdr:from>
    <xdr:to>
      <xdr:col>41</xdr:col>
      <xdr:colOff>50800</xdr:colOff>
      <xdr:row>55</xdr:row>
      <xdr:rowOff>52279</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417102"/>
          <a:ext cx="889000" cy="6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100829</xdr:rowOff>
    </xdr:from>
    <xdr:to>
      <xdr:col>41</xdr:col>
      <xdr:colOff>101600</xdr:colOff>
      <xdr:row>57</xdr:row>
      <xdr:rowOff>30979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02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22106</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794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103096</xdr:rowOff>
    </xdr:from>
    <xdr:to>
      <xdr:col>36</xdr:col>
      <xdr:colOff>165100</xdr:colOff>
      <xdr:row>57</xdr:row>
      <xdr:rowOff>33246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24373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9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168224</xdr:rowOff>
    </xdr:from>
    <xdr:to>
      <xdr:col>55</xdr:col>
      <xdr:colOff>50800</xdr:colOff>
      <xdr:row>55</xdr:row>
      <xdr:rowOff>98374</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4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19651</xdr:rowOff>
    </xdr:from>
    <xdr:ext cx="599010"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277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99818</xdr:rowOff>
    </xdr:from>
    <xdr:to>
      <xdr:col>50</xdr:col>
      <xdr:colOff>165100</xdr:colOff>
      <xdr:row>55</xdr:row>
      <xdr:rowOff>29968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35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46495</xdr:rowOff>
    </xdr:from>
    <xdr:ext cx="59901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39795" y="9133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87730</xdr:rowOff>
    </xdr:from>
    <xdr:to>
      <xdr:col>46</xdr:col>
      <xdr:colOff>38100</xdr:colOff>
      <xdr:row>55</xdr:row>
      <xdr:rowOff>17880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34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34407</xdr:rowOff>
    </xdr:from>
    <xdr:ext cx="59901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50795" y="9121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108002</xdr:rowOff>
    </xdr:from>
    <xdr:to>
      <xdr:col>41</xdr:col>
      <xdr:colOff>101600</xdr:colOff>
      <xdr:row>55</xdr:row>
      <xdr:rowOff>38152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36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54679</xdr:rowOff>
    </xdr:from>
    <xdr:ext cx="59901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61795" y="914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1479</xdr:rowOff>
    </xdr:from>
    <xdr:to>
      <xdr:col>36</xdr:col>
      <xdr:colOff>165100</xdr:colOff>
      <xdr:row>55</xdr:row>
      <xdr:rowOff>103079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43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119606</xdr:rowOff>
    </xdr:from>
    <xdr:ext cx="599010"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672795" y="920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21481</xdr:rowOff>
    </xdr:from>
    <xdr:to>
      <xdr:col>54</xdr:col>
      <xdr:colOff>189865</xdr:colOff>
      <xdr:row>79</xdr:row>
      <xdr:rowOff>89987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22981"/>
          <a:ext cx="1270" cy="1611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93814</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3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89987</xdr:rowOff>
    </xdr:from>
    <xdr:to>
      <xdr:col>55</xdr:col>
      <xdr:colOff>88900</xdr:colOff>
      <xdr:row>79</xdr:row>
      <xdr:rowOff>89987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34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139608</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98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496,200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21481</xdr:rowOff>
    </xdr:from>
    <xdr:to>
      <xdr:col>55</xdr:col>
      <xdr:colOff>88900</xdr:colOff>
      <xdr:row>70</xdr:row>
      <xdr:rowOff>21481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22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164085</xdr:rowOff>
    </xdr:from>
    <xdr:to>
      <xdr:col>55</xdr:col>
      <xdr:colOff>0</xdr:colOff>
      <xdr:row>79</xdr:row>
      <xdr:rowOff>11585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537185"/>
          <a:ext cx="838200" cy="1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75528</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77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52651</xdr:rowOff>
    </xdr:from>
    <xdr:to>
      <xdr:col>55</xdr:col>
      <xdr:colOff>50800</xdr:colOff>
      <xdr:row>78</xdr:row>
      <xdr:rowOff>154251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425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154722</xdr:rowOff>
    </xdr:from>
    <xdr:to>
      <xdr:col>50</xdr:col>
      <xdr:colOff>114300</xdr:colOff>
      <xdr:row>79</xdr:row>
      <xdr:rowOff>11585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527822"/>
          <a:ext cx="889000" cy="2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57507</xdr:rowOff>
    </xdr:from>
    <xdr:to>
      <xdr:col>50</xdr:col>
      <xdr:colOff>165100</xdr:colOff>
      <xdr:row>78</xdr:row>
      <xdr:rowOff>159107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430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4184</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2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154722</xdr:rowOff>
    </xdr:from>
    <xdr:to>
      <xdr:col>45</xdr:col>
      <xdr:colOff>177800</xdr:colOff>
      <xdr:row>79</xdr:row>
      <xdr:rowOff>6969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527822"/>
          <a:ext cx="889000" cy="23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56674</xdr:rowOff>
    </xdr:from>
    <xdr:to>
      <xdr:col>46</xdr:col>
      <xdr:colOff>38100</xdr:colOff>
      <xdr:row>78</xdr:row>
      <xdr:rowOff>158274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42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3351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20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102572</xdr:rowOff>
    </xdr:from>
    <xdr:to>
      <xdr:col>41</xdr:col>
      <xdr:colOff>50800</xdr:colOff>
      <xdr:row>79</xdr:row>
      <xdr:rowOff>6969</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475672"/>
          <a:ext cx="889000" cy="7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62886</xdr:rowOff>
    </xdr:from>
    <xdr:to>
      <xdr:col>41</xdr:col>
      <xdr:colOff>101600</xdr:colOff>
      <xdr:row>78</xdr:row>
      <xdr:rowOff>164486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43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9563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21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67715</xdr:rowOff>
    </xdr:from>
    <xdr:to>
      <xdr:col>36</xdr:col>
      <xdr:colOff>165100</xdr:colOff>
      <xdr:row>78</xdr:row>
      <xdr:rowOff>169315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4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160442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53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113285</xdr:rowOff>
    </xdr:from>
    <xdr:to>
      <xdr:col>55</xdr:col>
      <xdr:colOff>50800</xdr:colOff>
      <xdr:row>79</xdr:row>
      <xdr:rowOff>43435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48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31077</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0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132235</xdr:rowOff>
    </xdr:from>
    <xdr:to>
      <xdr:col>50</xdr:col>
      <xdr:colOff>165100</xdr:colOff>
      <xdr:row>79</xdr:row>
      <xdr:rowOff>62385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0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53512</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59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103922</xdr:rowOff>
    </xdr:from>
    <xdr:to>
      <xdr:col>46</xdr:col>
      <xdr:colOff>38100</xdr:colOff>
      <xdr:row>79</xdr:row>
      <xdr:rowOff>34072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7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25199</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356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127619</xdr:rowOff>
    </xdr:from>
    <xdr:to>
      <xdr:col>41</xdr:col>
      <xdr:colOff>101600</xdr:colOff>
      <xdr:row>79</xdr:row>
      <xdr:rowOff>57769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50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48896</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359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51772</xdr:rowOff>
    </xdr:from>
    <xdr:to>
      <xdr:col>36</xdr:col>
      <xdr:colOff>165100</xdr:colOff>
      <xdr:row>78</xdr:row>
      <xdr:rowOff>153372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2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169899</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200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24050</xdr:rowOff>
    </xdr:from>
    <xdr:to>
      <xdr:col>54</xdr:col>
      <xdr:colOff>189865</xdr:colOff>
      <xdr:row>98</xdr:row>
      <xdr:rowOff>57970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454550"/>
          <a:ext cx="1270" cy="1405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61797</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86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57970</xdr:rowOff>
    </xdr:from>
    <xdr:to>
      <xdr:col>55</xdr:col>
      <xdr:colOff>88900</xdr:colOff>
      <xdr:row>98</xdr:row>
      <xdr:rowOff>57970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860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142177</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229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178,624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24050</xdr:rowOff>
    </xdr:from>
    <xdr:to>
      <xdr:col>55</xdr:col>
      <xdr:colOff>88900</xdr:colOff>
      <xdr:row>90</xdr:row>
      <xdr:rowOff>24050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45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147320</xdr:rowOff>
    </xdr:from>
    <xdr:to>
      <xdr:col>55</xdr:col>
      <xdr:colOff>0</xdr:colOff>
      <xdr:row>95</xdr:row>
      <xdr:rowOff>38016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5749270"/>
          <a:ext cx="838200" cy="57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18178</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3059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39751</xdr:rowOff>
    </xdr:from>
    <xdr:to>
      <xdr:col>55</xdr:col>
      <xdr:colOff>50800</xdr:colOff>
      <xdr:row>95</xdr:row>
      <xdr:rowOff>141351</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327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38016</xdr:rowOff>
    </xdr:from>
    <xdr:to>
      <xdr:col>50</xdr:col>
      <xdr:colOff>114300</xdr:colOff>
      <xdr:row>96</xdr:row>
      <xdr:rowOff>22363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325766"/>
          <a:ext cx="889000" cy="155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136623</xdr:rowOff>
    </xdr:from>
    <xdr:to>
      <xdr:col>50</xdr:col>
      <xdr:colOff>165100</xdr:colOff>
      <xdr:row>96</xdr:row>
      <xdr:rowOff>66773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2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57900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51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22363</xdr:rowOff>
    </xdr:from>
    <xdr:to>
      <xdr:col>45</xdr:col>
      <xdr:colOff>177800</xdr:colOff>
      <xdr:row>96</xdr:row>
      <xdr:rowOff>168101</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481563"/>
          <a:ext cx="889000" cy="14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149861</xdr:rowOff>
    </xdr:from>
    <xdr:to>
      <xdr:col>46</xdr:col>
      <xdr:colOff>38100</xdr:colOff>
      <xdr:row>96</xdr:row>
      <xdr:rowOff>80011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3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71138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53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138785</xdr:rowOff>
    </xdr:from>
    <xdr:to>
      <xdr:col>41</xdr:col>
      <xdr:colOff>50800</xdr:colOff>
      <xdr:row>96</xdr:row>
      <xdr:rowOff>168101</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597985"/>
          <a:ext cx="889000" cy="29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167419</xdr:rowOff>
    </xdr:from>
    <xdr:to>
      <xdr:col>41</xdr:col>
      <xdr:colOff>101600</xdr:colOff>
      <xdr:row>96</xdr:row>
      <xdr:rowOff>97569</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45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114096</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23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168911</xdr:rowOff>
    </xdr:from>
    <xdr:to>
      <xdr:col>36</xdr:col>
      <xdr:colOff>165100</xdr:colOff>
      <xdr:row>96</xdr:row>
      <xdr:rowOff>99061</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45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115588</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23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96520</xdr:rowOff>
    </xdr:from>
    <xdr:to>
      <xdr:col>55</xdr:col>
      <xdr:colOff>50800</xdr:colOff>
      <xdr:row>92</xdr:row>
      <xdr:rowOff>26670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569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119397</xdr:rowOff>
    </xdr:from>
    <xdr:ext cx="599010"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554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158666</xdr:rowOff>
    </xdr:from>
    <xdr:to>
      <xdr:col>50</xdr:col>
      <xdr:colOff>165100</xdr:colOff>
      <xdr:row>95</xdr:row>
      <xdr:rowOff>88816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27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105343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05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143013</xdr:rowOff>
    </xdr:from>
    <xdr:to>
      <xdr:col>46</xdr:col>
      <xdr:colOff>38100</xdr:colOff>
      <xdr:row>96</xdr:row>
      <xdr:rowOff>73163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4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89690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20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117301</xdr:rowOff>
    </xdr:from>
    <xdr:to>
      <xdr:col>41</xdr:col>
      <xdr:colOff>101600</xdr:colOff>
      <xdr:row>97</xdr:row>
      <xdr:rowOff>47451</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57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38578</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66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87985</xdr:rowOff>
    </xdr:from>
    <xdr:to>
      <xdr:col>36</xdr:col>
      <xdr:colOff>165100</xdr:colOff>
      <xdr:row>97</xdr:row>
      <xdr:rowOff>18135</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54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9262</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639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132156</xdr:rowOff>
    </xdr:from>
    <xdr:to>
      <xdr:col>85</xdr:col>
      <xdr:colOff>126364</xdr:colOff>
      <xdr:row>39</xdr:row>
      <xdr:rowOff>8575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5656"/>
          <a:ext cx="1269" cy="141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12402</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69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8575</xdr:rowOff>
    </xdr:from>
    <xdr:to>
      <xdr:col>86</xdr:col>
      <xdr:colOff>25400</xdr:colOff>
      <xdr:row>39</xdr:row>
      <xdr:rowOff>8575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95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78833</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50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80,330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132156</xdr:rowOff>
    </xdr:from>
    <xdr:to>
      <xdr:col>86</xdr:col>
      <xdr:colOff>25400</xdr:colOff>
      <xdr:row>30</xdr:row>
      <xdr:rowOff>132156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5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66434</xdr:rowOff>
    </xdr:from>
    <xdr:to>
      <xdr:col>85</xdr:col>
      <xdr:colOff>127000</xdr:colOff>
      <xdr:row>35</xdr:row>
      <xdr:rowOff>95146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067184"/>
          <a:ext cx="838200" cy="2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170517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71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20640</xdr:rowOff>
    </xdr:from>
    <xdr:to>
      <xdr:col>85</xdr:col>
      <xdr:colOff>177800</xdr:colOff>
      <xdr:row>36</xdr:row>
      <xdr:rowOff>122240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19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95146</xdr:rowOff>
    </xdr:from>
    <xdr:to>
      <xdr:col>81</xdr:col>
      <xdr:colOff>50800</xdr:colOff>
      <xdr:row>35</xdr:row>
      <xdr:rowOff>149461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095896"/>
          <a:ext cx="889000" cy="5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72075</xdr:rowOff>
    </xdr:from>
    <xdr:to>
      <xdr:col>81</xdr:col>
      <xdr:colOff>101600</xdr:colOff>
      <xdr:row>37</xdr:row>
      <xdr:rowOff>2225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4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164802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337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149461</xdr:rowOff>
    </xdr:from>
    <xdr:to>
      <xdr:col>76</xdr:col>
      <xdr:colOff>114300</xdr:colOff>
      <xdr:row>35</xdr:row>
      <xdr:rowOff>149575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150211"/>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127282</xdr:rowOff>
    </xdr:from>
    <xdr:to>
      <xdr:col>76</xdr:col>
      <xdr:colOff>165100</xdr:colOff>
      <xdr:row>37</xdr:row>
      <xdr:rowOff>57432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48559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39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149575</xdr:rowOff>
    </xdr:from>
    <xdr:to>
      <xdr:col>71</xdr:col>
      <xdr:colOff>177800</xdr:colOff>
      <xdr:row>35</xdr:row>
      <xdr:rowOff>152067</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150325"/>
          <a:ext cx="889000" cy="2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101427</xdr:rowOff>
    </xdr:from>
    <xdr:to>
      <xdr:col>72</xdr:col>
      <xdr:colOff>38100</xdr:colOff>
      <xdr:row>37</xdr:row>
      <xdr:rowOff>31577</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22704</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36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162052</xdr:rowOff>
    </xdr:from>
    <xdr:to>
      <xdr:col>67</xdr:col>
      <xdr:colOff>101600</xdr:colOff>
      <xdr:row>36</xdr:row>
      <xdr:rowOff>92202</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16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83329</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25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15634</xdr:rowOff>
    </xdr:from>
    <xdr:to>
      <xdr:col>85</xdr:col>
      <xdr:colOff>177800</xdr:colOff>
      <xdr:row>35</xdr:row>
      <xdr:rowOff>117234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01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38511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86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44346</xdr:rowOff>
    </xdr:from>
    <xdr:to>
      <xdr:col>81</xdr:col>
      <xdr:colOff>101600</xdr:colOff>
      <xdr:row>35</xdr:row>
      <xdr:rowOff>145946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04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162473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582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98661</xdr:rowOff>
    </xdr:from>
    <xdr:to>
      <xdr:col>76</xdr:col>
      <xdr:colOff>165100</xdr:colOff>
      <xdr:row>36</xdr:row>
      <xdr:rowOff>28811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09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45338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87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98775</xdr:rowOff>
    </xdr:from>
    <xdr:to>
      <xdr:col>72</xdr:col>
      <xdr:colOff>38100</xdr:colOff>
      <xdr:row>36</xdr:row>
      <xdr:rowOff>28925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09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45452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87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101267</xdr:rowOff>
    </xdr:from>
    <xdr:to>
      <xdr:col>67</xdr:col>
      <xdr:colOff>101600</xdr:colOff>
      <xdr:row>36</xdr:row>
      <xdr:rowOff>31417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10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47944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587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9965</xdr:rowOff>
    </xdr:from>
    <xdr:to>
      <xdr:col>85</xdr:col>
      <xdr:colOff>126364</xdr:colOff>
      <xdr:row>57</xdr:row>
      <xdr:rowOff>56869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582465"/>
          <a:ext cx="1269" cy="1247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60696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833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56869</xdr:rowOff>
    </xdr:from>
    <xdr:to>
      <xdr:col>86</xdr:col>
      <xdr:colOff>25400</xdr:colOff>
      <xdr:row>57</xdr:row>
      <xdr:rowOff>56869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829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128092</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57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328,376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9965</xdr:rowOff>
    </xdr:from>
    <xdr:to>
      <xdr:col>86</xdr:col>
      <xdr:colOff>25400</xdr:colOff>
      <xdr:row>50</xdr:row>
      <xdr:rowOff>9965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58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164617</xdr:rowOff>
    </xdr:from>
    <xdr:to>
      <xdr:col>85</xdr:col>
      <xdr:colOff>127000</xdr:colOff>
      <xdr:row>51</xdr:row>
      <xdr:rowOff>48919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8737117"/>
          <a:ext cx="838200" cy="5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74112</xdr:rowOff>
    </xdr:from>
    <xdr:ext cx="599010"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038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95685</xdr:rowOff>
    </xdr:from>
    <xdr:to>
      <xdr:col>85</xdr:col>
      <xdr:colOff>177800</xdr:colOff>
      <xdr:row>56</xdr:row>
      <xdr:rowOff>25835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525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48919</xdr:rowOff>
    </xdr:from>
    <xdr:to>
      <xdr:col>81</xdr:col>
      <xdr:colOff>50800</xdr:colOff>
      <xdr:row>54</xdr:row>
      <xdr:rowOff>59168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8792869"/>
          <a:ext cx="889000" cy="524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6663</xdr:rowOff>
    </xdr:from>
    <xdr:to>
      <xdr:col>81</xdr:col>
      <xdr:colOff>101600</xdr:colOff>
      <xdr:row>56</xdr:row>
      <xdr:rowOff>108263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0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99390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70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59168</xdr:rowOff>
    </xdr:from>
    <xdr:to>
      <xdr:col>76</xdr:col>
      <xdr:colOff>114300</xdr:colOff>
      <xdr:row>55</xdr:row>
      <xdr:rowOff>163003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317468"/>
          <a:ext cx="889000" cy="27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62620</xdr:rowOff>
    </xdr:from>
    <xdr:to>
      <xdr:col>76</xdr:col>
      <xdr:colOff>165100</xdr:colOff>
      <xdr:row>56</xdr:row>
      <xdr:rowOff>164220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6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155347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75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124439</xdr:rowOff>
    </xdr:from>
    <xdr:to>
      <xdr:col>71</xdr:col>
      <xdr:colOff>177800</xdr:colOff>
      <xdr:row>55</xdr:row>
      <xdr:rowOff>163003</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554189"/>
          <a:ext cx="889000" cy="3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76098</xdr:rowOff>
    </xdr:from>
    <xdr:to>
      <xdr:col>72</xdr:col>
      <xdr:colOff>38100</xdr:colOff>
      <xdr:row>57</xdr:row>
      <xdr:rowOff>6248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7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168825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770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71751</xdr:rowOff>
    </xdr:from>
    <xdr:to>
      <xdr:col>67</xdr:col>
      <xdr:colOff>101600</xdr:colOff>
      <xdr:row>57</xdr:row>
      <xdr:rowOff>1901</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164478</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76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50</xdr:row>
      <xdr:rowOff>113817</xdr:rowOff>
    </xdr:from>
    <xdr:to>
      <xdr:col>85</xdr:col>
      <xdr:colOff>177800</xdr:colOff>
      <xdr:row>51</xdr:row>
      <xdr:rowOff>43967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868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49</xdr:row>
      <xdr:rowOff>136694</xdr:rowOff>
    </xdr:from>
    <xdr:ext cx="599010"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8537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169569</xdr:rowOff>
    </xdr:from>
    <xdr:to>
      <xdr:col>81</xdr:col>
      <xdr:colOff>101600</xdr:colOff>
      <xdr:row>51</xdr:row>
      <xdr:rowOff>99719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874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49</xdr:row>
      <xdr:rowOff>116246</xdr:rowOff>
    </xdr:from>
    <xdr:ext cx="59901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181795" y="8517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8368</xdr:rowOff>
    </xdr:from>
    <xdr:to>
      <xdr:col>76</xdr:col>
      <xdr:colOff>165100</xdr:colOff>
      <xdr:row>54</xdr:row>
      <xdr:rowOff>109968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26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126495</xdr:rowOff>
    </xdr:from>
    <xdr:ext cx="59901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292795" y="9041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112203</xdr:rowOff>
    </xdr:from>
    <xdr:to>
      <xdr:col>72</xdr:col>
      <xdr:colOff>38100</xdr:colOff>
      <xdr:row>56</xdr:row>
      <xdr:rowOff>42353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54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58880</xdr:rowOff>
    </xdr:from>
    <xdr:ext cx="59901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03795" y="9317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73639</xdr:rowOff>
    </xdr:from>
    <xdr:to>
      <xdr:col>67</xdr:col>
      <xdr:colOff>101600</xdr:colOff>
      <xdr:row>56</xdr:row>
      <xdr:rowOff>3789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50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20316</xdr:rowOff>
    </xdr:from>
    <xdr:ext cx="59901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14795" y="927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9681</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182631"/>
          <a:ext cx="1269" cy="146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127808</xdr:rowOff>
    </xdr:from>
    <xdr:ext cx="599010"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957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134,194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9681</xdr:rowOff>
    </xdr:from>
    <xdr:to>
      <xdr:col>86</xdr:col>
      <xdr:colOff>25400</xdr:colOff>
      <xdr:row>71</xdr:row>
      <xdr:rowOff>9681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182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5359</xdr:rowOff>
    </xdr:from>
    <xdr:to>
      <xdr:col>85</xdr:col>
      <xdr:colOff>127000</xdr:colOff>
      <xdr:row>79</xdr:row>
      <xdr:rowOff>22788</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49909"/>
          <a:ext cx="838200" cy="1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133593</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3352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110716</xdr:rowOff>
    </xdr:from>
    <xdr:to>
      <xdr:col>85</xdr:col>
      <xdr:colOff>177800</xdr:colOff>
      <xdr:row>79</xdr:row>
      <xdr:rowOff>40866</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8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104637</xdr:rowOff>
    </xdr:from>
    <xdr:to>
      <xdr:col>81</xdr:col>
      <xdr:colOff>50800</xdr:colOff>
      <xdr:row>79</xdr:row>
      <xdr:rowOff>5359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306287"/>
          <a:ext cx="889000" cy="24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93090</xdr:rowOff>
    </xdr:from>
    <xdr:to>
      <xdr:col>81</xdr:col>
      <xdr:colOff>101600</xdr:colOff>
      <xdr:row>79</xdr:row>
      <xdr:rowOff>23240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39767</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14111" y="1324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104637</xdr:rowOff>
    </xdr:from>
    <xdr:to>
      <xdr:col>76</xdr:col>
      <xdr:colOff>114300</xdr:colOff>
      <xdr:row>78</xdr:row>
      <xdr:rowOff>13709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3703300" y="13306287"/>
          <a:ext cx="889000" cy="80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89988</xdr:rowOff>
    </xdr:from>
    <xdr:to>
      <xdr:col>76</xdr:col>
      <xdr:colOff>165100</xdr:colOff>
      <xdr:row>79</xdr:row>
      <xdr:rowOff>20138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11265</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25111" y="1355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13709</xdr:rowOff>
    </xdr:from>
    <xdr:to>
      <xdr:col>71</xdr:col>
      <xdr:colOff>177800</xdr:colOff>
      <xdr:row>78</xdr:row>
      <xdr:rowOff>109666</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386809"/>
          <a:ext cx="889000" cy="95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76991</xdr:rowOff>
    </xdr:from>
    <xdr:to>
      <xdr:col>72</xdr:col>
      <xdr:colOff>38100</xdr:colOff>
      <xdr:row>79</xdr:row>
      <xdr:rowOff>7141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45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169718</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36111" y="13542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68250</xdr:rowOff>
    </xdr:from>
    <xdr:to>
      <xdr:col>67</xdr:col>
      <xdr:colOff>101600</xdr:colOff>
      <xdr:row>78</xdr:row>
      <xdr:rowOff>169850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44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160977</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47111" y="1353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143438</xdr:rowOff>
    </xdr:from>
    <xdr:to>
      <xdr:col>85</xdr:col>
      <xdr:colOff>177800</xdr:colOff>
      <xdr:row>79</xdr:row>
      <xdr:rowOff>73588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1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89143</xdr:rowOff>
    </xdr:from>
    <xdr:ext cx="469744"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46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126009</xdr:rowOff>
    </xdr:from>
    <xdr:to>
      <xdr:col>81</xdr:col>
      <xdr:colOff>101600</xdr:colOff>
      <xdr:row>79</xdr:row>
      <xdr:rowOff>56159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99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47286</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46428" y="1359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53837</xdr:rowOff>
    </xdr:from>
    <xdr:to>
      <xdr:col>76</xdr:col>
      <xdr:colOff>165100</xdr:colOff>
      <xdr:row>77</xdr:row>
      <xdr:rowOff>155437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25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514</xdr:rowOff>
    </xdr:from>
    <xdr:ext cx="534377"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325111" y="1303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134359</xdr:rowOff>
    </xdr:from>
    <xdr:to>
      <xdr:col>72</xdr:col>
      <xdr:colOff>38100</xdr:colOff>
      <xdr:row>78</xdr:row>
      <xdr:rowOff>64509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33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81036</xdr:rowOff>
    </xdr:from>
    <xdr:ext cx="534377"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36111" y="1311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58866</xdr:rowOff>
    </xdr:from>
    <xdr:to>
      <xdr:col>67</xdr:col>
      <xdr:colOff>101600</xdr:colOff>
      <xdr:row>78</xdr:row>
      <xdr:rowOff>160466</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3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5543</xdr:rowOff>
    </xdr:from>
    <xdr:ext cx="534377"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547111" y="13207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a:extLst>
            <a:ext uri="{FF2B5EF4-FFF2-40B4-BE49-F238E27FC236}">
              <a16:creationId xmlns:a16="http://schemas.microsoft.com/office/drawing/2014/main" id="{00000000-0008-0000-07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158379</xdr:rowOff>
    </xdr:from>
    <xdr:to>
      <xdr:col>85</xdr:col>
      <xdr:colOff>126364</xdr:colOff>
      <xdr:row>99</xdr:row>
      <xdr:rowOff>158141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6317595" y="15588879"/>
          <a:ext cx="1269" cy="154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161968</xdr:rowOff>
    </xdr:from>
    <xdr:ext cx="534377" cy="259045"/>
    <xdr:sp macro="" textlink="">
      <xdr:nvSpPr>
        <xdr:cNvPr id="692" name="公債費最小値テキスト">
          <a:extLst>
            <a:ext uri="{FF2B5EF4-FFF2-40B4-BE49-F238E27FC236}">
              <a16:creationId xmlns:a16="http://schemas.microsoft.com/office/drawing/2014/main" id="{00000000-0008-0000-0700-0000B4020000}"/>
            </a:ext>
          </a:extLst>
        </xdr:cNvPr>
        <xdr:cNvSpPr txBox="1"/>
      </xdr:nvSpPr>
      <xdr:spPr>
        <a:xfrm>
          <a:off x="16370300" y="1713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158141</xdr:rowOff>
    </xdr:from>
    <xdr:to>
      <xdr:col>86</xdr:col>
      <xdr:colOff>25400</xdr:colOff>
      <xdr:row>99</xdr:row>
      <xdr:rowOff>158141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7131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105056</xdr:rowOff>
    </xdr:from>
    <xdr:ext cx="599010" cy="259045"/>
    <xdr:sp macro="" textlink="">
      <xdr:nvSpPr>
        <xdr:cNvPr id="694" name="公債費最大値テキスト">
          <a:extLst>
            <a:ext uri="{FF2B5EF4-FFF2-40B4-BE49-F238E27FC236}">
              <a16:creationId xmlns:a16="http://schemas.microsoft.com/office/drawing/2014/main" id="{00000000-0008-0000-0700-0000B6020000}"/>
            </a:ext>
          </a:extLst>
        </xdr:cNvPr>
        <xdr:cNvSpPr txBox="1"/>
      </xdr:nvSpPr>
      <xdr:spPr>
        <a:xfrm>
          <a:off x="16370300" y="1536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166,284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158379</xdr:rowOff>
    </xdr:from>
    <xdr:to>
      <xdr:col>86</xdr:col>
      <xdr:colOff>25400</xdr:colOff>
      <xdr:row>90</xdr:row>
      <xdr:rowOff>158379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5588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158379</xdr:rowOff>
    </xdr:from>
    <xdr:to>
      <xdr:col>85</xdr:col>
      <xdr:colOff>127000</xdr:colOff>
      <xdr:row>91</xdr:row>
      <xdr:rowOff>29079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5481300" y="15588879"/>
          <a:ext cx="838200" cy="42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120209</xdr:rowOff>
    </xdr:from>
    <xdr:ext cx="534377" cy="259045"/>
    <xdr:sp macro="" textlink="">
      <xdr:nvSpPr>
        <xdr:cNvPr id="697" name="公債費平均値テキスト">
          <a:extLst>
            <a:ext uri="{FF2B5EF4-FFF2-40B4-BE49-F238E27FC236}">
              <a16:creationId xmlns:a16="http://schemas.microsoft.com/office/drawing/2014/main" id="{00000000-0008-0000-0700-0000B9020000}"/>
            </a:ext>
          </a:extLst>
        </xdr:cNvPr>
        <xdr:cNvSpPr txBox="1"/>
      </xdr:nvSpPr>
      <xdr:spPr>
        <a:xfrm>
          <a:off x="16370300" y="16407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141782</xdr:rowOff>
    </xdr:from>
    <xdr:to>
      <xdr:col>85</xdr:col>
      <xdr:colOff>177800</xdr:colOff>
      <xdr:row>96</xdr:row>
      <xdr:rowOff>71932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6268700" y="1642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29079</xdr:rowOff>
    </xdr:from>
    <xdr:to>
      <xdr:col>81</xdr:col>
      <xdr:colOff>50800</xdr:colOff>
      <xdr:row>91</xdr:row>
      <xdr:rowOff>124209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4592300" y="15631029"/>
          <a:ext cx="889000" cy="95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140956</xdr:rowOff>
    </xdr:from>
    <xdr:to>
      <xdr:col>81</xdr:col>
      <xdr:colOff>101600</xdr:colOff>
      <xdr:row>96</xdr:row>
      <xdr:rowOff>71106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5430500" y="1642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62233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52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82266</xdr:rowOff>
    </xdr:from>
    <xdr:to>
      <xdr:col>76</xdr:col>
      <xdr:colOff>114300</xdr:colOff>
      <xdr:row>91</xdr:row>
      <xdr:rowOff>124209</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3703300" y="15684216"/>
          <a:ext cx="889000" cy="4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144810</xdr:rowOff>
    </xdr:from>
    <xdr:to>
      <xdr:col>76</xdr:col>
      <xdr:colOff>165100</xdr:colOff>
      <xdr:row>96</xdr:row>
      <xdr:rowOff>74960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4541500" y="1643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66087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25111" y="1652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112965</xdr:rowOff>
    </xdr:from>
    <xdr:to>
      <xdr:col>71</xdr:col>
      <xdr:colOff>177800</xdr:colOff>
      <xdr:row>91</xdr:row>
      <xdr:rowOff>82266</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2814300" y="15543465"/>
          <a:ext cx="889000" cy="140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155673</xdr:rowOff>
    </xdr:from>
    <xdr:to>
      <xdr:col>72</xdr:col>
      <xdr:colOff>38100</xdr:colOff>
      <xdr:row>96</xdr:row>
      <xdr:rowOff>85823</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3652500" y="1644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76950</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53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12091</xdr:rowOff>
    </xdr:from>
    <xdr:to>
      <xdr:col>67</xdr:col>
      <xdr:colOff>101600</xdr:colOff>
      <xdr:row>96</xdr:row>
      <xdr:rowOff>113691</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2763500" y="1647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104818</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564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107579</xdr:rowOff>
    </xdr:from>
    <xdr:to>
      <xdr:col>85</xdr:col>
      <xdr:colOff>177800</xdr:colOff>
      <xdr:row>91</xdr:row>
      <xdr:rowOff>37729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6268700" y="1553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60606</xdr:rowOff>
    </xdr:from>
    <xdr:ext cx="599010" cy="259045"/>
    <xdr:sp macro="" textlink="">
      <xdr:nvSpPr>
        <xdr:cNvPr id="716" name="公債費該当値テキスト">
          <a:extLst>
            <a:ext uri="{FF2B5EF4-FFF2-40B4-BE49-F238E27FC236}">
              <a16:creationId xmlns:a16="http://schemas.microsoft.com/office/drawing/2014/main" id="{00000000-0008-0000-0700-0000CC020000}"/>
            </a:ext>
          </a:extLst>
        </xdr:cNvPr>
        <xdr:cNvSpPr txBox="1"/>
      </xdr:nvSpPr>
      <xdr:spPr>
        <a:xfrm>
          <a:off x="16370300" y="15491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149729</xdr:rowOff>
    </xdr:from>
    <xdr:to>
      <xdr:col>81</xdr:col>
      <xdr:colOff>101600</xdr:colOff>
      <xdr:row>91</xdr:row>
      <xdr:rowOff>79879</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5430500" y="1558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89</xdr:row>
      <xdr:rowOff>96406</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5181795" y="1535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73409</xdr:rowOff>
    </xdr:from>
    <xdr:to>
      <xdr:col>76</xdr:col>
      <xdr:colOff>165100</xdr:colOff>
      <xdr:row>92</xdr:row>
      <xdr:rowOff>3559</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4541500" y="1567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90</xdr:row>
      <xdr:rowOff>20086</xdr:rowOff>
    </xdr:from>
    <xdr:ext cx="59901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4292795" y="15450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31466</xdr:rowOff>
    </xdr:from>
    <xdr:to>
      <xdr:col>72</xdr:col>
      <xdr:colOff>38100</xdr:colOff>
      <xdr:row>91</xdr:row>
      <xdr:rowOff>133066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3652500" y="1563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89</xdr:row>
      <xdr:rowOff>149593</xdr:rowOff>
    </xdr:from>
    <xdr:ext cx="59901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3403795" y="15408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62165</xdr:rowOff>
    </xdr:from>
    <xdr:to>
      <xdr:col>67</xdr:col>
      <xdr:colOff>101600</xdr:colOff>
      <xdr:row>90</xdr:row>
      <xdr:rowOff>163765</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2763500" y="1549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89</xdr:row>
      <xdr:rowOff>8842</xdr:rowOff>
    </xdr:from>
    <xdr:ext cx="599010"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2514795" y="15267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40096</xdr:rowOff>
    </xdr:from>
    <xdr:to>
      <xdr:col>116</xdr:col>
      <xdr:colOff>62864</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55046"/>
          <a:ext cx="1269"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153505</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840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158223</xdr:rowOff>
    </xdr:from>
    <xdr:ext cx="378565"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130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40096</xdr:rowOff>
    </xdr:from>
    <xdr:to>
      <xdr:col>116</xdr:col>
      <xdr:colOff>152400</xdr:colOff>
      <xdr:row>31</xdr:row>
      <xdr:rowOff>40096</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5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70955</xdr:rowOff>
    </xdr:from>
    <xdr:ext cx="249299"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586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131354</xdr:rowOff>
    </xdr:from>
    <xdr:to>
      <xdr:col>107</xdr:col>
      <xdr:colOff>101600</xdr:colOff>
      <xdr:row>39</xdr:row>
      <xdr:rowOff>61504</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4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78031</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4216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79103</xdr:rowOff>
    </xdr:from>
    <xdr:to>
      <xdr:col>102</xdr:col>
      <xdr:colOff>165100</xdr:colOff>
      <xdr:row>39</xdr:row>
      <xdr:rowOff>9253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594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25780</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369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149316</xdr:rowOff>
    </xdr:from>
    <xdr:to>
      <xdr:col>98</xdr:col>
      <xdr:colOff>38100</xdr:colOff>
      <xdr:row>39</xdr:row>
      <xdr:rowOff>79466</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95993</xdr:rowOff>
    </xdr:from>
    <xdr:ext cx="313932"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99333" y="64396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26505</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713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総務費は、決算額全体の内訳で一番割合が大きく住民一人あたり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４３２，８８１</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円、前年度比</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２５．７</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％と増加しているが、これは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道の駅整備事業</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の実施</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が</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主な要因である。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教育費は、住民一人あたり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２９４，５５０</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円、前年度比＋</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４．３</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％となっているが、石見中学校改築事業</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や小学校の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LED</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化、トイレの洋式化事業</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の実施により大きく増加している。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民生費は、住民一人あたり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２８３，４４４</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円、前年度比＋</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５．２</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％となっているが、これは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住民税非課税世帯重点支援交付金等の物価高騰対策により増加している。</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また、類似団体と比較して高い水準にあるが、これは平成２３年度から本町が推進してきた「日本一の子育て村」施策の一環で、子育て環境充実を図るため、子育て世帯への助成や子育て施設への支援を重点的に取り組んできたことによるものである。また、福祉事務所を設置していることや、町内に多くの福祉施設を有しており、その施設の管理者への委託料等も高い水準となっている要因のひとつとなっ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衛生費は、住民一人あたり</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２０９，０４２</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円、前年度比</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△８．２</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であり、類似団体と比較しても高い水準にある。これは、公営事業特別会計である上水道事業への補助費、一部事務組合等の公立邑智病院への繰出金、邑智郡総合事務組合（ごみ処理）の負担金等が大きな割合を占めているためである。また、令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年度の</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減</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額の主な要因は</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下水道事業への繰出金を法滴化に伴い目的を土木費に変更したことによる。</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土木費は、住民一人あたり１５１，５５０円、前年比＋５３．７％となっているが、これは令和５年度まで衛生費としていた下水道事業への繰出金を法適化に伴い土木費に変更したため、増加している。</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島根県邑南町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適切な財源の確保と歳出の精査により、実質収支額は継続的に黒字を確保している。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年度の実質単年度収支は、前年度決算剰余金や追加交付された普通交付税を財政調整基金に積立てた一方、取り崩しを行わなかったため黒字となっている。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財政調整基金残高は、決算剰余金等の積立てに伴い増加し、標準財政規模比は</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0.97</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16.77%</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となっている。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島根県邑南町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現在のところ、連結実質赤字の発生はない。</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税率や利用料金改定の見直しを継続的に行い、一層の健全化を目指していく。</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17208885</v>
      </c>
      <c r="BO4" s="371"/>
      <c r="BP4" s="371"/>
      <c r="BQ4" s="371"/>
      <c r="BR4" s="371"/>
      <c r="BS4" s="371"/>
      <c r="BT4" s="371"/>
      <c r="BU4" s="372"/>
      <c r="BV4" s="370">
        <v>16225379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5.6</v>
      </c>
      <c r="CU4" s="377"/>
      <c r="CV4" s="377"/>
      <c r="CW4" s="377"/>
      <c r="CX4" s="377"/>
      <c r="CY4" s="377"/>
      <c r="CZ4" s="377"/>
      <c r="DA4" s="378"/>
      <c r="DB4" s="376">
        <v>4.8</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16720629</v>
      </c>
      <c r="BO5" s="408"/>
      <c r="BP5" s="408"/>
      <c r="BQ5" s="408"/>
      <c r="BR5" s="408"/>
      <c r="BS5" s="408"/>
      <c r="BT5" s="408"/>
      <c r="BU5" s="409"/>
      <c r="BV5" s="407">
        <v>15787528</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93.5</v>
      </c>
      <c r="CU5" s="405"/>
      <c r="CV5" s="405"/>
      <c r="CW5" s="405"/>
      <c r="CX5" s="405"/>
      <c r="CY5" s="405"/>
      <c r="CZ5" s="405"/>
      <c r="DA5" s="406"/>
      <c r="DB5" s="404">
        <v>93.6</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488256</v>
      </c>
      <c r="BO6" s="408"/>
      <c r="BP6" s="408"/>
      <c r="BQ6" s="408"/>
      <c r="BR6" s="408"/>
      <c r="BS6" s="408"/>
      <c r="BT6" s="408"/>
      <c r="BU6" s="409"/>
      <c r="BV6" s="407">
        <v>437851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93.7</v>
      </c>
      <c r="CU6" s="445"/>
      <c r="CV6" s="445"/>
      <c r="CW6" s="445"/>
      <c r="CX6" s="445"/>
      <c r="CY6" s="445"/>
      <c r="CZ6" s="445"/>
      <c r="DA6" s="446"/>
      <c r="DB6" s="444">
        <v>94</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97098</v>
      </c>
      <c r="BO7" s="408"/>
      <c r="BP7" s="408"/>
      <c r="BQ7" s="408"/>
      <c r="BR7" s="408"/>
      <c r="BS7" s="408"/>
      <c r="BT7" s="408"/>
      <c r="BU7" s="409"/>
      <c r="BV7" s="407">
        <v>98469</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7030344</v>
      </c>
      <c r="CU7" s="408"/>
      <c r="CV7" s="408"/>
      <c r="CW7" s="408"/>
      <c r="CX7" s="408"/>
      <c r="CY7" s="408"/>
      <c r="CZ7" s="408"/>
      <c r="DA7" s="409"/>
      <c r="DB7" s="407">
        <v>7016526</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391158</v>
      </c>
      <c r="BO8" s="408"/>
      <c r="BP8" s="408"/>
      <c r="BQ8" s="408"/>
      <c r="BR8" s="408"/>
      <c r="BS8" s="408"/>
      <c r="BT8" s="408"/>
      <c r="BU8" s="409"/>
      <c r="BV8" s="407">
        <v>339382</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0.19</v>
      </c>
      <c r="CU8" s="448"/>
      <c r="CV8" s="448"/>
      <c r="CW8" s="448"/>
      <c r="CX8" s="448"/>
      <c r="CY8" s="448"/>
      <c r="CZ8" s="448"/>
      <c r="DA8" s="449"/>
      <c r="DB8" s="447">
        <v>0.18</v>
      </c>
      <c r="DC8" s="448"/>
      <c r="DD8" s="448"/>
      <c r="DE8" s="448"/>
      <c r="DF8" s="448"/>
      <c r="DG8" s="448"/>
      <c r="DH8" s="448"/>
      <c r="DI8" s="449"/>
    </row>
    <row r="9" spans="1:119" ht="18.75" customHeight="1" thickBot="1" x14ac:dyDescent="0.25">
      <c r="A9" s="169"/>
      <c r="B9" s="401" t="s">
        <v>106</v>
      </c>
      <c r="C9" s="402"/>
      <c r="D9" s="402"/>
      <c r="E9" s="402"/>
      <c r="F9" s="402"/>
      <c r="G9" s="402"/>
      <c r="H9" s="402"/>
      <c r="I9" s="402"/>
      <c r="J9" s="402"/>
      <c r="K9" s="450"/>
      <c r="L9" s="451" t="s">
        <v>107</v>
      </c>
      <c r="M9" s="452"/>
      <c r="N9" s="452"/>
      <c r="O9" s="452"/>
      <c r="P9" s="452"/>
      <c r="Q9" s="453"/>
      <c r="R9" s="454">
        <v>10163</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51776</v>
      </c>
      <c r="BO9" s="408"/>
      <c r="BP9" s="408"/>
      <c r="BQ9" s="408"/>
      <c r="BR9" s="408"/>
      <c r="BS9" s="408"/>
      <c r="BT9" s="408"/>
      <c r="BU9" s="409"/>
      <c r="BV9" s="407">
        <v>20988</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17.100000000000001</v>
      </c>
      <c r="CU9" s="405"/>
      <c r="CV9" s="405"/>
      <c r="CW9" s="405"/>
      <c r="CX9" s="405"/>
      <c r="CY9" s="405"/>
      <c r="CZ9" s="405"/>
      <c r="DA9" s="406"/>
      <c r="DB9" s="404">
        <v>17.2</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112</v>
      </c>
      <c r="M10" s="437"/>
      <c r="N10" s="437"/>
      <c r="O10" s="437"/>
      <c r="P10" s="437"/>
      <c r="Q10" s="438"/>
      <c r="R10" s="458">
        <v>11101</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70455</v>
      </c>
      <c r="BO10" s="408"/>
      <c r="BP10" s="408"/>
      <c r="BQ10" s="408"/>
      <c r="BR10" s="408"/>
      <c r="BS10" s="408"/>
      <c r="BT10" s="408"/>
      <c r="BU10" s="409"/>
      <c r="BV10" s="407">
        <v>419324</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1730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9467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9367</v>
      </c>
      <c r="S13" s="492"/>
      <c r="T13" s="492"/>
      <c r="U13" s="492"/>
      <c r="V13" s="493"/>
      <c r="W13" s="423" t="s">
        <v>131</v>
      </c>
      <c r="X13" s="424"/>
      <c r="Y13" s="424"/>
      <c r="Z13" s="424"/>
      <c r="AA13" s="424"/>
      <c r="AB13" s="414"/>
      <c r="AC13" s="458">
        <v>1064</v>
      </c>
      <c r="AD13" s="459"/>
      <c r="AE13" s="459"/>
      <c r="AF13" s="459"/>
      <c r="AG13" s="501"/>
      <c r="AH13" s="458">
        <v>1242</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123961</v>
      </c>
      <c r="BO13" s="408"/>
      <c r="BP13" s="408"/>
      <c r="BQ13" s="408"/>
      <c r="BR13" s="408"/>
      <c r="BS13" s="408"/>
      <c r="BT13" s="408"/>
      <c r="BU13" s="409"/>
      <c r="BV13" s="407">
        <v>440312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12.4</v>
      </c>
      <c r="CU13" s="405"/>
      <c r="CV13" s="405"/>
      <c r="CW13" s="405"/>
      <c r="CX13" s="405"/>
      <c r="CY13" s="405"/>
      <c r="CZ13" s="405"/>
      <c r="DA13" s="406"/>
      <c r="DB13" s="404">
        <v>12.5</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9734</v>
      </c>
      <c r="S14" s="492"/>
      <c r="T14" s="492"/>
      <c r="U14" s="492"/>
      <c r="V14" s="493"/>
      <c r="W14" s="397"/>
      <c r="X14" s="398"/>
      <c r="Y14" s="398"/>
      <c r="Z14" s="398"/>
      <c r="AA14" s="398"/>
      <c r="AB14" s="387"/>
      <c r="AC14" s="494">
        <v>20.3</v>
      </c>
      <c r="AD14" s="495"/>
      <c r="AE14" s="495"/>
      <c r="AF14" s="495"/>
      <c r="AG14" s="496"/>
      <c r="AH14" s="494">
        <v>21.8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95</v>
      </c>
      <c r="CU14" s="506"/>
      <c r="CV14" s="506"/>
      <c r="CW14" s="506"/>
      <c r="CX14" s="506"/>
      <c r="CY14" s="506"/>
      <c r="CZ14" s="506"/>
      <c r="DA14" s="507"/>
      <c r="DB14" s="505">
        <v>89.4</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9631</v>
      </c>
      <c r="S15" s="492"/>
      <c r="T15" s="492"/>
      <c r="U15" s="492"/>
      <c r="V15" s="493"/>
      <c r="W15" s="423" t="s">
        <v>137</v>
      </c>
      <c r="X15" s="424"/>
      <c r="Y15" s="424"/>
      <c r="Z15" s="424"/>
      <c r="AA15" s="424"/>
      <c r="AB15" s="414"/>
      <c r="AC15" s="458">
        <v>913</v>
      </c>
      <c r="AD15" s="459"/>
      <c r="AE15" s="459"/>
      <c r="AF15" s="459"/>
      <c r="AG15" s="501"/>
      <c r="AH15" s="458">
        <v>988</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1290321</v>
      </c>
      <c r="BO15" s="371"/>
      <c r="BP15" s="371"/>
      <c r="BQ15" s="371"/>
      <c r="BR15" s="371"/>
      <c r="BS15" s="371"/>
      <c r="BT15" s="371"/>
      <c r="BU15" s="372"/>
      <c r="BV15" s="370">
        <v>1253344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17.399999999999999</v>
      </c>
      <c r="AD16" s="495"/>
      <c r="AE16" s="495"/>
      <c r="AF16" s="495"/>
      <c r="AG16" s="496"/>
      <c r="AH16" s="494">
        <v>17.3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6735396</v>
      </c>
      <c r="BO16" s="408"/>
      <c r="BP16" s="408"/>
      <c r="BQ16" s="408"/>
      <c r="BR16" s="408"/>
      <c r="BS16" s="408"/>
      <c r="BT16" s="408"/>
      <c r="BU16" s="409"/>
      <c r="BV16" s="407">
        <v>6714276</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3264</v>
      </c>
      <c r="AD17" s="459"/>
      <c r="AE17" s="459"/>
      <c r="AF17" s="459"/>
      <c r="AG17" s="501"/>
      <c r="AH17" s="458">
        <v>3480</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1572910</v>
      </c>
      <c r="BO17" s="408"/>
      <c r="BP17" s="408"/>
      <c r="BQ17" s="408"/>
      <c r="BR17" s="408"/>
      <c r="BS17" s="408"/>
      <c r="BT17" s="408"/>
      <c r="BU17" s="409"/>
      <c r="BV17" s="407">
        <v>1529393</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146</v>
      </c>
      <c r="C18" s="450"/>
      <c r="D18" s="450"/>
      <c r="E18" s="530"/>
      <c r="F18" s="530"/>
      <c r="G18" s="530"/>
      <c r="H18" s="530"/>
      <c r="I18" s="530"/>
      <c r="J18" s="530"/>
      <c r="K18" s="530"/>
      <c r="L18" s="531">
        <v>419.29</v>
      </c>
      <c r="M18" s="531"/>
      <c r="N18" s="531"/>
      <c r="O18" s="531"/>
      <c r="P18" s="531"/>
      <c r="Q18" s="531"/>
      <c r="R18" s="532"/>
      <c r="S18" s="532"/>
      <c r="T18" s="532"/>
      <c r="U18" s="532"/>
      <c r="V18" s="533"/>
      <c r="W18" s="425"/>
      <c r="X18" s="426"/>
      <c r="Y18" s="426"/>
      <c r="Z18" s="426"/>
      <c r="AA18" s="426"/>
      <c r="AB18" s="417"/>
      <c r="AC18" s="534">
        <v>62.3</v>
      </c>
      <c r="AD18" s="535"/>
      <c r="AE18" s="535"/>
      <c r="AF18" s="535"/>
      <c r="AG18" s="536"/>
      <c r="AH18" s="534">
        <v>60.9</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6716672</v>
      </c>
      <c r="BO18" s="408"/>
      <c r="BP18" s="408"/>
      <c r="BQ18" s="408"/>
      <c r="BR18" s="408"/>
      <c r="BS18" s="408"/>
      <c r="BT18" s="408"/>
      <c r="BU18" s="409"/>
      <c r="BV18" s="407">
        <v>6660388</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148</v>
      </c>
      <c r="C19" s="450"/>
      <c r="D19" s="450"/>
      <c r="E19" s="530"/>
      <c r="F19" s="530"/>
      <c r="G19" s="530"/>
      <c r="H19" s="530"/>
      <c r="I19" s="530"/>
      <c r="J19" s="530"/>
      <c r="K19" s="530"/>
      <c r="L19" s="538">
        <v>24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8954077</v>
      </c>
      <c r="BO19" s="408"/>
      <c r="BP19" s="408"/>
      <c r="BQ19" s="408"/>
      <c r="BR19" s="408"/>
      <c r="BS19" s="408"/>
      <c r="BT19" s="408"/>
      <c r="BU19" s="409"/>
      <c r="BV19" s="407">
        <v>8972620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150</v>
      </c>
      <c r="C20" s="450"/>
      <c r="D20" s="450"/>
      <c r="E20" s="530"/>
      <c r="F20" s="530"/>
      <c r="G20" s="530"/>
      <c r="H20" s="530"/>
      <c r="I20" s="530"/>
      <c r="J20" s="530"/>
      <c r="K20" s="530"/>
      <c r="L20" s="538">
        <v>3994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17947430</v>
      </c>
      <c r="BO22" s="371"/>
      <c r="BP22" s="371"/>
      <c r="BQ22" s="371"/>
      <c r="BR22" s="371"/>
      <c r="BS22" s="371"/>
      <c r="BT22" s="371"/>
      <c r="BU22" s="372"/>
      <c r="BV22" s="370">
        <v>15799885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12105662</v>
      </c>
      <c r="BO23" s="408"/>
      <c r="BP23" s="408"/>
      <c r="BQ23" s="408"/>
      <c r="BR23" s="408"/>
      <c r="BS23" s="408"/>
      <c r="BT23" s="408"/>
      <c r="BU23" s="409"/>
      <c r="BV23" s="407">
        <v>10424199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160</v>
      </c>
      <c r="F24" s="437"/>
      <c r="G24" s="437"/>
      <c r="H24" s="437"/>
      <c r="I24" s="437"/>
      <c r="J24" s="437"/>
      <c r="K24" s="438"/>
      <c r="L24" s="458">
        <v>1</v>
      </c>
      <c r="M24" s="459"/>
      <c r="N24" s="459"/>
      <c r="O24" s="459"/>
      <c r="P24" s="501"/>
      <c r="Q24" s="458">
        <v>7500</v>
      </c>
      <c r="R24" s="459"/>
      <c r="S24" s="459"/>
      <c r="T24" s="459"/>
      <c r="U24" s="459"/>
      <c r="V24" s="501"/>
      <c r="W24" s="553"/>
      <c r="X24" s="554"/>
      <c r="Y24" s="555"/>
      <c r="Z24" s="457" t="s">
        <v>161</v>
      </c>
      <c r="AA24" s="437"/>
      <c r="AB24" s="437"/>
      <c r="AC24" s="437"/>
      <c r="AD24" s="437"/>
      <c r="AE24" s="437"/>
      <c r="AF24" s="437"/>
      <c r="AG24" s="438"/>
      <c r="AH24" s="458">
        <v>187</v>
      </c>
      <c r="AI24" s="459"/>
      <c r="AJ24" s="459"/>
      <c r="AK24" s="459"/>
      <c r="AL24" s="501"/>
      <c r="AM24" s="458">
        <v>597465</v>
      </c>
      <c r="AN24" s="459"/>
      <c r="AO24" s="459"/>
      <c r="AP24" s="459"/>
      <c r="AQ24" s="459"/>
      <c r="AR24" s="501"/>
      <c r="AS24" s="458">
        <v>3195</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15250449</v>
      </c>
      <c r="BO24" s="408"/>
      <c r="BP24" s="408"/>
      <c r="BQ24" s="408"/>
      <c r="BR24" s="408"/>
      <c r="BS24" s="408"/>
      <c r="BT24" s="408"/>
      <c r="BU24" s="409"/>
      <c r="BV24" s="407">
        <v>12793728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163</v>
      </c>
      <c r="F25" s="437"/>
      <c r="G25" s="437"/>
      <c r="H25" s="437"/>
      <c r="I25" s="437"/>
      <c r="J25" s="437"/>
      <c r="K25" s="438"/>
      <c r="L25" s="458">
        <v>1</v>
      </c>
      <c r="M25" s="459"/>
      <c r="N25" s="459"/>
      <c r="O25" s="459"/>
      <c r="P25" s="501"/>
      <c r="Q25" s="458">
        <v>6370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875990</v>
      </c>
      <c r="BO25" s="371"/>
      <c r="BP25" s="371"/>
      <c r="BQ25" s="371"/>
      <c r="BR25" s="371"/>
      <c r="BS25" s="371"/>
      <c r="BT25" s="371"/>
      <c r="BU25" s="372"/>
      <c r="BV25" s="370">
        <v>2651465</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166</v>
      </c>
      <c r="F26" s="437"/>
      <c r="G26" s="437"/>
      <c r="H26" s="437"/>
      <c r="I26" s="437"/>
      <c r="J26" s="437"/>
      <c r="K26" s="438"/>
      <c r="L26" s="458">
        <v>1</v>
      </c>
      <c r="M26" s="459"/>
      <c r="N26" s="459"/>
      <c r="O26" s="459"/>
      <c r="P26" s="501"/>
      <c r="Q26" s="458">
        <v>5730</v>
      </c>
      <c r="R26" s="459"/>
      <c r="S26" s="459"/>
      <c r="T26" s="459"/>
      <c r="U26" s="459"/>
      <c r="V26" s="501"/>
      <c r="W26" s="553"/>
      <c r="X26" s="554"/>
      <c r="Y26" s="555"/>
      <c r="Z26" s="457" t="s">
        <v>167</v>
      </c>
      <c r="AA26" s="559"/>
      <c r="AB26" s="559"/>
      <c r="AC26" s="559"/>
      <c r="AD26" s="559"/>
      <c r="AE26" s="559"/>
      <c r="AF26" s="559"/>
      <c r="AG26" s="560"/>
      <c r="AH26" s="458">
        <v>12</v>
      </c>
      <c r="AI26" s="459"/>
      <c r="AJ26" s="459"/>
      <c r="AK26" s="459"/>
      <c r="AL26" s="501"/>
      <c r="AM26" s="458">
        <v>34752</v>
      </c>
      <c r="AN26" s="459"/>
      <c r="AO26" s="459"/>
      <c r="AP26" s="459"/>
      <c r="AQ26" s="459"/>
      <c r="AR26" s="501"/>
      <c r="AS26" s="458">
        <v>2896</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169</v>
      </c>
      <c r="F27" s="437"/>
      <c r="G27" s="437"/>
      <c r="H27" s="437"/>
      <c r="I27" s="437"/>
      <c r="J27" s="437"/>
      <c r="K27" s="438"/>
      <c r="L27" s="458">
        <v>1</v>
      </c>
      <c r="M27" s="459"/>
      <c r="N27" s="459"/>
      <c r="O27" s="459"/>
      <c r="P27" s="501"/>
      <c r="Q27" s="458">
        <v>3370</v>
      </c>
      <c r="R27" s="459"/>
      <c r="S27" s="459"/>
      <c r="T27" s="459"/>
      <c r="U27" s="459"/>
      <c r="V27" s="501"/>
      <c r="W27" s="553"/>
      <c r="X27" s="554"/>
      <c r="Y27" s="555"/>
      <c r="Z27" s="457" t="s">
        <v>170</v>
      </c>
      <c r="AA27" s="437"/>
      <c r="AB27" s="437"/>
      <c r="AC27" s="437"/>
      <c r="AD27" s="437"/>
      <c r="AE27" s="437"/>
      <c r="AF27" s="437"/>
      <c r="AG27" s="438"/>
      <c r="AH27" s="458">
        <v>1</v>
      </c>
      <c r="AI27" s="459"/>
      <c r="AJ27" s="459"/>
      <c r="AK27" s="459"/>
      <c r="AL27" s="501"/>
      <c r="AM27" s="458" t="s">
        <v>171</v>
      </c>
      <c r="AN27" s="459"/>
      <c r="AO27" s="459"/>
      <c r="AP27" s="459"/>
      <c r="AQ27" s="459"/>
      <c r="AR27" s="501"/>
      <c r="AS27" s="458" t="s">
        <v>171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2800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1179229</v>
      </c>
      <c r="BO28" s="371"/>
      <c r="BP28" s="371"/>
      <c r="BQ28" s="371"/>
      <c r="BR28" s="371"/>
      <c r="BS28" s="371"/>
      <c r="BT28" s="371"/>
      <c r="BU28" s="372"/>
      <c r="BV28" s="370">
        <v>1108774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11</v>
      </c>
      <c r="M29" s="459"/>
      <c r="N29" s="459"/>
      <c r="O29" s="459"/>
      <c r="P29" s="501"/>
      <c r="Q29" s="458">
        <v>2330</v>
      </c>
      <c r="R29" s="459"/>
      <c r="S29" s="459"/>
      <c r="T29" s="459"/>
      <c r="U29" s="459"/>
      <c r="V29" s="501"/>
      <c r="W29" s="556"/>
      <c r="X29" s="557"/>
      <c r="Y29" s="558"/>
      <c r="Z29" s="457" t="s">
        <v>177</v>
      </c>
      <c r="AA29" s="437"/>
      <c r="AB29" s="437"/>
      <c r="AC29" s="437"/>
      <c r="AD29" s="437"/>
      <c r="AE29" s="437"/>
      <c r="AF29" s="437"/>
      <c r="AG29" s="438"/>
      <c r="AH29" s="458">
        <v>188</v>
      </c>
      <c r="AI29" s="459"/>
      <c r="AJ29" s="459"/>
      <c r="AK29" s="459"/>
      <c r="AL29" s="501"/>
      <c r="AM29" s="458">
        <v>601362</v>
      </c>
      <c r="AN29" s="459"/>
      <c r="AO29" s="459"/>
      <c r="AP29" s="459"/>
      <c r="AQ29" s="459"/>
      <c r="AR29" s="501"/>
      <c r="AS29" s="458">
        <v>3199</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2027631</v>
      </c>
      <c r="BO29" s="408"/>
      <c r="BP29" s="408"/>
      <c r="BQ29" s="408"/>
      <c r="BR29" s="408"/>
      <c r="BS29" s="408"/>
      <c r="BT29" s="408"/>
      <c r="BU29" s="409"/>
      <c r="BV29" s="407">
        <v>2079529</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2439039</v>
      </c>
      <c r="BO30" s="527"/>
      <c r="BP30" s="527"/>
      <c r="BQ30" s="527"/>
      <c r="BR30" s="527"/>
      <c r="BS30" s="527"/>
      <c r="BT30" s="527"/>
      <c r="BU30" s="528"/>
      <c r="BV30" s="526">
        <v>2500153</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邑智郡総合事務組合（普通）</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公益財団法人邑智郡広域振興財団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電気通信事業特別会計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国民健康保険直営診療所事業特別会計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邑智郡総合事務組合（介護）</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合同会社アグリサポートおーなん</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邑智郡公立病院組合</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おおなんきらりエネルギー株式会社</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江津邑智消防組合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島根県市町村総合事務組合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13</v>
      </c>
      <c r="BX39" s="597"/>
      <c r="BY39" s="598" t="str">
        <f>IF('各会計、関係団体の財政状況及び健全化判断比率'!B73="","",'各会計、関係団体の財政状況及び健全化判断比率'!B73)</f>
        <v>島根県後期高齢者医療広域連合（普通）</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14</v>
      </c>
      <c r="BX40" s="597"/>
      <c r="BY40" s="598" t="str">
        <f>IF('各会計、関係団体の財政状況及び健全化判断比率'!B74="","",'各会計、関係団体の財政状況及び健全化判断比率'!B74)</f>
        <v>島根県後期高齢者医療広域連合（事業）</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1HPLrMSVJO3DSqgkjkBt5EHjotmivpikkw3kOCj4pz9jjqOxApG4L5Z3UC461fdZF5w4+JGhqw2jpsUx+dI/g==" saltValue="tXRbeFMW6CekGHfaIBG4y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D28"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530</v>
      </c>
      <c r="D34" s="1151"/>
      <c r="E34" s="1152"/>
      <c r="F34" s="32">
        <v>2.79</v>
      </c>
      <c r="G34" s="33">
        <v>2.73</v>
      </c>
      <c r="H34" s="33">
        <v>4.33</v>
      </c>
      <c r="I34" s="33">
        <v>4.5</v>
      </c>
      <c r="J34" s="34">
        <v>5.35</v>
      </c>
      <c r="K34" s="22"/>
      <c r="L34" s="22"/>
      <c r="M34" s="22"/>
      <c r="N34" s="22"/>
      <c r="O34" s="22"/>
      <c r="P34" s="22"/>
    </row>
    <row r="35" spans="1:16" ht="39" customHeight="1" x14ac:dyDescent="0.2">
      <c r="A35" s="22"/>
      <c r="B35" s="35"/>
      <c r="C35" s="1145" t="s">
        <v>531</v>
      </c>
      <c r="D35" s="1146"/>
      <c r="E35" s="1147"/>
      <c r="F35" s="36">
        <v>1.1599999999999999</v>
      </c>
      <c r="G35" s="37">
        <v>1.7</v>
      </c>
      <c r="H35" s="37">
        <v>2.29</v>
      </c>
      <c r="I35" s="37">
        <v>2.1</v>
      </c>
      <c r="J35" s="38">
        <v>2.2599999999999998</v>
      </c>
      <c r="K35" s="22"/>
      <c r="L35" s="22"/>
      <c r="M35" s="22"/>
      <c r="N35" s="22"/>
      <c r="O35" s="22"/>
      <c r="P35" s="22"/>
    </row>
    <row r="36" spans="1:16" ht="39" customHeight="1" x14ac:dyDescent="0.2">
      <c r="A36" s="22"/>
      <c r="B36" s="35"/>
      <c r="C36" s="1145" t="s">
        <v>532</v>
      </c>
      <c r="D36" s="1146"/>
      <c r="E36" s="1147"/>
      <c r="F36" s="36" t="s">
        <v>487</v>
      </c>
      <c r="G36" s="37" t="s">
        <v>487</v>
      </c>
      <c r="H36" s="37" t="s">
        <v>487</v>
      </c>
      <c r="I36" s="37" t="s">
        <v>487</v>
      </c>
      <c r="J36" s="38">
        <v>1.83</v>
      </c>
      <c r="K36" s="22"/>
      <c r="L36" s="22"/>
      <c r="M36" s="22"/>
      <c r="N36" s="22"/>
      <c r="O36" s="22"/>
      <c r="P36" s="22"/>
    </row>
    <row r="37" spans="1:16" ht="39" customHeight="1" x14ac:dyDescent="0.2">
      <c r="A37" s="22"/>
      <c r="B37" s="35"/>
      <c r="C37" s="1145" t="s">
        <v>533</v>
      </c>
      <c r="D37" s="1146"/>
      <c r="E37" s="1147"/>
      <c r="F37" s="36">
        <v>0.18</v>
      </c>
      <c r="G37" s="37">
        <v>0.22</v>
      </c>
      <c r="H37" s="37">
        <v>0.17</v>
      </c>
      <c r="I37" s="37">
        <v>0.33</v>
      </c>
      <c r="J37" s="38">
        <v>0.21</v>
      </c>
      <c r="K37" s="22"/>
      <c r="L37" s="22"/>
      <c r="M37" s="22"/>
      <c r="N37" s="22"/>
      <c r="O37" s="22"/>
      <c r="P37" s="22"/>
    </row>
    <row r="38" spans="1:16" ht="39" customHeight="1" x14ac:dyDescent="0.2">
      <c r="A38" s="22"/>
      <c r="B38" s="35"/>
      <c r="C38" s="1145" t="s">
        <v>534</v>
      </c>
      <c r="D38" s="1146"/>
      <c r="E38" s="1147"/>
      <c r="F38" s="36">
        <v>0.23</v>
      </c>
      <c r="G38" s="37">
        <v>0.25</v>
      </c>
      <c r="H38" s="37">
        <v>0.18</v>
      </c>
      <c r="I38" s="37">
        <v>0.16</v>
      </c>
      <c r="J38" s="38">
        <v>0.14000000000000001</v>
      </c>
      <c r="K38" s="22"/>
      <c r="L38" s="22"/>
      <c r="M38" s="22"/>
      <c r="N38" s="22"/>
      <c r="O38" s="22"/>
      <c r="P38" s="22"/>
    </row>
    <row r="39" spans="1:16" ht="39" customHeight="1" x14ac:dyDescent="0.2">
      <c r="A39" s="22"/>
      <c r="B39" s="35"/>
      <c r="C39" s="1145" t="s">
        <v>535</v>
      </c>
      <c r="D39" s="1146"/>
      <c r="E39" s="1147"/>
      <c r="F39" s="36">
        <v>0.04</v>
      </c>
      <c r="G39" s="37">
        <v>0.03</v>
      </c>
      <c r="H39" s="37">
        <v>0.04</v>
      </c>
      <c r="I39" s="37">
        <v>0.05</v>
      </c>
      <c r="J39" s="38">
        <v>0.09</v>
      </c>
      <c r="K39" s="22"/>
      <c r="L39" s="22"/>
      <c r="M39" s="22"/>
      <c r="N39" s="22"/>
      <c r="O39" s="22"/>
      <c r="P39" s="22"/>
    </row>
    <row r="40" spans="1:16" ht="39" customHeight="1" x14ac:dyDescent="0.2">
      <c r="A40" s="22"/>
      <c r="B40" s="35"/>
      <c r="C40" s="1145" t="s">
        <v>536</v>
      </c>
      <c r="D40" s="1146"/>
      <c r="E40" s="1147"/>
      <c r="F40" s="36">
        <v>7.0000000000000007E-2</v>
      </c>
      <c r="G40" s="37">
        <v>0.05</v>
      </c>
      <c r="H40" s="37">
        <v>0.1</v>
      </c>
      <c r="I40" s="37">
        <v>7.0000000000000007E-2</v>
      </c>
      <c r="J40" s="38">
        <v>0.06</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538</v>
      </c>
      <c r="D43" s="1149"/>
      <c r="E43" s="1150"/>
      <c r="F43" s="41">
        <v>1.07</v>
      </c>
      <c r="G43" s="42">
        <v>0.62</v>
      </c>
      <c r="H43" s="42">
        <v>0.31</v>
      </c>
      <c r="I43" s="42">
        <v>2.79</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JZ4PIg4i2bwAlK2iduAqBaq1r6f26LskDgzNP2Gy8K2LJIUBk4vRBpU3/rreT44MRcaklqRweWxLlPBnExWyA==" saltValue="Xqz+waXe8rdPAIgLgTsaY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24" zoomScale="60" zoomScaleNormal="60" zoomScaleSheetLayoutView="55" workbookViewId="0">
      <selection activeCell="O48" sqref="O48"/>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1611</v>
      </c>
      <c r="L45" s="60">
        <v>1495</v>
      </c>
      <c r="M45" s="60">
        <v>1530</v>
      </c>
      <c r="N45" s="60">
        <v>1580</v>
      </c>
      <c r="O45" s="61">
        <v>1569</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2">
      <c r="A48" s="48"/>
      <c r="B48" s="1155"/>
      <c r="C48" s="1156"/>
      <c r="D48" s="62"/>
      <c r="E48" s="1161" t="s">
        <v>13</v>
      </c>
      <c r="F48" s="1161"/>
      <c r="G48" s="1161"/>
      <c r="H48" s="1161"/>
      <c r="I48" s="1161"/>
      <c r="J48" s="1162"/>
      <c r="K48" s="63">
        <v>735</v>
      </c>
      <c r="L48" s="64">
        <v>739</v>
      </c>
      <c r="M48" s="64">
        <v>726</v>
      </c>
      <c r="N48" s="64">
        <v>635</v>
      </c>
      <c r="O48" s="65">
        <v>610</v>
      </c>
      <c r="P48" s="48"/>
      <c r="Q48" s="48"/>
      <c r="R48" s="48"/>
      <c r="S48" s="48"/>
      <c r="T48" s="48"/>
      <c r="U48" s="48"/>
    </row>
    <row r="49" spans="1:21" ht="30.75" customHeight="1" x14ac:dyDescent="0.2">
      <c r="A49" s="48"/>
      <c r="B49" s="1155"/>
      <c r="C49" s="1156"/>
      <c r="D49" s="62"/>
      <c r="E49" s="1161" t="s">
        <v>14</v>
      </c>
      <c r="F49" s="1161"/>
      <c r="G49" s="1161"/>
      <c r="H49" s="1161"/>
      <c r="I49" s="1161"/>
      <c r="J49" s="1162"/>
      <c r="K49" s="63">
        <v>109</v>
      </c>
      <c r="L49" s="64">
        <v>73</v>
      </c>
      <c r="M49" s="64">
        <v>75</v>
      </c>
      <c r="N49" s="64">
        <v>70</v>
      </c>
      <c r="O49" s="65">
        <v>59</v>
      </c>
      <c r="P49" s="48"/>
      <c r="Q49" s="48"/>
      <c r="R49" s="48"/>
      <c r="S49" s="48"/>
      <c r="T49" s="48"/>
      <c r="U49" s="48"/>
    </row>
    <row r="50" spans="1:21" ht="30.75" customHeight="1" x14ac:dyDescent="0.2">
      <c r="A50" s="48"/>
      <c r="B50" s="1155"/>
      <c r="C50" s="1156"/>
      <c r="D50" s="62"/>
      <c r="E50" s="1161" t="s">
        <v>15</v>
      </c>
      <c r="F50" s="1161"/>
      <c r="G50" s="1161"/>
      <c r="H50" s="1161"/>
      <c r="I50" s="1161"/>
      <c r="J50" s="1162"/>
      <c r="K50" s="63">
        <v>4</v>
      </c>
      <c r="L50" s="64">
        <v>4</v>
      </c>
      <c r="M50" s="64">
        <v>4</v>
      </c>
      <c r="N50" s="64">
        <v>4</v>
      </c>
      <c r="O50" s="65">
        <v>4</v>
      </c>
      <c r="P50" s="48"/>
      <c r="Q50" s="48"/>
      <c r="R50" s="48"/>
      <c r="S50" s="48"/>
      <c r="T50" s="48"/>
      <c r="U50" s="48"/>
    </row>
    <row r="51" spans="1:21" ht="30.75" customHeight="1" x14ac:dyDescent="0.2">
      <c r="A51" s="48"/>
      <c r="B51" s="1157"/>
      <c r="C51" s="1158"/>
      <c r="D51" s="66"/>
      <c r="E51" s="1161" t="s">
        <v>16</v>
      </c>
      <c r="F51" s="1161"/>
      <c r="G51" s="1161"/>
      <c r="H51" s="1161"/>
      <c r="I51" s="1161"/>
      <c r="J51" s="1162"/>
      <c r="K51" s="63">
        <v>1</v>
      </c>
      <c r="L51" s="64">
        <v>1</v>
      </c>
      <c r="M51" s="64">
        <v>0</v>
      </c>
      <c r="N51" s="64">
        <v>1</v>
      </c>
      <c r="O51" s="65">
        <v>2</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1706</v>
      </c>
      <c r="L52" s="64">
        <v>1616</v>
      </c>
      <c r="M52" s="64">
        <v>1622</v>
      </c>
      <c r="N52" s="64">
        <v>1620</v>
      </c>
      <c r="O52" s="65">
        <v>1581</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754</v>
      </c>
      <c r="L53" s="69">
        <v>696</v>
      </c>
      <c r="M53" s="69">
        <v>713</v>
      </c>
      <c r="N53" s="69">
        <v>670</v>
      </c>
      <c r="O53" s="70">
        <v>663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iOVsBLcKAtvH5Q74KH673jQaGgEWnc6A+sJoC5ZHSArhqMHX+kgpSKxVcD0nebYEHeIv4Zw28XLht/lQECsDQ==" saltValue="8KBf8Aav7O4XMo/0dmtCA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16" zoomScale="60" zoomScaleNormal="60" zoomScaleSheetLayoutView="100" workbookViewId="0">
      <selection activeCell="I43" sqref="I43"/>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84" t="s">
        <v>30</v>
      </c>
      <c r="C41" s="1185"/>
      <c r="D41" s="105"/>
      <c r="E41" s="1190" t="s">
        <v>31</v>
      </c>
      <c r="F41" s="1190"/>
      <c r="G41" s="1190"/>
      <c r="H41" s="1191"/>
      <c r="I41" s="343">
        <v>13255</v>
      </c>
      <c r="J41" s="344">
        <v>13467</v>
      </c>
      <c r="K41" s="344">
        <v>13737</v>
      </c>
      <c r="L41" s="344">
        <v>15800</v>
      </c>
      <c r="M41" s="345">
        <v>17947</v>
      </c>
    </row>
    <row r="42" spans="2:13" ht="27.75" customHeight="1" x14ac:dyDescent="0.2">
      <c r="B42" s="1186"/>
      <c r="C42" s="1187"/>
      <c r="D42" s="106"/>
      <c r="E42" s="1192" t="s">
        <v>32</v>
      </c>
      <c r="F42" s="1192"/>
      <c r="G42" s="1192"/>
      <c r="H42" s="1193"/>
      <c r="I42" s="346">
        <v>30</v>
      </c>
      <c r="J42" s="347">
        <v>25</v>
      </c>
      <c r="K42" s="347">
        <v>20</v>
      </c>
      <c r="L42" s="347">
        <v>15</v>
      </c>
      <c r="M42" s="348">
        <v>7</v>
      </c>
    </row>
    <row r="43" spans="2:13" ht="27.75" customHeight="1" x14ac:dyDescent="0.2">
      <c r="B43" s="1186"/>
      <c r="C43" s="1187"/>
      <c r="D43" s="106"/>
      <c r="E43" s="1192" t="s">
        <v>33</v>
      </c>
      <c r="F43" s="1192"/>
      <c r="G43" s="1192"/>
      <c r="H43" s="1193"/>
      <c r="I43" s="346">
        <v>7112</v>
      </c>
      <c r="J43" s="347">
        <v>6909</v>
      </c>
      <c r="K43" s="347">
        <v>6465</v>
      </c>
      <c r="L43" s="347">
        <v>6106</v>
      </c>
      <c r="M43" s="348">
        <v>5116</v>
      </c>
    </row>
    <row r="44" spans="2:13" ht="27.75" customHeight="1" x14ac:dyDescent="0.2">
      <c r="B44" s="1186"/>
      <c r="C44" s="1187"/>
      <c r="D44" s="106"/>
      <c r="E44" s="1192" t="s">
        <v>34</v>
      </c>
      <c r="F44" s="1192"/>
      <c r="G44" s="1192"/>
      <c r="H44" s="1193"/>
      <c r="I44" s="346">
        <v>517</v>
      </c>
      <c r="J44" s="347">
        <v>462</v>
      </c>
      <c r="K44" s="347">
        <v>464</v>
      </c>
      <c r="L44" s="347">
        <v>904</v>
      </c>
      <c r="M44" s="348">
        <v>1280</v>
      </c>
    </row>
    <row r="45" spans="2:13" ht="27.75" customHeight="1" x14ac:dyDescent="0.2">
      <c r="B45" s="1186"/>
      <c r="C45" s="1187"/>
      <c r="D45" s="106"/>
      <c r="E45" s="1192" t="s">
        <v>35</v>
      </c>
      <c r="F45" s="1192"/>
      <c r="G45" s="1192"/>
      <c r="H45" s="1193"/>
      <c r="I45" s="346">
        <v>2011</v>
      </c>
      <c r="J45" s="347">
        <v>1955</v>
      </c>
      <c r="K45" s="347">
        <v>1927</v>
      </c>
      <c r="L45" s="347">
        <v>1908</v>
      </c>
      <c r="M45" s="348">
        <v>1881</v>
      </c>
    </row>
    <row r="46" spans="2:13" ht="27.75" customHeight="1" x14ac:dyDescent="0.2">
      <c r="B46" s="1186"/>
      <c r="C46" s="1187"/>
      <c r="D46" s="107"/>
      <c r="E46" s="1192" t="s">
        <v>36</v>
      </c>
      <c r="F46" s="1192"/>
      <c r="G46" s="1192"/>
      <c r="H46" s="1193"/>
      <c r="I46" s="346" t="s">
        <v>487</v>
      </c>
      <c r="J46" s="347" t="s">
        <v>487</v>
      </c>
      <c r="K46" s="347" t="s">
        <v>487</v>
      </c>
      <c r="L46" s="347" t="s">
        <v>487</v>
      </c>
      <c r="M46" s="348" t="s">
        <v>487</v>
      </c>
    </row>
    <row r="47" spans="2:13" ht="27.75" customHeight="1" x14ac:dyDescent="0.2">
      <c r="B47" s="1186"/>
      <c r="C47" s="1187"/>
      <c r="D47" s="108"/>
      <c r="E47" s="1194" t="s">
        <v>37</v>
      </c>
      <c r="F47" s="1195"/>
      <c r="G47" s="1195"/>
      <c r="H47" s="1196"/>
      <c r="I47" s="346" t="s">
        <v>487</v>
      </c>
      <c r="J47" s="347" t="s">
        <v>487</v>
      </c>
      <c r="K47" s="347" t="s">
        <v>487</v>
      </c>
      <c r="L47" s="347" t="s">
        <v>487</v>
      </c>
      <c r="M47" s="348" t="s">
        <v>487</v>
      </c>
    </row>
    <row r="48" spans="2:13" ht="27.75" customHeight="1" x14ac:dyDescent="0.2">
      <c r="B48" s="1186"/>
      <c r="C48" s="1187"/>
      <c r="D48" s="106"/>
      <c r="E48" s="1192" t="s">
        <v>38</v>
      </c>
      <c r="F48" s="1192"/>
      <c r="G48" s="1192"/>
      <c r="H48" s="1193"/>
      <c r="I48" s="346" t="s">
        <v>487</v>
      </c>
      <c r="J48" s="347" t="s">
        <v>487</v>
      </c>
      <c r="K48" s="347" t="s">
        <v>487</v>
      </c>
      <c r="L48" s="347" t="s">
        <v>487</v>
      </c>
      <c r="M48" s="348" t="s">
        <v>487</v>
      </c>
    </row>
    <row r="49" spans="2:13" ht="27.75" customHeight="1" x14ac:dyDescent="0.2">
      <c r="B49" s="1188"/>
      <c r="C49" s="1189"/>
      <c r="D49" s="106"/>
      <c r="E49" s="1192" t="s">
        <v>39</v>
      </c>
      <c r="F49" s="1192"/>
      <c r="G49" s="1192"/>
      <c r="H49" s="1193"/>
      <c r="I49" s="346" t="s">
        <v>487</v>
      </c>
      <c r="J49" s="347" t="s">
        <v>487</v>
      </c>
      <c r="K49" s="347" t="s">
        <v>487</v>
      </c>
      <c r="L49" s="347" t="s">
        <v>487</v>
      </c>
      <c r="M49" s="348" t="s">
        <v>487</v>
      </c>
    </row>
    <row r="50" spans="2:13" ht="27.75" customHeight="1" x14ac:dyDescent="0.2">
      <c r="B50" s="1197" t="s">
        <v>40</v>
      </c>
      <c r="C50" s="1198"/>
      <c r="D50" s="109"/>
      <c r="E50" s="1192" t="s">
        <v>41</v>
      </c>
      <c r="F50" s="1192"/>
      <c r="G50" s="1192"/>
      <c r="H50" s="1193"/>
      <c r="I50" s="346">
        <v>3552</v>
      </c>
      <c r="J50" s="347">
        <v>3903</v>
      </c>
      <c r="K50" s="347">
        <v>4007</v>
      </c>
      <c r="L50" s="347">
        <v>4276</v>
      </c>
      <c r="M50" s="348">
        <v>4210</v>
      </c>
    </row>
    <row r="51" spans="2:13" ht="27.75" customHeight="1" x14ac:dyDescent="0.2">
      <c r="B51" s="1186"/>
      <c r="C51" s="1187"/>
      <c r="D51" s="106"/>
      <c r="E51" s="1192" t="s">
        <v>42</v>
      </c>
      <c r="F51" s="1192"/>
      <c r="G51" s="1192"/>
      <c r="H51" s="1193"/>
      <c r="I51" s="346">
        <v>451</v>
      </c>
      <c r="J51" s="347">
        <v>446</v>
      </c>
      <c r="K51" s="347">
        <v>398</v>
      </c>
      <c r="L51" s="347">
        <v>387</v>
      </c>
      <c r="M51" s="348">
        <v>347</v>
      </c>
    </row>
    <row r="52" spans="2:13" ht="27.75" customHeight="1" x14ac:dyDescent="0.2">
      <c r="B52" s="1188"/>
      <c r="C52" s="1189"/>
      <c r="D52" s="106"/>
      <c r="E52" s="1192" t="s">
        <v>43</v>
      </c>
      <c r="F52" s="1192"/>
      <c r="G52" s="1192"/>
      <c r="H52" s="1193"/>
      <c r="I52" s="346">
        <v>14097</v>
      </c>
      <c r="J52" s="347">
        <v>13952</v>
      </c>
      <c r="K52" s="347">
        <v>13844</v>
      </c>
      <c r="L52" s="347">
        <v>15211</v>
      </c>
      <c r="M52" s="348">
        <v>16441</v>
      </c>
    </row>
    <row r="53" spans="2:13" ht="27.75" customHeight="1" thickBot="1" x14ac:dyDescent="0.25">
      <c r="B53" s="1199" t="s">
        <v>19</v>
      </c>
      <c r="C53" s="1200"/>
      <c r="D53" s="110"/>
      <c r="E53" s="1201" t="s">
        <v>44</v>
      </c>
      <c r="F53" s="1201"/>
      <c r="G53" s="1201"/>
      <c r="H53" s="1202"/>
      <c r="I53" s="349">
        <v>4824</v>
      </c>
      <c r="J53" s="350">
        <v>4516</v>
      </c>
      <c r="K53" s="350">
        <v>4364</v>
      </c>
      <c r="L53" s="350">
        <v>4860</v>
      </c>
      <c r="M53" s="351">
        <v>5235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je1IbQMQmSAsBY0l/ZAAPenenZ5s3WpnFcT+pQdCiMUPJ+V1nJXBFT3kam9oJOk6EmsH2ybsVx2QddZfxx1Hgg==" saltValue="mAxSfv4a0qGjd8aw0cKon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view="pageBreakPreview" topLeftCell="G1" zoomScale="70" zoomScaleNormal="70" zoomScaleSheetLayoutView="70" workbookViewId="0">
      <selection activeCell="H62" sqref="H62"/>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689</v>
      </c>
      <c r="G55" s="352">
        <v>1109</v>
      </c>
      <c r="H55" s="353">
        <v>1179</v>
      </c>
    </row>
    <row r="56" spans="2:8" ht="52.5" customHeight="1" x14ac:dyDescent="0.2">
      <c r="B56" s="122"/>
      <c r="C56" s="1213" t="s">
        <v>47</v>
      </c>
      <c r="D56" s="1213"/>
      <c r="E56" s="1214"/>
      <c r="F56" s="354">
        <v>2065</v>
      </c>
      <c r="G56" s="354">
        <v>2080</v>
      </c>
      <c r="H56" s="355">
        <v>2028</v>
      </c>
    </row>
    <row r="57" spans="2:8" ht="53.25" customHeight="1" x14ac:dyDescent="0.2">
      <c r="B57" s="122"/>
      <c r="C57" s="1215" t="s">
        <v>48</v>
      </c>
      <c r="D57" s="1215"/>
      <c r="E57" s="1216"/>
      <c r="F57" s="356">
        <v>2619</v>
      </c>
      <c r="G57" s="356">
        <v>2500</v>
      </c>
      <c r="H57" s="357">
        <v>2439</v>
      </c>
    </row>
    <row r="58" spans="2:8" ht="45.75" customHeight="1" x14ac:dyDescent="0.2">
      <c r="B58" s="123"/>
      <c r="C58" s="1203" t="s">
        <v>555</v>
      </c>
      <c r="D58" s="1204"/>
      <c r="E58" s="1205"/>
      <c r="F58" s="358">
        <v>1565</v>
      </c>
      <c r="G58" s="358">
        <v>1565</v>
      </c>
      <c r="H58" s="359">
        <v>1565</v>
      </c>
    </row>
    <row r="59" spans="2:8" ht="45.75" customHeight="1" x14ac:dyDescent="0.2">
      <c r="B59" s="123"/>
      <c r="C59" s="1203" t="s">
        <v>556</v>
      </c>
      <c r="D59" s="1204"/>
      <c r="E59" s="1205"/>
      <c r="F59" s="358">
        <v>264</v>
      </c>
      <c r="G59" s="358">
        <v>256</v>
      </c>
      <c r="H59" s="359">
        <v>256</v>
      </c>
    </row>
    <row r="60" spans="2:8" ht="45.75" customHeight="1" x14ac:dyDescent="0.2">
      <c r="B60" s="123"/>
      <c r="C60" s="1203" t="s">
        <v>559</v>
      </c>
      <c r="D60" s="1204"/>
      <c r="E60" s="1205"/>
      <c r="F60" s="358">
        <v>116</v>
      </c>
      <c r="G60" s="358">
        <v>144</v>
      </c>
      <c r="H60" s="359">
        <v>191</v>
      </c>
    </row>
    <row r="61" spans="2:8" ht="45.75" customHeight="1" x14ac:dyDescent="0.2">
      <c r="B61" s="123"/>
      <c r="C61" s="1203" t="s">
        <v>557</v>
      </c>
      <c r="D61" s="1204"/>
      <c r="E61" s="1205"/>
      <c r="F61" s="358">
        <v>242</v>
      </c>
      <c r="G61" s="358">
        <v>163</v>
      </c>
      <c r="H61" s="359">
        <v>135</v>
      </c>
    </row>
    <row r="62" spans="2:8" ht="45.75" customHeight="1" thickBot="1" x14ac:dyDescent="0.25">
      <c r="B62" s="124"/>
      <c r="C62" s="1206" t="s">
        <v>558</v>
      </c>
      <c r="D62" s="1207"/>
      <c r="E62" s="1208"/>
      <c r="F62" s="360">
        <v>167</v>
      </c>
      <c r="G62" s="360">
        <v>130</v>
      </c>
      <c r="H62" s="361">
        <v>127</v>
      </c>
    </row>
    <row r="63" spans="2:8" ht="52.5" customHeight="1" thickBot="1" x14ac:dyDescent="0.25">
      <c r="B63" s="125"/>
      <c r="C63" s="1209" t="s">
        <v>49</v>
      </c>
      <c r="D63" s="1209"/>
      <c r="E63" s="1210"/>
      <c r="F63" s="362">
        <v>5374</v>
      </c>
      <c r="G63" s="362">
        <v>5688</v>
      </c>
      <c r="H63" s="363">
        <v>5646</v>
      </c>
    </row>
    <row r="64" spans="2:8" ht="13.2" x14ac:dyDescent="0.2"/>
  </sheetData>
  <sheetProtection algorithmName="SHA-512" hashValue="w3g+vaLXJrKeGtu7+JoweORJ9VagojRhmY13jSPpMb+6u3nphCx8O2RaGTsvI/3kl+PjA7bDb9fv+3JcKbCgmg==" saltValue="jJHsKI6m93OWKpjXRhuVQ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150074</v>
      </c>
      <c r="E3" s="144"/>
      <c r="F3" s="145">
        <v>120302</v>
      </c>
      <c r="G3" s="146"/>
      <c r="H3" s="147"/>
    </row>
    <row r="4" spans="1:8" x14ac:dyDescent="0.2">
      <c r="A4" s="148"/>
      <c r="B4" s="149"/>
      <c r="C4" s="150"/>
      <c r="D4" s="151">
        <v>86752</v>
      </c>
      <c r="E4" s="152"/>
      <c r="F4" s="153">
        <v>59328</v>
      </c>
      <c r="G4" s="154"/>
      <c r="H4" s="155"/>
    </row>
    <row r="5" spans="1:8" x14ac:dyDescent="0.2">
      <c r="A5" s="136" t="s">
        <v>519</v>
      </c>
      <c r="B5" s="141"/>
      <c r="C5" s="142"/>
      <c r="D5" s="143">
        <v>121430</v>
      </c>
      <c r="E5" s="144"/>
      <c r="F5" s="145">
        <v>114841</v>
      </c>
      <c r="G5" s="146"/>
      <c r="H5" s="147"/>
    </row>
    <row r="6" spans="1:8" x14ac:dyDescent="0.2">
      <c r="A6" s="148"/>
      <c r="B6" s="149"/>
      <c r="C6" s="150"/>
      <c r="D6" s="151">
        <v>68532</v>
      </c>
      <c r="E6" s="152"/>
      <c r="F6" s="153">
        <v>51589</v>
      </c>
      <c r="G6" s="154"/>
      <c r="H6" s="155"/>
    </row>
    <row r="7" spans="1:8" x14ac:dyDescent="0.2">
      <c r="A7" s="136" t="s">
        <v>520</v>
      </c>
      <c r="B7" s="141"/>
      <c r="C7" s="142"/>
      <c r="D7" s="143">
        <v>253197</v>
      </c>
      <c r="E7" s="144"/>
      <c r="F7" s="145">
        <v>124145</v>
      </c>
      <c r="G7" s="146"/>
      <c r="H7" s="147"/>
    </row>
    <row r="8" spans="1:8" x14ac:dyDescent="0.2">
      <c r="A8" s="148"/>
      <c r="B8" s="149"/>
      <c r="C8" s="150"/>
      <c r="D8" s="151">
        <v>156475</v>
      </c>
      <c r="E8" s="152"/>
      <c r="F8" s="153">
        <v>54761</v>
      </c>
      <c r="G8" s="154"/>
      <c r="H8" s="155"/>
    </row>
    <row r="9" spans="1:8" x14ac:dyDescent="0.2">
      <c r="A9" s="136" t="s">
        <v>521</v>
      </c>
      <c r="B9" s="141"/>
      <c r="C9" s="142"/>
      <c r="D9" s="143">
        <v>389130</v>
      </c>
      <c r="E9" s="144"/>
      <c r="F9" s="145">
        <v>131480</v>
      </c>
      <c r="G9" s="146"/>
      <c r="H9" s="147"/>
    </row>
    <row r="10" spans="1:8" x14ac:dyDescent="0.2">
      <c r="A10" s="148"/>
      <c r="B10" s="149"/>
      <c r="C10" s="150"/>
      <c r="D10" s="151">
        <v>209473</v>
      </c>
      <c r="E10" s="152"/>
      <c r="F10" s="153">
        <v>63148</v>
      </c>
      <c r="G10" s="154"/>
      <c r="H10" s="155"/>
    </row>
    <row r="11" spans="1:8" x14ac:dyDescent="0.2">
      <c r="A11" s="136" t="s">
        <v>522</v>
      </c>
      <c r="B11" s="141"/>
      <c r="C11" s="142"/>
      <c r="D11" s="143">
        <v>523345</v>
      </c>
      <c r="E11" s="144"/>
      <c r="F11" s="145">
        <v>163245</v>
      </c>
      <c r="G11" s="146"/>
      <c r="H11" s="147"/>
    </row>
    <row r="12" spans="1:8" x14ac:dyDescent="0.2">
      <c r="A12" s="148"/>
      <c r="B12" s="149"/>
      <c r="C12" s="156"/>
      <c r="D12" s="151">
        <v>237766</v>
      </c>
      <c r="E12" s="152"/>
      <c r="F12" s="153">
        <v>87630</v>
      </c>
      <c r="G12" s="154"/>
      <c r="H12" s="155"/>
    </row>
    <row r="13" spans="1:8" x14ac:dyDescent="0.2">
      <c r="A13" s="136"/>
      <c r="B13" s="141"/>
      <c r="C13" s="157"/>
      <c r="D13" s="158">
        <v>287435</v>
      </c>
      <c r="E13" s="159"/>
      <c r="F13" s="160">
        <v>130803</v>
      </c>
      <c r="G13" s="161"/>
      <c r="H13" s="147"/>
    </row>
    <row r="14" spans="1:8" x14ac:dyDescent="0.2">
      <c r="A14" s="148"/>
      <c r="B14" s="149"/>
      <c r="C14" s="150"/>
      <c r="D14" s="151">
        <v>151800</v>
      </c>
      <c r="E14" s="152"/>
      <c r="F14" s="153">
        <v>63291</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2.98</v>
      </c>
      <c r="C19" s="162">
        <f>ROUND(VALUE(SUBSTITUTE(実質収支比率等に係る経年分析!G$48,"▲","-")),2)</f>
        <v>2.96</v>
      </c>
      <c r="D19" s="162">
        <f>ROUND(VALUE(SUBSTITUTE(実質収支比率等に係る経年分析!H$48,"▲","-")),2)</f>
        <v>4.5199999999999996</v>
      </c>
      <c r="E19" s="162">
        <f>ROUND(VALUE(SUBSTITUTE(実質収支比率等に係る経年分析!I$48,"▲","-")),2)</f>
        <v>4.84</v>
      </c>
      <c r="F19" s="162">
        <f>ROUND(VALUE(SUBSTITUTE(実質収支比率等に係る経年分析!J$48,"▲","-")),2)</f>
        <v>5.56</v>
      </c>
    </row>
    <row r="20" spans="1:11" x14ac:dyDescent="0.2">
      <c r="A20" s="162" t="s">
        <v>53</v>
      </c>
      <c r="B20" s="162">
        <f>ROUND(VALUE(SUBSTITUTE(実質収支比率等に係る経年分析!F$47,"▲","-")),2)</f>
        <v>5.72</v>
      </c>
      <c r="C20" s="162">
        <f>ROUND(VALUE(SUBSTITUTE(実質収支比率等に係る経年分析!G$47,"▲","-")),2)</f>
        <v>7.01</v>
      </c>
      <c r="D20" s="162">
        <f>ROUND(VALUE(SUBSTITUTE(実質収支比率等に係る経年分析!H$47,"▲","-")),2)</f>
        <v>9.7799999999999994</v>
      </c>
      <c r="E20" s="162">
        <f>ROUND(VALUE(SUBSTITUTE(実質収支比率等に係る経年分析!I$47,"▲","-")),2)</f>
        <v>15.8</v>
      </c>
      <c r="F20" s="162">
        <f>ROUND(VALUE(SUBSTITUTE(実質収支比率等に係る経年分析!J$47,"▲","-")),2)</f>
        <v>16.77</v>
      </c>
    </row>
    <row r="21" spans="1:11" x14ac:dyDescent="0.2">
      <c r="A21" s="162" t="s">
        <v>54</v>
      </c>
      <c r="B21" s="162">
        <f>IF(ISNUMBER(VALUE(SUBSTITUTE(実質収支比率等に係る経年分析!F$49,"▲","-"))),ROUND(VALUE(SUBSTITUTE(実質収支比率等に係る経年分析!F$49,"▲","-")),2),NA())</f>
        <v>3.79</v>
      </c>
      <c r="C21" s="162">
        <f>IF(ISNUMBER(VALUE(SUBSTITUTE(実質収支比率等に係る経年分析!G$49,"▲","-"))),ROUND(VALUE(SUBSTITUTE(実質収支比率等に係る経年分析!G$49,"▲","-")),2),NA())</f>
        <v>3.11</v>
      </c>
      <c r="D21" s="162">
        <f>IF(ISNUMBER(VALUE(SUBSTITUTE(実質収支比率等に係る経年分析!H$49,"▲","-"))),ROUND(VALUE(SUBSTITUTE(実質収支比率等に係る経年分析!H$49,"▲","-")),2),NA())</f>
        <v>4.1500000000000004</v>
      </c>
      <c r="E21" s="162">
        <f>IF(ISNUMBER(VALUE(SUBSTITUTE(実質収支比率等に係る経年分析!I$49,"▲","-"))),ROUND(VALUE(SUBSTITUTE(実質収支比率等に係る経年分析!I$49,"▲","-")),2),NA())</f>
        <v>6.28</v>
      </c>
      <c r="F21" s="162">
        <f>IF(ISNUMBER(VALUE(SUBSTITUTE(実質収支比率等に係る経年分析!J$49,"▲","-"))),ROUND(VALUE(SUBSTITUTE(実質収支比率等に係る経年分析!J$49,"▲","-")),2),NA())</f>
        <v>1.76</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1.07</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0.62</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0.31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2.79</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国民健康保険直営診療所事業特別会計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7.0000000000000007E-2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7.0000000000000007E-2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0.06</v>
      </c>
    </row>
    <row r="31" spans="1:11" x14ac:dyDescent="0.2">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0.09</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0.18</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0.14000000000000001</v>
      </c>
    </row>
    <row r="33" spans="1:16" x14ac:dyDescent="0.2">
      <c r="A33" s="163" t="str">
        <f>IF(連結実質赤字比率に係る赤字・黒字の構成分析!C$37="",NA(),連結実質赤字比率に係る赤字・黒字の構成分析!C$37)</f>
        <v>電気通信事業特別会計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0.22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0.33</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0.21</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#VALUE!</v>
      </c>
      <c r="I34" s="163" t="e">
        <f>IF(ROUND(VALUE(SUBSTITUTE(連結実質赤字比率に係る赤字・黒字の構成分析!I$36,"▲", "-")), 2) &gt;= 0, ABS(ROUND(VALUE(SUBSTITUTE(連結実質赤字比率に係る赤字・黒字の構成分析!I$36,"▲", "-")), 2)), NA())</f>
        <v>#VALUE!</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1.83</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1.1599999999999999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2.29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2.2599999999999998</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2.79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2.73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4.33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4.5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5.35</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1706</v>
      </c>
      <c r="E42" s="164"/>
      <c r="F42" s="164"/>
      <c r="G42" s="164">
        <f>'実質公債費比率（分子）の構造'!L$52</f>
        <v>1616</v>
      </c>
      <c r="H42" s="164"/>
      <c r="I42" s="164"/>
      <c r="J42" s="164">
        <f>'実質公債費比率（分子）の構造'!M$52</f>
        <v>1622</v>
      </c>
      <c r="K42" s="164"/>
      <c r="L42" s="164"/>
      <c r="M42" s="164">
        <f>'実質公債費比率（分子）の構造'!N$52</f>
        <v>1620</v>
      </c>
      <c r="N42" s="164"/>
      <c r="O42" s="164"/>
      <c r="P42" s="164">
        <f>'実質公債費比率（分子）の構造'!O$52</f>
        <v>1581</v>
      </c>
    </row>
    <row r="43" spans="1:16" x14ac:dyDescent="0.2">
      <c r="A43" s="164" t="s">
        <v>16</v>
      </c>
      <c r="B43" s="164">
        <f>'実質公債費比率（分子）の構造'!K$51</f>
        <v>1</v>
      </c>
      <c r="C43" s="164"/>
      <c r="D43" s="164"/>
      <c r="E43" s="164">
        <f>'実質公債費比率（分子）の構造'!L$51</f>
        <v>1</v>
      </c>
      <c r="F43" s="164"/>
      <c r="G43" s="164"/>
      <c r="H43" s="164">
        <f>'実質公債費比率（分子）の構造'!M$51</f>
        <v>0</v>
      </c>
      <c r="I43" s="164"/>
      <c r="J43" s="164"/>
      <c r="K43" s="164">
        <f>'実質公債費比率（分子）の構造'!N$51</f>
        <v>1</v>
      </c>
      <c r="L43" s="164"/>
      <c r="M43" s="164"/>
      <c r="N43" s="164">
        <f>'実質公債費比率（分子）の構造'!O$51</f>
        <v>2</v>
      </c>
      <c r="O43" s="164"/>
      <c r="P43" s="164"/>
    </row>
    <row r="44" spans="1:16" x14ac:dyDescent="0.2">
      <c r="A44" s="164" t="s">
        <v>62</v>
      </c>
      <c r="B44" s="164">
        <f>'実質公債費比率（分子）の構造'!K$50</f>
        <v>4</v>
      </c>
      <c r="C44" s="164"/>
      <c r="D44" s="164"/>
      <c r="E44" s="164">
        <f>'実質公債費比率（分子）の構造'!L$50</f>
        <v>4</v>
      </c>
      <c r="F44" s="164"/>
      <c r="G44" s="164"/>
      <c r="H44" s="164">
        <f>'実質公債費比率（分子）の構造'!M$50</f>
        <v>4</v>
      </c>
      <c r="I44" s="164"/>
      <c r="J44" s="164"/>
      <c r="K44" s="164">
        <f>'実質公債費比率（分子）の構造'!N$50</f>
        <v>4</v>
      </c>
      <c r="L44" s="164"/>
      <c r="M44" s="164"/>
      <c r="N44" s="164">
        <f>'実質公債費比率（分子）の構造'!O$50</f>
        <v>4</v>
      </c>
      <c r="O44" s="164"/>
      <c r="P44" s="164"/>
    </row>
    <row r="45" spans="1:16" x14ac:dyDescent="0.2">
      <c r="A45" s="164" t="s">
        <v>63</v>
      </c>
      <c r="B45" s="164">
        <f>'実質公債費比率（分子）の構造'!K$49</f>
        <v>109</v>
      </c>
      <c r="C45" s="164"/>
      <c r="D45" s="164"/>
      <c r="E45" s="164">
        <f>'実質公債費比率（分子）の構造'!L$49</f>
        <v>73</v>
      </c>
      <c r="F45" s="164"/>
      <c r="G45" s="164"/>
      <c r="H45" s="164">
        <f>'実質公債費比率（分子）の構造'!M$49</f>
        <v>75</v>
      </c>
      <c r="I45" s="164"/>
      <c r="J45" s="164"/>
      <c r="K45" s="164">
        <f>'実質公債費比率（分子）の構造'!N$49</f>
        <v>70</v>
      </c>
      <c r="L45" s="164"/>
      <c r="M45" s="164"/>
      <c r="N45" s="164">
        <f>'実質公債費比率（分子）の構造'!O$49</f>
        <v>59</v>
      </c>
      <c r="O45" s="164"/>
      <c r="P45" s="164"/>
    </row>
    <row r="46" spans="1:16" x14ac:dyDescent="0.2">
      <c r="A46" s="164" t="s">
        <v>64</v>
      </c>
      <c r="B46" s="164">
        <f>'実質公債費比率（分子）の構造'!K$48</f>
        <v>735</v>
      </c>
      <c r="C46" s="164"/>
      <c r="D46" s="164"/>
      <c r="E46" s="164">
        <f>'実質公債費比率（分子）の構造'!L$48</f>
        <v>739</v>
      </c>
      <c r="F46" s="164"/>
      <c r="G46" s="164"/>
      <c r="H46" s="164">
        <f>'実質公債費比率（分子）の構造'!M$48</f>
        <v>726</v>
      </c>
      <c r="I46" s="164"/>
      <c r="J46" s="164"/>
      <c r="K46" s="164">
        <f>'実質公債費比率（分子）の構造'!N$48</f>
        <v>635</v>
      </c>
      <c r="L46" s="164"/>
      <c r="M46" s="164"/>
      <c r="N46" s="164">
        <f>'実質公債費比率（分子）の構造'!O$48</f>
        <v>610</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1611</v>
      </c>
      <c r="C49" s="164"/>
      <c r="D49" s="164"/>
      <c r="E49" s="164">
        <f>'実質公債費比率（分子）の構造'!L$45</f>
        <v>1495</v>
      </c>
      <c r="F49" s="164"/>
      <c r="G49" s="164"/>
      <c r="H49" s="164">
        <f>'実質公債費比率（分子）の構造'!M$45</f>
        <v>1530</v>
      </c>
      <c r="I49" s="164"/>
      <c r="J49" s="164"/>
      <c r="K49" s="164">
        <f>'実質公債費比率（分子）の構造'!N$45</f>
        <v>1580</v>
      </c>
      <c r="L49" s="164"/>
      <c r="M49" s="164"/>
      <c r="N49" s="164">
        <f>'実質公債費比率（分子）の構造'!O$45</f>
        <v>1569</v>
      </c>
      <c r="O49" s="164"/>
      <c r="P49" s="164"/>
    </row>
    <row r="50" spans="1:16" x14ac:dyDescent="0.2">
      <c r="A50" s="164" t="s">
        <v>67</v>
      </c>
      <c r="B50" s="164" t="e">
        <f>NA()</f>
        <v>#N/A</v>
      </c>
      <c r="C50" s="164">
        <f>IF(ISNUMBER('実質公債費比率（分子）の構造'!K$53),'実質公債費比率（分子）の構造'!K$53,NA())</f>
        <v>754</v>
      </c>
      <c r="D50" s="164" t="e">
        <f>NA()</f>
        <v>#N/A</v>
      </c>
      <c r="E50" s="164" t="e">
        <f>NA()</f>
        <v>#N/A</v>
      </c>
      <c r="F50" s="164">
        <f>IF(ISNUMBER('実質公債費比率（分子）の構造'!L$53),'実質公債費比率（分子）の構造'!L$53,NA())</f>
        <v>696</v>
      </c>
      <c r="G50" s="164" t="e">
        <f>NA()</f>
        <v>#N/A</v>
      </c>
      <c r="H50" s="164" t="e">
        <f>NA()</f>
        <v>#N/A</v>
      </c>
      <c r="I50" s="164">
        <f>IF(ISNUMBER('実質公債費比率（分子）の構造'!M$53),'実質公債費比率（分子）の構造'!M$53,NA())</f>
        <v>713</v>
      </c>
      <c r="J50" s="164" t="e">
        <f>NA()</f>
        <v>#N/A</v>
      </c>
      <c r="K50" s="164" t="e">
        <f>NA()</f>
        <v>#N/A</v>
      </c>
      <c r="L50" s="164">
        <f>IF(ISNUMBER('実質公債費比率（分子）の構造'!N$53),'実質公債費比率（分子）の構造'!N$53,NA())</f>
        <v>670</v>
      </c>
      <c r="M50" s="164" t="e">
        <f>NA()</f>
        <v>#N/A</v>
      </c>
      <c r="N50" s="164" t="e">
        <f>NA()</f>
        <v>#N/A</v>
      </c>
      <c r="O50" s="164">
        <f>IF(ISNUMBER('実質公債費比率（分子）の構造'!O$53),'実質公債費比率（分子）の構造'!O$53,NA())</f>
        <v>663</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14097</v>
      </c>
      <c r="E56" s="163"/>
      <c r="F56" s="163"/>
      <c r="G56" s="163">
        <f>'将来負担比率（分子）の構造'!J$52</f>
        <v>13952</v>
      </c>
      <c r="H56" s="163"/>
      <c r="I56" s="163"/>
      <c r="J56" s="163">
        <f>'将来負担比率（分子）の構造'!K$52</f>
        <v>13844</v>
      </c>
      <c r="K56" s="163"/>
      <c r="L56" s="163"/>
      <c r="M56" s="163">
        <f>'将来負担比率（分子）の構造'!L$52</f>
        <v>15211</v>
      </c>
      <c r="N56" s="163"/>
      <c r="O56" s="163"/>
      <c r="P56" s="163">
        <f>'将来負担比率（分子）の構造'!M$52</f>
        <v>16441</v>
      </c>
    </row>
    <row r="57" spans="1:16" x14ac:dyDescent="0.2">
      <c r="A57" s="163" t="s">
        <v>42</v>
      </c>
      <c r="B57" s="163"/>
      <c r="C57" s="163"/>
      <c r="D57" s="163">
        <f>'将来負担比率（分子）の構造'!I$51</f>
        <v>451</v>
      </c>
      <c r="E57" s="163"/>
      <c r="F57" s="163"/>
      <c r="G57" s="163">
        <f>'将来負担比率（分子）の構造'!J$51</f>
        <v>446</v>
      </c>
      <c r="H57" s="163"/>
      <c r="I57" s="163"/>
      <c r="J57" s="163">
        <f>'将来負担比率（分子）の構造'!K$51</f>
        <v>398</v>
      </c>
      <c r="K57" s="163"/>
      <c r="L57" s="163"/>
      <c r="M57" s="163">
        <f>'将来負担比率（分子）の構造'!L$51</f>
        <v>387</v>
      </c>
      <c r="N57" s="163"/>
      <c r="O57" s="163"/>
      <c r="P57" s="163">
        <f>'将来負担比率（分子）の構造'!M$51</f>
        <v>347</v>
      </c>
    </row>
    <row r="58" spans="1:16" x14ac:dyDescent="0.2">
      <c r="A58" s="163" t="s">
        <v>41</v>
      </c>
      <c r="B58" s="163"/>
      <c r="C58" s="163"/>
      <c r="D58" s="163">
        <f>'将来負担比率（分子）の構造'!I$50</f>
        <v>3552</v>
      </c>
      <c r="E58" s="163"/>
      <c r="F58" s="163"/>
      <c r="G58" s="163">
        <f>'将来負担比率（分子）の構造'!J$50</f>
        <v>3903</v>
      </c>
      <c r="H58" s="163"/>
      <c r="I58" s="163"/>
      <c r="J58" s="163">
        <f>'将来負担比率（分子）の構造'!K$50</f>
        <v>4007</v>
      </c>
      <c r="K58" s="163"/>
      <c r="L58" s="163"/>
      <c r="M58" s="163">
        <f>'将来負担比率（分子）の構造'!L$50</f>
        <v>4276</v>
      </c>
      <c r="N58" s="163"/>
      <c r="O58" s="163"/>
      <c r="P58" s="163">
        <f>'将来負担比率（分子）の構造'!M$50</f>
        <v>4210</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2011</v>
      </c>
      <c r="C62" s="163"/>
      <c r="D62" s="163"/>
      <c r="E62" s="163">
        <f>'将来負担比率（分子）の構造'!J$45</f>
        <v>1955</v>
      </c>
      <c r="F62" s="163"/>
      <c r="G62" s="163"/>
      <c r="H62" s="163">
        <f>'将来負担比率（分子）の構造'!K$45</f>
        <v>1927</v>
      </c>
      <c r="I62" s="163"/>
      <c r="J62" s="163"/>
      <c r="K62" s="163">
        <f>'将来負担比率（分子）の構造'!L$45</f>
        <v>1908</v>
      </c>
      <c r="L62" s="163"/>
      <c r="M62" s="163"/>
      <c r="N62" s="163">
        <f>'将来負担比率（分子）の構造'!M$45</f>
        <v>1881</v>
      </c>
      <c r="O62" s="163"/>
      <c r="P62" s="163"/>
    </row>
    <row r="63" spans="1:16" x14ac:dyDescent="0.2">
      <c r="A63" s="163" t="s">
        <v>34</v>
      </c>
      <c r="B63" s="163">
        <f>'将来負担比率（分子）の構造'!I$44</f>
        <v>517</v>
      </c>
      <c r="C63" s="163"/>
      <c r="D63" s="163"/>
      <c r="E63" s="163">
        <f>'将来負担比率（分子）の構造'!J$44</f>
        <v>462</v>
      </c>
      <c r="F63" s="163"/>
      <c r="G63" s="163"/>
      <c r="H63" s="163">
        <f>'将来負担比率（分子）の構造'!K$44</f>
        <v>464</v>
      </c>
      <c r="I63" s="163"/>
      <c r="J63" s="163"/>
      <c r="K63" s="163">
        <f>'将来負担比率（分子）の構造'!L$44</f>
        <v>904</v>
      </c>
      <c r="L63" s="163"/>
      <c r="M63" s="163"/>
      <c r="N63" s="163">
        <f>'将来負担比率（分子）の構造'!M$44</f>
        <v>1280</v>
      </c>
      <c r="O63" s="163"/>
      <c r="P63" s="163"/>
    </row>
    <row r="64" spans="1:16" x14ac:dyDescent="0.2">
      <c r="A64" s="163" t="s">
        <v>33</v>
      </c>
      <c r="B64" s="163">
        <f>'将来負担比率（分子）の構造'!I$43</f>
        <v>7112</v>
      </c>
      <c r="C64" s="163"/>
      <c r="D64" s="163"/>
      <c r="E64" s="163">
        <f>'将来負担比率（分子）の構造'!J$43</f>
        <v>6909</v>
      </c>
      <c r="F64" s="163"/>
      <c r="G64" s="163"/>
      <c r="H64" s="163">
        <f>'将来負担比率（分子）の構造'!K$43</f>
        <v>6465</v>
      </c>
      <c r="I64" s="163"/>
      <c r="J64" s="163"/>
      <c r="K64" s="163">
        <f>'将来負担比率（分子）の構造'!L$43</f>
        <v>6106</v>
      </c>
      <c r="L64" s="163"/>
      <c r="M64" s="163"/>
      <c r="N64" s="163">
        <f>'将来負担比率（分子）の構造'!M$43</f>
        <v>5116</v>
      </c>
      <c r="O64" s="163"/>
      <c r="P64" s="163"/>
    </row>
    <row r="65" spans="1:16" x14ac:dyDescent="0.2">
      <c r="A65" s="163" t="s">
        <v>32</v>
      </c>
      <c r="B65" s="163">
        <f>'将来負担比率（分子）の構造'!I$42</f>
        <v>30</v>
      </c>
      <c r="C65" s="163"/>
      <c r="D65" s="163"/>
      <c r="E65" s="163">
        <f>'将来負担比率（分子）の構造'!J$42</f>
        <v>25</v>
      </c>
      <c r="F65" s="163"/>
      <c r="G65" s="163"/>
      <c r="H65" s="163">
        <f>'将来負担比率（分子）の構造'!K$42</f>
        <v>20</v>
      </c>
      <c r="I65" s="163"/>
      <c r="J65" s="163"/>
      <c r="K65" s="163">
        <f>'将来負担比率（分子）の構造'!L$42</f>
        <v>15</v>
      </c>
      <c r="L65" s="163"/>
      <c r="M65" s="163"/>
      <c r="N65" s="163">
        <f>'将来負担比率（分子）の構造'!M$42</f>
        <v>7</v>
      </c>
      <c r="O65" s="163"/>
      <c r="P65" s="163"/>
    </row>
    <row r="66" spans="1:16" x14ac:dyDescent="0.2">
      <c r="A66" s="163" t="s">
        <v>31</v>
      </c>
      <c r="B66" s="163">
        <f>'将来負担比率（分子）の構造'!I$41</f>
        <v>13255</v>
      </c>
      <c r="C66" s="163"/>
      <c r="D66" s="163"/>
      <c r="E66" s="163">
        <f>'将来負担比率（分子）の構造'!J$41</f>
        <v>13467</v>
      </c>
      <c r="F66" s="163"/>
      <c r="G66" s="163"/>
      <c r="H66" s="163">
        <f>'将来負担比率（分子）の構造'!K$41</f>
        <v>13737</v>
      </c>
      <c r="I66" s="163"/>
      <c r="J66" s="163"/>
      <c r="K66" s="163">
        <f>'将来負担比率（分子）の構造'!L$41</f>
        <v>15800</v>
      </c>
      <c r="L66" s="163"/>
      <c r="M66" s="163"/>
      <c r="N66" s="163">
        <f>'将来負担比率（分子）の構造'!M$41</f>
        <v>17947</v>
      </c>
      <c r="O66" s="163"/>
      <c r="P66" s="163"/>
    </row>
    <row r="67" spans="1:16" x14ac:dyDescent="0.2">
      <c r="A67" s="163" t="s">
        <v>71</v>
      </c>
      <c r="B67" s="163" t="e">
        <f>NA()</f>
        <v>#N/A</v>
      </c>
      <c r="C67" s="163">
        <f>IF(ISNUMBER('将来負担比率（分子）の構造'!I$53), IF('将来負担比率（分子）の構造'!I$53 &lt; 0, 0, '将来負担比率（分子）の構造'!I$53), NA())</f>
        <v>4824</v>
      </c>
      <c r="D67" s="163" t="e">
        <f>NA()</f>
        <v>#N/A</v>
      </c>
      <c r="E67" s="163" t="e">
        <f>NA()</f>
        <v>#N/A</v>
      </c>
      <c r="F67" s="163">
        <f>IF(ISNUMBER('将来負担比率（分子）の構造'!J$53), IF('将来負担比率（分子）の構造'!J$53 &lt; 0, 0, '将来負担比率（分子）の構造'!J$53), NA())</f>
        <v>4516</v>
      </c>
      <c r="G67" s="163" t="e">
        <f>NA()</f>
        <v>#N/A</v>
      </c>
      <c r="H67" s="163" t="e">
        <f>NA()</f>
        <v>#N/A</v>
      </c>
      <c r="I67" s="163">
        <f>IF(ISNUMBER('将来負担比率（分子）の構造'!K$53), IF('将来負担比率（分子）の構造'!K$53 &lt; 0, 0, '将来負担比率（分子）の構造'!K$53), NA())</f>
        <v>4364</v>
      </c>
      <c r="J67" s="163" t="e">
        <f>NA()</f>
        <v>#N/A</v>
      </c>
      <c r="K67" s="163" t="e">
        <f>NA()</f>
        <v>#N/A</v>
      </c>
      <c r="L67" s="163">
        <f>IF(ISNUMBER('将来負担比率（分子）の構造'!L$53), IF('将来負担比率（分子）の構造'!L$53 &lt; 0, 0, '将来負担比率（分子）の構造'!L$53), NA())</f>
        <v>4860</v>
      </c>
      <c r="M67" s="163" t="e">
        <f>NA()</f>
        <v>#N/A</v>
      </c>
      <c r="N67" s="163" t="e">
        <f>NA()</f>
        <v>#N/A</v>
      </c>
      <c r="O67" s="163">
        <f>IF(ISNUMBER('将来負担比率（分子）の構造'!M$53), IF('将来負担比率（分子）の構造'!M$53 &lt; 0, 0, '将来負担比率（分子）の構造'!M$53), NA())</f>
        <v>5235</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689</v>
      </c>
      <c r="C72" s="167">
        <f>基金残高に係る経年分析!G55</f>
        <v>1109</v>
      </c>
      <c r="D72" s="167">
        <f>基金残高に係る経年分析!H55</f>
        <v>1179</v>
      </c>
    </row>
    <row r="73" spans="1:16" x14ac:dyDescent="0.2">
      <c r="A73" s="166" t="s">
        <v>74</v>
      </c>
      <c r="B73" s="167">
        <f>基金残高に係る経年分析!F56</f>
        <v>2065</v>
      </c>
      <c r="C73" s="167">
        <f>基金残高に係る経年分析!G56</f>
        <v>2080</v>
      </c>
      <c r="D73" s="167">
        <f>基金残高に係る経年分析!H56</f>
        <v>2028</v>
      </c>
    </row>
    <row r="74" spans="1:16" x14ac:dyDescent="0.2">
      <c r="A74" s="166" t="s">
        <v>75</v>
      </c>
      <c r="B74" s="167">
        <f>基金残高に係る経年分析!F57</f>
        <v>2619</v>
      </c>
      <c r="C74" s="167">
        <f>基金残高に係る経年分析!G57</f>
        <v>2500</v>
      </c>
      <c r="D74" s="167">
        <f>基金残高に係る経年分析!H57</f>
        <v>2439</v>
      </c>
    </row>
  </sheetData>
  <sheetProtection algorithmName="SHA-512" hashValue="cYG2cmmNCljRYl5OU6HWQ1gHkaMNK6q3d86JYYfqKDxi+MNcG4lu7FYQU9UfME+/toy+UPY6d8vFOhmB0mYs0w==" saltValue="U9wf0tRbwvSF2y8YQeLae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W1"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1166296</v>
      </c>
      <c r="S5" s="613"/>
      <c r="T5" s="613"/>
      <c r="U5" s="613"/>
      <c r="V5" s="613"/>
      <c r="W5" s="613"/>
      <c r="X5" s="613"/>
      <c r="Y5" s="614"/>
      <c r="Z5" s="615">
        <v>6.8</v>
      </c>
      <c r="AA5" s="615"/>
      <c r="AB5" s="615"/>
      <c r="AC5" s="615"/>
      <c r="AD5" s="616">
        <v>1166296</v>
      </c>
      <c r="AE5" s="616"/>
      <c r="AF5" s="616"/>
      <c r="AG5" s="616"/>
      <c r="AH5" s="616"/>
      <c r="AI5" s="616"/>
      <c r="AJ5" s="616"/>
      <c r="AK5" s="616"/>
      <c r="AL5" s="617">
        <v>16.3</v>
      </c>
      <c r="AM5" s="618"/>
      <c r="AN5" s="618"/>
      <c r="AO5" s="619"/>
      <c r="AP5" s="609" t="s">
        <v>216</v>
      </c>
      <c r="AQ5" s="610"/>
      <c r="AR5" s="610"/>
      <c r="AS5" s="610"/>
      <c r="AT5" s="610"/>
      <c r="AU5" s="610"/>
      <c r="AV5" s="610"/>
      <c r="AW5" s="610"/>
      <c r="AX5" s="610"/>
      <c r="AY5" s="610"/>
      <c r="AZ5" s="610"/>
      <c r="BA5" s="610"/>
      <c r="BB5" s="610"/>
      <c r="BC5" s="610"/>
      <c r="BD5" s="610"/>
      <c r="BE5" s="610"/>
      <c r="BF5" s="611"/>
      <c r="BG5" s="623">
        <v>1166296</v>
      </c>
      <c r="BH5" s="624"/>
      <c r="BI5" s="624"/>
      <c r="BJ5" s="624"/>
      <c r="BK5" s="624"/>
      <c r="BL5" s="624"/>
      <c r="BM5" s="624"/>
      <c r="BN5" s="625"/>
      <c r="BO5" s="626">
        <v>100</v>
      </c>
      <c r="BP5" s="626"/>
      <c r="BQ5" s="626"/>
      <c r="BR5" s="626"/>
      <c r="BS5" s="627">
        <v>57225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212730</v>
      </c>
      <c r="S6" s="624"/>
      <c r="T6" s="624"/>
      <c r="U6" s="624"/>
      <c r="V6" s="624"/>
      <c r="W6" s="624"/>
      <c r="X6" s="624"/>
      <c r="Y6" s="625"/>
      <c r="Z6" s="626">
        <v>1.2</v>
      </c>
      <c r="AA6" s="626"/>
      <c r="AB6" s="626"/>
      <c r="AC6" s="626"/>
      <c r="AD6" s="627">
        <v>212730</v>
      </c>
      <c r="AE6" s="627"/>
      <c r="AF6" s="627"/>
      <c r="AG6" s="627"/>
      <c r="AH6" s="627"/>
      <c r="AI6" s="627"/>
      <c r="AJ6" s="627"/>
      <c r="AK6" s="627"/>
      <c r="AL6" s="628">
        <v>3</v>
      </c>
      <c r="AM6" s="629"/>
      <c r="AN6" s="629"/>
      <c r="AO6" s="630"/>
      <c r="AP6" s="620" t="s">
        <v>221</v>
      </c>
      <c r="AQ6" s="621"/>
      <c r="AR6" s="621"/>
      <c r="AS6" s="621"/>
      <c r="AT6" s="621"/>
      <c r="AU6" s="621"/>
      <c r="AV6" s="621"/>
      <c r="AW6" s="621"/>
      <c r="AX6" s="621"/>
      <c r="AY6" s="621"/>
      <c r="AZ6" s="621"/>
      <c r="BA6" s="621"/>
      <c r="BB6" s="621"/>
      <c r="BC6" s="621"/>
      <c r="BD6" s="621"/>
      <c r="BE6" s="621"/>
      <c r="BF6" s="622"/>
      <c r="BG6" s="623">
        <v>1166296</v>
      </c>
      <c r="BH6" s="624"/>
      <c r="BI6" s="624"/>
      <c r="BJ6" s="624"/>
      <c r="BK6" s="624"/>
      <c r="BL6" s="624"/>
      <c r="BM6" s="624"/>
      <c r="BN6" s="625"/>
      <c r="BO6" s="626">
        <v>100</v>
      </c>
      <c r="BP6" s="626"/>
      <c r="BQ6" s="626"/>
      <c r="BR6" s="626"/>
      <c r="BS6" s="627">
        <v>57225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95832</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95832</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838</v>
      </c>
      <c r="S7" s="624"/>
      <c r="T7" s="624"/>
      <c r="U7" s="624"/>
      <c r="V7" s="624"/>
      <c r="W7" s="624"/>
      <c r="X7" s="624"/>
      <c r="Y7" s="625"/>
      <c r="Z7" s="626">
        <v>0</v>
      </c>
      <c r="AA7" s="626"/>
      <c r="AB7" s="626"/>
      <c r="AC7" s="626"/>
      <c r="AD7" s="627">
        <v>838</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474728</v>
      </c>
      <c r="BH7" s="624"/>
      <c r="BI7" s="624"/>
      <c r="BJ7" s="624"/>
      <c r="BK7" s="624"/>
      <c r="BL7" s="624"/>
      <c r="BM7" s="624"/>
      <c r="BN7" s="625"/>
      <c r="BO7" s="626">
        <v>40.700000000000003</v>
      </c>
      <c r="BP7" s="626"/>
      <c r="BQ7" s="626"/>
      <c r="BR7" s="626"/>
      <c r="BS7" s="627">
        <v>36281</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4098087</v>
      </c>
      <c r="CS7" s="624"/>
      <c r="CT7" s="624"/>
      <c r="CU7" s="624"/>
      <c r="CV7" s="624"/>
      <c r="CW7" s="624"/>
      <c r="CX7" s="624"/>
      <c r="CY7" s="625"/>
      <c r="CZ7" s="626">
        <v>24.5</v>
      </c>
      <c r="DA7" s="626"/>
      <c r="DB7" s="626"/>
      <c r="DC7" s="626"/>
      <c r="DD7" s="632">
        <v>2098965</v>
      </c>
      <c r="DE7" s="624"/>
      <c r="DF7" s="624"/>
      <c r="DG7" s="624"/>
      <c r="DH7" s="624"/>
      <c r="DI7" s="624"/>
      <c r="DJ7" s="624"/>
      <c r="DK7" s="624"/>
      <c r="DL7" s="624"/>
      <c r="DM7" s="624"/>
      <c r="DN7" s="624"/>
      <c r="DO7" s="624"/>
      <c r="DP7" s="625"/>
      <c r="DQ7" s="632">
        <v>1295289</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6629</v>
      </c>
      <c r="S8" s="624"/>
      <c r="T8" s="624"/>
      <c r="U8" s="624"/>
      <c r="V8" s="624"/>
      <c r="W8" s="624"/>
      <c r="X8" s="624"/>
      <c r="Y8" s="625"/>
      <c r="Z8" s="626">
        <v>0</v>
      </c>
      <c r="AA8" s="626"/>
      <c r="AB8" s="626"/>
      <c r="AC8" s="626"/>
      <c r="AD8" s="627">
        <v>6629</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15343</v>
      </c>
      <c r="BH8" s="624"/>
      <c r="BI8" s="624"/>
      <c r="BJ8" s="624"/>
      <c r="BK8" s="624"/>
      <c r="BL8" s="624"/>
      <c r="BM8" s="624"/>
      <c r="BN8" s="625"/>
      <c r="BO8" s="626">
        <v>1.3</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2683365</v>
      </c>
      <c r="CS8" s="624"/>
      <c r="CT8" s="624"/>
      <c r="CU8" s="624"/>
      <c r="CV8" s="624"/>
      <c r="CW8" s="624"/>
      <c r="CX8" s="624"/>
      <c r="CY8" s="625"/>
      <c r="CZ8" s="626">
        <v>16</v>
      </c>
      <c r="DA8" s="626"/>
      <c r="DB8" s="626"/>
      <c r="DC8" s="626"/>
      <c r="DD8" s="632">
        <v>8331</v>
      </c>
      <c r="DE8" s="624"/>
      <c r="DF8" s="624"/>
      <c r="DG8" s="624"/>
      <c r="DH8" s="624"/>
      <c r="DI8" s="624"/>
      <c r="DJ8" s="624"/>
      <c r="DK8" s="624"/>
      <c r="DL8" s="624"/>
      <c r="DM8" s="624"/>
      <c r="DN8" s="624"/>
      <c r="DO8" s="624"/>
      <c r="DP8" s="625"/>
      <c r="DQ8" s="632">
        <v>1424988</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8295</v>
      </c>
      <c r="S9" s="624"/>
      <c r="T9" s="624"/>
      <c r="U9" s="624"/>
      <c r="V9" s="624"/>
      <c r="W9" s="624"/>
      <c r="X9" s="624"/>
      <c r="Y9" s="625"/>
      <c r="Z9" s="626">
        <v>0</v>
      </c>
      <c r="AA9" s="626"/>
      <c r="AB9" s="626"/>
      <c r="AC9" s="626"/>
      <c r="AD9" s="627">
        <v>8295</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319615</v>
      </c>
      <c r="BH9" s="624"/>
      <c r="BI9" s="624"/>
      <c r="BJ9" s="624"/>
      <c r="BK9" s="624"/>
      <c r="BL9" s="624"/>
      <c r="BM9" s="624"/>
      <c r="BN9" s="625"/>
      <c r="BO9" s="626">
        <v>27.4</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1978996</v>
      </c>
      <c r="CS9" s="624"/>
      <c r="CT9" s="624"/>
      <c r="CU9" s="624"/>
      <c r="CV9" s="624"/>
      <c r="CW9" s="624"/>
      <c r="CX9" s="624"/>
      <c r="CY9" s="625"/>
      <c r="CZ9" s="626">
        <v>11.8</v>
      </c>
      <c r="DA9" s="626"/>
      <c r="DB9" s="626"/>
      <c r="DC9" s="626"/>
      <c r="DD9" s="632">
        <v>2140</v>
      </c>
      <c r="DE9" s="624"/>
      <c r="DF9" s="624"/>
      <c r="DG9" s="624"/>
      <c r="DH9" s="624"/>
      <c r="DI9" s="624"/>
      <c r="DJ9" s="624"/>
      <c r="DK9" s="624"/>
      <c r="DL9" s="624"/>
      <c r="DM9" s="624"/>
      <c r="DN9" s="624"/>
      <c r="DO9" s="624"/>
      <c r="DP9" s="625"/>
      <c r="DQ9" s="632">
        <v>1154880</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30470</v>
      </c>
      <c r="BH10" s="624"/>
      <c r="BI10" s="624"/>
      <c r="BJ10" s="624"/>
      <c r="BK10" s="624"/>
      <c r="BL10" s="624"/>
      <c r="BM10" s="624"/>
      <c r="BN10" s="625"/>
      <c r="BO10" s="626">
        <v>2.6</v>
      </c>
      <c r="BP10" s="626"/>
      <c r="BQ10" s="626"/>
      <c r="BR10" s="626"/>
      <c r="BS10" s="627">
        <v>5095</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4246</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4246</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248538</v>
      </c>
      <c r="S11" s="624"/>
      <c r="T11" s="624"/>
      <c r="U11" s="624"/>
      <c r="V11" s="624"/>
      <c r="W11" s="624"/>
      <c r="X11" s="624"/>
      <c r="Y11" s="625"/>
      <c r="Z11" s="628">
        <v>1.4</v>
      </c>
      <c r="AA11" s="629"/>
      <c r="AB11" s="629"/>
      <c r="AC11" s="635"/>
      <c r="AD11" s="632">
        <v>248538</v>
      </c>
      <c r="AE11" s="624"/>
      <c r="AF11" s="624"/>
      <c r="AG11" s="624"/>
      <c r="AH11" s="624"/>
      <c r="AI11" s="624"/>
      <c r="AJ11" s="624"/>
      <c r="AK11" s="625"/>
      <c r="AL11" s="628">
        <v>3.5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109300</v>
      </c>
      <c r="BH11" s="624"/>
      <c r="BI11" s="624"/>
      <c r="BJ11" s="624"/>
      <c r="BK11" s="624"/>
      <c r="BL11" s="624"/>
      <c r="BM11" s="624"/>
      <c r="BN11" s="625"/>
      <c r="BO11" s="626">
        <v>9.4</v>
      </c>
      <c r="BP11" s="626"/>
      <c r="BQ11" s="626"/>
      <c r="BR11" s="626"/>
      <c r="BS11" s="627">
        <v>31186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1255795</v>
      </c>
      <c r="CS11" s="624"/>
      <c r="CT11" s="624"/>
      <c r="CU11" s="624"/>
      <c r="CV11" s="624"/>
      <c r="CW11" s="624"/>
      <c r="CX11" s="624"/>
      <c r="CY11" s="625"/>
      <c r="CZ11" s="626">
        <v>7.5</v>
      </c>
      <c r="DA11" s="626"/>
      <c r="DB11" s="626"/>
      <c r="DC11" s="626"/>
      <c r="DD11" s="632">
        <v>510361</v>
      </c>
      <c r="DE11" s="624"/>
      <c r="DF11" s="624"/>
      <c r="DG11" s="624"/>
      <c r="DH11" s="624"/>
      <c r="DI11" s="624"/>
      <c r="DJ11" s="624"/>
      <c r="DK11" s="624"/>
      <c r="DL11" s="624"/>
      <c r="DM11" s="624"/>
      <c r="DN11" s="624"/>
      <c r="DO11" s="624"/>
      <c r="DP11" s="625"/>
      <c r="DQ11" s="632">
        <v>447668</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597359</v>
      </c>
      <c r="BH12" s="624"/>
      <c r="BI12" s="624"/>
      <c r="BJ12" s="624"/>
      <c r="BK12" s="624"/>
      <c r="BL12" s="624"/>
      <c r="BM12" s="624"/>
      <c r="BN12" s="625"/>
      <c r="BO12" s="626">
        <v>51.2</v>
      </c>
      <c r="BP12" s="626"/>
      <c r="BQ12" s="626"/>
      <c r="BR12" s="626"/>
      <c r="BS12" s="627">
        <v>20944</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307992</v>
      </c>
      <c r="CS12" s="624"/>
      <c r="CT12" s="624"/>
      <c r="CU12" s="624"/>
      <c r="CV12" s="624"/>
      <c r="CW12" s="624"/>
      <c r="CX12" s="624"/>
      <c r="CY12" s="625"/>
      <c r="CZ12" s="626">
        <v>1.8</v>
      </c>
      <c r="DA12" s="626"/>
      <c r="DB12" s="626"/>
      <c r="DC12" s="626"/>
      <c r="DD12" s="632">
        <v>160491</v>
      </c>
      <c r="DE12" s="624"/>
      <c r="DF12" s="624"/>
      <c r="DG12" s="624"/>
      <c r="DH12" s="624"/>
      <c r="DI12" s="624"/>
      <c r="DJ12" s="624"/>
      <c r="DK12" s="624"/>
      <c r="DL12" s="624"/>
      <c r="DM12" s="624"/>
      <c r="DN12" s="624"/>
      <c r="DO12" s="624"/>
      <c r="DP12" s="625"/>
      <c r="DQ12" s="632">
        <v>126116</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594418</v>
      </c>
      <c r="BH13" s="624"/>
      <c r="BI13" s="624"/>
      <c r="BJ13" s="624"/>
      <c r="BK13" s="624"/>
      <c r="BL13" s="624"/>
      <c r="BM13" s="624"/>
      <c r="BN13" s="625"/>
      <c r="BO13" s="626">
        <v>51</v>
      </c>
      <c r="BP13" s="626"/>
      <c r="BQ13" s="626"/>
      <c r="BR13" s="626"/>
      <c r="BS13" s="627">
        <v>20944</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1434728</v>
      </c>
      <c r="CS13" s="624"/>
      <c r="CT13" s="624"/>
      <c r="CU13" s="624"/>
      <c r="CV13" s="624"/>
      <c r="CW13" s="624"/>
      <c r="CX13" s="624"/>
      <c r="CY13" s="625"/>
      <c r="CZ13" s="626">
        <v>8.6</v>
      </c>
      <c r="DA13" s="626"/>
      <c r="DB13" s="626"/>
      <c r="DC13" s="626"/>
      <c r="DD13" s="632">
        <v>441211</v>
      </c>
      <c r="DE13" s="624"/>
      <c r="DF13" s="624"/>
      <c r="DG13" s="624"/>
      <c r="DH13" s="624"/>
      <c r="DI13" s="624"/>
      <c r="DJ13" s="624"/>
      <c r="DK13" s="624"/>
      <c r="DL13" s="624"/>
      <c r="DM13" s="624"/>
      <c r="DN13" s="624"/>
      <c r="DO13" s="624"/>
      <c r="DP13" s="625"/>
      <c r="DQ13" s="632">
        <v>951301</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50841</v>
      </c>
      <c r="BH14" s="624"/>
      <c r="BI14" s="624"/>
      <c r="BJ14" s="624"/>
      <c r="BK14" s="624"/>
      <c r="BL14" s="624"/>
      <c r="BM14" s="624"/>
      <c r="BN14" s="625"/>
      <c r="BO14" s="626">
        <v>4.4000000000000004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432691</v>
      </c>
      <c r="CS14" s="624"/>
      <c r="CT14" s="624"/>
      <c r="CU14" s="624"/>
      <c r="CV14" s="624"/>
      <c r="CW14" s="624"/>
      <c r="CX14" s="624"/>
      <c r="CY14" s="625"/>
      <c r="CZ14" s="626">
        <v>2.6</v>
      </c>
      <c r="DA14" s="626"/>
      <c r="DB14" s="626"/>
      <c r="DC14" s="626"/>
      <c r="DD14" s="632" t="s">
        <v>122</v>
      </c>
      <c r="DE14" s="624"/>
      <c r="DF14" s="624"/>
      <c r="DG14" s="624"/>
      <c r="DH14" s="624"/>
      <c r="DI14" s="624"/>
      <c r="DJ14" s="624"/>
      <c r="DK14" s="624"/>
      <c r="DL14" s="624"/>
      <c r="DM14" s="624"/>
      <c r="DN14" s="624"/>
      <c r="DO14" s="624"/>
      <c r="DP14" s="625"/>
      <c r="DQ14" s="632">
        <v>416017</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11571</v>
      </c>
      <c r="S15" s="624"/>
      <c r="T15" s="624"/>
      <c r="U15" s="624"/>
      <c r="V15" s="624"/>
      <c r="W15" s="624"/>
      <c r="X15" s="624"/>
      <c r="Y15" s="625"/>
      <c r="Z15" s="626">
        <v>0.1</v>
      </c>
      <c r="AA15" s="626"/>
      <c r="AB15" s="626"/>
      <c r="AC15" s="626"/>
      <c r="AD15" s="627">
        <v>11571</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43368</v>
      </c>
      <c r="BH15" s="624"/>
      <c r="BI15" s="624"/>
      <c r="BJ15" s="624"/>
      <c r="BK15" s="624"/>
      <c r="BL15" s="624"/>
      <c r="BM15" s="624"/>
      <c r="BN15" s="625"/>
      <c r="BO15" s="626">
        <v>3.7</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2788503</v>
      </c>
      <c r="CS15" s="624"/>
      <c r="CT15" s="624"/>
      <c r="CU15" s="624"/>
      <c r="CV15" s="624"/>
      <c r="CW15" s="624"/>
      <c r="CX15" s="624"/>
      <c r="CY15" s="625"/>
      <c r="CZ15" s="626">
        <v>16.7</v>
      </c>
      <c r="DA15" s="626"/>
      <c r="DB15" s="626"/>
      <c r="DC15" s="626"/>
      <c r="DD15" s="632">
        <v>1733004</v>
      </c>
      <c r="DE15" s="624"/>
      <c r="DF15" s="624"/>
      <c r="DG15" s="624"/>
      <c r="DH15" s="624"/>
      <c r="DI15" s="624"/>
      <c r="DJ15" s="624"/>
      <c r="DK15" s="624"/>
      <c r="DL15" s="624"/>
      <c r="DM15" s="624"/>
      <c r="DN15" s="624"/>
      <c r="DO15" s="624"/>
      <c r="DP15" s="625"/>
      <c r="DQ15" s="632">
        <v>995879</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22811</v>
      </c>
      <c r="S16" s="624"/>
      <c r="T16" s="624"/>
      <c r="U16" s="624"/>
      <c r="V16" s="624"/>
      <c r="W16" s="624"/>
      <c r="X16" s="624"/>
      <c r="Y16" s="625"/>
      <c r="Z16" s="626">
        <v>0.1</v>
      </c>
      <c r="AA16" s="626"/>
      <c r="AB16" s="626"/>
      <c r="AC16" s="626"/>
      <c r="AD16" s="627">
        <v>22811</v>
      </c>
      <c r="AE16" s="627"/>
      <c r="AF16" s="627"/>
      <c r="AG16" s="627"/>
      <c r="AH16" s="627"/>
      <c r="AI16" s="627"/>
      <c r="AJ16" s="627"/>
      <c r="AK16" s="627"/>
      <c r="AL16" s="628">
        <v>0.3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66179</v>
      </c>
      <c r="CS16" s="624"/>
      <c r="CT16" s="624"/>
      <c r="CU16" s="624"/>
      <c r="CV16" s="624"/>
      <c r="CW16" s="624"/>
      <c r="CX16" s="624"/>
      <c r="CY16" s="625"/>
      <c r="CZ16" s="626">
        <v>0.4</v>
      </c>
      <c r="DA16" s="626"/>
      <c r="DB16" s="626"/>
      <c r="DC16" s="626"/>
      <c r="DD16" s="632" t="s">
        <v>122</v>
      </c>
      <c r="DE16" s="624"/>
      <c r="DF16" s="624"/>
      <c r="DG16" s="624"/>
      <c r="DH16" s="624"/>
      <c r="DI16" s="624"/>
      <c r="DJ16" s="624"/>
      <c r="DK16" s="624"/>
      <c r="DL16" s="624"/>
      <c r="DM16" s="624"/>
      <c r="DN16" s="624"/>
      <c r="DO16" s="624"/>
      <c r="DP16" s="625"/>
      <c r="DQ16" s="632">
        <v>20613</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41497</v>
      </c>
      <c r="S17" s="624"/>
      <c r="T17" s="624"/>
      <c r="U17" s="624"/>
      <c r="V17" s="624"/>
      <c r="W17" s="624"/>
      <c r="X17" s="624"/>
      <c r="Y17" s="625"/>
      <c r="Z17" s="626">
        <v>0.2</v>
      </c>
      <c r="AA17" s="626"/>
      <c r="AB17" s="626"/>
      <c r="AC17" s="626"/>
      <c r="AD17" s="627">
        <v>41497</v>
      </c>
      <c r="AE17" s="627"/>
      <c r="AF17" s="627"/>
      <c r="AG17" s="627"/>
      <c r="AH17" s="627"/>
      <c r="AI17" s="627"/>
      <c r="AJ17" s="627"/>
      <c r="AK17" s="627"/>
      <c r="AL17" s="628">
        <v>0.6</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1574215</v>
      </c>
      <c r="CS17" s="624"/>
      <c r="CT17" s="624"/>
      <c r="CU17" s="624"/>
      <c r="CV17" s="624"/>
      <c r="CW17" s="624"/>
      <c r="CX17" s="624"/>
      <c r="CY17" s="625"/>
      <c r="CZ17" s="626">
        <v>9.4</v>
      </c>
      <c r="DA17" s="626"/>
      <c r="DB17" s="626"/>
      <c r="DC17" s="626"/>
      <c r="DD17" s="632" t="s">
        <v>122</v>
      </c>
      <c r="DE17" s="624"/>
      <c r="DF17" s="624"/>
      <c r="DG17" s="624"/>
      <c r="DH17" s="624"/>
      <c r="DI17" s="624"/>
      <c r="DJ17" s="624"/>
      <c r="DK17" s="624"/>
      <c r="DL17" s="624"/>
      <c r="DM17" s="624"/>
      <c r="DN17" s="624"/>
      <c r="DO17" s="624"/>
      <c r="DP17" s="625"/>
      <c r="DQ17" s="632">
        <v>1532992</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4732</v>
      </c>
      <c r="S18" s="624"/>
      <c r="T18" s="624"/>
      <c r="U18" s="624"/>
      <c r="V18" s="624"/>
      <c r="W18" s="624"/>
      <c r="X18" s="624"/>
      <c r="Y18" s="625"/>
      <c r="Z18" s="626">
        <v>0</v>
      </c>
      <c r="AA18" s="626"/>
      <c r="AB18" s="626"/>
      <c r="AC18" s="626"/>
      <c r="AD18" s="627">
        <v>4732</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36673</v>
      </c>
      <c r="S19" s="624"/>
      <c r="T19" s="624"/>
      <c r="U19" s="624"/>
      <c r="V19" s="624"/>
      <c r="W19" s="624"/>
      <c r="X19" s="624"/>
      <c r="Y19" s="625"/>
      <c r="Z19" s="626">
        <v>0.2</v>
      </c>
      <c r="AA19" s="626"/>
      <c r="AB19" s="626"/>
      <c r="AC19" s="626"/>
      <c r="AD19" s="627">
        <v>36673</v>
      </c>
      <c r="AE19" s="627"/>
      <c r="AF19" s="627"/>
      <c r="AG19" s="627"/>
      <c r="AH19" s="627"/>
      <c r="AI19" s="627"/>
      <c r="AJ19" s="627"/>
      <c r="AK19" s="627"/>
      <c r="AL19" s="628">
        <v>0.5</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92</v>
      </c>
      <c r="S20" s="624"/>
      <c r="T20" s="624"/>
      <c r="U20" s="624"/>
      <c r="V20" s="624"/>
      <c r="W20" s="624"/>
      <c r="X20" s="624"/>
      <c r="Y20" s="625"/>
      <c r="Z20" s="626">
        <v>0</v>
      </c>
      <c r="AA20" s="626"/>
      <c r="AB20" s="626"/>
      <c r="AC20" s="626"/>
      <c r="AD20" s="627">
        <v>92</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16720629</v>
      </c>
      <c r="CS20" s="624"/>
      <c r="CT20" s="624"/>
      <c r="CU20" s="624"/>
      <c r="CV20" s="624"/>
      <c r="CW20" s="624"/>
      <c r="CX20" s="624"/>
      <c r="CY20" s="625"/>
      <c r="CZ20" s="626">
        <v>100</v>
      </c>
      <c r="DA20" s="626"/>
      <c r="DB20" s="626"/>
      <c r="DC20" s="626"/>
      <c r="DD20" s="632">
        <v>4954503</v>
      </c>
      <c r="DE20" s="624"/>
      <c r="DF20" s="624"/>
      <c r="DG20" s="624"/>
      <c r="DH20" s="624"/>
      <c r="DI20" s="624"/>
      <c r="DJ20" s="624"/>
      <c r="DK20" s="624"/>
      <c r="DL20" s="624"/>
      <c r="DM20" s="624"/>
      <c r="DN20" s="624"/>
      <c r="DO20" s="624"/>
      <c r="DP20" s="625"/>
      <c r="DQ20" s="632">
        <v>8465821</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6265526</v>
      </c>
      <c r="S21" s="624"/>
      <c r="T21" s="624"/>
      <c r="U21" s="624"/>
      <c r="V21" s="624"/>
      <c r="W21" s="624"/>
      <c r="X21" s="624"/>
      <c r="Y21" s="625"/>
      <c r="Z21" s="626">
        <v>36.4</v>
      </c>
      <c r="AA21" s="626"/>
      <c r="AB21" s="626"/>
      <c r="AC21" s="626"/>
      <c r="AD21" s="627">
        <v>5445075</v>
      </c>
      <c r="AE21" s="627"/>
      <c r="AF21" s="627"/>
      <c r="AG21" s="627"/>
      <c r="AH21" s="627"/>
      <c r="AI21" s="627"/>
      <c r="AJ21" s="627"/>
      <c r="AK21" s="627"/>
      <c r="AL21" s="628">
        <v>75.900000000000006</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5445075</v>
      </c>
      <c r="S22" s="624"/>
      <c r="T22" s="624"/>
      <c r="U22" s="624"/>
      <c r="V22" s="624"/>
      <c r="W22" s="624"/>
      <c r="X22" s="624"/>
      <c r="Y22" s="625"/>
      <c r="Z22" s="626">
        <v>31.6</v>
      </c>
      <c r="AA22" s="626"/>
      <c r="AB22" s="626"/>
      <c r="AC22" s="626"/>
      <c r="AD22" s="627">
        <v>5445075</v>
      </c>
      <c r="AE22" s="627"/>
      <c r="AF22" s="627"/>
      <c r="AG22" s="627"/>
      <c r="AH22" s="627"/>
      <c r="AI22" s="627"/>
      <c r="AJ22" s="627"/>
      <c r="AK22" s="627"/>
      <c r="AL22" s="628">
        <v>75.900000000000006</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820451</v>
      </c>
      <c r="S23" s="624"/>
      <c r="T23" s="624"/>
      <c r="U23" s="624"/>
      <c r="V23" s="624"/>
      <c r="W23" s="624"/>
      <c r="X23" s="624"/>
      <c r="Y23" s="625"/>
      <c r="Z23" s="626">
        <v>4.8</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4801833</v>
      </c>
      <c r="CS24" s="613"/>
      <c r="CT24" s="613"/>
      <c r="CU24" s="613"/>
      <c r="CV24" s="613"/>
      <c r="CW24" s="613"/>
      <c r="CX24" s="613"/>
      <c r="CY24" s="614"/>
      <c r="CZ24" s="617">
        <v>28.7</v>
      </c>
      <c r="DA24" s="618"/>
      <c r="DB24" s="618"/>
      <c r="DC24" s="634"/>
      <c r="DD24" s="653">
        <v>3745577</v>
      </c>
      <c r="DE24" s="613"/>
      <c r="DF24" s="613"/>
      <c r="DG24" s="613"/>
      <c r="DH24" s="613"/>
      <c r="DI24" s="613"/>
      <c r="DJ24" s="613"/>
      <c r="DK24" s="614"/>
      <c r="DL24" s="653">
        <v>3635607</v>
      </c>
      <c r="DM24" s="613"/>
      <c r="DN24" s="613"/>
      <c r="DO24" s="613"/>
      <c r="DP24" s="613"/>
      <c r="DQ24" s="613"/>
      <c r="DR24" s="613"/>
      <c r="DS24" s="613"/>
      <c r="DT24" s="613"/>
      <c r="DU24" s="613"/>
      <c r="DV24" s="614"/>
      <c r="DW24" s="617">
        <v>50.6</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7984731</v>
      </c>
      <c r="S25" s="624"/>
      <c r="T25" s="624"/>
      <c r="U25" s="624"/>
      <c r="V25" s="624"/>
      <c r="W25" s="624"/>
      <c r="X25" s="624"/>
      <c r="Y25" s="625"/>
      <c r="Z25" s="626">
        <v>46.4</v>
      </c>
      <c r="AA25" s="626"/>
      <c r="AB25" s="626"/>
      <c r="AC25" s="626"/>
      <c r="AD25" s="627">
        <v>7164280</v>
      </c>
      <c r="AE25" s="627"/>
      <c r="AF25" s="627"/>
      <c r="AG25" s="627"/>
      <c r="AH25" s="627"/>
      <c r="AI25" s="627"/>
      <c r="AJ25" s="627"/>
      <c r="AK25" s="627"/>
      <c r="AL25" s="628">
        <v>99.9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1876438</v>
      </c>
      <c r="CS25" s="656"/>
      <c r="CT25" s="656"/>
      <c r="CU25" s="656"/>
      <c r="CV25" s="656"/>
      <c r="CW25" s="656"/>
      <c r="CX25" s="656"/>
      <c r="CY25" s="657"/>
      <c r="CZ25" s="628">
        <v>11.2</v>
      </c>
      <c r="DA25" s="654"/>
      <c r="DB25" s="654"/>
      <c r="DC25" s="658"/>
      <c r="DD25" s="632">
        <v>1727429</v>
      </c>
      <c r="DE25" s="656"/>
      <c r="DF25" s="656"/>
      <c r="DG25" s="656"/>
      <c r="DH25" s="656"/>
      <c r="DI25" s="656"/>
      <c r="DJ25" s="656"/>
      <c r="DK25" s="657"/>
      <c r="DL25" s="632">
        <v>1710802</v>
      </c>
      <c r="DM25" s="656"/>
      <c r="DN25" s="656"/>
      <c r="DO25" s="656"/>
      <c r="DP25" s="656"/>
      <c r="DQ25" s="656"/>
      <c r="DR25" s="656"/>
      <c r="DS25" s="656"/>
      <c r="DT25" s="656"/>
      <c r="DU25" s="656"/>
      <c r="DV25" s="657"/>
      <c r="DW25" s="628">
        <v>23.8</v>
      </c>
      <c r="DX25" s="654"/>
      <c r="DY25" s="654"/>
      <c r="DZ25" s="654"/>
      <c r="EA25" s="654"/>
      <c r="EB25" s="654"/>
      <c r="EC25" s="655"/>
    </row>
    <row r="26" spans="2:133" ht="11.25" customHeight="1" x14ac:dyDescent="0.2">
      <c r="B26" s="620" t="s">
        <v>283</v>
      </c>
      <c r="C26" s="621"/>
      <c r="D26" s="621"/>
      <c r="E26" s="621"/>
      <c r="F26" s="621"/>
      <c r="G26" s="621"/>
      <c r="H26" s="621"/>
      <c r="I26" s="621"/>
      <c r="J26" s="621"/>
      <c r="K26" s="621"/>
      <c r="L26" s="621"/>
      <c r="M26" s="621"/>
      <c r="N26" s="621"/>
      <c r="O26" s="621"/>
      <c r="P26" s="621"/>
      <c r="Q26" s="622"/>
      <c r="R26" s="623">
        <v>1096</v>
      </c>
      <c r="S26" s="624"/>
      <c r="T26" s="624"/>
      <c r="U26" s="624"/>
      <c r="V26" s="624"/>
      <c r="W26" s="624"/>
      <c r="X26" s="624"/>
      <c r="Y26" s="625"/>
      <c r="Z26" s="626">
        <v>0</v>
      </c>
      <c r="AA26" s="626"/>
      <c r="AB26" s="626"/>
      <c r="AC26" s="626"/>
      <c r="AD26" s="627">
        <v>1096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1203504</v>
      </c>
      <c r="CS26" s="624"/>
      <c r="CT26" s="624"/>
      <c r="CU26" s="624"/>
      <c r="CV26" s="624"/>
      <c r="CW26" s="624"/>
      <c r="CX26" s="624"/>
      <c r="CY26" s="625"/>
      <c r="CZ26" s="628">
        <v>7.2</v>
      </c>
      <c r="DA26" s="654"/>
      <c r="DB26" s="654"/>
      <c r="DC26" s="658"/>
      <c r="DD26" s="632">
        <v>1137951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286</v>
      </c>
      <c r="C27" s="621"/>
      <c r="D27" s="621"/>
      <c r="E27" s="621"/>
      <c r="F27" s="621"/>
      <c r="G27" s="621"/>
      <c r="H27" s="621"/>
      <c r="I27" s="621"/>
      <c r="J27" s="621"/>
      <c r="K27" s="621"/>
      <c r="L27" s="621"/>
      <c r="M27" s="621"/>
      <c r="N27" s="621"/>
      <c r="O27" s="621"/>
      <c r="P27" s="621"/>
      <c r="Q27" s="622"/>
      <c r="R27" s="623">
        <v>106968</v>
      </c>
      <c r="S27" s="624"/>
      <c r="T27" s="624"/>
      <c r="U27" s="624"/>
      <c r="V27" s="624"/>
      <c r="W27" s="624"/>
      <c r="X27" s="624"/>
      <c r="Y27" s="625"/>
      <c r="Z27" s="626">
        <v>0.6</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1166296</v>
      </c>
      <c r="BH27" s="624"/>
      <c r="BI27" s="624"/>
      <c r="BJ27" s="624"/>
      <c r="BK27" s="624"/>
      <c r="BL27" s="624"/>
      <c r="BM27" s="624"/>
      <c r="BN27" s="625"/>
      <c r="BO27" s="626">
        <v>100</v>
      </c>
      <c r="BP27" s="626"/>
      <c r="BQ27" s="626"/>
      <c r="BR27" s="626"/>
      <c r="BS27" s="627">
        <v>57225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1351180</v>
      </c>
      <c r="CS27" s="656"/>
      <c r="CT27" s="656"/>
      <c r="CU27" s="656"/>
      <c r="CV27" s="656"/>
      <c r="CW27" s="656"/>
      <c r="CX27" s="656"/>
      <c r="CY27" s="657"/>
      <c r="CZ27" s="628">
        <v>8.1</v>
      </c>
      <c r="DA27" s="654"/>
      <c r="DB27" s="654"/>
      <c r="DC27" s="658"/>
      <c r="DD27" s="632">
        <v>485156</v>
      </c>
      <c r="DE27" s="656"/>
      <c r="DF27" s="656"/>
      <c r="DG27" s="656"/>
      <c r="DH27" s="656"/>
      <c r="DI27" s="656"/>
      <c r="DJ27" s="656"/>
      <c r="DK27" s="657"/>
      <c r="DL27" s="632">
        <v>393543</v>
      </c>
      <c r="DM27" s="656"/>
      <c r="DN27" s="656"/>
      <c r="DO27" s="656"/>
      <c r="DP27" s="656"/>
      <c r="DQ27" s="656"/>
      <c r="DR27" s="656"/>
      <c r="DS27" s="656"/>
      <c r="DT27" s="656"/>
      <c r="DU27" s="656"/>
      <c r="DV27" s="657"/>
      <c r="DW27" s="628">
        <v>5.5</v>
      </c>
      <c r="DX27" s="654"/>
      <c r="DY27" s="654"/>
      <c r="DZ27" s="654"/>
      <c r="EA27" s="654"/>
      <c r="EB27" s="654"/>
      <c r="EC27" s="655"/>
    </row>
    <row r="28" spans="2:133" ht="11.25" customHeight="1" x14ac:dyDescent="0.2">
      <c r="B28" s="620" t="s">
        <v>289</v>
      </c>
      <c r="C28" s="621"/>
      <c r="D28" s="621"/>
      <c r="E28" s="621"/>
      <c r="F28" s="621"/>
      <c r="G28" s="621"/>
      <c r="H28" s="621"/>
      <c r="I28" s="621"/>
      <c r="J28" s="621"/>
      <c r="K28" s="621"/>
      <c r="L28" s="621"/>
      <c r="M28" s="621"/>
      <c r="N28" s="621"/>
      <c r="O28" s="621"/>
      <c r="P28" s="621"/>
      <c r="Q28" s="622"/>
      <c r="R28" s="623">
        <v>374802</v>
      </c>
      <c r="S28" s="624"/>
      <c r="T28" s="624"/>
      <c r="U28" s="624"/>
      <c r="V28" s="624"/>
      <c r="W28" s="624"/>
      <c r="X28" s="624"/>
      <c r="Y28" s="625"/>
      <c r="Z28" s="626">
        <v>2.2000000000000002</v>
      </c>
      <c r="AA28" s="626"/>
      <c r="AB28" s="626"/>
      <c r="AC28" s="626"/>
      <c r="AD28" s="627">
        <v>2</v>
      </c>
      <c r="AE28" s="627"/>
      <c r="AF28" s="627"/>
      <c r="AG28" s="627"/>
      <c r="AH28" s="627"/>
      <c r="AI28" s="627"/>
      <c r="AJ28" s="627"/>
      <c r="AK28" s="627"/>
      <c r="AL28" s="628">
        <v>0</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1574215</v>
      </c>
      <c r="CS28" s="624"/>
      <c r="CT28" s="624"/>
      <c r="CU28" s="624"/>
      <c r="CV28" s="624"/>
      <c r="CW28" s="624"/>
      <c r="CX28" s="624"/>
      <c r="CY28" s="625"/>
      <c r="CZ28" s="628">
        <v>9.4</v>
      </c>
      <c r="DA28" s="654"/>
      <c r="DB28" s="654"/>
      <c r="DC28" s="658"/>
      <c r="DD28" s="632">
        <v>1532992</v>
      </c>
      <c r="DE28" s="624"/>
      <c r="DF28" s="624"/>
      <c r="DG28" s="624"/>
      <c r="DH28" s="624"/>
      <c r="DI28" s="624"/>
      <c r="DJ28" s="624"/>
      <c r="DK28" s="625"/>
      <c r="DL28" s="632">
        <v>1531262</v>
      </c>
      <c r="DM28" s="624"/>
      <c r="DN28" s="624"/>
      <c r="DO28" s="624"/>
      <c r="DP28" s="624"/>
      <c r="DQ28" s="624"/>
      <c r="DR28" s="624"/>
      <c r="DS28" s="624"/>
      <c r="DT28" s="624"/>
      <c r="DU28" s="624"/>
      <c r="DV28" s="625"/>
      <c r="DW28" s="628">
        <v>21.3</v>
      </c>
      <c r="DX28" s="654"/>
      <c r="DY28" s="654"/>
      <c r="DZ28" s="654"/>
      <c r="EA28" s="654"/>
      <c r="EB28" s="654"/>
      <c r="EC28" s="655"/>
    </row>
    <row r="29" spans="2:133" ht="11.25" customHeight="1" x14ac:dyDescent="0.2">
      <c r="B29" s="620" t="s">
        <v>291</v>
      </c>
      <c r="C29" s="621"/>
      <c r="D29" s="621"/>
      <c r="E29" s="621"/>
      <c r="F29" s="621"/>
      <c r="G29" s="621"/>
      <c r="H29" s="621"/>
      <c r="I29" s="621"/>
      <c r="J29" s="621"/>
      <c r="K29" s="621"/>
      <c r="L29" s="621"/>
      <c r="M29" s="621"/>
      <c r="N29" s="621"/>
      <c r="O29" s="621"/>
      <c r="P29" s="621"/>
      <c r="Q29" s="622"/>
      <c r="R29" s="623">
        <v>20682</v>
      </c>
      <c r="S29" s="624"/>
      <c r="T29" s="624"/>
      <c r="U29" s="624"/>
      <c r="V29" s="624"/>
      <c r="W29" s="624"/>
      <c r="X29" s="624"/>
      <c r="Y29" s="625"/>
      <c r="Z29" s="626">
        <v>0.1</v>
      </c>
      <c r="AA29" s="626"/>
      <c r="AB29" s="626"/>
      <c r="AC29" s="626"/>
      <c r="AD29" s="627">
        <v>7</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1572001</v>
      </c>
      <c r="CS29" s="656"/>
      <c r="CT29" s="656"/>
      <c r="CU29" s="656"/>
      <c r="CV29" s="656"/>
      <c r="CW29" s="656"/>
      <c r="CX29" s="656"/>
      <c r="CY29" s="657"/>
      <c r="CZ29" s="628">
        <v>9.4</v>
      </c>
      <c r="DA29" s="654"/>
      <c r="DB29" s="654"/>
      <c r="DC29" s="658"/>
      <c r="DD29" s="632">
        <v>1530778</v>
      </c>
      <c r="DE29" s="656"/>
      <c r="DF29" s="656"/>
      <c r="DG29" s="656"/>
      <c r="DH29" s="656"/>
      <c r="DI29" s="656"/>
      <c r="DJ29" s="656"/>
      <c r="DK29" s="657"/>
      <c r="DL29" s="632">
        <v>1529048</v>
      </c>
      <c r="DM29" s="656"/>
      <c r="DN29" s="656"/>
      <c r="DO29" s="656"/>
      <c r="DP29" s="656"/>
      <c r="DQ29" s="656"/>
      <c r="DR29" s="656"/>
      <c r="DS29" s="656"/>
      <c r="DT29" s="656"/>
      <c r="DU29" s="656"/>
      <c r="DV29" s="657"/>
      <c r="DW29" s="628">
        <v>21.3</v>
      </c>
      <c r="DX29" s="654"/>
      <c r="DY29" s="654"/>
      <c r="DZ29" s="654"/>
      <c r="EA29" s="654"/>
      <c r="EB29" s="654"/>
      <c r="EC29" s="655"/>
    </row>
    <row r="30" spans="2:133" ht="11.25" customHeight="1" x14ac:dyDescent="0.2">
      <c r="B30" s="620" t="s">
        <v>293</v>
      </c>
      <c r="C30" s="621"/>
      <c r="D30" s="621"/>
      <c r="E30" s="621"/>
      <c r="F30" s="621"/>
      <c r="G30" s="621"/>
      <c r="H30" s="621"/>
      <c r="I30" s="621"/>
      <c r="J30" s="621"/>
      <c r="K30" s="621"/>
      <c r="L30" s="621"/>
      <c r="M30" s="621"/>
      <c r="N30" s="621"/>
      <c r="O30" s="621"/>
      <c r="P30" s="621"/>
      <c r="Q30" s="622"/>
      <c r="R30" s="623">
        <v>2118276</v>
      </c>
      <c r="S30" s="624"/>
      <c r="T30" s="624"/>
      <c r="U30" s="624"/>
      <c r="V30" s="624"/>
      <c r="W30" s="624"/>
      <c r="X30" s="624"/>
      <c r="Y30" s="625"/>
      <c r="Z30" s="626">
        <v>12.3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1495414</v>
      </c>
      <c r="CS30" s="624"/>
      <c r="CT30" s="624"/>
      <c r="CU30" s="624"/>
      <c r="CV30" s="624"/>
      <c r="CW30" s="624"/>
      <c r="CX30" s="624"/>
      <c r="CY30" s="625"/>
      <c r="CZ30" s="628">
        <v>8.9</v>
      </c>
      <c r="DA30" s="654"/>
      <c r="DB30" s="654"/>
      <c r="DC30" s="658"/>
      <c r="DD30" s="632">
        <v>1457380</v>
      </c>
      <c r="DE30" s="624"/>
      <c r="DF30" s="624"/>
      <c r="DG30" s="624"/>
      <c r="DH30" s="624"/>
      <c r="DI30" s="624"/>
      <c r="DJ30" s="624"/>
      <c r="DK30" s="625"/>
      <c r="DL30" s="632">
        <v>1455650</v>
      </c>
      <c r="DM30" s="624"/>
      <c r="DN30" s="624"/>
      <c r="DO30" s="624"/>
      <c r="DP30" s="624"/>
      <c r="DQ30" s="624"/>
      <c r="DR30" s="624"/>
      <c r="DS30" s="624"/>
      <c r="DT30" s="624"/>
      <c r="DU30" s="624"/>
      <c r="DV30" s="625"/>
      <c r="DW30" s="628">
        <v>20.3</v>
      </c>
      <c r="DX30" s="654"/>
      <c r="DY30" s="654"/>
      <c r="DZ30" s="654"/>
      <c r="EA30" s="654"/>
      <c r="EB30" s="654"/>
      <c r="EC30" s="655"/>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99.8</v>
      </c>
      <c r="BH31" s="667"/>
      <c r="BI31" s="667"/>
      <c r="BJ31" s="667"/>
      <c r="BK31" s="667"/>
      <c r="BL31" s="667"/>
      <c r="BM31" s="618">
        <v>98.4</v>
      </c>
      <c r="BN31" s="667"/>
      <c r="BO31" s="667"/>
      <c r="BP31" s="667"/>
      <c r="BQ31" s="668"/>
      <c r="BR31" s="679">
        <v>99.8</v>
      </c>
      <c r="BS31" s="667"/>
      <c r="BT31" s="667"/>
      <c r="BU31" s="667"/>
      <c r="BV31" s="667"/>
      <c r="BW31" s="667"/>
      <c r="BX31" s="618">
        <v>98.3</v>
      </c>
      <c r="BY31" s="667"/>
      <c r="BZ31" s="667"/>
      <c r="CA31" s="667"/>
      <c r="CB31" s="668"/>
      <c r="CD31" s="661"/>
      <c r="CE31" s="662"/>
      <c r="CF31" s="620" t="s">
        <v>300</v>
      </c>
      <c r="CG31" s="621"/>
      <c r="CH31" s="621"/>
      <c r="CI31" s="621"/>
      <c r="CJ31" s="621"/>
      <c r="CK31" s="621"/>
      <c r="CL31" s="621"/>
      <c r="CM31" s="621"/>
      <c r="CN31" s="621"/>
      <c r="CO31" s="621"/>
      <c r="CP31" s="621"/>
      <c r="CQ31" s="622"/>
      <c r="CR31" s="623">
        <v>76587</v>
      </c>
      <c r="CS31" s="656"/>
      <c r="CT31" s="656"/>
      <c r="CU31" s="656"/>
      <c r="CV31" s="656"/>
      <c r="CW31" s="656"/>
      <c r="CX31" s="656"/>
      <c r="CY31" s="657"/>
      <c r="CZ31" s="628">
        <v>0.5</v>
      </c>
      <c r="DA31" s="654"/>
      <c r="DB31" s="654"/>
      <c r="DC31" s="658"/>
      <c r="DD31" s="632">
        <v>73398</v>
      </c>
      <c r="DE31" s="656"/>
      <c r="DF31" s="656"/>
      <c r="DG31" s="656"/>
      <c r="DH31" s="656"/>
      <c r="DI31" s="656"/>
      <c r="DJ31" s="656"/>
      <c r="DK31" s="657"/>
      <c r="DL31" s="632">
        <v>73398</v>
      </c>
      <c r="DM31" s="656"/>
      <c r="DN31" s="656"/>
      <c r="DO31" s="656"/>
      <c r="DP31" s="656"/>
      <c r="DQ31" s="656"/>
      <c r="DR31" s="656"/>
      <c r="DS31" s="656"/>
      <c r="DT31" s="656"/>
      <c r="DU31" s="656"/>
      <c r="DV31" s="657"/>
      <c r="DW31" s="628">
        <v>1</v>
      </c>
      <c r="DX31" s="654"/>
      <c r="DY31" s="654"/>
      <c r="DZ31" s="654"/>
      <c r="EA31" s="654"/>
      <c r="EB31" s="654"/>
      <c r="EC31" s="655"/>
    </row>
    <row r="32" spans="2:133" ht="11.25" customHeight="1" x14ac:dyDescent="0.2">
      <c r="B32" s="620" t="s">
        <v>301</v>
      </c>
      <c r="C32" s="621"/>
      <c r="D32" s="621"/>
      <c r="E32" s="621"/>
      <c r="F32" s="621"/>
      <c r="G32" s="621"/>
      <c r="H32" s="621"/>
      <c r="I32" s="621"/>
      <c r="J32" s="621"/>
      <c r="K32" s="621"/>
      <c r="L32" s="621"/>
      <c r="M32" s="621"/>
      <c r="N32" s="621"/>
      <c r="O32" s="621"/>
      <c r="P32" s="621"/>
      <c r="Q32" s="622"/>
      <c r="R32" s="623">
        <v>1491019</v>
      </c>
      <c r="S32" s="624"/>
      <c r="T32" s="624"/>
      <c r="U32" s="624"/>
      <c r="V32" s="624"/>
      <c r="W32" s="624"/>
      <c r="X32" s="624"/>
      <c r="Y32" s="625"/>
      <c r="Z32" s="626">
        <v>8.6999999999999993</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99.9</v>
      </c>
      <c r="BH32" s="656"/>
      <c r="BI32" s="656"/>
      <c r="BJ32" s="656"/>
      <c r="BK32" s="656"/>
      <c r="BL32" s="656"/>
      <c r="BM32" s="629">
        <v>99.5</v>
      </c>
      <c r="BN32" s="656"/>
      <c r="BO32" s="656"/>
      <c r="BP32" s="656"/>
      <c r="BQ32" s="678"/>
      <c r="BR32" s="680">
        <v>99.9</v>
      </c>
      <c r="BS32" s="656"/>
      <c r="BT32" s="656"/>
      <c r="BU32" s="656"/>
      <c r="BV32" s="656"/>
      <c r="BW32" s="656"/>
      <c r="BX32" s="629">
        <v>99.5</v>
      </c>
      <c r="BY32" s="656"/>
      <c r="BZ32" s="656"/>
      <c r="CA32" s="656"/>
      <c r="CB32" s="678"/>
      <c r="CD32" s="663"/>
      <c r="CE32" s="664"/>
      <c r="CF32" s="620" t="s">
        <v>304</v>
      </c>
      <c r="CG32" s="621"/>
      <c r="CH32" s="621"/>
      <c r="CI32" s="621"/>
      <c r="CJ32" s="621"/>
      <c r="CK32" s="621"/>
      <c r="CL32" s="621"/>
      <c r="CM32" s="621"/>
      <c r="CN32" s="621"/>
      <c r="CO32" s="621"/>
      <c r="CP32" s="621"/>
      <c r="CQ32" s="622"/>
      <c r="CR32" s="623">
        <v>2214</v>
      </c>
      <c r="CS32" s="624"/>
      <c r="CT32" s="624"/>
      <c r="CU32" s="624"/>
      <c r="CV32" s="624"/>
      <c r="CW32" s="624"/>
      <c r="CX32" s="624"/>
      <c r="CY32" s="625"/>
      <c r="CZ32" s="628">
        <v>0</v>
      </c>
      <c r="DA32" s="654"/>
      <c r="DB32" s="654"/>
      <c r="DC32" s="658"/>
      <c r="DD32" s="632">
        <v>2214</v>
      </c>
      <c r="DE32" s="624"/>
      <c r="DF32" s="624"/>
      <c r="DG32" s="624"/>
      <c r="DH32" s="624"/>
      <c r="DI32" s="624"/>
      <c r="DJ32" s="624"/>
      <c r="DK32" s="625"/>
      <c r="DL32" s="632">
        <v>2214</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2">
      <c r="B33" s="620" t="s">
        <v>305</v>
      </c>
      <c r="C33" s="621"/>
      <c r="D33" s="621"/>
      <c r="E33" s="621"/>
      <c r="F33" s="621"/>
      <c r="G33" s="621"/>
      <c r="H33" s="621"/>
      <c r="I33" s="621"/>
      <c r="J33" s="621"/>
      <c r="K33" s="621"/>
      <c r="L33" s="621"/>
      <c r="M33" s="621"/>
      <c r="N33" s="621"/>
      <c r="O33" s="621"/>
      <c r="P33" s="621"/>
      <c r="Q33" s="622"/>
      <c r="R33" s="623">
        <v>32416</v>
      </c>
      <c r="S33" s="624"/>
      <c r="T33" s="624"/>
      <c r="U33" s="624"/>
      <c r="V33" s="624"/>
      <c r="W33" s="624"/>
      <c r="X33" s="624"/>
      <c r="Y33" s="625"/>
      <c r="Z33" s="626">
        <v>0.2</v>
      </c>
      <c r="AA33" s="626"/>
      <c r="AB33" s="626"/>
      <c r="AC33" s="626"/>
      <c r="AD33" s="627">
        <v>1233</v>
      </c>
      <c r="AE33" s="627"/>
      <c r="AF33" s="627"/>
      <c r="AG33" s="627"/>
      <c r="AH33" s="627"/>
      <c r="AI33" s="627"/>
      <c r="AJ33" s="627"/>
      <c r="AK33" s="627"/>
      <c r="AL33" s="628">
        <v>0</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99.7</v>
      </c>
      <c r="BH33" s="682"/>
      <c r="BI33" s="682"/>
      <c r="BJ33" s="682"/>
      <c r="BK33" s="682"/>
      <c r="BL33" s="682"/>
      <c r="BM33" s="683">
        <v>97.6</v>
      </c>
      <c r="BN33" s="682"/>
      <c r="BO33" s="682"/>
      <c r="BP33" s="682"/>
      <c r="BQ33" s="684"/>
      <c r="BR33" s="681">
        <v>99.7</v>
      </c>
      <c r="BS33" s="682"/>
      <c r="BT33" s="682"/>
      <c r="BU33" s="682"/>
      <c r="BV33" s="682"/>
      <c r="BW33" s="682"/>
      <c r="BX33" s="683">
        <v>97.4</v>
      </c>
      <c r="BY33" s="682"/>
      <c r="BZ33" s="682"/>
      <c r="CA33" s="682"/>
      <c r="CB33" s="684"/>
      <c r="CD33" s="620" t="s">
        <v>307</v>
      </c>
      <c r="CE33" s="621"/>
      <c r="CF33" s="621"/>
      <c r="CG33" s="621"/>
      <c r="CH33" s="621"/>
      <c r="CI33" s="621"/>
      <c r="CJ33" s="621"/>
      <c r="CK33" s="621"/>
      <c r="CL33" s="621"/>
      <c r="CM33" s="621"/>
      <c r="CN33" s="621"/>
      <c r="CO33" s="621"/>
      <c r="CP33" s="621"/>
      <c r="CQ33" s="622"/>
      <c r="CR33" s="623">
        <v>6898114</v>
      </c>
      <c r="CS33" s="656"/>
      <c r="CT33" s="656"/>
      <c r="CU33" s="656"/>
      <c r="CV33" s="656"/>
      <c r="CW33" s="656"/>
      <c r="CX33" s="656"/>
      <c r="CY33" s="657"/>
      <c r="CZ33" s="628">
        <v>41.3</v>
      </c>
      <c r="DA33" s="654"/>
      <c r="DB33" s="654"/>
      <c r="DC33" s="658"/>
      <c r="DD33" s="632">
        <v>4457613</v>
      </c>
      <c r="DE33" s="656"/>
      <c r="DF33" s="656"/>
      <c r="DG33" s="656"/>
      <c r="DH33" s="656"/>
      <c r="DI33" s="656"/>
      <c r="DJ33" s="656"/>
      <c r="DK33" s="657"/>
      <c r="DL33" s="632">
        <v>3081065</v>
      </c>
      <c r="DM33" s="656"/>
      <c r="DN33" s="656"/>
      <c r="DO33" s="656"/>
      <c r="DP33" s="656"/>
      <c r="DQ33" s="656"/>
      <c r="DR33" s="656"/>
      <c r="DS33" s="656"/>
      <c r="DT33" s="656"/>
      <c r="DU33" s="656"/>
      <c r="DV33" s="657"/>
      <c r="DW33" s="628">
        <v>42.9</v>
      </c>
      <c r="DX33" s="654"/>
      <c r="DY33" s="654"/>
      <c r="DZ33" s="654"/>
      <c r="EA33" s="654"/>
      <c r="EB33" s="654"/>
      <c r="EC33" s="655"/>
    </row>
    <row r="34" spans="2:133" ht="11.25" customHeight="1" x14ac:dyDescent="0.2">
      <c r="B34" s="620" t="s">
        <v>308</v>
      </c>
      <c r="C34" s="621"/>
      <c r="D34" s="621"/>
      <c r="E34" s="621"/>
      <c r="F34" s="621"/>
      <c r="G34" s="621"/>
      <c r="H34" s="621"/>
      <c r="I34" s="621"/>
      <c r="J34" s="621"/>
      <c r="K34" s="621"/>
      <c r="L34" s="621"/>
      <c r="M34" s="621"/>
      <c r="N34" s="621"/>
      <c r="O34" s="621"/>
      <c r="P34" s="621"/>
      <c r="Q34" s="622"/>
      <c r="R34" s="623">
        <v>149343</v>
      </c>
      <c r="S34" s="624"/>
      <c r="T34" s="624"/>
      <c r="U34" s="624"/>
      <c r="V34" s="624"/>
      <c r="W34" s="624"/>
      <c r="X34" s="624"/>
      <c r="Y34" s="625"/>
      <c r="Z34" s="626">
        <v>0.9</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1442305</v>
      </c>
      <c r="CS34" s="624"/>
      <c r="CT34" s="624"/>
      <c r="CU34" s="624"/>
      <c r="CV34" s="624"/>
      <c r="CW34" s="624"/>
      <c r="CX34" s="624"/>
      <c r="CY34" s="625"/>
      <c r="CZ34" s="628">
        <v>8.6</v>
      </c>
      <c r="DA34" s="654"/>
      <c r="DB34" s="654"/>
      <c r="DC34" s="658"/>
      <c r="DD34" s="632">
        <v>825854</v>
      </c>
      <c r="DE34" s="624"/>
      <c r="DF34" s="624"/>
      <c r="DG34" s="624"/>
      <c r="DH34" s="624"/>
      <c r="DI34" s="624"/>
      <c r="DJ34" s="624"/>
      <c r="DK34" s="625"/>
      <c r="DL34" s="632">
        <v>692818</v>
      </c>
      <c r="DM34" s="624"/>
      <c r="DN34" s="624"/>
      <c r="DO34" s="624"/>
      <c r="DP34" s="624"/>
      <c r="DQ34" s="624"/>
      <c r="DR34" s="624"/>
      <c r="DS34" s="624"/>
      <c r="DT34" s="624"/>
      <c r="DU34" s="624"/>
      <c r="DV34" s="625"/>
      <c r="DW34" s="628">
        <v>9.6</v>
      </c>
      <c r="DX34" s="654"/>
      <c r="DY34" s="654"/>
      <c r="DZ34" s="654"/>
      <c r="EA34" s="654"/>
      <c r="EB34" s="654"/>
      <c r="EC34" s="655"/>
    </row>
    <row r="35" spans="2:133" ht="11.25" customHeight="1" x14ac:dyDescent="0.2">
      <c r="B35" s="620" t="s">
        <v>310</v>
      </c>
      <c r="C35" s="621"/>
      <c r="D35" s="621"/>
      <c r="E35" s="621"/>
      <c r="F35" s="621"/>
      <c r="G35" s="621"/>
      <c r="H35" s="621"/>
      <c r="I35" s="621"/>
      <c r="J35" s="621"/>
      <c r="K35" s="621"/>
      <c r="L35" s="621"/>
      <c r="M35" s="621"/>
      <c r="N35" s="621"/>
      <c r="O35" s="621"/>
      <c r="P35" s="621"/>
      <c r="Q35" s="622"/>
      <c r="R35" s="623">
        <v>510290</v>
      </c>
      <c r="S35" s="624"/>
      <c r="T35" s="624"/>
      <c r="U35" s="624"/>
      <c r="V35" s="624"/>
      <c r="W35" s="624"/>
      <c r="X35" s="624"/>
      <c r="Y35" s="625"/>
      <c r="Z35" s="626">
        <v>3</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397474</v>
      </c>
      <c r="CS35" s="656"/>
      <c r="CT35" s="656"/>
      <c r="CU35" s="656"/>
      <c r="CV35" s="656"/>
      <c r="CW35" s="656"/>
      <c r="CX35" s="656"/>
      <c r="CY35" s="657"/>
      <c r="CZ35" s="628">
        <v>2.4</v>
      </c>
      <c r="DA35" s="654"/>
      <c r="DB35" s="654"/>
      <c r="DC35" s="658"/>
      <c r="DD35" s="632">
        <v>317264</v>
      </c>
      <c r="DE35" s="656"/>
      <c r="DF35" s="656"/>
      <c r="DG35" s="656"/>
      <c r="DH35" s="656"/>
      <c r="DI35" s="656"/>
      <c r="DJ35" s="656"/>
      <c r="DK35" s="657"/>
      <c r="DL35" s="632">
        <v>138010</v>
      </c>
      <c r="DM35" s="656"/>
      <c r="DN35" s="656"/>
      <c r="DO35" s="656"/>
      <c r="DP35" s="656"/>
      <c r="DQ35" s="656"/>
      <c r="DR35" s="656"/>
      <c r="DS35" s="656"/>
      <c r="DT35" s="656"/>
      <c r="DU35" s="656"/>
      <c r="DV35" s="657"/>
      <c r="DW35" s="628">
        <v>1.9</v>
      </c>
      <c r="DX35" s="654"/>
      <c r="DY35" s="654"/>
      <c r="DZ35" s="654"/>
      <c r="EA35" s="654"/>
      <c r="EB35" s="654"/>
      <c r="EC35" s="655"/>
    </row>
    <row r="36" spans="2:133" ht="11.25" customHeight="1" x14ac:dyDescent="0.2">
      <c r="B36" s="620" t="s">
        <v>314</v>
      </c>
      <c r="C36" s="621"/>
      <c r="D36" s="621"/>
      <c r="E36" s="621"/>
      <c r="F36" s="621"/>
      <c r="G36" s="621"/>
      <c r="H36" s="621"/>
      <c r="I36" s="621"/>
      <c r="J36" s="621"/>
      <c r="K36" s="621"/>
      <c r="L36" s="621"/>
      <c r="M36" s="621"/>
      <c r="N36" s="621"/>
      <c r="O36" s="621"/>
      <c r="P36" s="621"/>
      <c r="Q36" s="622"/>
      <c r="R36" s="623">
        <v>437851</v>
      </c>
      <c r="S36" s="624"/>
      <c r="T36" s="624"/>
      <c r="U36" s="624"/>
      <c r="V36" s="624"/>
      <c r="W36" s="624"/>
      <c r="X36" s="624"/>
      <c r="Y36" s="625"/>
      <c r="Z36" s="626">
        <v>2.5</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2585004</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10151</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3793376</v>
      </c>
      <c r="CS36" s="624"/>
      <c r="CT36" s="624"/>
      <c r="CU36" s="624"/>
      <c r="CV36" s="624"/>
      <c r="CW36" s="624"/>
      <c r="CX36" s="624"/>
      <c r="CY36" s="625"/>
      <c r="CZ36" s="628">
        <v>22.7</v>
      </c>
      <c r="DA36" s="654"/>
      <c r="DB36" s="654"/>
      <c r="DC36" s="658"/>
      <c r="DD36" s="632">
        <v>2346632</v>
      </c>
      <c r="DE36" s="624"/>
      <c r="DF36" s="624"/>
      <c r="DG36" s="624"/>
      <c r="DH36" s="624"/>
      <c r="DI36" s="624"/>
      <c r="DJ36" s="624"/>
      <c r="DK36" s="625"/>
      <c r="DL36" s="632">
        <v>1589072</v>
      </c>
      <c r="DM36" s="624"/>
      <c r="DN36" s="624"/>
      <c r="DO36" s="624"/>
      <c r="DP36" s="624"/>
      <c r="DQ36" s="624"/>
      <c r="DR36" s="624"/>
      <c r="DS36" s="624"/>
      <c r="DT36" s="624"/>
      <c r="DU36" s="624"/>
      <c r="DV36" s="625"/>
      <c r="DW36" s="628">
        <v>22.1</v>
      </c>
      <c r="DX36" s="654"/>
      <c r="DY36" s="654"/>
      <c r="DZ36" s="654"/>
      <c r="EA36" s="654"/>
      <c r="EB36" s="654"/>
      <c r="EC36" s="655"/>
    </row>
    <row r="37" spans="2:133" ht="11.25" customHeight="1" x14ac:dyDescent="0.2">
      <c r="B37" s="620" t="s">
        <v>318</v>
      </c>
      <c r="C37" s="621"/>
      <c r="D37" s="621"/>
      <c r="E37" s="621"/>
      <c r="F37" s="621"/>
      <c r="G37" s="621"/>
      <c r="H37" s="621"/>
      <c r="I37" s="621"/>
      <c r="J37" s="621"/>
      <c r="K37" s="621"/>
      <c r="L37" s="621"/>
      <c r="M37" s="621"/>
      <c r="N37" s="621"/>
      <c r="O37" s="621"/>
      <c r="P37" s="621"/>
      <c r="Q37" s="622"/>
      <c r="R37" s="623">
        <v>338452</v>
      </c>
      <c r="S37" s="624"/>
      <c r="T37" s="624"/>
      <c r="U37" s="624"/>
      <c r="V37" s="624"/>
      <c r="W37" s="624"/>
      <c r="X37" s="624"/>
      <c r="Y37" s="625"/>
      <c r="Z37" s="626">
        <v>2</v>
      </c>
      <c r="AA37" s="626"/>
      <c r="AB37" s="626"/>
      <c r="AC37" s="626"/>
      <c r="AD37" s="627">
        <v>2709</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1008966</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-7813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810178</v>
      </c>
      <c r="CS37" s="656"/>
      <c r="CT37" s="656"/>
      <c r="CU37" s="656"/>
      <c r="CV37" s="656"/>
      <c r="CW37" s="656"/>
      <c r="CX37" s="656"/>
      <c r="CY37" s="657"/>
      <c r="CZ37" s="628">
        <v>4.8</v>
      </c>
      <c r="DA37" s="654"/>
      <c r="DB37" s="654"/>
      <c r="DC37" s="658"/>
      <c r="DD37" s="632">
        <v>704966</v>
      </c>
      <c r="DE37" s="656"/>
      <c r="DF37" s="656"/>
      <c r="DG37" s="656"/>
      <c r="DH37" s="656"/>
      <c r="DI37" s="656"/>
      <c r="DJ37" s="656"/>
      <c r="DK37" s="657"/>
      <c r="DL37" s="632">
        <v>672248</v>
      </c>
      <c r="DM37" s="656"/>
      <c r="DN37" s="656"/>
      <c r="DO37" s="656"/>
      <c r="DP37" s="656"/>
      <c r="DQ37" s="656"/>
      <c r="DR37" s="656"/>
      <c r="DS37" s="656"/>
      <c r="DT37" s="656"/>
      <c r="DU37" s="656"/>
      <c r="DV37" s="657"/>
      <c r="DW37" s="628">
        <v>9.4</v>
      </c>
      <c r="DX37" s="654"/>
      <c r="DY37" s="654"/>
      <c r="DZ37" s="654"/>
      <c r="EA37" s="654"/>
      <c r="EB37" s="654"/>
      <c r="EC37" s="655"/>
    </row>
    <row r="38" spans="2:133" ht="11.25" customHeight="1" x14ac:dyDescent="0.2">
      <c r="B38" s="620" t="s">
        <v>322</v>
      </c>
      <c r="C38" s="621"/>
      <c r="D38" s="621"/>
      <c r="E38" s="621"/>
      <c r="F38" s="621"/>
      <c r="G38" s="621"/>
      <c r="H38" s="621"/>
      <c r="I38" s="621"/>
      <c r="J38" s="621"/>
      <c r="K38" s="621"/>
      <c r="L38" s="621"/>
      <c r="M38" s="621"/>
      <c r="N38" s="621"/>
      <c r="O38" s="621"/>
      <c r="P38" s="621"/>
      <c r="Q38" s="622"/>
      <c r="R38" s="623">
        <v>3642959</v>
      </c>
      <c r="S38" s="624"/>
      <c r="T38" s="624"/>
      <c r="U38" s="624"/>
      <c r="V38" s="624"/>
      <c r="W38" s="624"/>
      <c r="X38" s="624"/>
      <c r="Y38" s="625"/>
      <c r="Z38" s="626">
        <v>21.2</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534316</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1348</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796875</v>
      </c>
      <c r="CS38" s="624"/>
      <c r="CT38" s="624"/>
      <c r="CU38" s="624"/>
      <c r="CV38" s="624"/>
      <c r="CW38" s="624"/>
      <c r="CX38" s="624"/>
      <c r="CY38" s="625"/>
      <c r="CZ38" s="628">
        <v>4.8</v>
      </c>
      <c r="DA38" s="654"/>
      <c r="DB38" s="654"/>
      <c r="DC38" s="658"/>
      <c r="DD38" s="632">
        <v>696461</v>
      </c>
      <c r="DE38" s="624"/>
      <c r="DF38" s="624"/>
      <c r="DG38" s="624"/>
      <c r="DH38" s="624"/>
      <c r="DI38" s="624"/>
      <c r="DJ38" s="624"/>
      <c r="DK38" s="625"/>
      <c r="DL38" s="632">
        <v>661165</v>
      </c>
      <c r="DM38" s="624"/>
      <c r="DN38" s="624"/>
      <c r="DO38" s="624"/>
      <c r="DP38" s="624"/>
      <c r="DQ38" s="624"/>
      <c r="DR38" s="624"/>
      <c r="DS38" s="624"/>
      <c r="DT38" s="624"/>
      <c r="DU38" s="624"/>
      <c r="DV38" s="625"/>
      <c r="DW38" s="628">
        <v>9.1999999999999993</v>
      </c>
      <c r="DX38" s="654"/>
      <c r="DY38" s="654"/>
      <c r="DZ38" s="654"/>
      <c r="EA38" s="654"/>
      <c r="EB38" s="654"/>
      <c r="EC38" s="655"/>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244847</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1834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467733</v>
      </c>
      <c r="CS39" s="656"/>
      <c r="CT39" s="656"/>
      <c r="CU39" s="656"/>
      <c r="CV39" s="656"/>
      <c r="CW39" s="656"/>
      <c r="CX39" s="656"/>
      <c r="CY39" s="657"/>
      <c r="CZ39" s="628">
        <v>2.8</v>
      </c>
      <c r="DA39" s="654"/>
      <c r="DB39" s="654"/>
      <c r="DC39" s="658"/>
      <c r="DD39" s="632">
        <v>271402</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330</v>
      </c>
      <c r="C40" s="621"/>
      <c r="D40" s="621"/>
      <c r="E40" s="621"/>
      <c r="F40" s="621"/>
      <c r="G40" s="621"/>
      <c r="H40" s="621"/>
      <c r="I40" s="621"/>
      <c r="J40" s="621"/>
      <c r="K40" s="621"/>
      <c r="L40" s="621"/>
      <c r="M40" s="621"/>
      <c r="N40" s="621"/>
      <c r="O40" s="621"/>
      <c r="P40" s="621"/>
      <c r="Q40" s="622"/>
      <c r="R40" s="623">
        <v>12359</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80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351</v>
      </c>
      <c r="CS40" s="624"/>
      <c r="CT40" s="624"/>
      <c r="CU40" s="624"/>
      <c r="CV40" s="624"/>
      <c r="CW40" s="624"/>
      <c r="CX40" s="624"/>
      <c r="CY40" s="625"/>
      <c r="CZ40" s="628">
        <v>0</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2">
      <c r="B41" s="644" t="s">
        <v>335</v>
      </c>
      <c r="C41" s="645"/>
      <c r="D41" s="645"/>
      <c r="E41" s="645"/>
      <c r="F41" s="645"/>
      <c r="G41" s="645"/>
      <c r="H41" s="645"/>
      <c r="I41" s="645"/>
      <c r="J41" s="645"/>
      <c r="K41" s="645"/>
      <c r="L41" s="645"/>
      <c r="M41" s="645"/>
      <c r="N41" s="645"/>
      <c r="O41" s="645"/>
      <c r="P41" s="645"/>
      <c r="Q41" s="646"/>
      <c r="R41" s="695">
        <v>17208885</v>
      </c>
      <c r="S41" s="696"/>
      <c r="T41" s="696"/>
      <c r="U41" s="696"/>
      <c r="V41" s="696"/>
      <c r="W41" s="696"/>
      <c r="X41" s="696"/>
      <c r="Y41" s="700"/>
      <c r="Z41" s="701">
        <v>100</v>
      </c>
      <c r="AA41" s="701"/>
      <c r="AB41" s="701"/>
      <c r="AC41" s="701"/>
      <c r="AD41" s="702">
        <v>7169327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203075</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593800</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493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5020682</v>
      </c>
      <c r="CS42" s="656"/>
      <c r="CT42" s="656"/>
      <c r="CU42" s="656"/>
      <c r="CV42" s="656"/>
      <c r="CW42" s="656"/>
      <c r="CX42" s="656"/>
      <c r="CY42" s="657"/>
      <c r="CZ42" s="628">
        <v>30</v>
      </c>
      <c r="DA42" s="654"/>
      <c r="DB42" s="654"/>
      <c r="DC42" s="658"/>
      <c r="DD42" s="632">
        <v>262631</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114542</v>
      </c>
      <c r="CS43" s="656"/>
      <c r="CT43" s="656"/>
      <c r="CU43" s="656"/>
      <c r="CV43" s="656"/>
      <c r="CW43" s="656"/>
      <c r="CX43" s="656"/>
      <c r="CY43" s="657"/>
      <c r="CZ43" s="628">
        <v>0.7</v>
      </c>
      <c r="DA43" s="654"/>
      <c r="DB43" s="654"/>
      <c r="DC43" s="658"/>
      <c r="DD43" s="632">
        <v>76171</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4954503</v>
      </c>
      <c r="CS44" s="624"/>
      <c r="CT44" s="624"/>
      <c r="CU44" s="624"/>
      <c r="CV44" s="624"/>
      <c r="CW44" s="624"/>
      <c r="CX44" s="624"/>
      <c r="CY44" s="625"/>
      <c r="CZ44" s="628">
        <v>29.6</v>
      </c>
      <c r="DA44" s="629"/>
      <c r="DB44" s="629"/>
      <c r="DC44" s="635"/>
      <c r="DD44" s="632">
        <v>242018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2632305</v>
      </c>
      <c r="CS45" s="656"/>
      <c r="CT45" s="656"/>
      <c r="CU45" s="656"/>
      <c r="CV45" s="656"/>
      <c r="CW45" s="656"/>
      <c r="CX45" s="656"/>
      <c r="CY45" s="657"/>
      <c r="CZ45" s="628">
        <v>15.7</v>
      </c>
      <c r="DA45" s="654"/>
      <c r="DB45" s="654"/>
      <c r="DC45" s="658"/>
      <c r="DD45" s="632">
        <v>122604</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2250930</v>
      </c>
      <c r="CS46" s="624"/>
      <c r="CT46" s="624"/>
      <c r="CU46" s="624"/>
      <c r="CV46" s="624"/>
      <c r="CW46" s="624"/>
      <c r="CX46" s="624"/>
      <c r="CY46" s="625"/>
      <c r="CZ46" s="628">
        <v>13.5</v>
      </c>
      <c r="DA46" s="629"/>
      <c r="DB46" s="629"/>
      <c r="DC46" s="635"/>
      <c r="DD46" s="632">
        <v>116832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v>66179</v>
      </c>
      <c r="CS47" s="656"/>
      <c r="CT47" s="656"/>
      <c r="CU47" s="656"/>
      <c r="CV47" s="656"/>
      <c r="CW47" s="656"/>
      <c r="CX47" s="656"/>
      <c r="CY47" s="657"/>
      <c r="CZ47" s="628">
        <v>0.4</v>
      </c>
      <c r="DA47" s="654"/>
      <c r="DB47" s="654"/>
      <c r="DC47" s="658"/>
      <c r="DD47" s="632">
        <v>20613</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16720629</v>
      </c>
      <c r="CS49" s="682"/>
      <c r="CT49" s="682"/>
      <c r="CU49" s="682"/>
      <c r="CV49" s="682"/>
      <c r="CW49" s="682"/>
      <c r="CX49" s="682"/>
      <c r="CY49" s="711"/>
      <c r="CZ49" s="703">
        <v>100</v>
      </c>
      <c r="DA49" s="712"/>
      <c r="DB49" s="712"/>
      <c r="DC49" s="713"/>
      <c r="DD49" s="714">
        <v>8465821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x47yzvhtqlQTILzAs/dEq6cEg7+MjtGwtSN91R98JVcLbr9NAaVeUHklEwnNcgNl2xO6KS6d6MQJlnGXyroHMg==" saltValue="V0hMCSFXsaF5rhrYV3Kp8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U75" sqref="AU75:AY75"/>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16660</v>
      </c>
      <c r="R7" s="753"/>
      <c r="S7" s="753"/>
      <c r="T7" s="753"/>
      <c r="U7" s="753"/>
      <c r="V7" s="753">
        <v>16187</v>
      </c>
      <c r="W7" s="753"/>
      <c r="X7" s="753"/>
      <c r="Y7" s="753"/>
      <c r="Z7" s="753"/>
      <c r="AA7" s="753">
        <v>473</v>
      </c>
      <c r="AB7" s="753"/>
      <c r="AC7" s="753"/>
      <c r="AD7" s="753"/>
      <c r="AE7" s="754"/>
      <c r="AF7" s="755">
        <v>376</v>
      </c>
      <c r="AG7" s="756"/>
      <c r="AH7" s="756"/>
      <c r="AI7" s="756"/>
      <c r="AJ7" s="757"/>
      <c r="AK7" s="758">
        <v>510</v>
      </c>
      <c r="AL7" s="759"/>
      <c r="AM7" s="759"/>
      <c r="AN7" s="759"/>
      <c r="AO7" s="759"/>
      <c r="AP7" s="759">
        <v>17087</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552</v>
      </c>
      <c r="BT7" s="747"/>
      <c r="BU7" s="747"/>
      <c r="BV7" s="747"/>
      <c r="BW7" s="747"/>
      <c r="BX7" s="747"/>
      <c r="BY7" s="747"/>
      <c r="BZ7" s="747"/>
      <c r="CA7" s="747"/>
      <c r="CB7" s="747"/>
      <c r="CC7" s="747"/>
      <c r="CD7" s="747"/>
      <c r="CE7" s="747"/>
      <c r="CF7" s="747"/>
      <c r="CG7" s="762"/>
      <c r="CH7" s="743">
        <v>0</v>
      </c>
      <c r="CI7" s="744"/>
      <c r="CJ7" s="744"/>
      <c r="CK7" s="744"/>
      <c r="CL7" s="745"/>
      <c r="CM7" s="743">
        <v>857</v>
      </c>
      <c r="CN7" s="744"/>
      <c r="CO7" s="744"/>
      <c r="CP7" s="744"/>
      <c r="CQ7" s="745"/>
      <c r="CR7" s="743">
        <v>315</v>
      </c>
      <c r="CS7" s="744"/>
      <c r="CT7" s="744"/>
      <c r="CU7" s="744"/>
      <c r="CV7" s="745"/>
      <c r="CW7" s="743" t="s">
        <v>544</v>
      </c>
      <c r="CX7" s="744"/>
      <c r="CY7" s="744"/>
      <c r="CZ7" s="744"/>
      <c r="DA7" s="745"/>
      <c r="DB7" s="743" t="s">
        <v>544</v>
      </c>
      <c r="DC7" s="744"/>
      <c r="DD7" s="744"/>
      <c r="DE7" s="744"/>
      <c r="DF7" s="745"/>
      <c r="DG7" s="743" t="s">
        <v>544</v>
      </c>
      <c r="DH7" s="744"/>
      <c r="DI7" s="744"/>
      <c r="DJ7" s="744"/>
      <c r="DK7" s="745"/>
      <c r="DL7" s="743" t="s">
        <v>544</v>
      </c>
      <c r="DM7" s="744"/>
      <c r="DN7" s="744"/>
      <c r="DO7" s="744"/>
      <c r="DP7" s="745"/>
      <c r="DQ7" s="743" t="s">
        <v>544</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582</v>
      </c>
      <c r="R8" s="784"/>
      <c r="S8" s="784"/>
      <c r="T8" s="784"/>
      <c r="U8" s="784"/>
      <c r="V8" s="784">
        <v>567</v>
      </c>
      <c r="W8" s="784"/>
      <c r="X8" s="784"/>
      <c r="Y8" s="784"/>
      <c r="Z8" s="784"/>
      <c r="AA8" s="784">
        <v>15</v>
      </c>
      <c r="AB8" s="784"/>
      <c r="AC8" s="784"/>
      <c r="AD8" s="784"/>
      <c r="AE8" s="785"/>
      <c r="AF8" s="786">
        <v>15</v>
      </c>
      <c r="AG8" s="787"/>
      <c r="AH8" s="787"/>
      <c r="AI8" s="787"/>
      <c r="AJ8" s="788"/>
      <c r="AK8" s="769">
        <v>20</v>
      </c>
      <c r="AL8" s="770"/>
      <c r="AM8" s="770"/>
      <c r="AN8" s="770"/>
      <c r="AO8" s="770"/>
      <c r="AP8" s="770">
        <v>861</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553</v>
      </c>
      <c r="BT8" s="774"/>
      <c r="BU8" s="774"/>
      <c r="BV8" s="774"/>
      <c r="BW8" s="774"/>
      <c r="BX8" s="774"/>
      <c r="BY8" s="774"/>
      <c r="BZ8" s="774"/>
      <c r="CA8" s="774"/>
      <c r="CB8" s="774"/>
      <c r="CC8" s="774"/>
      <c r="CD8" s="774"/>
      <c r="CE8" s="774"/>
      <c r="CF8" s="774"/>
      <c r="CG8" s="775"/>
      <c r="CH8" s="776">
        <v>6</v>
      </c>
      <c r="CI8" s="777"/>
      <c r="CJ8" s="777"/>
      <c r="CK8" s="777"/>
      <c r="CL8" s="778"/>
      <c r="CM8" s="776">
        <v>83</v>
      </c>
      <c r="CN8" s="777"/>
      <c r="CO8" s="777"/>
      <c r="CP8" s="777"/>
      <c r="CQ8" s="778"/>
      <c r="CR8" s="776">
        <v>44</v>
      </c>
      <c r="CS8" s="777"/>
      <c r="CT8" s="777"/>
      <c r="CU8" s="777"/>
      <c r="CV8" s="778"/>
      <c r="CW8" s="776" t="s">
        <v>544</v>
      </c>
      <c r="CX8" s="777"/>
      <c r="CY8" s="777"/>
      <c r="CZ8" s="777"/>
      <c r="DA8" s="778"/>
      <c r="DB8" s="776" t="s">
        <v>544</v>
      </c>
      <c r="DC8" s="777"/>
      <c r="DD8" s="777"/>
      <c r="DE8" s="777"/>
      <c r="DF8" s="778"/>
      <c r="DG8" s="776" t="s">
        <v>544</v>
      </c>
      <c r="DH8" s="777"/>
      <c r="DI8" s="777"/>
      <c r="DJ8" s="777"/>
      <c r="DK8" s="778"/>
      <c r="DL8" s="776" t="s">
        <v>544</v>
      </c>
      <c r="DM8" s="777"/>
      <c r="DN8" s="777"/>
      <c r="DO8" s="777"/>
      <c r="DP8" s="778"/>
      <c r="DQ8" s="776" t="s">
        <v>544</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554</v>
      </c>
      <c r="BT9" s="774"/>
      <c r="BU9" s="774"/>
      <c r="BV9" s="774"/>
      <c r="BW9" s="774"/>
      <c r="BX9" s="774"/>
      <c r="BY9" s="774"/>
      <c r="BZ9" s="774"/>
      <c r="CA9" s="774"/>
      <c r="CB9" s="774"/>
      <c r="CC9" s="774"/>
      <c r="CD9" s="774"/>
      <c r="CE9" s="774"/>
      <c r="CF9" s="774"/>
      <c r="CG9" s="775"/>
      <c r="CH9" s="776">
        <v>-13</v>
      </c>
      <c r="CI9" s="777"/>
      <c r="CJ9" s="777"/>
      <c r="CK9" s="777"/>
      <c r="CL9" s="778"/>
      <c r="CM9" s="776">
        <v>-24</v>
      </c>
      <c r="CN9" s="777"/>
      <c r="CO9" s="777"/>
      <c r="CP9" s="777"/>
      <c r="CQ9" s="778"/>
      <c r="CR9" s="776">
        <v>5</v>
      </c>
      <c r="CS9" s="777"/>
      <c r="CT9" s="777"/>
      <c r="CU9" s="777"/>
      <c r="CV9" s="778"/>
      <c r="CW9" s="776" t="s">
        <v>544</v>
      </c>
      <c r="CX9" s="777"/>
      <c r="CY9" s="777"/>
      <c r="CZ9" s="777"/>
      <c r="DA9" s="778"/>
      <c r="DB9" s="776" t="s">
        <v>544</v>
      </c>
      <c r="DC9" s="777"/>
      <c r="DD9" s="777"/>
      <c r="DE9" s="777"/>
      <c r="DF9" s="778"/>
      <c r="DG9" s="776" t="s">
        <v>544</v>
      </c>
      <c r="DH9" s="777"/>
      <c r="DI9" s="777"/>
      <c r="DJ9" s="777"/>
      <c r="DK9" s="778"/>
      <c r="DL9" s="776" t="s">
        <v>544</v>
      </c>
      <c r="DM9" s="777"/>
      <c r="DN9" s="777"/>
      <c r="DO9" s="777"/>
      <c r="DP9" s="778"/>
      <c r="DQ9" s="776" t="s">
        <v>544</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17209</v>
      </c>
      <c r="R23" s="793"/>
      <c r="S23" s="793"/>
      <c r="T23" s="793"/>
      <c r="U23" s="793"/>
      <c r="V23" s="793">
        <v>16721</v>
      </c>
      <c r="W23" s="793"/>
      <c r="X23" s="793"/>
      <c r="Y23" s="793"/>
      <c r="Z23" s="793"/>
      <c r="AA23" s="793">
        <v>488</v>
      </c>
      <c r="AB23" s="793"/>
      <c r="AC23" s="793"/>
      <c r="AD23" s="793"/>
      <c r="AE23" s="794"/>
      <c r="AF23" s="795">
        <v>391</v>
      </c>
      <c r="AG23" s="793"/>
      <c r="AH23" s="793"/>
      <c r="AI23" s="793"/>
      <c r="AJ23" s="796"/>
      <c r="AK23" s="797"/>
      <c r="AL23" s="798"/>
      <c r="AM23" s="798"/>
      <c r="AN23" s="798"/>
      <c r="AO23" s="798"/>
      <c r="AP23" s="793">
        <v>17947</v>
      </c>
      <c r="AQ23" s="793"/>
      <c r="AR23" s="793"/>
      <c r="AS23" s="793"/>
      <c r="AT23" s="793"/>
      <c r="AU23" s="809"/>
      <c r="AV23" s="809"/>
      <c r="AW23" s="809"/>
      <c r="AX23" s="809"/>
      <c r="AY23" s="810"/>
      <c r="AZ23" s="811">
        <v>-5.56</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1302</v>
      </c>
      <c r="R28" s="823"/>
      <c r="S28" s="823"/>
      <c r="T28" s="823"/>
      <c r="U28" s="823"/>
      <c r="V28" s="823">
        <v>1292</v>
      </c>
      <c r="W28" s="823"/>
      <c r="X28" s="823"/>
      <c r="Y28" s="823"/>
      <c r="Z28" s="823"/>
      <c r="AA28" s="823">
        <v>10</v>
      </c>
      <c r="AB28" s="823"/>
      <c r="AC28" s="823"/>
      <c r="AD28" s="823"/>
      <c r="AE28" s="824"/>
      <c r="AF28" s="825">
        <v>10</v>
      </c>
      <c r="AG28" s="823"/>
      <c r="AH28" s="823"/>
      <c r="AI28" s="823"/>
      <c r="AJ28" s="826"/>
      <c r="AK28" s="827">
        <v>162</v>
      </c>
      <c r="AL28" s="828"/>
      <c r="AM28" s="828"/>
      <c r="AN28" s="828"/>
      <c r="AO28" s="828"/>
      <c r="AP28" s="828" t="s">
        <v>544</v>
      </c>
      <c r="AQ28" s="828"/>
      <c r="AR28" s="828"/>
      <c r="AS28" s="828"/>
      <c r="AT28" s="828"/>
      <c r="AU28" s="828">
        <v>127</v>
      </c>
      <c r="AV28" s="828"/>
      <c r="AW28" s="828"/>
      <c r="AX28" s="828"/>
      <c r="AY28" s="828"/>
      <c r="AZ28" s="829" t="s">
        <v>544</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143</v>
      </c>
      <c r="R29" s="784"/>
      <c r="S29" s="784"/>
      <c r="T29" s="784"/>
      <c r="U29" s="784"/>
      <c r="V29" s="784">
        <v>138</v>
      </c>
      <c r="W29" s="784"/>
      <c r="X29" s="784"/>
      <c r="Y29" s="784"/>
      <c r="Z29" s="784"/>
      <c r="AA29" s="784">
        <v>5</v>
      </c>
      <c r="AB29" s="784"/>
      <c r="AC29" s="784"/>
      <c r="AD29" s="784"/>
      <c r="AE29" s="785"/>
      <c r="AF29" s="786">
        <v>5</v>
      </c>
      <c r="AG29" s="787"/>
      <c r="AH29" s="787"/>
      <c r="AI29" s="787"/>
      <c r="AJ29" s="788"/>
      <c r="AK29" s="834">
        <v>81</v>
      </c>
      <c r="AL29" s="830"/>
      <c r="AM29" s="830"/>
      <c r="AN29" s="830"/>
      <c r="AO29" s="830"/>
      <c r="AP29" s="830">
        <v>163</v>
      </c>
      <c r="AQ29" s="830"/>
      <c r="AR29" s="830"/>
      <c r="AS29" s="830"/>
      <c r="AT29" s="830"/>
      <c r="AU29" s="830">
        <v>77</v>
      </c>
      <c r="AV29" s="830"/>
      <c r="AW29" s="830"/>
      <c r="AX29" s="830"/>
      <c r="AY29" s="830"/>
      <c r="AZ29" s="831" t="s">
        <v>544</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412</v>
      </c>
      <c r="R30" s="784"/>
      <c r="S30" s="784"/>
      <c r="T30" s="784"/>
      <c r="U30" s="784"/>
      <c r="V30" s="784">
        <v>405</v>
      </c>
      <c r="W30" s="784"/>
      <c r="X30" s="784"/>
      <c r="Y30" s="784"/>
      <c r="Z30" s="784"/>
      <c r="AA30" s="784">
        <v>7</v>
      </c>
      <c r="AB30" s="784"/>
      <c r="AC30" s="784"/>
      <c r="AD30" s="784"/>
      <c r="AE30" s="785"/>
      <c r="AF30" s="786">
        <v>7</v>
      </c>
      <c r="AG30" s="787"/>
      <c r="AH30" s="787"/>
      <c r="AI30" s="787"/>
      <c r="AJ30" s="788"/>
      <c r="AK30" s="834">
        <v>245</v>
      </c>
      <c r="AL30" s="830"/>
      <c r="AM30" s="830"/>
      <c r="AN30" s="830"/>
      <c r="AO30" s="830"/>
      <c r="AP30" s="830" t="s">
        <v>544</v>
      </c>
      <c r="AQ30" s="830"/>
      <c r="AR30" s="830"/>
      <c r="AS30" s="830"/>
      <c r="AT30" s="830"/>
      <c r="AU30" s="830">
        <v>245</v>
      </c>
      <c r="AV30" s="830"/>
      <c r="AW30" s="830"/>
      <c r="AX30" s="830"/>
      <c r="AY30" s="830"/>
      <c r="AZ30" s="831" t="s">
        <v>544</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381</v>
      </c>
      <c r="R31" s="784"/>
      <c r="S31" s="784"/>
      <c r="T31" s="784"/>
      <c r="U31" s="784"/>
      <c r="V31" s="784">
        <v>379</v>
      </c>
      <c r="W31" s="784"/>
      <c r="X31" s="784"/>
      <c r="Y31" s="784"/>
      <c r="Z31" s="784"/>
      <c r="AA31" s="784">
        <v>2</v>
      </c>
      <c r="AB31" s="784"/>
      <c r="AC31" s="784"/>
      <c r="AD31" s="784"/>
      <c r="AE31" s="785"/>
      <c r="AF31" s="786">
        <v>159</v>
      </c>
      <c r="AG31" s="787"/>
      <c r="AH31" s="787"/>
      <c r="AI31" s="787"/>
      <c r="AJ31" s="788"/>
      <c r="AK31" s="834">
        <v>245</v>
      </c>
      <c r="AL31" s="830"/>
      <c r="AM31" s="830"/>
      <c r="AN31" s="830"/>
      <c r="AO31" s="830"/>
      <c r="AP31" s="830">
        <v>2412</v>
      </c>
      <c r="AQ31" s="830"/>
      <c r="AR31" s="830"/>
      <c r="AS31" s="830"/>
      <c r="AT31" s="830"/>
      <c r="AU31" s="830">
        <v>245</v>
      </c>
      <c r="AV31" s="830"/>
      <c r="AW31" s="830"/>
      <c r="AX31" s="830"/>
      <c r="AY31" s="830"/>
      <c r="AZ31" s="831" t="s">
        <v>544</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775</v>
      </c>
      <c r="R32" s="784"/>
      <c r="S32" s="784"/>
      <c r="T32" s="784"/>
      <c r="U32" s="784"/>
      <c r="V32" s="784">
        <v>747</v>
      </c>
      <c r="W32" s="784"/>
      <c r="X32" s="784"/>
      <c r="Y32" s="784"/>
      <c r="Z32" s="784"/>
      <c r="AA32" s="784">
        <v>28</v>
      </c>
      <c r="AB32" s="784"/>
      <c r="AC32" s="784"/>
      <c r="AD32" s="784"/>
      <c r="AE32" s="785"/>
      <c r="AF32" s="786">
        <v>129</v>
      </c>
      <c r="AG32" s="787"/>
      <c r="AH32" s="787"/>
      <c r="AI32" s="787"/>
      <c r="AJ32" s="788"/>
      <c r="AK32" s="834">
        <v>534</v>
      </c>
      <c r="AL32" s="830"/>
      <c r="AM32" s="830"/>
      <c r="AN32" s="830"/>
      <c r="AO32" s="830"/>
      <c r="AP32" s="830">
        <v>3730</v>
      </c>
      <c r="AQ32" s="830"/>
      <c r="AR32" s="830"/>
      <c r="AS32" s="830"/>
      <c r="AT32" s="830"/>
      <c r="AU32" s="830">
        <v>534</v>
      </c>
      <c r="AV32" s="830"/>
      <c r="AW32" s="830"/>
      <c r="AX32" s="830"/>
      <c r="AY32" s="830"/>
      <c r="AZ32" s="831" t="s">
        <v>544</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310</v>
      </c>
      <c r="AG63" s="844"/>
      <c r="AH63" s="844"/>
      <c r="AI63" s="844"/>
      <c r="AJ63" s="845"/>
      <c r="AK63" s="846"/>
      <c r="AL63" s="841"/>
      <c r="AM63" s="841"/>
      <c r="AN63" s="841"/>
      <c r="AO63" s="841"/>
      <c r="AP63" s="844">
        <v>6305</v>
      </c>
      <c r="AQ63" s="844"/>
      <c r="AR63" s="844"/>
      <c r="AS63" s="844"/>
      <c r="AT63" s="844"/>
      <c r="AU63" s="844">
        <v>1228</v>
      </c>
      <c r="AV63" s="844"/>
      <c r="AW63" s="844"/>
      <c r="AX63" s="844"/>
      <c r="AY63" s="844"/>
      <c r="AZ63" s="848"/>
      <c r="BA63" s="848"/>
      <c r="BB63" s="848"/>
      <c r="BC63" s="848"/>
      <c r="BD63" s="848"/>
      <c r="BE63" s="849"/>
      <c r="BF63" s="849"/>
      <c r="BG63" s="849"/>
      <c r="BH63" s="849"/>
      <c r="BI63" s="850"/>
      <c r="BJ63" s="851">
        <v>-9.9600000000000009</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545</v>
      </c>
      <c r="C68" s="870"/>
      <c r="D68" s="870"/>
      <c r="E68" s="870"/>
      <c r="F68" s="870"/>
      <c r="G68" s="870"/>
      <c r="H68" s="870"/>
      <c r="I68" s="870"/>
      <c r="J68" s="870"/>
      <c r="K68" s="870"/>
      <c r="L68" s="870"/>
      <c r="M68" s="870"/>
      <c r="N68" s="870"/>
      <c r="O68" s="870"/>
      <c r="P68" s="871"/>
      <c r="Q68" s="872">
        <v>1280</v>
      </c>
      <c r="R68" s="866"/>
      <c r="S68" s="866"/>
      <c r="T68" s="866"/>
      <c r="U68" s="866"/>
      <c r="V68" s="866">
        <v>1235</v>
      </c>
      <c r="W68" s="866"/>
      <c r="X68" s="866"/>
      <c r="Y68" s="866"/>
      <c r="Z68" s="866"/>
      <c r="AA68" s="866">
        <v>45</v>
      </c>
      <c r="AB68" s="866"/>
      <c r="AC68" s="866"/>
      <c r="AD68" s="866"/>
      <c r="AE68" s="866"/>
      <c r="AF68" s="866">
        <v>45</v>
      </c>
      <c r="AG68" s="866"/>
      <c r="AH68" s="866"/>
      <c r="AI68" s="866"/>
      <c r="AJ68" s="866"/>
      <c r="AK68" s="866">
        <v>21</v>
      </c>
      <c r="AL68" s="866"/>
      <c r="AM68" s="866"/>
      <c r="AN68" s="866"/>
      <c r="AO68" s="866"/>
      <c r="AP68" s="866" t="s">
        <v>544</v>
      </c>
      <c r="AQ68" s="866"/>
      <c r="AR68" s="866"/>
      <c r="AS68" s="866"/>
      <c r="AT68" s="866"/>
      <c r="AU68" s="866" t="s">
        <v>544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546</v>
      </c>
      <c r="C69" s="874"/>
      <c r="D69" s="874"/>
      <c r="E69" s="874"/>
      <c r="F69" s="874"/>
      <c r="G69" s="874"/>
      <c r="H69" s="874"/>
      <c r="I69" s="874"/>
      <c r="J69" s="874"/>
      <c r="K69" s="874"/>
      <c r="L69" s="874"/>
      <c r="M69" s="874"/>
      <c r="N69" s="874"/>
      <c r="O69" s="874"/>
      <c r="P69" s="875"/>
      <c r="Q69" s="876">
        <v>3662</v>
      </c>
      <c r="R69" s="830"/>
      <c r="S69" s="830"/>
      <c r="T69" s="830"/>
      <c r="U69" s="830"/>
      <c r="V69" s="830">
        <v>3562</v>
      </c>
      <c r="W69" s="830"/>
      <c r="X69" s="830"/>
      <c r="Y69" s="830"/>
      <c r="Z69" s="830"/>
      <c r="AA69" s="830">
        <v>100</v>
      </c>
      <c r="AB69" s="830"/>
      <c r="AC69" s="830"/>
      <c r="AD69" s="830"/>
      <c r="AE69" s="830"/>
      <c r="AF69" s="830">
        <v>100</v>
      </c>
      <c r="AG69" s="830"/>
      <c r="AH69" s="830"/>
      <c r="AI69" s="830"/>
      <c r="AJ69" s="830"/>
      <c r="AK69" s="830">
        <v>588</v>
      </c>
      <c r="AL69" s="830"/>
      <c r="AM69" s="830"/>
      <c r="AN69" s="830"/>
      <c r="AO69" s="830"/>
      <c r="AP69" s="830" t="s">
        <v>544</v>
      </c>
      <c r="AQ69" s="830"/>
      <c r="AR69" s="830"/>
      <c r="AS69" s="830"/>
      <c r="AT69" s="830"/>
      <c r="AU69" s="830" t="s">
        <v>544</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547</v>
      </c>
      <c r="C70" s="874"/>
      <c r="D70" s="874"/>
      <c r="E70" s="874"/>
      <c r="F70" s="874"/>
      <c r="G70" s="874"/>
      <c r="H70" s="874"/>
      <c r="I70" s="874"/>
      <c r="J70" s="874"/>
      <c r="K70" s="874"/>
      <c r="L70" s="874"/>
      <c r="M70" s="874"/>
      <c r="N70" s="874"/>
      <c r="O70" s="874"/>
      <c r="P70" s="875"/>
      <c r="Q70" s="876">
        <v>2155</v>
      </c>
      <c r="R70" s="830"/>
      <c r="S70" s="830"/>
      <c r="T70" s="830"/>
      <c r="U70" s="830"/>
      <c r="V70" s="830">
        <v>2281</v>
      </c>
      <c r="W70" s="830"/>
      <c r="X70" s="830"/>
      <c r="Y70" s="830"/>
      <c r="Z70" s="830"/>
      <c r="AA70" s="830">
        <v>-126</v>
      </c>
      <c r="AB70" s="830"/>
      <c r="AC70" s="830"/>
      <c r="AD70" s="830"/>
      <c r="AE70" s="830"/>
      <c r="AF70" s="830">
        <v>2133</v>
      </c>
      <c r="AG70" s="830"/>
      <c r="AH70" s="830"/>
      <c r="AI70" s="830"/>
      <c r="AJ70" s="830"/>
      <c r="AK70" s="830">
        <v>1177</v>
      </c>
      <c r="AL70" s="830"/>
      <c r="AM70" s="830"/>
      <c r="AN70" s="830"/>
      <c r="AO70" s="830"/>
      <c r="AP70" s="830">
        <v>2260</v>
      </c>
      <c r="AQ70" s="830"/>
      <c r="AR70" s="830"/>
      <c r="AS70" s="830"/>
      <c r="AT70" s="830"/>
      <c r="AU70" s="830">
        <v>1049</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548</v>
      </c>
      <c r="C71" s="874"/>
      <c r="D71" s="874"/>
      <c r="E71" s="874"/>
      <c r="F71" s="874"/>
      <c r="G71" s="874"/>
      <c r="H71" s="874"/>
      <c r="I71" s="874"/>
      <c r="J71" s="874"/>
      <c r="K71" s="874"/>
      <c r="L71" s="874"/>
      <c r="M71" s="874"/>
      <c r="N71" s="874"/>
      <c r="O71" s="874"/>
      <c r="P71" s="875"/>
      <c r="Q71" s="876">
        <v>1452</v>
      </c>
      <c r="R71" s="830"/>
      <c r="S71" s="830"/>
      <c r="T71" s="830"/>
      <c r="U71" s="830"/>
      <c r="V71" s="830">
        <v>1439</v>
      </c>
      <c r="W71" s="830"/>
      <c r="X71" s="830"/>
      <c r="Y71" s="830"/>
      <c r="Z71" s="830"/>
      <c r="AA71" s="830">
        <v>13</v>
      </c>
      <c r="AB71" s="830"/>
      <c r="AC71" s="830"/>
      <c r="AD71" s="830"/>
      <c r="AE71" s="830"/>
      <c r="AF71" s="830">
        <v>13</v>
      </c>
      <c r="AG71" s="830"/>
      <c r="AH71" s="830"/>
      <c r="AI71" s="830"/>
      <c r="AJ71" s="830"/>
      <c r="AK71" s="830">
        <v>4</v>
      </c>
      <c r="AL71" s="830"/>
      <c r="AM71" s="830"/>
      <c r="AN71" s="830"/>
      <c r="AO71" s="830"/>
      <c r="AP71" s="830">
        <v>805</v>
      </c>
      <c r="AQ71" s="830"/>
      <c r="AR71" s="830"/>
      <c r="AS71" s="830"/>
      <c r="AT71" s="830"/>
      <c r="AU71" s="830">
        <v>231</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549</v>
      </c>
      <c r="C72" s="874"/>
      <c r="D72" s="874"/>
      <c r="E72" s="874"/>
      <c r="F72" s="874"/>
      <c r="G72" s="874"/>
      <c r="H72" s="874"/>
      <c r="I72" s="874"/>
      <c r="J72" s="874"/>
      <c r="K72" s="874"/>
      <c r="L72" s="874"/>
      <c r="M72" s="874"/>
      <c r="N72" s="874"/>
      <c r="O72" s="874"/>
      <c r="P72" s="875"/>
      <c r="Q72" s="876">
        <v>4946</v>
      </c>
      <c r="R72" s="830"/>
      <c r="S72" s="830"/>
      <c r="T72" s="830"/>
      <c r="U72" s="830"/>
      <c r="V72" s="830">
        <v>4580</v>
      </c>
      <c r="W72" s="830"/>
      <c r="X72" s="830"/>
      <c r="Y72" s="830"/>
      <c r="Z72" s="830"/>
      <c r="AA72" s="830">
        <v>366</v>
      </c>
      <c r="AB72" s="830"/>
      <c r="AC72" s="830"/>
      <c r="AD72" s="830"/>
      <c r="AE72" s="830"/>
      <c r="AF72" s="830">
        <v>366</v>
      </c>
      <c r="AG72" s="830"/>
      <c r="AH72" s="830"/>
      <c r="AI72" s="830"/>
      <c r="AJ72" s="830"/>
      <c r="AK72" s="830" t="s">
        <v>544</v>
      </c>
      <c r="AL72" s="830"/>
      <c r="AM72" s="830"/>
      <c r="AN72" s="830"/>
      <c r="AO72" s="830"/>
      <c r="AP72" s="830" t="s">
        <v>544</v>
      </c>
      <c r="AQ72" s="830"/>
      <c r="AR72" s="830"/>
      <c r="AS72" s="830"/>
      <c r="AT72" s="830"/>
      <c r="AU72" s="830" t="s">
        <v>544</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550</v>
      </c>
      <c r="C73" s="874"/>
      <c r="D73" s="874"/>
      <c r="E73" s="874"/>
      <c r="F73" s="874"/>
      <c r="G73" s="874"/>
      <c r="H73" s="874"/>
      <c r="I73" s="874"/>
      <c r="J73" s="874"/>
      <c r="K73" s="874"/>
      <c r="L73" s="874"/>
      <c r="M73" s="874"/>
      <c r="N73" s="874"/>
      <c r="O73" s="874"/>
      <c r="P73" s="875"/>
      <c r="Q73" s="876">
        <v>495</v>
      </c>
      <c r="R73" s="830"/>
      <c r="S73" s="830"/>
      <c r="T73" s="830"/>
      <c r="U73" s="830"/>
      <c r="V73" s="830">
        <v>353</v>
      </c>
      <c r="W73" s="830"/>
      <c r="X73" s="830"/>
      <c r="Y73" s="830"/>
      <c r="Z73" s="830"/>
      <c r="AA73" s="830">
        <v>141</v>
      </c>
      <c r="AB73" s="830"/>
      <c r="AC73" s="830"/>
      <c r="AD73" s="830"/>
      <c r="AE73" s="830"/>
      <c r="AF73" s="830">
        <v>141</v>
      </c>
      <c r="AG73" s="830"/>
      <c r="AH73" s="830"/>
      <c r="AI73" s="830"/>
      <c r="AJ73" s="830"/>
      <c r="AK73" s="830" t="s">
        <v>544</v>
      </c>
      <c r="AL73" s="830"/>
      <c r="AM73" s="830"/>
      <c r="AN73" s="830"/>
      <c r="AO73" s="830"/>
      <c r="AP73" s="830" t="s">
        <v>544</v>
      </c>
      <c r="AQ73" s="830"/>
      <c r="AR73" s="830"/>
      <c r="AS73" s="830"/>
      <c r="AT73" s="830"/>
      <c r="AU73" s="830" t="s">
        <v>544</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551</v>
      </c>
      <c r="C74" s="874"/>
      <c r="D74" s="874"/>
      <c r="E74" s="874"/>
      <c r="F74" s="874"/>
      <c r="G74" s="874"/>
      <c r="H74" s="874"/>
      <c r="I74" s="874"/>
      <c r="J74" s="874"/>
      <c r="K74" s="874"/>
      <c r="L74" s="874"/>
      <c r="M74" s="874"/>
      <c r="N74" s="874"/>
      <c r="O74" s="874"/>
      <c r="P74" s="875"/>
      <c r="Q74" s="876">
        <v>122277</v>
      </c>
      <c r="R74" s="830"/>
      <c r="S74" s="830"/>
      <c r="T74" s="830"/>
      <c r="U74" s="830"/>
      <c r="V74" s="830">
        <v>119933</v>
      </c>
      <c r="W74" s="830"/>
      <c r="X74" s="830"/>
      <c r="Y74" s="830"/>
      <c r="Z74" s="830"/>
      <c r="AA74" s="830">
        <v>2345</v>
      </c>
      <c r="AB74" s="830"/>
      <c r="AC74" s="830"/>
      <c r="AD74" s="830"/>
      <c r="AE74" s="830"/>
      <c r="AF74" s="830">
        <v>2345</v>
      </c>
      <c r="AG74" s="830"/>
      <c r="AH74" s="830"/>
      <c r="AI74" s="830"/>
      <c r="AJ74" s="830"/>
      <c r="AK74" s="830">
        <v>391</v>
      </c>
      <c r="AL74" s="830"/>
      <c r="AM74" s="830"/>
      <c r="AN74" s="830"/>
      <c r="AO74" s="830"/>
      <c r="AP74" s="830" t="s">
        <v>544</v>
      </c>
      <c r="AQ74" s="830"/>
      <c r="AR74" s="830"/>
      <c r="AS74" s="830"/>
      <c r="AT74" s="830"/>
      <c r="AU74" s="830" t="s">
        <v>544</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5143</v>
      </c>
      <c r="AG88" s="844"/>
      <c r="AH88" s="844"/>
      <c r="AI88" s="844"/>
      <c r="AJ88" s="844"/>
      <c r="AK88" s="841"/>
      <c r="AL88" s="841"/>
      <c r="AM88" s="841"/>
      <c r="AN88" s="841"/>
      <c r="AO88" s="841"/>
      <c r="AP88" s="844">
        <v>3065</v>
      </c>
      <c r="AQ88" s="844"/>
      <c r="AR88" s="844"/>
      <c r="AS88" s="844"/>
      <c r="AT88" s="844"/>
      <c r="AU88" s="844">
        <v>1280</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364</v>
      </c>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x14ac:dyDescent="0.2">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1530250</v>
      </c>
      <c r="AB110" s="900"/>
      <c r="AC110" s="900"/>
      <c r="AD110" s="900"/>
      <c r="AE110" s="901"/>
      <c r="AF110" s="902">
        <v>1579647</v>
      </c>
      <c r="AG110" s="900"/>
      <c r="AH110" s="900"/>
      <c r="AI110" s="900"/>
      <c r="AJ110" s="901"/>
      <c r="AK110" s="902">
        <v>1569377</v>
      </c>
      <c r="AL110" s="900"/>
      <c r="AM110" s="900"/>
      <c r="AN110" s="900"/>
      <c r="AO110" s="901"/>
      <c r="AP110" s="903">
        <v>28.5</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13737279</v>
      </c>
      <c r="BR110" s="931"/>
      <c r="BS110" s="931"/>
      <c r="BT110" s="931"/>
      <c r="BU110" s="931"/>
      <c r="BV110" s="931">
        <v>15799885</v>
      </c>
      <c r="BW110" s="931"/>
      <c r="BX110" s="931"/>
      <c r="BY110" s="931"/>
      <c r="BZ110" s="931"/>
      <c r="CA110" s="931">
        <v>17947430</v>
      </c>
      <c r="CB110" s="931"/>
      <c r="CC110" s="931"/>
      <c r="CD110" s="931"/>
      <c r="CE110" s="931"/>
      <c r="CF110" s="944">
        <v>325.89999999999998</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v>20111</v>
      </c>
      <c r="BR111" s="926"/>
      <c r="BS111" s="926"/>
      <c r="BT111" s="926"/>
      <c r="BU111" s="926"/>
      <c r="BV111" s="926">
        <v>15299</v>
      </c>
      <c r="BW111" s="926"/>
      <c r="BX111" s="926"/>
      <c r="BY111" s="926"/>
      <c r="BZ111" s="926"/>
      <c r="CA111" s="926">
        <v>7376</v>
      </c>
      <c r="CB111" s="926"/>
      <c r="CC111" s="926"/>
      <c r="CD111" s="926"/>
      <c r="CE111" s="926"/>
      <c r="CF111" s="920">
        <v>0.1</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6464623</v>
      </c>
      <c r="BR112" s="926"/>
      <c r="BS112" s="926"/>
      <c r="BT112" s="926"/>
      <c r="BU112" s="926"/>
      <c r="BV112" s="926">
        <v>6105892</v>
      </c>
      <c r="BW112" s="926"/>
      <c r="BX112" s="926"/>
      <c r="BY112" s="926"/>
      <c r="BZ112" s="926"/>
      <c r="CA112" s="926">
        <v>5116461</v>
      </c>
      <c r="CB112" s="926"/>
      <c r="CC112" s="926"/>
      <c r="CD112" s="926"/>
      <c r="CE112" s="926"/>
      <c r="CF112" s="920">
        <v>92.9</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725725</v>
      </c>
      <c r="AB113" s="938"/>
      <c r="AC113" s="938"/>
      <c r="AD113" s="938"/>
      <c r="AE113" s="939"/>
      <c r="AF113" s="940">
        <v>634535</v>
      </c>
      <c r="AG113" s="938"/>
      <c r="AH113" s="938"/>
      <c r="AI113" s="938"/>
      <c r="AJ113" s="939"/>
      <c r="AK113" s="940">
        <v>610285</v>
      </c>
      <c r="AL113" s="938"/>
      <c r="AM113" s="938"/>
      <c r="AN113" s="938"/>
      <c r="AO113" s="939"/>
      <c r="AP113" s="941">
        <v>11.1</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464008</v>
      </c>
      <c r="BR113" s="926"/>
      <c r="BS113" s="926"/>
      <c r="BT113" s="926"/>
      <c r="BU113" s="926"/>
      <c r="BV113" s="926">
        <v>904429</v>
      </c>
      <c r="BW113" s="926"/>
      <c r="BX113" s="926"/>
      <c r="BY113" s="926"/>
      <c r="BZ113" s="926"/>
      <c r="CA113" s="926">
        <v>1279791</v>
      </c>
      <c r="CB113" s="926"/>
      <c r="CC113" s="926"/>
      <c r="CD113" s="926"/>
      <c r="CE113" s="926"/>
      <c r="CF113" s="920">
        <v>23.2</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v>20111</v>
      </c>
      <c r="DH113" s="959"/>
      <c r="DI113" s="959"/>
      <c r="DJ113" s="959"/>
      <c r="DK113" s="960"/>
      <c r="DL113" s="961">
        <v>15299</v>
      </c>
      <c r="DM113" s="959"/>
      <c r="DN113" s="959"/>
      <c r="DO113" s="959"/>
      <c r="DP113" s="960"/>
      <c r="DQ113" s="961">
        <v>7376</v>
      </c>
      <c r="DR113" s="959"/>
      <c r="DS113" s="959"/>
      <c r="DT113" s="959"/>
      <c r="DU113" s="960"/>
      <c r="DV113" s="962">
        <v>0.1</v>
      </c>
      <c r="DW113" s="963"/>
      <c r="DX113" s="963"/>
      <c r="DY113" s="963"/>
      <c r="DZ113" s="964"/>
    </row>
    <row r="114" spans="1:130" s="218" customFormat="1" ht="26.25" customHeight="1" x14ac:dyDescent="0.2">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75327</v>
      </c>
      <c r="AB114" s="959"/>
      <c r="AC114" s="959"/>
      <c r="AD114" s="959"/>
      <c r="AE114" s="960"/>
      <c r="AF114" s="961">
        <v>70044</v>
      </c>
      <c r="AG114" s="959"/>
      <c r="AH114" s="959"/>
      <c r="AI114" s="959"/>
      <c r="AJ114" s="960"/>
      <c r="AK114" s="961">
        <v>58789</v>
      </c>
      <c r="AL114" s="959"/>
      <c r="AM114" s="959"/>
      <c r="AN114" s="959"/>
      <c r="AO114" s="960"/>
      <c r="AP114" s="962">
        <v>1.1000000000000001</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1927259</v>
      </c>
      <c r="BR114" s="926"/>
      <c r="BS114" s="926"/>
      <c r="BT114" s="926"/>
      <c r="BU114" s="926"/>
      <c r="BV114" s="926">
        <v>1908225</v>
      </c>
      <c r="BW114" s="926"/>
      <c r="BX114" s="926"/>
      <c r="BY114" s="926"/>
      <c r="BZ114" s="926"/>
      <c r="CA114" s="926">
        <v>1880701</v>
      </c>
      <c r="CB114" s="926"/>
      <c r="CC114" s="926"/>
      <c r="CD114" s="926"/>
      <c r="CE114" s="926"/>
      <c r="CF114" s="920">
        <v>34.1</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3591</v>
      </c>
      <c r="AB115" s="938"/>
      <c r="AC115" s="938"/>
      <c r="AD115" s="938"/>
      <c r="AE115" s="939"/>
      <c r="AF115" s="940">
        <v>3590</v>
      </c>
      <c r="AG115" s="938"/>
      <c r="AH115" s="938"/>
      <c r="AI115" s="938"/>
      <c r="AJ115" s="939"/>
      <c r="AK115" s="940">
        <v>3590</v>
      </c>
      <c r="AL115" s="938"/>
      <c r="AM115" s="938"/>
      <c r="AN115" s="938"/>
      <c r="AO115" s="939"/>
      <c r="AP115" s="941">
        <v>0.1</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391</v>
      </c>
      <c r="AB116" s="959"/>
      <c r="AC116" s="959"/>
      <c r="AD116" s="959"/>
      <c r="AE116" s="960"/>
      <c r="AF116" s="961">
        <v>1157</v>
      </c>
      <c r="AG116" s="959"/>
      <c r="AH116" s="959"/>
      <c r="AI116" s="959"/>
      <c r="AJ116" s="960"/>
      <c r="AK116" s="961">
        <v>2214</v>
      </c>
      <c r="AL116" s="959"/>
      <c r="AM116" s="959"/>
      <c r="AN116" s="959"/>
      <c r="AO116" s="960"/>
      <c r="AP116" s="962">
        <v>0</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2335284</v>
      </c>
      <c r="AB117" s="979"/>
      <c r="AC117" s="979"/>
      <c r="AD117" s="979"/>
      <c r="AE117" s="980"/>
      <c r="AF117" s="981">
        <v>2288973</v>
      </c>
      <c r="AG117" s="979"/>
      <c r="AH117" s="979"/>
      <c r="AI117" s="979"/>
      <c r="AJ117" s="980"/>
      <c r="AK117" s="981">
        <v>2244255</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22613280</v>
      </c>
      <c r="BR119" s="1000"/>
      <c r="BS119" s="1000"/>
      <c r="BT119" s="1000"/>
      <c r="BU119" s="1000"/>
      <c r="BV119" s="1000">
        <v>24733730</v>
      </c>
      <c r="BW119" s="1000"/>
      <c r="BX119" s="1000"/>
      <c r="BY119" s="1000"/>
      <c r="BZ119" s="1000"/>
      <c r="CA119" s="1000">
        <v>26231759</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4007187</v>
      </c>
      <c r="BR120" s="931"/>
      <c r="BS120" s="931"/>
      <c r="BT120" s="931"/>
      <c r="BU120" s="931"/>
      <c r="BV120" s="931">
        <v>4275913</v>
      </c>
      <c r="BW120" s="931"/>
      <c r="BX120" s="931"/>
      <c r="BY120" s="931"/>
      <c r="BZ120" s="931"/>
      <c r="CA120" s="931">
        <v>4209593</v>
      </c>
      <c r="CB120" s="931"/>
      <c r="CC120" s="931"/>
      <c r="CD120" s="931"/>
      <c r="CE120" s="931"/>
      <c r="CF120" s="944">
        <v>76.400000000000006</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t="s">
        <v>122</v>
      </c>
      <c r="DM120" s="931"/>
      <c r="DN120" s="931"/>
      <c r="DO120" s="931"/>
      <c r="DP120" s="931"/>
      <c r="DQ120" s="931">
        <v>3163734</v>
      </c>
      <c r="DR120" s="931"/>
      <c r="DS120" s="931"/>
      <c r="DT120" s="931"/>
      <c r="DU120" s="931"/>
      <c r="DV120" s="932">
        <v>57.4</v>
      </c>
      <c r="DW120" s="932"/>
      <c r="DX120" s="932"/>
      <c r="DY120" s="932"/>
      <c r="DZ120" s="933"/>
    </row>
    <row r="121" spans="1:130" s="218" customFormat="1" ht="26.25" customHeight="1" x14ac:dyDescent="0.2">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v>3591</v>
      </c>
      <c r="AB121" s="959"/>
      <c r="AC121" s="959"/>
      <c r="AD121" s="959"/>
      <c r="AE121" s="960"/>
      <c r="AF121" s="961">
        <v>3590</v>
      </c>
      <c r="AG121" s="959"/>
      <c r="AH121" s="959"/>
      <c r="AI121" s="959"/>
      <c r="AJ121" s="960"/>
      <c r="AK121" s="961">
        <v>3590</v>
      </c>
      <c r="AL121" s="959"/>
      <c r="AM121" s="959"/>
      <c r="AN121" s="959"/>
      <c r="AO121" s="960"/>
      <c r="AP121" s="962">
        <v>0.1</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398304</v>
      </c>
      <c r="BR121" s="926"/>
      <c r="BS121" s="926"/>
      <c r="BT121" s="926"/>
      <c r="BU121" s="926"/>
      <c r="BV121" s="926">
        <v>387151</v>
      </c>
      <c r="BW121" s="926"/>
      <c r="BX121" s="926"/>
      <c r="BY121" s="926"/>
      <c r="BZ121" s="926"/>
      <c r="CA121" s="926">
        <v>346631</v>
      </c>
      <c r="CB121" s="926"/>
      <c r="CC121" s="926"/>
      <c r="CD121" s="926"/>
      <c r="CE121" s="926"/>
      <c r="CF121" s="920">
        <v>6.3</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1971457</v>
      </c>
      <c r="DH121" s="926"/>
      <c r="DI121" s="926"/>
      <c r="DJ121" s="926"/>
      <c r="DK121" s="926"/>
      <c r="DL121" s="926">
        <v>1866695</v>
      </c>
      <c r="DM121" s="926"/>
      <c r="DN121" s="926"/>
      <c r="DO121" s="926"/>
      <c r="DP121" s="926"/>
      <c r="DQ121" s="926">
        <v>1789829</v>
      </c>
      <c r="DR121" s="926"/>
      <c r="DS121" s="926"/>
      <c r="DT121" s="926"/>
      <c r="DU121" s="926"/>
      <c r="DV121" s="927">
        <v>32.5</v>
      </c>
      <c r="DW121" s="927"/>
      <c r="DX121" s="927"/>
      <c r="DY121" s="927"/>
      <c r="DZ121" s="928"/>
    </row>
    <row r="122" spans="1:130" s="218" customFormat="1" ht="26.25" customHeight="1" x14ac:dyDescent="0.2">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13844210</v>
      </c>
      <c r="BR122" s="1000"/>
      <c r="BS122" s="1000"/>
      <c r="BT122" s="1000"/>
      <c r="BU122" s="1000"/>
      <c r="BV122" s="1000">
        <v>15210978</v>
      </c>
      <c r="BW122" s="1000"/>
      <c r="BX122" s="1000"/>
      <c r="BY122" s="1000"/>
      <c r="BZ122" s="1000"/>
      <c r="CA122" s="1000">
        <v>16440668</v>
      </c>
      <c r="CB122" s="1000"/>
      <c r="CC122" s="1000"/>
      <c r="CD122" s="1000"/>
      <c r="CE122" s="1000"/>
      <c r="CF122" s="1017">
        <v>298.5</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v>199144</v>
      </c>
      <c r="DH122" s="926"/>
      <c r="DI122" s="926"/>
      <c r="DJ122" s="926"/>
      <c r="DK122" s="926"/>
      <c r="DL122" s="926">
        <v>176826</v>
      </c>
      <c r="DM122" s="926"/>
      <c r="DN122" s="926"/>
      <c r="DO122" s="926"/>
      <c r="DP122" s="926"/>
      <c r="DQ122" s="926">
        <v>162898</v>
      </c>
      <c r="DR122" s="926"/>
      <c r="DS122" s="926"/>
      <c r="DT122" s="926"/>
      <c r="DU122" s="926"/>
      <c r="DV122" s="927">
        <v>3</v>
      </c>
      <c r="DW122" s="927"/>
      <c r="DX122" s="927"/>
      <c r="DY122" s="927"/>
      <c r="DZ122" s="928"/>
    </row>
    <row r="123" spans="1:130" s="218" customFormat="1" ht="26.25" customHeight="1" x14ac:dyDescent="0.2">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18249701</v>
      </c>
      <c r="BR123" s="1064"/>
      <c r="BS123" s="1064"/>
      <c r="BT123" s="1064"/>
      <c r="BU123" s="1064"/>
      <c r="BV123" s="1064">
        <v>19874042</v>
      </c>
      <c r="BW123" s="1064"/>
      <c r="BX123" s="1064"/>
      <c r="BY123" s="1064"/>
      <c r="BZ123" s="1064"/>
      <c r="CA123" s="1064">
        <v>20996892</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5">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79.7</v>
      </c>
      <c r="BR124" s="1027"/>
      <c r="BS124" s="1027"/>
      <c r="BT124" s="1027"/>
      <c r="BU124" s="1027"/>
      <c r="BV124" s="1027">
        <v>89.4</v>
      </c>
      <c r="BW124" s="1027"/>
      <c r="BX124" s="1027"/>
      <c r="BY124" s="1027"/>
      <c r="BZ124" s="1027"/>
      <c r="CA124" s="1027">
        <v>95</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v>4294022</v>
      </c>
      <c r="DH124" s="986"/>
      <c r="DI124" s="986"/>
      <c r="DJ124" s="986"/>
      <c r="DK124" s="987"/>
      <c r="DL124" s="985">
        <v>4062371</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41725</v>
      </c>
      <c r="AB128" s="1046"/>
      <c r="AC128" s="1046"/>
      <c r="AD128" s="1046"/>
      <c r="AE128" s="1047"/>
      <c r="AF128" s="1048">
        <v>40187</v>
      </c>
      <c r="AG128" s="1046"/>
      <c r="AH128" s="1046"/>
      <c r="AI128" s="1046"/>
      <c r="AJ128" s="1047"/>
      <c r="AK128" s="1048">
        <v>57609</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14.04</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7051312</v>
      </c>
      <c r="AB129" s="959"/>
      <c r="AC129" s="959"/>
      <c r="AD129" s="959"/>
      <c r="AE129" s="960"/>
      <c r="AF129" s="961">
        <v>7016526</v>
      </c>
      <c r="AG129" s="959"/>
      <c r="AH129" s="959"/>
      <c r="AI129" s="959"/>
      <c r="AJ129" s="960"/>
      <c r="AK129" s="961">
        <v>7030344</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19.04</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1580076</v>
      </c>
      <c r="AB130" s="959"/>
      <c r="AC130" s="959"/>
      <c r="AD130" s="959"/>
      <c r="AE130" s="960"/>
      <c r="AF130" s="961">
        <v>1580949</v>
      </c>
      <c r="AG130" s="959"/>
      <c r="AH130" s="959"/>
      <c r="AI130" s="959"/>
      <c r="AJ130" s="960"/>
      <c r="AK130" s="961">
        <v>1522671</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12.4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5471236</v>
      </c>
      <c r="AB131" s="986"/>
      <c r="AC131" s="986"/>
      <c r="AD131" s="986"/>
      <c r="AE131" s="987"/>
      <c r="AF131" s="985">
        <v>5435577</v>
      </c>
      <c r="AG131" s="986"/>
      <c r="AH131" s="986"/>
      <c r="AI131" s="986"/>
      <c r="AJ131" s="987"/>
      <c r="AK131" s="985">
        <v>5507673</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v>95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13.040618240000001</v>
      </c>
      <c r="AB132" s="1097"/>
      <c r="AC132" s="1097"/>
      <c r="AD132" s="1097"/>
      <c r="AE132" s="1098"/>
      <c r="AF132" s="1099">
        <v>12.286404920000001</v>
      </c>
      <c r="AG132" s="1097"/>
      <c r="AH132" s="1097"/>
      <c r="AI132" s="1097"/>
      <c r="AJ132" s="1098"/>
      <c r="AK132" s="1099">
        <v>12.05545427</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13.2</v>
      </c>
      <c r="AB133" s="1080"/>
      <c r="AC133" s="1080"/>
      <c r="AD133" s="1080"/>
      <c r="AE133" s="1081"/>
      <c r="AF133" s="1079">
        <v>12.5</v>
      </c>
      <c r="AG133" s="1080"/>
      <c r="AH133" s="1080"/>
      <c r="AI133" s="1080"/>
      <c r="AJ133" s="1081"/>
      <c r="AK133" s="1079">
        <v>12.4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DLFGy/Jj0gklEEpk1Rby+aIk1LIfg9Ko/q38ohca8/bjlhrL1Uh/KUP1L9NQ0+EigCl65/akd9r2s1aCxcGLiQ==" saltValue="QXaLNKWUCFfS0ii7/zt5B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election activeCell="CK28" sqref="CK28"/>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IKjNMzdNeTBrdU4ShkFHXU1nw758n+OdzvqUSz3Pwz9fRP28OhhPTbzUr3uVBrC0PXID94xaCmgrIUD1l5unfQ==" saltValue="eY+1Dm//7C6TBvpo3pcVM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V7" zoomScale="60" zoomScaleNormal="6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5p2hjHy0L/bcuxXEVmqcz0OpAcExPwGnP+xfYZaIBxbWNO7I761dhz20rWWIvchcK0nQJ9agrzGeWK1QYBKjvQ==" saltValue="siHUeRbvb8nuQpNU4J6Jw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50" zoomScaleSheetLayoutView="5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1876438</v>
      </c>
      <c r="AP9" s="269">
        <v>198208</v>
      </c>
      <c r="AQ9" s="270">
        <v>134407</v>
      </c>
      <c r="AR9" s="271">
        <v>47.5</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331934</v>
      </c>
      <c r="AP10" s="272">
        <v>35062</v>
      </c>
      <c r="AQ10" s="273">
        <v>20909</v>
      </c>
      <c r="AR10" s="274">
        <v>67.7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131435</v>
      </c>
      <c r="AP11" s="272">
        <v>13883</v>
      </c>
      <c r="AQ11" s="273">
        <v>3830</v>
      </c>
      <c r="AR11" s="274">
        <v>262.5</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t="s">
        <v>487</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134520</v>
      </c>
      <c r="AP13" s="272">
        <v>14209</v>
      </c>
      <c r="AQ13" s="273">
        <v>6402</v>
      </c>
      <c r="AR13" s="274">
        <v>121.9</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114542</v>
      </c>
      <c r="AP14" s="272">
        <v>12099</v>
      </c>
      <c r="AQ14" s="273">
        <v>3167</v>
      </c>
      <c r="AR14" s="274">
        <v>282</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-143091</v>
      </c>
      <c r="AP15" s="272">
        <v>-15115</v>
      </c>
      <c r="AQ15" s="273">
        <v>-7315</v>
      </c>
      <c r="AR15" s="274">
        <v>106.6</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2445778</v>
      </c>
      <c r="AP16" s="272">
        <v>258348</v>
      </c>
      <c r="AQ16" s="273">
        <v>161400</v>
      </c>
      <c r="AR16" s="274">
        <v>60.1</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19.86</v>
      </c>
      <c r="AP21" s="286">
        <v>13.23</v>
      </c>
      <c r="AQ21" s="287">
        <v>6.63</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97.6</v>
      </c>
      <c r="AP22" s="291">
        <v>95.5</v>
      </c>
      <c r="AQ22" s="292">
        <v>2.1</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1569377</v>
      </c>
      <c r="AP32" s="300">
        <v>165773</v>
      </c>
      <c r="AQ32" s="301">
        <v>84123</v>
      </c>
      <c r="AR32" s="302">
        <v>97.1</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t="s">
        <v>487</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610285</v>
      </c>
      <c r="AP35" s="300">
        <v>64464</v>
      </c>
      <c r="AQ35" s="301">
        <v>25612</v>
      </c>
      <c r="AR35" s="302">
        <v>151.69999999999999</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58789</v>
      </c>
      <c r="AP36" s="300">
        <v>6210</v>
      </c>
      <c r="AQ36" s="301">
        <v>3548</v>
      </c>
      <c r="AR36" s="302">
        <v>75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3590</v>
      </c>
      <c r="AP37" s="300">
        <v>379</v>
      </c>
      <c r="AQ37" s="301">
        <v>660</v>
      </c>
      <c r="AR37" s="302">
        <v>-42.6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v>2214</v>
      </c>
      <c r="AP38" s="303">
        <v>234</v>
      </c>
      <c r="AQ38" s="304">
        <v>49</v>
      </c>
      <c r="AR38" s="292">
        <v>377.6</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-57609</v>
      </c>
      <c r="AP39" s="300">
        <v>-6085</v>
      </c>
      <c r="AQ39" s="301">
        <v>-3738</v>
      </c>
      <c r="AR39" s="302">
        <v>62.8</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-1522671</v>
      </c>
      <c r="AP40" s="300">
        <v>-160840</v>
      </c>
      <c r="AQ40" s="301">
        <v>-72431</v>
      </c>
      <c r="AR40" s="302">
        <v>122.1</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663975</v>
      </c>
      <c r="AP41" s="300">
        <v>70136</v>
      </c>
      <c r="AQ41" s="301">
        <v>37824</v>
      </c>
      <c r="AR41" s="302">
        <v>85.4</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1554771</v>
      </c>
      <c r="AN51" s="322">
        <v>150074</v>
      </c>
      <c r="AO51" s="323">
        <v>13.6</v>
      </c>
      <c r="AP51" s="324">
        <v>120302</v>
      </c>
      <c r="AQ51" s="325">
        <v>1.7</v>
      </c>
      <c r="AR51" s="326">
        <v>11.9</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898755</v>
      </c>
      <c r="AN52" s="330">
        <v>86752</v>
      </c>
      <c r="AO52" s="331">
        <v>43.2</v>
      </c>
      <c r="AP52" s="332">
        <v>59328</v>
      </c>
      <c r="AQ52" s="333">
        <v>18.7</v>
      </c>
      <c r="AR52" s="334">
        <v>24.5</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1237853</v>
      </c>
      <c r="AN53" s="322">
        <v>121430</v>
      </c>
      <c r="AO53" s="323">
        <v>-19.100000000000001</v>
      </c>
      <c r="AP53" s="324">
        <v>114841</v>
      </c>
      <c r="AQ53" s="325">
        <v>-4.5</v>
      </c>
      <c r="AR53" s="326">
        <v>-14.6</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698614</v>
      </c>
      <c r="AN54" s="330">
        <v>68532</v>
      </c>
      <c r="AO54" s="331">
        <v>-21</v>
      </c>
      <c r="AP54" s="332">
        <v>51589</v>
      </c>
      <c r="AQ54" s="333">
        <v>-13</v>
      </c>
      <c r="AR54" s="334">
        <v>-8</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2522091</v>
      </c>
      <c r="AN55" s="322">
        <v>253197</v>
      </c>
      <c r="AO55" s="323">
        <v>108.5</v>
      </c>
      <c r="AP55" s="324">
        <v>124145</v>
      </c>
      <c r="AQ55" s="325">
        <v>8.1</v>
      </c>
      <c r="AR55" s="326">
        <v>100.4</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1558650</v>
      </c>
      <c r="AN56" s="330">
        <v>156475</v>
      </c>
      <c r="AO56" s="331">
        <v>128.30000000000001</v>
      </c>
      <c r="AP56" s="332">
        <v>54761</v>
      </c>
      <c r="AQ56" s="333">
        <v>6.1</v>
      </c>
      <c r="AR56" s="334">
        <v>122.2</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3787793</v>
      </c>
      <c r="AN57" s="322">
        <v>389130</v>
      </c>
      <c r="AO57" s="323">
        <v>53.7</v>
      </c>
      <c r="AP57" s="324">
        <v>131480</v>
      </c>
      <c r="AQ57" s="325">
        <v>5.9</v>
      </c>
      <c r="AR57" s="326">
        <v>47.8</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2039006</v>
      </c>
      <c r="AN58" s="330">
        <v>209473</v>
      </c>
      <c r="AO58" s="331">
        <v>33.9</v>
      </c>
      <c r="AP58" s="332">
        <v>63148</v>
      </c>
      <c r="AQ58" s="333">
        <v>15.3</v>
      </c>
      <c r="AR58" s="334">
        <v>18.600000000000001</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4954503</v>
      </c>
      <c r="AN59" s="322">
        <v>523345</v>
      </c>
      <c r="AO59" s="323">
        <v>34.5</v>
      </c>
      <c r="AP59" s="324">
        <v>163245</v>
      </c>
      <c r="AQ59" s="325">
        <v>24.2</v>
      </c>
      <c r="AR59" s="326">
        <v>10.3</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2250930</v>
      </c>
      <c r="AN60" s="330">
        <v>237766</v>
      </c>
      <c r="AO60" s="331">
        <v>13.5</v>
      </c>
      <c r="AP60" s="332">
        <v>87630</v>
      </c>
      <c r="AQ60" s="333">
        <v>38.799999999999997</v>
      </c>
      <c r="AR60" s="334">
        <v>-25.3</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2811402</v>
      </c>
      <c r="AN61" s="337">
        <v>287435</v>
      </c>
      <c r="AO61" s="338">
        <v>38.200000000000003</v>
      </c>
      <c r="AP61" s="339">
        <v>130803</v>
      </c>
      <c r="AQ61" s="340">
        <v>7.1</v>
      </c>
      <c r="AR61" s="326">
        <v>31.1</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1489191</v>
      </c>
      <c r="AN62" s="330">
        <v>151800</v>
      </c>
      <c r="AO62" s="331">
        <v>39.6</v>
      </c>
      <c r="AP62" s="332">
        <v>63291</v>
      </c>
      <c r="AQ62" s="333">
        <v>13.2</v>
      </c>
      <c r="AR62" s="334">
        <v>26.4</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1yT3xCjyn7cjB0gPNtpM+iDTyyWUuYAXDyo8VTc/HGJUq7gHCN9MSkUkr3gmbUGNrgUcpb0QsWgLuQ0wHgzzig==" saltValue="PPcJhw+xK87ZOiPLA4ip6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1" zoomScale="80" zoomScaleNormal="80" zoomScaleSheetLayoutView="55" workbookViewId="0">
      <selection activeCell="AE102" sqref="AE102"/>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1" spans="125:125" ht="13.5" hidden="1" customHeight="1" x14ac:dyDescent="0.2">
      <c r="DU121" s="247"/>
    </row>
  </sheetData>
  <sheetProtection algorithmName="SHA-512" hashValue="AE0Lds3dN16z79UXohlI9bzttV7flZL7jgR2pOAJwlGGq0crM2WIjZW4DN757Smya+A+DEy0LLwLsqhxDo3sZg==" saltValue="FpdBwBmdNLnXp2eMHsANV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58" zoomScale="60" zoomScaleNormal="60" zoomScaleSheetLayoutView="55" workbookViewId="0">
      <selection activeCell="B103" sqref="B103"/>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l1ApzK0R3QBy6pnYis/lqnSXIfkb46qoAWnRKLAXjv7+Aq8VdY878v28cs7r+mLrEgw/IrbmSzJQ/X6VXgsJ3g==" saltValue="l9/yYbZDz2t1M2Wuk6zKZ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1" zoomScale="60" zoomScaleNormal="60" zoomScaleSheetLayoutView="100" workbookViewId="0">
      <selection activeCell="K44" sqref="K44"/>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5.72</v>
      </c>
      <c r="G47" s="12">
        <v>7.01</v>
      </c>
      <c r="H47" s="12">
        <v>9.7799999999999994</v>
      </c>
      <c r="I47" s="12">
        <v>15.8</v>
      </c>
      <c r="J47" s="13">
        <v>16.77</v>
      </c>
    </row>
    <row r="48" spans="2:10" ht="57.75" customHeight="1" x14ac:dyDescent="0.2">
      <c r="B48" s="14"/>
      <c r="C48" s="1141" t="s">
        <v>4</v>
      </c>
      <c r="D48" s="1141"/>
      <c r="E48" s="1142"/>
      <c r="F48" s="15">
        <v>2.98</v>
      </c>
      <c r="G48" s="16">
        <v>2.96</v>
      </c>
      <c r="H48" s="16">
        <v>4.5199999999999996</v>
      </c>
      <c r="I48" s="16">
        <v>4.84</v>
      </c>
      <c r="J48" s="17">
        <v>5.56</v>
      </c>
    </row>
    <row r="49" spans="2:10" ht="57.75" customHeight="1" thickBot="1" x14ac:dyDescent="0.25">
      <c r="B49" s="18"/>
      <c r="C49" s="1143" t="s">
        <v>5</v>
      </c>
      <c r="D49" s="1143"/>
      <c r="E49" s="1144"/>
      <c r="F49" s="19">
        <v>3.79</v>
      </c>
      <c r="G49" s="20">
        <v>3.11</v>
      </c>
      <c r="H49" s="20">
        <v>4.1500000000000004</v>
      </c>
      <c r="I49" s="20">
        <v>6.28</v>
      </c>
      <c r="J49" s="21">
        <v>1.76</v>
      </c>
    </row>
    <row r="50" spans="2:10" ht="13.2" x14ac:dyDescent="0.2"/>
  </sheetData>
  <sheetProtection algorithmName="SHA-512" hashValue="udCiFrccqzjKfniyCTN58RTxMlaW/2FhNL3/W08NucyzejhQBXYHs16AR84HB8DsemScyMoQ0t3nhpd1e2cUnA==" saltValue="WODUyuqG4WLO1263QRx6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5"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島根県小野　祥寛</cp:lastModifiedBy>
  <cp:lastPrinted>2026-03-11T00:16:20Z</cp:lastPrinted>
  <dcterms:created xsi:type="dcterms:W3CDTF">2026-02-23T08:19:48Z</dcterms:created>
  <dcterms:modified xsi:type="dcterms:W3CDTF">2026-03-11T07:18:42Z</dcterms:modified>
  <cp:category/>
</cp:coreProperties>
</file>