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ad.pref.shimane.jp\地域振興部\市町村課\03財政グループ\財政グループ共通\01_財政一般\09_財政状況資料集（財政一覧表、比較分析表）\R7（R6決算）\01_3月公表分\04_打ち返し\02_市町村→県\11_川本町\"/>
    </mc:Choice>
  </mc:AlternateContent>
  <xr:revisionPtr revIDLastSave="0" documentId="13_ncr:1_{464CB5A3-A8FE-4741-9E52-E4111DB0A743}" xr6:coauthVersionLast="47" xr6:coauthVersionMax="47" xr10:uidLastSave="{00000000-0000-0000-0000-000000000000}"/>
  <bookViews>
    <workbookView xWindow="-108" yWindow="-108" windowWidth="23256" windowHeight="13176" tabRatio="885"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O35" i="10" l="1"/>
  <c r="AO34"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C35" i="10"/>
  <c r="CO34" i="10"/>
  <c r="BW34" i="10"/>
  <c r="BW35" i="10" s="1"/>
  <c r="BW36" i="10" s="1"/>
  <c r="BW37" i="10" s="1"/>
  <c r="BW38" i="10" s="1"/>
  <c r="BW39" i="10" s="1"/>
  <c r="BW40" i="10" s="1"/>
  <c r="BE34" i="10"/>
  <c r="C34" i="10"/>
  <c r="U34" i="10" s="1"/>
  <c r="U35"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<sst xmlns="http://schemas.openxmlformats.org/spreadsheetml/2006/main" count="1069" uniqueCount="556">
  <si>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</si>
  <si>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</si>
  <si>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</si>
  <si>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</si>
  <si>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</si>
  <si>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</si>
  <si>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</si>
  <si>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</si>
  <si>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</si>
  <si>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</si>
  <si>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</si>
  <si>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</si>
  <si>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</si>
  <si>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</si>
  <si>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</si>
  <si>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</si>
  <si>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</si>
  <si>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</si>
  <si>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</si>
  <si>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</si>
  <si>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</si>
  <si>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</si>
  <si>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</si>
  <si>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</si>
  <si>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</si>
  <si>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</si>
  <si>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</si>
  <si>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</si>
  <si>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</si>
  <si>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</si>
  <si>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</si>
  <si>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</si>
  <si>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</si>
  <si>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</si>
  <si>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</si>
  <si>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</si>
  <si>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</si>
  <si>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</si>
  <si>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</si>
  <si>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</si>
  <si>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</si>
  <si>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</si>
  <si>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</si>
  <si>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</si>
  <si>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</si>
  <si>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</si>
  <si>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</si>
  <si>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</si>
  <si>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</si>
  <si>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</si>
  <si>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</si>
  <si>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</si>
  <si>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</si>
  <si>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</si>
  <si>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</si>
  <si>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</si>
  <si>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</si>
  <si>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</si>
  <si>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</si>
  <si>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</si>
  <si>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</si>
  <si>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</si>
  <si>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</si>
  <si>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</si>
  <si>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</si>
  <si>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</si>
  <si>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</si>
  <si>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</si>
  <si>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</si>
  <si>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</si>
  <si>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</si>
  <si>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</si>
  <si>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</si>
  <si>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</si>
  <si>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</si>
  <si>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</si>
  <si>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</si>
  <si>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</si>
  <si>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</si>
  <si>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</si>
  <si>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</si>
  <si>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</si>
  <si>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</si>
  <si>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</si>
  <si>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</si>
  <si>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</si>
  <si>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</si>
  <si>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</si>
  <si>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</si>
  <si>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</si>
  <si>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</si>
  <si>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</si>
  <si>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</si>
  <si>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</si>
  <si>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川本町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</si>
  <si>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</si>
  <si>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</si>
  <si>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</si>
  <si>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</si>
  <si>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</si>
  <si>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</si>
  <si>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</si>
  <si>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</si>
  <si>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</si>
  <si>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</si>
  <si>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</si>
  <si>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</si>
  <si>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</si>
  <si>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</si>
  <si>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</si>
  <si>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</si>
  <si>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</si>
  <si>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</si>
  <si>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</si>
  <si>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</si>
  <si>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</si>
  <si>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</si>
  <si>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</si>
  <si>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</si>
  <si>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</si>
  <si>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</si>
  <si>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</si>
  <si>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</si>
  <si>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</si>
  <si>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</si>
  <si>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</si>
  <si>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</si>
  <si>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</si>
  <si>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</si>
  <si>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</si>
  <si>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</si>
  <si>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</si>
  <si>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</si>
  <si>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</si>
  <si>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</si>
  <si>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</si>
  <si>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</si>
  <si>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</si>
  <si>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</si>
  <si>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</si>
  <si>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</si>
  <si>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</si>
  <si>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</si>
  <si>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</si>
  <si>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-2.2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</si>
  <si>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</si>
  <si>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</si>
  <si>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</si>
  <si>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</si>
  <si>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</si>
  <si>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</si>
  <si>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</si>
  <si>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</si>
  <si>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</si>
  <si>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</si>
  <si>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</si>
  <si>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</si>
  <si>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</si>
  <si>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</si>
  <si>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</si>
  <si>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</si>
  <si>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</si>
  <si>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</si>
  <si>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</si>
  <si>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</si>
  <si>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</si>
  <si>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</si>
  <si>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</si>
  <si>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</si>
  <si>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</si>
  <si>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</si>
  <si>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</si>
  <si>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</si>
  <si>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</si>
  <si>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</si>
  <si>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</si>
  <si>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</si>
  <si>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</si>
  <si>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</si>
  <si>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</si>
  <si>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</si>
  <si>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</si>
  <si>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</si>
  <si>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</si>
  <si>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</si>
  <si>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</si>
  <si>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</si>
  <si>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</si>
  <si>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</si>
  <si>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</si>
  <si>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</si>
  <si>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</si>
  <si>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</si>
  <si>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</si>
  <si>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</si>
  <si>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</si>
  <si>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</si>
  <si>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</si>
  <si>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</si>
  <si>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</si>
  <si>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</si>
  <si>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</si>
  <si>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</si>
  <si>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島根県川本町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</si>
  <si>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</si>
  <si>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</si>
  <si>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</si>
  <si>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</si>
  <si>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</si>
  <si>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</si>
  <si>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</si>
  <si>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</si>
  <si>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</si>
  <si>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</si>
  <si>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</si>
  <si>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</si>
  <si>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</si>
  <si>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</si>
  <si>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</si>
  <si>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</si>
  <si>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</si>
  <si>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</si>
  <si>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</si>
  <si>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</si>
  <si>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</si>
  <si>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</si>
  <si>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</si>
  <si>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</si>
  <si>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</si>
  <si>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</si>
  <si>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</si>
  <si>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</si>
  <si>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</si>
  <si>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</si>
  <si>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</si>
  <si>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</si>
  <si>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</si>
  <si>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</si>
  <si>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</si>
  <si>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</si>
  <si>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</si>
  <si>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</si>
  <si>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</si>
  <si>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</si>
  <si>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</si>
  <si>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</si>
  <si>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</si>
  <si>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</si>
  <si>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</si>
  <si>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</si>
  <si>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</si>
  <si>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</si>
  <si>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</si>
  <si>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</si>
  <si>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</si>
  <si>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</si>
  <si>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</si>
  <si>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</si>
  <si>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</si>
  <si>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</si>
  <si>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</si>
  <si>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</si>
  <si>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</si>
  <si>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</si>
  <si>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</si>
  <si>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</si>
  <si>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</si>
  <si>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</si>
  <si>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</si>
  <si>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</si>
  <si>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</si>
  <si>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</si>
  <si>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</si>
  <si>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</si>
  <si>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</si>
  <si>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</si>
  <si>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</si>
  <si>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</si>
  <si>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</si>
  <si>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</si>
  <si>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</si>
  <si>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</si>
  <si>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</si>
  <si>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</si>
  <si>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</si>
  <si>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</si>
  <si>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</si>
  <si>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</si>
  <si>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</si>
  <si>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</si>
  <si>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</si>
  <si>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</si>
  <si>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</si>
  <si>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</si>
  <si>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</si>
  <si>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</si>
  <si>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</si>
  <si>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</si>
  <si>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</si>
  <si>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</si>
  <si>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</si>
  <si>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</si>
  <si>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</si>
  <si>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</si>
  <si>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</si>
  <si>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</si>
  <si>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</si>
  <si>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</si>
  <si>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</si>
  <si>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</si>
  <si>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</si>
  <si>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</si>
  <si>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</si>
  <si>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</si>
  <si>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</si>
  <si>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</si>
  <si>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</si>
  <si>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</si>
  <si>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</si>
  <si>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</si>
  <si>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</si>
  <si>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</si>
  <si>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</si>
  <si>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</si>
  <si>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</si>
  <si>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</si>
  <si>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</si>
  <si>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下水道</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</si>
  <si>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</si>
  <si>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</si>
  <si>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</si>
  <si>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</si>
  <si>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</si>
  <si>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</si>
  <si>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</si>
  <si>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</si>
  <si>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</si>
  <si>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</si>
  <si>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</si>
  <si>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</si>
  <si>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</si>
  <si>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</si>
  <si>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</si>
  <si>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</si>
  <si>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</si>
  <si>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</si>
  <si>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</si>
  <si>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</si>
  <si>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</si>
  <si>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</si>
  <si>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</si>
  <si>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</si>
  <si>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</si>
  <si>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</si>
  <si>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島根県川本町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</si>
  <si>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</si>
  <si>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</si>
  <si>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</si>
  <si>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</si>
  <si>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</si>
  <si>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</si>
  <si>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</si>
  <si>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</si>
  <si>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</si>
  <si>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</si>
  <si>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</si>
  <si>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</si>
  <si>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</si>
  <si>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</si>
  <si>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</si>
  <si>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</si>
  <si>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</si>
  <si>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</si>
  <si>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</si>
  <si>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</si>
  <si>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</si>
  <si>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</si>
  <si>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</si>
  <si>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</si>
  <si>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</si>
  <si>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</si>
  <si>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</si>
  <si>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</si>
  <si>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</si>
  <si>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</si>
  <si>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</si>
  <si>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</si>
  <si>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</si>
  <si>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</si>
  <si>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</si>
  <si>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簡易水道事業会計</t>
    <phoneticPr fontId="5"/>
  </si>
  <si>
    <t>法適用企業</t>
    <phoneticPr fontId="5"/>
  </si>
  <si>
    <t>農業集落排水処理事業会計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</si>
  <si>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</si>
  <si>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</si>
  <si>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</si>
  <si>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</si>
  <si>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</si>
  <si>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</si>
  <si>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</si>
  <si>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</si>
  <si>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</si>
  <si>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</si>
  <si>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</si>
  <si>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</si>
  <si>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</si>
  <si>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</si>
  <si>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</si>
  <si>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</si>
  <si>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</si>
  <si>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</si>
  <si>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</si>
  <si>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</si>
  <si>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</si>
  <si>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</si>
  <si>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</si>
  <si>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</si>
  <si>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</si>
  <si>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</si>
  <si>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</si>
  <si>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</si>
  <si>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</si>
  <si>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</si>
  <si>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</si>
  <si>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</si>
  <si>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</si>
  <si>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</si>
  <si>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</si>
  <si>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</si>
  <si>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</si>
  <si>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</si>
  <si>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</si>
  <si>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</si>
  <si>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</si>
  <si>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</si>
  <si>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</si>
  <si>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</si>
  <si>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</si>
  <si>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</si>
  <si>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</si>
  <si>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</si>
  <si>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</si>
  <si>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</si>
  <si>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</si>
  <si>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</si>
  <si>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</si>
  <si>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農業集落排水事業会計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</si>
  <si>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</si>
  <si>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</si>
  <si>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</si>
  <si>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</si>
  <si>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</si>
  <si>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</si>
  <si>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</si>
  <si>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</si>
  <si>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</si>
  <si>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</si>
  <si>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</si>
  <si>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</si>
  <si>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</si>
  <si>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</si>
  <si>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</si>
  <si>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</si>
  <si>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</si>
  <si>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</si>
  <si>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</si>
  <si>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</si>
  <si>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</si>
  <si>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</si>
  <si>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</si>
  <si>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</si>
  <si>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</si>
  <si>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</si>
  <si>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</si>
  <si>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</si>
  <si>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</si>
  <si>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</si>
  <si>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</si>
  <si>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</si>
  <si>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</si>
  <si>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</si>
  <si>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</si>
  <si>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</si>
  <si>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</si>
  <si>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</si>
  <si>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</si>
  <si>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</si>
  <si>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</si>
  <si>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</si>
  <si>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</si>
  <si>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</si>
  <si>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</si>
  <si>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</si>
  <si>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</si>
  <si>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</si>
  <si>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</si>
  <si>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</si>
  <si>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</si>
  <si>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</si>
  <si>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</si>
  <si>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</si>
  <si>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</si>
  <si>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</si>
  <si>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</si>
  <si>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</si>
  <si>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</si>
  <si>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</si>
  <si>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</si>
  <si>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</si>
  <si>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</si>
  <si>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</si>
  <si>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</si>
  <si>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</si>
  <si>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</si>
  <si>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</si>
  <si>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</si>
  <si>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</si>
  <si>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</si>
  <si>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</si>
  <si>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</si>
  <si>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</si>
  <si>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</si>
  <si>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</si>
  <si>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</si>
  <si>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</si>
  <si>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</si>
  <si>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</si>
  <si>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</si>
  <si>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</si>
  <si>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2.11</t>
  </si>
  <si>
    <t>一般会計</t>
  </si>
  <si>
    <t>簡易水道事業会計</t>
  </si>
  <si>
    <t>農業集落排水処理事業会計</t>
  </si>
  <si>
    <t>国民健康保険事業特別会計</t>
  </si>
  <si>
    <t>後期高齢者医療特別会計</t>
  </si>
  <si>
    <t>その他会計（赤字）</t>
  </si>
  <si>
    <t>その他会計（黒字）</t>
  </si>
  <si>
    <t>R02</t>
    <phoneticPr fontId="5"/>
  </si>
  <si>
    <t>R03</t>
    <phoneticPr fontId="5"/>
  </si>
  <si>
    <t>R04</t>
    <phoneticPr fontId="5"/>
  </si>
  <si>
    <t>R05</t>
    <phoneticPr fontId="5"/>
  </si>
  <si>
    <t>R06</t>
    <phoneticPr fontId="5"/>
  </si>
  <si>
    <t>公共施設等総合管理基金</t>
    <phoneticPr fontId="5"/>
  </si>
  <si>
    <t>定住促進基金</t>
    <phoneticPr fontId="5"/>
  </si>
  <si>
    <t>ふるさと創生積立金</t>
    <phoneticPr fontId="5"/>
  </si>
  <si>
    <t>ふるさと思いやり基金</t>
    <phoneticPr fontId="2"/>
  </si>
  <si>
    <t>森林環境整備基金</t>
    <phoneticPr fontId="5"/>
  </si>
  <si>
    <t>邑智郡総合事務組合（普通）</t>
    <rPh sb="0" eb="3">
      <t>オオチグン</t>
    </rPh>
    <rPh sb="3" eb="5">
      <t>ソウゴウ</t>
    </rPh>
    <rPh sb="5" eb="7">
      <t>ジム</t>
    </rPh>
    <rPh sb="7" eb="9">
      <t>クミアイ</t>
    </rPh>
    <rPh sb="10" eb="12">
      <t>フツウ</t>
    </rPh>
    <phoneticPr fontId="2"/>
  </si>
  <si>
    <t>邑智郡総合事務組合（介護）</t>
    <rPh sb="0" eb="3">
      <t>オオチグン</t>
    </rPh>
    <rPh sb="3" eb="5">
      <t>ソウゴウ</t>
    </rPh>
    <rPh sb="5" eb="7">
      <t>ジム</t>
    </rPh>
    <rPh sb="7" eb="9">
      <t>クミアイ</t>
    </rPh>
    <rPh sb="10" eb="12">
      <t>カイゴ</t>
    </rPh>
    <phoneticPr fontId="2"/>
  </si>
  <si>
    <t>邑智郡公立病院組合</t>
    <rPh sb="0" eb="3">
      <t>オオチグン</t>
    </rPh>
    <rPh sb="3" eb="5">
      <t>コウリツ</t>
    </rPh>
    <rPh sb="5" eb="7">
      <t>ビョウイン</t>
    </rPh>
    <rPh sb="7" eb="9">
      <t>クミアイ</t>
    </rPh>
    <phoneticPr fontId="2"/>
  </si>
  <si>
    <t>島根県市町村総合事務組合</t>
    <rPh sb="0" eb="3">
      <t>シマネケン</t>
    </rPh>
    <rPh sb="3" eb="6">
      <t>シチョウソン</t>
    </rPh>
    <rPh sb="6" eb="8">
      <t>ソウゴウ</t>
    </rPh>
    <rPh sb="8" eb="12">
      <t>ジムクミアイ</t>
    </rPh>
    <phoneticPr fontId="2"/>
  </si>
  <si>
    <t>島根県後期高齢者医療広域連合（普通）</t>
    <rPh sb="0" eb="3">
      <t>シマネケン</t>
    </rPh>
    <rPh sb="3" eb="5">
      <t>コウキ</t>
    </rPh>
    <rPh sb="5" eb="8">
      <t>コウレイシャ</t>
    </rPh>
    <rPh sb="8" eb="10">
      <t>イリョウ</t>
    </rPh>
    <rPh sb="10" eb="12">
      <t>コウイキ</t>
    </rPh>
    <rPh sb="12" eb="14">
      <t>レンゴウ</t>
    </rPh>
    <rPh sb="15" eb="17">
      <t>フツウ</t>
    </rPh>
    <phoneticPr fontId="2"/>
  </si>
  <si>
    <t>島根県後期高齢者医療広域連合（後期高齢）</t>
    <rPh sb="0" eb="3">
      <t>シマネケン</t>
    </rPh>
    <rPh sb="3" eb="5">
      <t>コウキ</t>
    </rPh>
    <rPh sb="5" eb="8">
      <t>コウレイシャ</t>
    </rPh>
    <rPh sb="8" eb="10">
      <t>イリョウ</t>
    </rPh>
    <rPh sb="10" eb="12">
      <t>コウイキ</t>
    </rPh>
    <rPh sb="12" eb="14">
      <t>レンゴウ</t>
    </rPh>
    <rPh sb="15" eb="19">
      <t>コウキコウレイ</t>
    </rPh>
    <phoneticPr fontId="2"/>
  </si>
  <si>
    <t>江津邑智消防組合</t>
    <rPh sb="0" eb="2">
      <t>ゴウツ</t>
    </rPh>
    <rPh sb="2" eb="8">
      <t>オオチショウボウクミアイ</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</si>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</sst>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D4AF-49B5-B7E9-9B8CD902744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312454</c:v>
                </c:pt>
                <c:pt idx="1">
                  <c:v>168923</c:v>
                </c:pt>
                <c:pt idx="2">
                  <c:v>230136</c:v>
                </c:pt>
                <c:pt idx="3">
                  <c:v>245576</c:v>
                </c:pt>
                <c:pt idx="4">
                  <c:v>317053</c:v>
                </c:pt>
              </c:numCache>
            </c:numRef>
          </c:val>
          <c:smooth val="0"/>
          <c:extLst>
            <c:ext xmlns:c16="http://schemas.microsoft.com/office/drawing/2014/chart" uri="{C3380CC4-5D6E-409C-BE32-E72D297353CC}">
              <c16:uniqueId val="{00000001-D4AF-49B5-B7E9-9B8CD902744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2.57</c:v>
                </c:pt>
                <c:pt idx="1">
                  <c:v>2.5099999999999998</c:v>
                </c:pt>
                <c:pt idx="2">
                  <c:v>3.27</c:v>
                </c:pt>
                <c:pt idx="3">
                  <c:v>4.01</c:v>
                </c:pt>
                <c:pt idx="4">
                  <c:v>2.4</c:v>
                </c:pt>
              </c:numCache>
            </c:numRef>
          </c:val>
          <c:extLst>
            <c:ext xmlns:c16="http://schemas.microsoft.com/office/drawing/2014/chart" uri="{C3380CC4-5D6E-409C-BE32-E72D297353CC}">
              <c16:uniqueId val="{00000000-D421-4DB6-B81E-0D519F830B1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27.27</c:v>
                </c:pt>
                <c:pt idx="1">
                  <c:v>24.95</c:v>
                </c:pt>
                <c:pt idx="2">
                  <c:v>24.95</c:v>
                </c:pt>
                <c:pt idx="3">
                  <c:v>25.02</c:v>
                </c:pt>
                <c:pt idx="4">
                  <c:v>23.31</c:v>
                </c:pt>
              </c:numCache>
            </c:numRef>
          </c:val>
          <c:extLst>
            <c:ext xmlns:c16="http://schemas.microsoft.com/office/drawing/2014/chart" uri="{C3380CC4-5D6E-409C-BE32-E72D297353CC}">
              <c16:uniqueId val="{00000001-D421-4DB6-B81E-0D519F830B1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1.06</c:v>
                </c:pt>
                <c:pt idx="1">
                  <c:v>0.26</c:v>
                </c:pt>
                <c:pt idx="2">
                  <c:v>0.86</c:v>
                </c:pt>
                <c:pt idx="3">
                  <c:v>0.84</c:v>
                </c:pt>
                <c:pt idx="4">
                  <c:v>-2.11</c:v>
                </c:pt>
              </c:numCache>
            </c:numRef>
          </c:val>
          <c:smooth val="0"/>
          <c:extLst>
            <c:ext xmlns:c16="http://schemas.microsoft.com/office/drawing/2014/chart" uri="{C3380CC4-5D6E-409C-BE32-E72D297353CC}">
              <c16:uniqueId val="{00000002-D421-4DB6-B81E-0D519F830B1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0.17</c:v>
                </c:pt>
                <c:pt idx="2">
                  <c:v>#N/A</c:v>
                </c:pt>
                <c:pt idx="3">
                  <c:v>0.02</c:v>
                </c:pt>
                <c:pt idx="4">
                  <c:v>#N/A</c:v>
                </c:pt>
                <c:pt idx="5">
                  <c:v>0.02</c:v>
                </c:pt>
                <c:pt idx="6">
                  <c:v>#N/A</c:v>
                </c:pt>
                <c:pt idx="7">
                  <c:v>1.66</c:v>
                </c:pt>
                <c:pt idx="8">
                  <c:v>0</c:v>
                </c:pt>
                <c:pt idx="9">
                  <c:v>0</c:v>
                </c:pt>
              </c:numCache>
            </c:numRef>
          </c:val>
          <c:extLst>
            <c:ext xmlns:c16="http://schemas.microsoft.com/office/drawing/2014/chart" uri="{C3380CC4-5D6E-409C-BE32-E72D297353CC}">
              <c16:uniqueId val="{00000000-A56F-44CF-9801-471F187E591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56F-44CF-9801-471F187E591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56F-44CF-9801-471F187E591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56F-44CF-9801-471F187E5914}"/>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56F-44CF-9801-471F187E5914}"/>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A56F-44CF-9801-471F187E5914}"/>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c:v>
                </c:pt>
                <c:pt idx="2">
                  <c:v>#N/A</c:v>
                </c:pt>
                <c:pt idx="3">
                  <c:v>0.03</c:v>
                </c:pt>
                <c:pt idx="4">
                  <c:v>#N/A</c:v>
                </c:pt>
                <c:pt idx="5">
                  <c:v>0.01</c:v>
                </c:pt>
                <c:pt idx="6">
                  <c:v>#N/A</c:v>
                </c:pt>
                <c:pt idx="7">
                  <c:v>0.01</c:v>
                </c:pt>
                <c:pt idx="8">
                  <c:v>#N/A</c:v>
                </c:pt>
                <c:pt idx="9">
                  <c:v>0.01</c:v>
                </c:pt>
              </c:numCache>
            </c:numRef>
          </c:val>
          <c:extLst>
            <c:ext xmlns:c16="http://schemas.microsoft.com/office/drawing/2014/chart" uri="{C3380CC4-5D6E-409C-BE32-E72D297353CC}">
              <c16:uniqueId val="{00000006-A56F-44CF-9801-471F187E5914}"/>
            </c:ext>
          </c:extLst>
        </c:ser>
        <c:ser>
          <c:idx val="7"/>
          <c:order val="7"/>
          <c:tx>
            <c:strRef>
              <c:f>データシート!$A$34</c:f>
              <c:strCache>
                <c:ptCount val="1"/>
                <c:pt idx="0">
                  <c:v>農業集落排水処理事業会計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0.32</c:v>
                </c:pt>
              </c:numCache>
            </c:numRef>
          </c:val>
          <c:extLst>
            <c:ext xmlns:c16="http://schemas.microsoft.com/office/drawing/2014/chart" uri="{C3380CC4-5D6E-409C-BE32-E72D297353CC}">
              <c16:uniqueId val="{00000007-A56F-44CF-9801-471F187E5914}"/>
            </c:ext>
          </c:extLst>
        </c:ser>
        <c:ser>
          <c:idx val="8"/>
          <c:order val="8"/>
          <c:tx>
            <c:strRef>
              <c:f>データシート!$A$35</c:f>
              <c:strCache>
                <c:ptCount val="1"/>
                <c:pt idx="0">
                  <c:v>簡易水道事業会計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0.63</c:v>
                </c:pt>
              </c:numCache>
            </c:numRef>
          </c:val>
          <c:extLst>
            <c:ext xmlns:c16="http://schemas.microsoft.com/office/drawing/2014/chart" uri="{C3380CC4-5D6E-409C-BE32-E72D297353CC}">
              <c16:uniqueId val="{00000008-A56F-44CF-9801-471F187E591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2.56</c:v>
                </c:pt>
                <c:pt idx="2">
                  <c:v>#N/A</c:v>
                </c:pt>
                <c:pt idx="3">
                  <c:v>2.5</c:v>
                </c:pt>
                <c:pt idx="4">
                  <c:v>#N/A</c:v>
                </c:pt>
                <c:pt idx="5">
                  <c:v>3.26</c:v>
                </c:pt>
                <c:pt idx="6">
                  <c:v>#N/A</c:v>
                </c:pt>
                <c:pt idx="7">
                  <c:v>4.01</c:v>
                </c:pt>
                <c:pt idx="8">
                  <c:v>#N/A</c:v>
                </c:pt>
                <c:pt idx="9">
                  <c:v>2.4</c:v>
                </c:pt>
              </c:numCache>
            </c:numRef>
          </c:val>
          <c:extLst>
            <c:ext xmlns:c16="http://schemas.microsoft.com/office/drawing/2014/chart" uri="{C3380CC4-5D6E-409C-BE32-E72D297353CC}">
              <c16:uniqueId val="{00000009-A56F-44CF-9801-471F187E591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410</c:v>
                </c:pt>
                <c:pt idx="5">
                  <c:v>431</c:v>
                </c:pt>
                <c:pt idx="8">
                  <c:v>479</c:v>
                </c:pt>
                <c:pt idx="11">
                  <c:v>483</c:v>
                </c:pt>
                <c:pt idx="14">
                  <c:v>494</c:v>
                </c:pt>
              </c:numCache>
            </c:numRef>
          </c:val>
          <c:extLst>
            <c:ext xmlns:c16="http://schemas.microsoft.com/office/drawing/2014/chart" uri="{C3380CC4-5D6E-409C-BE32-E72D297353CC}">
              <c16:uniqueId val="{00000000-E5A7-4EE8-B1DB-A9AF690DCDC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5A7-4EE8-B1DB-A9AF690DCDC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5</c:v>
                </c:pt>
                <c:pt idx="3">
                  <c:v>5</c:v>
                </c:pt>
                <c:pt idx="6">
                  <c:v>5</c:v>
                </c:pt>
                <c:pt idx="9">
                  <c:v>0</c:v>
                </c:pt>
                <c:pt idx="12">
                  <c:v>0</c:v>
                </c:pt>
              </c:numCache>
            </c:numRef>
          </c:val>
          <c:extLst>
            <c:ext xmlns:c16="http://schemas.microsoft.com/office/drawing/2014/chart" uri="{C3380CC4-5D6E-409C-BE32-E72D297353CC}">
              <c16:uniqueId val="{00000002-E5A7-4EE8-B1DB-A9AF690DCDC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25</c:v>
                </c:pt>
                <c:pt idx="3">
                  <c:v>14</c:v>
                </c:pt>
                <c:pt idx="6">
                  <c:v>10</c:v>
                </c:pt>
                <c:pt idx="9">
                  <c:v>8</c:v>
                </c:pt>
                <c:pt idx="12">
                  <c:v>8</c:v>
                </c:pt>
              </c:numCache>
            </c:numRef>
          </c:val>
          <c:extLst>
            <c:ext xmlns:c16="http://schemas.microsoft.com/office/drawing/2014/chart" uri="{C3380CC4-5D6E-409C-BE32-E72D297353CC}">
              <c16:uniqueId val="{00000003-E5A7-4EE8-B1DB-A9AF690DCDC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72</c:v>
                </c:pt>
                <c:pt idx="3">
                  <c:v>87</c:v>
                </c:pt>
                <c:pt idx="6">
                  <c:v>87</c:v>
                </c:pt>
                <c:pt idx="9">
                  <c:v>92</c:v>
                </c:pt>
                <c:pt idx="12">
                  <c:v>103</c:v>
                </c:pt>
              </c:numCache>
            </c:numRef>
          </c:val>
          <c:extLst>
            <c:ext xmlns:c16="http://schemas.microsoft.com/office/drawing/2014/chart" uri="{C3380CC4-5D6E-409C-BE32-E72D297353CC}">
              <c16:uniqueId val="{00000004-E5A7-4EE8-B1DB-A9AF690DCDC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5A7-4EE8-B1DB-A9AF690DCDC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5A7-4EE8-B1DB-A9AF690DCDC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485</c:v>
                </c:pt>
                <c:pt idx="3">
                  <c:v>486</c:v>
                </c:pt>
                <c:pt idx="6">
                  <c:v>540</c:v>
                </c:pt>
                <c:pt idx="9">
                  <c:v>555</c:v>
                </c:pt>
                <c:pt idx="12">
                  <c:v>560</c:v>
                </c:pt>
              </c:numCache>
            </c:numRef>
          </c:val>
          <c:extLst>
            <c:ext xmlns:c16="http://schemas.microsoft.com/office/drawing/2014/chart" uri="{C3380CC4-5D6E-409C-BE32-E72D297353CC}">
              <c16:uniqueId val="{00000007-E5A7-4EE8-B1DB-A9AF690DCDC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177</c:v>
                </c:pt>
                <c:pt idx="2">
                  <c:v>#N/A</c:v>
                </c:pt>
                <c:pt idx="3">
                  <c:v>#N/A</c:v>
                </c:pt>
                <c:pt idx="4">
                  <c:v>161</c:v>
                </c:pt>
                <c:pt idx="5">
                  <c:v>#N/A</c:v>
                </c:pt>
                <c:pt idx="6">
                  <c:v>#N/A</c:v>
                </c:pt>
                <c:pt idx="7">
                  <c:v>163</c:v>
                </c:pt>
                <c:pt idx="8">
                  <c:v>#N/A</c:v>
                </c:pt>
                <c:pt idx="9">
                  <c:v>#N/A</c:v>
                </c:pt>
                <c:pt idx="10">
                  <c:v>172</c:v>
                </c:pt>
                <c:pt idx="11">
                  <c:v>#N/A</c:v>
                </c:pt>
                <c:pt idx="12">
                  <c:v>#N/A</c:v>
                </c:pt>
                <c:pt idx="13">
                  <c:v>177</c:v>
                </c:pt>
                <c:pt idx="14">
                  <c:v>#N/A</c:v>
                </c:pt>
              </c:numCache>
            </c:numRef>
          </c:val>
          <c:smooth val="0"/>
          <c:extLst>
            <c:ext xmlns:c16="http://schemas.microsoft.com/office/drawing/2014/chart" uri="{C3380CC4-5D6E-409C-BE32-E72D297353CC}">
              <c16:uniqueId val="{00000008-E5A7-4EE8-B1DB-A9AF690DCDC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4363</c:v>
                </c:pt>
                <c:pt idx="5">
                  <c:v>4487</c:v>
                </c:pt>
                <c:pt idx="8">
                  <c:v>4552</c:v>
                </c:pt>
                <c:pt idx="11">
                  <c:v>4603</c:v>
                </c:pt>
                <c:pt idx="14">
                  <c:v>4722</c:v>
                </c:pt>
              </c:numCache>
            </c:numRef>
          </c:val>
          <c:extLst>
            <c:ext xmlns:c16="http://schemas.microsoft.com/office/drawing/2014/chart" uri="{C3380CC4-5D6E-409C-BE32-E72D297353CC}">
              <c16:uniqueId val="{00000000-0B67-4417-AD9C-18CBB9ABD53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8</c:v>
                </c:pt>
                <c:pt idx="8">
                  <c:v>7</c:v>
                </c:pt>
                <c:pt idx="11">
                  <c:v>6</c:v>
                </c:pt>
                <c:pt idx="14">
                  <c:v>5</c:v>
                </c:pt>
              </c:numCache>
            </c:numRef>
          </c:val>
          <c:extLst>
            <c:ext xmlns:c16="http://schemas.microsoft.com/office/drawing/2014/chart" uri="{C3380CC4-5D6E-409C-BE32-E72D297353CC}">
              <c16:uniqueId val="{00000001-0B67-4417-AD9C-18CBB9ABD53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2176</c:v>
                </c:pt>
                <c:pt idx="5">
                  <c:v>2350</c:v>
                </c:pt>
                <c:pt idx="8">
                  <c:v>2426</c:v>
                </c:pt>
                <c:pt idx="11">
                  <c:v>2389</c:v>
                </c:pt>
                <c:pt idx="14">
                  <c:v>2250</c:v>
                </c:pt>
              </c:numCache>
            </c:numRef>
          </c:val>
          <c:extLst>
            <c:ext xmlns:c16="http://schemas.microsoft.com/office/drawing/2014/chart" uri="{C3380CC4-5D6E-409C-BE32-E72D297353CC}">
              <c16:uniqueId val="{00000002-0B67-4417-AD9C-18CBB9ABD53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B67-4417-AD9C-18CBB9ABD53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B67-4417-AD9C-18CBB9ABD53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B67-4417-AD9C-18CBB9ABD53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634</c:v>
                </c:pt>
                <c:pt idx="3">
                  <c:v>641</c:v>
                </c:pt>
                <c:pt idx="6">
                  <c:v>646</c:v>
                </c:pt>
                <c:pt idx="9">
                  <c:v>612</c:v>
                </c:pt>
                <c:pt idx="12">
                  <c:v>617</c:v>
                </c:pt>
              </c:numCache>
            </c:numRef>
          </c:val>
          <c:extLst>
            <c:ext xmlns:c16="http://schemas.microsoft.com/office/drawing/2014/chart" uri="{C3380CC4-5D6E-409C-BE32-E72D297353CC}">
              <c16:uniqueId val="{00000006-0B67-4417-AD9C-18CBB9ABD53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79</c:v>
                </c:pt>
                <c:pt idx="3">
                  <c:v>80</c:v>
                </c:pt>
                <c:pt idx="6">
                  <c:v>85</c:v>
                </c:pt>
                <c:pt idx="9">
                  <c:v>87</c:v>
                </c:pt>
                <c:pt idx="12">
                  <c:v>101</c:v>
                </c:pt>
              </c:numCache>
            </c:numRef>
          </c:val>
          <c:extLst>
            <c:ext xmlns:c16="http://schemas.microsoft.com/office/drawing/2014/chart" uri="{C3380CC4-5D6E-409C-BE32-E72D297353CC}">
              <c16:uniqueId val="{00000007-0B67-4417-AD9C-18CBB9ABD53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937</c:v>
                </c:pt>
                <c:pt idx="3">
                  <c:v>902</c:v>
                </c:pt>
                <c:pt idx="6">
                  <c:v>856</c:v>
                </c:pt>
                <c:pt idx="9">
                  <c:v>794</c:v>
                </c:pt>
                <c:pt idx="12">
                  <c:v>771</c:v>
                </c:pt>
              </c:numCache>
            </c:numRef>
          </c:val>
          <c:extLst>
            <c:ext xmlns:c16="http://schemas.microsoft.com/office/drawing/2014/chart" uri="{C3380CC4-5D6E-409C-BE32-E72D297353CC}">
              <c16:uniqueId val="{00000008-0B67-4417-AD9C-18CBB9ABD53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12</c:v>
                </c:pt>
                <c:pt idx="3">
                  <c:v>10</c:v>
                </c:pt>
                <c:pt idx="6">
                  <c:v>0</c:v>
                </c:pt>
                <c:pt idx="9">
                  <c:v>0</c:v>
                </c:pt>
                <c:pt idx="12">
                  <c:v>0</c:v>
                </c:pt>
              </c:numCache>
            </c:numRef>
          </c:val>
          <c:extLst>
            <c:ext xmlns:c16="http://schemas.microsoft.com/office/drawing/2014/chart" uri="{C3380CC4-5D6E-409C-BE32-E72D297353CC}">
              <c16:uniqueId val="{00000009-0B67-4417-AD9C-18CBB9ABD53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5220</c:v>
                </c:pt>
                <c:pt idx="3">
                  <c:v>5483</c:v>
                </c:pt>
                <c:pt idx="6">
                  <c:v>5385</c:v>
                </c:pt>
                <c:pt idx="9">
                  <c:v>5362</c:v>
                </c:pt>
                <c:pt idx="12">
                  <c:v>5459</c:v>
                </c:pt>
              </c:numCache>
            </c:numRef>
          </c:val>
          <c:extLst>
            <c:ext xmlns:c16="http://schemas.microsoft.com/office/drawing/2014/chart" uri="{C3380CC4-5D6E-409C-BE32-E72D297353CC}">
              <c16:uniqueId val="{0000000A-0B67-4417-AD9C-18CBB9ABD53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342</c:v>
                </c:pt>
                <c:pt idx="2">
                  <c:v>#N/A</c:v>
                </c:pt>
                <c:pt idx="3">
                  <c:v>#N/A</c:v>
                </c:pt>
                <c:pt idx="4">
                  <c:v>272</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B67-4417-AD9C-18CBB9ABD53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619</c:v>
                </c:pt>
                <c:pt idx="1">
                  <c:v>621</c:v>
                </c:pt>
                <c:pt idx="2">
                  <c:v>604</c:v>
                </c:pt>
              </c:numCache>
            </c:numRef>
          </c:val>
          <c:extLst>
            <c:ext xmlns:c16="http://schemas.microsoft.com/office/drawing/2014/chart" uri="{C3380CC4-5D6E-409C-BE32-E72D297353CC}">
              <c16:uniqueId val="{00000000-64BE-4F9F-973A-74E6594DE4A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1110</c:v>
                </c:pt>
                <c:pt idx="1">
                  <c:v>1123</c:v>
                </c:pt>
                <c:pt idx="2">
                  <c:v>1039</c:v>
                </c:pt>
              </c:numCache>
            </c:numRef>
          </c:val>
          <c:extLst>
            <c:ext xmlns:c16="http://schemas.microsoft.com/office/drawing/2014/chart" uri="{C3380CC4-5D6E-409C-BE32-E72D297353CC}">
              <c16:uniqueId val="{00000001-64BE-4F9F-973A-74E6594DE4A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766</c:v>
                </c:pt>
                <c:pt idx="1">
                  <c:v>729</c:v>
                </c:pt>
                <c:pt idx="2">
                  <c:v>698</c:v>
                </c:pt>
              </c:numCache>
            </c:numRef>
          </c:val>
          <c:extLst>
            <c:ext xmlns:c16="http://schemas.microsoft.com/office/drawing/2014/chart" uri="{C3380CC4-5D6E-409C-BE32-E72D297353CC}">
              <c16:uniqueId val="{00000002-64BE-4F9F-973A-74E6594DE4A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島根県川本町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借入辺地</a:t>
          </a:r>
          <a:r>
            <a:rPr kumimoji="1" lang="ja-JP" altLang="ja-JP" sz="1100">
              <a:solidFill>
                <a:schemeClr val="dk1"/>
              </a:solidFill>
              <a:effectLst/>
              <a:latin typeface="+mn-lt"/>
              <a:ea typeface="+mn-ea"/>
              <a:cs typeface="+mn-cs"/>
            </a:rPr>
            <a:t>対策事業債（町道三原古市線道路開設事業</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）や令和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借入単独災害復旧事業債</a:t>
          </a:r>
          <a:r>
            <a:rPr kumimoji="1" lang="ja-JP" altLang="ja-JP" sz="1100">
              <a:solidFill>
                <a:schemeClr val="dk1"/>
              </a:solidFill>
              <a:effectLst/>
              <a:latin typeface="+mn-lt"/>
              <a:ea typeface="+mn-ea"/>
              <a:cs typeface="+mn-cs"/>
            </a:rPr>
            <a:t>等の元金償還が開始されたことに伴い、元金償還額が５百万円増加している。</a:t>
          </a:r>
          <a:endParaRPr lang="ja-JP" altLang="ja-JP" sz="1400">
            <a:effectLst/>
          </a:endParaRPr>
        </a:p>
        <a:p>
          <a:r>
            <a:rPr kumimoji="1" lang="ja-JP" altLang="ja-JP" sz="1100">
              <a:solidFill>
                <a:schemeClr val="dk1"/>
              </a:solidFill>
              <a:effectLst/>
              <a:latin typeface="+mn-lt"/>
              <a:ea typeface="+mn-ea"/>
              <a:cs typeface="+mn-cs"/>
            </a:rPr>
            <a:t>　近年実施している谷地区及び瀬尻・久料谷地区治水対策事業等の大規模事業の償還が開始されるとさらに増加する見込みである。</a:t>
          </a:r>
          <a:endParaRPr lang="ja-JP" altLang="ja-JP" sz="1400">
            <a:effectLst/>
          </a:endParaRPr>
        </a:p>
        <a:p>
          <a:r>
            <a:rPr kumimoji="1" lang="ja-JP" altLang="ja-JP" sz="1100">
              <a:solidFill>
                <a:schemeClr val="dk1"/>
              </a:solidFill>
              <a:effectLst/>
              <a:latin typeface="+mn-lt"/>
              <a:ea typeface="+mn-ea"/>
              <a:cs typeface="+mn-cs"/>
            </a:rPr>
            <a:t>　また、地方債を交付税措置率の高い過疎対策事業債や辺地対策事業債などに限定しているため、算入公債費等も令和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年度において</a:t>
          </a:r>
          <a:r>
            <a:rPr kumimoji="1" lang="ja-JP" altLang="en-US" sz="1100">
              <a:solidFill>
                <a:schemeClr val="dk1"/>
              </a:solidFill>
              <a:effectLst/>
              <a:latin typeface="+mn-lt"/>
              <a:ea typeface="+mn-ea"/>
              <a:cs typeface="+mn-cs"/>
            </a:rPr>
            <a:t>１１</a:t>
          </a:r>
          <a:r>
            <a:rPr kumimoji="1" lang="ja-JP" altLang="ja-JP" sz="1100">
              <a:solidFill>
                <a:schemeClr val="dk1"/>
              </a:solidFill>
              <a:effectLst/>
              <a:latin typeface="+mn-lt"/>
              <a:ea typeface="+mn-ea"/>
              <a:cs typeface="+mn-cs"/>
            </a:rPr>
            <a:t>百万円増加している。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満期一括償還地方債の財源としての積立は行っていない。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島根県川本町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地方債の現在高は新規借入が償還額を下回るよう町債の借入を抑制して</a:t>
          </a:r>
          <a:r>
            <a:rPr kumimoji="1" lang="ja-JP" altLang="en-US" sz="1100">
              <a:solidFill>
                <a:schemeClr val="dk1"/>
              </a:solidFill>
              <a:effectLst/>
              <a:latin typeface="+mn-lt"/>
              <a:ea typeface="+mn-ea"/>
              <a:cs typeface="+mn-cs"/>
            </a:rPr>
            <a:t>きたが</a:t>
          </a:r>
          <a:r>
            <a:rPr kumimoji="1" lang="ja-JP" altLang="ja-JP" sz="1100">
              <a:solidFill>
                <a:schemeClr val="dk1"/>
              </a:solidFill>
              <a:effectLst/>
              <a:latin typeface="+mn-lt"/>
              <a:ea typeface="+mn-ea"/>
              <a:cs typeface="+mn-cs"/>
            </a:rPr>
            <a:t>、大規模事業等の実施により新たな借入</a:t>
          </a:r>
          <a:r>
            <a:rPr kumimoji="1" lang="ja-JP" altLang="en-US" sz="1100">
              <a:solidFill>
                <a:schemeClr val="dk1"/>
              </a:solidFill>
              <a:effectLst/>
              <a:latin typeface="+mn-lt"/>
              <a:ea typeface="+mn-ea"/>
              <a:cs typeface="+mn-cs"/>
            </a:rPr>
            <a:t>が償還額を上回り</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年度においては、前年度比</a:t>
          </a:r>
          <a:r>
            <a:rPr kumimoji="1" lang="ja-JP" altLang="en-US" sz="1100">
              <a:solidFill>
                <a:schemeClr val="dk1"/>
              </a:solidFill>
              <a:effectLst/>
              <a:latin typeface="+mn-lt"/>
              <a:ea typeface="+mn-ea"/>
              <a:cs typeface="+mn-cs"/>
            </a:rPr>
            <a:t>９７</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の５，</a:t>
          </a:r>
          <a:r>
            <a:rPr kumimoji="1" lang="ja-JP" altLang="en-US" sz="1100">
              <a:solidFill>
                <a:schemeClr val="dk1"/>
              </a:solidFill>
              <a:effectLst/>
              <a:latin typeface="+mn-lt"/>
              <a:ea typeface="+mn-ea"/>
              <a:cs typeface="+mn-cs"/>
            </a:rPr>
            <a:t>４５９</a:t>
          </a:r>
          <a:r>
            <a:rPr kumimoji="1" lang="ja-JP" altLang="ja-JP" sz="1100">
              <a:solidFill>
                <a:schemeClr val="dk1"/>
              </a:solidFill>
              <a:effectLst/>
              <a:latin typeface="+mn-lt"/>
              <a:ea typeface="+mn-ea"/>
              <a:cs typeface="+mn-cs"/>
            </a:rPr>
            <a:t>百万円となった。令和</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年度以降は谷地区治水事業が本格化しておりさらに増加することが見込まれ、将来負担比率の数値の悪化が懸念される。</a:t>
          </a:r>
          <a:endParaRPr lang="ja-JP" altLang="ja-JP" sz="1400">
            <a:effectLst/>
          </a:endParaRPr>
        </a:p>
        <a:p>
          <a:r>
            <a:rPr kumimoji="1" lang="ja-JP" altLang="ja-JP" sz="1100">
              <a:solidFill>
                <a:schemeClr val="dk1"/>
              </a:solidFill>
              <a:effectLst/>
              <a:latin typeface="+mn-lt"/>
              <a:ea typeface="+mn-ea"/>
              <a:cs typeface="+mn-cs"/>
            </a:rPr>
            <a:t>　一方で地方債を交付税措置率の高い過疎対策事業債や辺地対策事業債などに限定しているため、基準財政需要額算入見込額も令和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年度において</a:t>
          </a:r>
          <a:r>
            <a:rPr kumimoji="1" lang="ja-JP" altLang="en-US" sz="1100">
              <a:solidFill>
                <a:schemeClr val="dk1"/>
              </a:solidFill>
              <a:effectLst/>
              <a:latin typeface="+mn-lt"/>
              <a:ea typeface="+mn-ea"/>
              <a:cs typeface="+mn-cs"/>
            </a:rPr>
            <a:t>１１９</a:t>
          </a:r>
          <a:r>
            <a:rPr kumimoji="1" lang="ja-JP" altLang="ja-JP" sz="1100">
              <a:solidFill>
                <a:schemeClr val="dk1"/>
              </a:solidFill>
              <a:effectLst/>
              <a:latin typeface="+mn-lt"/>
              <a:ea typeface="+mn-ea"/>
              <a:cs typeface="+mn-cs"/>
            </a:rPr>
            <a:t>百万円増加している。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島根県川本町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・令和６年度末の基金残高は、前年度比△１３３百万円の２，３４１百万円となっている。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・これは、公債費の増加に対応するため減債基金の取崩を行ったこと等により、基金全体の取崩額が２１９百万円となったことが主な要因である。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・近年多発する災害や、将来見込まれる公債費の増、本町における喫緊の課題である公共施設の老朽化対策等、今後の財政需要の増大にも適切に対応していけるよう、一定額の基金残高を確保していく。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・公共施設等総合管理基金：公共施設の維持管理（改修・除却・長寿命化等）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・ふるさと創生積立金　　：自ら考え自ら実践する地域づくり事業の推進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・ふるさと思いやり基金　：ふるさと川本町の再生のため寄附金を活用した個性豊かな活力ある安全・安心のまちづくり事業を推進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・定住促進基金　　　　　：若年層を中心とした人材育成や定住促進に資する事業資金に充てる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・森林環境整備基金　　　：林業の成長産業化と森林資源の適切な管理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・公共施設等総合管理基金：公共施設の更新や改修の実施により、前年度比△１９百万円の５６１百万円となった。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・ふるさと思いやり基金　：ふるさと納税収入の増加により、前年度比＋１百万円の４１百万円となった。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・その他特定目的基金全体：公共施設等の老朽化対策や多額の負担が見込まれる特定の財政支出に備えるため、一定額を確保していく。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・令和６年度末の基金残高は、前年度比△１７百万円の６０４百万円となった。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・これは、運用益収入の積立を行ったものの、財源不足に伴うため取崩を行なったことが要因である。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格化する治水事業や建設に向けた準備が進められている小中学校建設事業といった大規模事業がにより今後数年間は基金の取崩が発生する見込みではあるが、大規模な災害の発生等、不測の事態に備え現在の基金残高を維持していくためにも、予算編成段階で地方債発行の抑制や経常経費の削減等による収支改善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・令和６年度末の基金残高は、前年度比△８４百万円の１，０３９百万円となった。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・これは、公債費の増加による財源不足を補うため取崩を行ったことが要因である。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・近年実施した、谷地区治水対策事業や瀬尻・久料谷地区治水対策事業 等の大規模な普通建設事業の財源として借入を行った地方債の元金償還が開始となることで、今後もさらに公債費が増加していく。予算編成段階で地方債発行の抑制や経常経費の削減等による収支改善を図りつつ、減債基金を有効に活用し公債費による負担の平準化に取り組む。</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島根県川本町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2,982
2,940
106.43
5,160,903
5,070,711
62,300
2,591,223
5,458,875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人口減少や全国平均を上回る高齢化率（令和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年度末４</a:t>
          </a:r>
          <a:r>
            <a:rPr kumimoji="1" lang="ja-JP" altLang="en-US" sz="1100">
              <a:solidFill>
                <a:schemeClr val="dk1"/>
              </a:solidFill>
              <a:effectLst/>
              <a:latin typeface="+mn-lt"/>
              <a:ea typeface="+mn-ea"/>
              <a:cs typeface="+mn-cs"/>
            </a:rPr>
            <a:t>５．１</a:t>
          </a:r>
          <a:r>
            <a:rPr kumimoji="1" lang="ja-JP" altLang="ja-JP" sz="1100">
              <a:solidFill>
                <a:schemeClr val="dk1"/>
              </a:solidFill>
              <a:effectLst/>
              <a:latin typeface="+mn-lt"/>
              <a:ea typeface="+mn-ea"/>
              <a:cs typeface="+mn-cs"/>
            </a:rPr>
            <a:t>％）に加え、景気の低迷による町民税の減収や農業生産の停滞等により、０．１５と類似団体平均を下回っている。</a:t>
          </a:r>
          <a:endParaRPr lang="ja-JP" altLang="ja-JP" sz="1400">
            <a:effectLst/>
          </a:endParaRPr>
        </a:p>
        <a:p>
          <a:r>
            <a:rPr kumimoji="1" lang="ja-JP" altLang="ja-JP" sz="1100">
              <a:solidFill>
                <a:schemeClr val="dk1"/>
              </a:solidFill>
              <a:effectLst/>
              <a:latin typeface="+mn-lt"/>
              <a:ea typeface="+mn-ea"/>
              <a:cs typeface="+mn-cs"/>
            </a:rPr>
            <a:t>　今後は、地場産業等の育成と定住人口の拡大による、地域の活力づくりが急務であり、歳入確保を図り財政基盤の強化に努める。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20320</xdr:rowOff>
    </xdr:from>
    <xdr:to>
      <xdr:col>23</xdr:col>
      <xdr:colOff>133350</xdr:colOff>
      <xdr:row>44</xdr:row>
      <xdr:rowOff>20320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64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10668</xdr:rowOff>
    </xdr:from>
    <xdr:to>
      <xdr:col>19</xdr:col>
      <xdr:colOff>133350</xdr:colOff>
      <xdr:row>44</xdr:row>
      <xdr:rowOff>20320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5446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10668</xdr:rowOff>
    </xdr:from>
    <xdr:to>
      <xdr:col>15</xdr:col>
      <xdr:colOff>82550</xdr:colOff>
      <xdr:row>44</xdr:row>
      <xdr:rowOff>10668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54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10668</xdr:rowOff>
    </xdr:from>
    <xdr:to>
      <xdr:col>11</xdr:col>
      <xdr:colOff>31750</xdr:colOff>
      <xdr:row>44</xdr:row>
      <xdr:rowOff>10668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554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140970</xdr:rowOff>
    </xdr:from>
    <xdr:to>
      <xdr:col>23</xdr:col>
      <xdr:colOff>184150</xdr:colOff>
      <xdr:row>44</xdr:row>
      <xdr:rowOff>71120</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42435</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1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140970</xdr:rowOff>
    </xdr:from>
    <xdr:to>
      <xdr:col>19</xdr:col>
      <xdr:colOff>184150</xdr:colOff>
      <xdr:row>44</xdr:row>
      <xdr:rowOff>71120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55897</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59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131318</xdr:rowOff>
    </xdr:from>
    <xdr:to>
      <xdr:col>15</xdr:col>
      <xdr:colOff>133350</xdr:colOff>
      <xdr:row>44</xdr:row>
      <xdr:rowOff>61468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46245</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131318</xdr:rowOff>
    </xdr:from>
    <xdr:to>
      <xdr:col>11</xdr:col>
      <xdr:colOff>82550</xdr:colOff>
      <xdr:row>44</xdr:row>
      <xdr:rowOff>61468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46245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131318</xdr:rowOff>
    </xdr:from>
    <xdr:to>
      <xdr:col>7</xdr:col>
      <xdr:colOff>31750</xdr:colOff>
      <xdr:row>44</xdr:row>
      <xdr:rowOff>61468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46245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経常収支比率は、対前年度比</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．４ポイント増となった。これは、</a:t>
          </a:r>
          <a:r>
            <a:rPr kumimoji="1" lang="ja-JP" altLang="en-US" sz="1100">
              <a:solidFill>
                <a:schemeClr val="dk1"/>
              </a:solidFill>
              <a:effectLst/>
              <a:latin typeface="+mn-lt"/>
              <a:ea typeface="+mn-ea"/>
              <a:cs typeface="+mn-cs"/>
            </a:rPr>
            <a:t>分母となる経常一般財源収入が普通交付税の増等により１０４百万円の増となったものの、分子となる経常一般財源支出が、邑智郡総合事務組合負担金をはじめとした補助費の１億０４百万円増、給与改定等による人件費の５９百万円増など全体的に前年度を上回ったため</a:t>
          </a:r>
          <a:r>
            <a:rPr kumimoji="1" lang="ja-JP" altLang="ja-JP" sz="1100">
              <a:solidFill>
                <a:schemeClr val="dk1"/>
              </a:solidFill>
              <a:effectLst/>
              <a:latin typeface="+mn-lt"/>
              <a:ea typeface="+mn-ea"/>
              <a:cs typeface="+mn-cs"/>
            </a:rPr>
            <a:t>、経常収支比率を増加させた。</a:t>
          </a:r>
          <a:endParaRPr lang="ja-JP" altLang="ja-JP" sz="1400">
            <a:effectLst/>
          </a:endParaRPr>
        </a:p>
        <a:p>
          <a:r>
            <a:rPr kumimoji="1" lang="ja-JP" altLang="ja-JP" sz="1100">
              <a:solidFill>
                <a:schemeClr val="dk1"/>
              </a:solidFill>
              <a:effectLst/>
              <a:latin typeface="+mn-lt"/>
              <a:ea typeface="+mn-ea"/>
              <a:cs typeface="+mn-cs"/>
            </a:rPr>
            <a:t>　依然として類似団体内の平均値よりも悪い数値であるため、施設の管理経費の抑制、スクラップによる事務の見直し、定数管理による人件費の抑制などによる経常経費の抑制に努める。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67521</xdr:rowOff>
    </xdr:from>
    <xdr:to>
      <xdr:col>23</xdr:col>
      <xdr:colOff>133350</xdr:colOff>
      <xdr:row>64</xdr:row>
      <xdr:rowOff>95673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1040321"/>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86059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15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90170</xdr:rowOff>
    </xdr:from>
    <xdr:to>
      <xdr:col>19</xdr:col>
      <xdr:colOff>133350</xdr:colOff>
      <xdr:row>64</xdr:row>
      <xdr:rowOff>67521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891520"/>
          <a:ext cx="889000" cy="14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80116</xdr:rowOff>
    </xdr:from>
    <xdr:to>
      <xdr:col>15</xdr:col>
      <xdr:colOff>82550</xdr:colOff>
      <xdr:row>63</xdr:row>
      <xdr:rowOff>90170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881466"/>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112941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5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80116</xdr:rowOff>
    </xdr:from>
    <xdr:to>
      <xdr:col>11</xdr:col>
      <xdr:colOff>31750</xdr:colOff>
      <xdr:row>63</xdr:row>
      <xdr:rowOff>162560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881466"/>
          <a:ext cx="889000" cy="82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48595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44873</xdr:rowOff>
    </xdr:from>
    <xdr:to>
      <xdr:col>23</xdr:col>
      <xdr:colOff>184150</xdr:colOff>
      <xdr:row>64</xdr:row>
      <xdr:rowOff>146473</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16950</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989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16721</xdr:rowOff>
    </xdr:from>
    <xdr:to>
      <xdr:col>19</xdr:col>
      <xdr:colOff>184150</xdr:colOff>
      <xdr:row>64</xdr:row>
      <xdr:rowOff>118321</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98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103098</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075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39370</xdr:rowOff>
    </xdr:from>
    <xdr:to>
      <xdr:col>15</xdr:col>
      <xdr:colOff>133350</xdr:colOff>
      <xdr:row>63</xdr:row>
      <xdr:rowOff>140970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125747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29316</xdr:rowOff>
    </xdr:from>
    <xdr:to>
      <xdr:col>11</xdr:col>
      <xdr:colOff>82550</xdr:colOff>
      <xdr:row>63</xdr:row>
      <xdr:rowOff>130916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83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115693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91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26687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[477,669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類似団体と比較して人件費・物件費の決算額が低くなっている要因として、ごみ処理業務や消防業務を一部事務組合で行っていることがあげられる。</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年度決算では人件費・物件費</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各</a:t>
          </a:r>
          <a:r>
            <a:rPr kumimoji="1" lang="ja-JP" altLang="ja-JP" sz="1100">
              <a:solidFill>
                <a:schemeClr val="dk1"/>
              </a:solidFill>
              <a:effectLst/>
              <a:latin typeface="+mn-lt"/>
              <a:ea typeface="+mn-ea"/>
              <a:cs typeface="+mn-cs"/>
            </a:rPr>
            <a:t>区分</a:t>
          </a:r>
          <a:r>
            <a:rPr kumimoji="1" lang="ja-JP" altLang="en-US" sz="1100">
              <a:solidFill>
                <a:schemeClr val="dk1"/>
              </a:solidFill>
              <a:effectLst/>
              <a:latin typeface="+mn-lt"/>
              <a:ea typeface="+mn-ea"/>
              <a:cs typeface="+mn-cs"/>
            </a:rPr>
            <a:t>増加し、</a:t>
          </a:r>
          <a:r>
            <a:rPr kumimoji="1" lang="ja-JP" altLang="ja-JP" sz="1100">
              <a:solidFill>
                <a:schemeClr val="dk1"/>
              </a:solidFill>
              <a:effectLst/>
              <a:latin typeface="+mn-lt"/>
              <a:ea typeface="+mn-ea"/>
              <a:cs typeface="+mn-cs"/>
            </a:rPr>
            <a:t>対前年度比</a:t>
          </a:r>
          <a:r>
            <a:rPr kumimoji="1" lang="ja-JP" altLang="en-US" sz="1100">
              <a:solidFill>
                <a:schemeClr val="dk1"/>
              </a:solidFill>
              <a:effectLst/>
              <a:latin typeface="+mn-lt"/>
              <a:ea typeface="+mn-ea"/>
              <a:cs typeface="+mn-cs"/>
            </a:rPr>
            <a:t>４１，６１５</a:t>
          </a:r>
          <a:r>
            <a:rPr kumimoji="1" lang="ja-JP" altLang="ja-JP" sz="1100">
              <a:solidFill>
                <a:schemeClr val="dk1"/>
              </a:solidFill>
              <a:effectLst/>
              <a:latin typeface="+mn-lt"/>
              <a:ea typeface="+mn-ea"/>
              <a:cs typeface="+mn-cs"/>
            </a:rPr>
            <a:t>円増となって</a:t>
          </a:r>
          <a:r>
            <a:rPr kumimoji="1" lang="ja-JP" altLang="en-US" sz="1100">
              <a:solidFill>
                <a:schemeClr val="dk1"/>
              </a:solidFill>
              <a:effectLst/>
              <a:latin typeface="+mn-lt"/>
              <a:ea typeface="+mn-ea"/>
              <a:cs typeface="+mn-cs"/>
            </a:rPr>
            <a:t>いる。人件費については人事院勧告に伴い給与改定を行ったことにより増加した</a:t>
          </a:r>
          <a:r>
            <a:rPr kumimoji="1" lang="ja-JP" altLang="ja-JP" sz="1100">
              <a:solidFill>
                <a:schemeClr val="dk1"/>
              </a:solidFill>
              <a:effectLst/>
              <a:latin typeface="+mn-lt"/>
              <a:ea typeface="+mn-ea"/>
              <a:cs typeface="+mn-cs"/>
            </a:rPr>
            <a:t>。物件費</a:t>
          </a:r>
          <a:r>
            <a:rPr kumimoji="1" lang="ja-JP" altLang="en-US" sz="1100">
              <a:solidFill>
                <a:schemeClr val="dk1"/>
              </a:solidFill>
              <a:effectLst/>
              <a:latin typeface="+mn-lt"/>
              <a:ea typeface="+mn-ea"/>
              <a:cs typeface="+mn-cs"/>
            </a:rPr>
            <a:t>・維持補修費</a:t>
          </a:r>
          <a:r>
            <a:rPr kumimoji="1" lang="ja-JP" altLang="ja-JP" sz="1100">
              <a:solidFill>
                <a:schemeClr val="dk1"/>
              </a:solidFill>
              <a:effectLst/>
              <a:latin typeface="+mn-lt"/>
              <a:ea typeface="+mn-ea"/>
              <a:cs typeface="+mn-cs"/>
            </a:rPr>
            <a:t>については</a:t>
          </a:r>
          <a:r>
            <a:rPr kumimoji="1" lang="ja-JP" altLang="en-US" sz="1100">
              <a:solidFill>
                <a:schemeClr val="dk1"/>
              </a:solidFill>
              <a:effectLst/>
              <a:latin typeface="+mn-lt"/>
              <a:ea typeface="+mn-ea"/>
              <a:cs typeface="+mn-cs"/>
            </a:rPr>
            <a:t>公共施設の老朽化等に伴い増加となった。今後も</a:t>
          </a:r>
          <a:r>
            <a:rPr kumimoji="1" lang="ja-JP" altLang="ja-JP" sz="1100">
              <a:solidFill>
                <a:schemeClr val="dk1"/>
              </a:solidFill>
              <a:effectLst/>
              <a:latin typeface="+mn-lt"/>
              <a:ea typeface="+mn-ea"/>
              <a:cs typeface="+mn-cs"/>
            </a:rPr>
            <a:t>施設管理に係る物件費等の増加が懸念されるため、積極的な施設の長寿命化や除却等による保有施設の削減を図っていく必要がある。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88584</xdr:rowOff>
    </xdr:from>
    <xdr:to>
      <xdr:col>23</xdr:col>
      <xdr:colOff>133350</xdr:colOff>
      <xdr:row>81</xdr:row>
      <xdr:rowOff>105319</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3976034"/>
          <a:ext cx="838200" cy="1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94575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982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83407</xdr:rowOff>
    </xdr:from>
    <xdr:to>
      <xdr:col>19</xdr:col>
      <xdr:colOff>133350</xdr:colOff>
      <xdr:row>81</xdr:row>
      <xdr:rowOff>88584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3970857"/>
          <a:ext cx="889000" cy="5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15454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7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72535</xdr:rowOff>
    </xdr:from>
    <xdr:to>
      <xdr:col>15</xdr:col>
      <xdr:colOff>82550</xdr:colOff>
      <xdr:row>81</xdr:row>
      <xdr:rowOff>83407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59985"/>
          <a:ext cx="889000" cy="10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59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72535</xdr:rowOff>
    </xdr:from>
    <xdr:to>
      <xdr:col>11</xdr:col>
      <xdr:colOff>31750</xdr:colOff>
      <xdr:row>81</xdr:row>
      <xdr:rowOff>77163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3959985"/>
          <a:ext cx="889000" cy="4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152001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3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156069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54519</xdr:rowOff>
    </xdr:from>
    <xdr:to>
      <xdr:col>23</xdr:col>
      <xdr:colOff>184150</xdr:colOff>
      <xdr:row>81</xdr:row>
      <xdr:rowOff>156119</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394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147246</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6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37784</xdr:rowOff>
    </xdr:from>
    <xdr:to>
      <xdr:col>19</xdr:col>
      <xdr:colOff>184150</xdr:colOff>
      <xdr:row>81</xdr:row>
      <xdr:rowOff>139384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2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149561</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694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32607</xdr:rowOff>
    </xdr:from>
    <xdr:to>
      <xdr:col>15</xdr:col>
      <xdr:colOff>133350</xdr:colOff>
      <xdr:row>81</xdr:row>
      <xdr:rowOff>134207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2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144384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68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21735</xdr:rowOff>
    </xdr:from>
    <xdr:to>
      <xdr:col>11</xdr:col>
      <xdr:colOff>82550</xdr:colOff>
      <xdr:row>81</xdr:row>
      <xdr:rowOff>123335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0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133512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7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26363</xdr:rowOff>
    </xdr:from>
    <xdr:to>
      <xdr:col>7</xdr:col>
      <xdr:colOff>31750</xdr:colOff>
      <xdr:row>81</xdr:row>
      <xdr:rowOff>127963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1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138140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8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定員適正化計画に基づく定員管理の適正化により人件費の抑制を図っているが、類似団体と比較するととても低い水準となっていることがわかる。これは職員の年齢別構成バランスにかたよりがあることが主な要因であ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129223</xdr:rowOff>
    </xdr:from>
    <xdr:to>
      <xdr:col>81</xdr:col>
      <xdr:colOff>44450</xdr:colOff>
      <xdr:row>87</xdr:row>
      <xdr:rowOff>135255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6179800" y="15045373"/>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111125</xdr:rowOff>
    </xdr:from>
    <xdr:to>
      <xdr:col>77</xdr:col>
      <xdr:colOff>44450</xdr:colOff>
      <xdr:row>87</xdr:row>
      <xdr:rowOff>135255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90800" y="1502727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111125</xdr:rowOff>
    </xdr:from>
    <xdr:to>
      <xdr:col>72</xdr:col>
      <xdr:colOff>203200</xdr:colOff>
      <xdr:row>87</xdr:row>
      <xdr:rowOff>123189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4401800" y="15027275"/>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68898</xdr:rowOff>
    </xdr:from>
    <xdr:to>
      <xdr:col>68</xdr:col>
      <xdr:colOff>152400</xdr:colOff>
      <xdr:row>87</xdr:row>
      <xdr:rowOff>123189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4985048"/>
          <a:ext cx="889000" cy="5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144479</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78423</xdr:rowOff>
    </xdr:from>
    <xdr:to>
      <xdr:col>81</xdr:col>
      <xdr:colOff>95250</xdr:colOff>
      <xdr:row>88</xdr:row>
      <xdr:rowOff>8573</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99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50500</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966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84455</xdr:rowOff>
    </xdr:from>
    <xdr:to>
      <xdr:col>77</xdr:col>
      <xdr:colOff>95250</xdr:colOff>
      <xdr:row>88</xdr:row>
      <xdr:rowOff>14605</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500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170832</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5086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60325</xdr:rowOff>
    </xdr:from>
    <xdr:to>
      <xdr:col>73</xdr:col>
      <xdr:colOff>44450</xdr:colOff>
      <xdr:row>87</xdr:row>
      <xdr:rowOff>161925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146702</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72389</xdr:rowOff>
    </xdr:from>
    <xdr:to>
      <xdr:col>68</xdr:col>
      <xdr:colOff>203200</xdr:colOff>
      <xdr:row>88</xdr:row>
      <xdr:rowOff>2539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158766</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507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18098</xdr:rowOff>
    </xdr:from>
    <xdr:to>
      <xdr:col>64</xdr:col>
      <xdr:colOff>152400</xdr:colOff>
      <xdr:row>87</xdr:row>
      <xdr:rowOff>119698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93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104475</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502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人口千人あたり職員数は０．</a:t>
          </a:r>
          <a:r>
            <a:rPr kumimoji="1" lang="ja-JP" altLang="en-US" sz="1100">
              <a:solidFill>
                <a:schemeClr val="dk1"/>
              </a:solidFill>
              <a:effectLst/>
              <a:latin typeface="+mn-lt"/>
              <a:ea typeface="+mn-ea"/>
              <a:cs typeface="+mn-cs"/>
            </a:rPr>
            <a:t>６７</a:t>
          </a:r>
          <a:r>
            <a:rPr kumimoji="1" lang="ja-JP" altLang="ja-JP" sz="1100">
              <a:solidFill>
                <a:schemeClr val="dk1"/>
              </a:solidFill>
              <a:effectLst/>
              <a:latin typeface="+mn-lt"/>
              <a:ea typeface="+mn-ea"/>
              <a:cs typeface="+mn-cs"/>
            </a:rPr>
            <a:t>人増の１９．</a:t>
          </a:r>
          <a:r>
            <a:rPr kumimoji="1" lang="ja-JP" altLang="en-US" sz="1100">
              <a:solidFill>
                <a:schemeClr val="dk1"/>
              </a:solidFill>
              <a:effectLst/>
              <a:latin typeface="+mn-lt"/>
              <a:ea typeface="+mn-ea"/>
              <a:cs typeface="+mn-cs"/>
            </a:rPr>
            <a:t>７９</a:t>
          </a:r>
          <a:r>
            <a:rPr kumimoji="1" lang="ja-JP" altLang="ja-JP" sz="1100">
              <a:solidFill>
                <a:schemeClr val="dk1"/>
              </a:solidFill>
              <a:effectLst/>
              <a:latin typeface="+mn-lt"/>
              <a:ea typeface="+mn-ea"/>
              <a:cs typeface="+mn-cs"/>
            </a:rPr>
            <a:t>人となったものの、類似団体と比較すると</a:t>
          </a:r>
          <a:r>
            <a:rPr kumimoji="1" lang="ja-JP" altLang="en-US" sz="1100">
              <a:solidFill>
                <a:schemeClr val="dk1"/>
              </a:solidFill>
              <a:effectLst/>
              <a:latin typeface="+mn-lt"/>
              <a:ea typeface="+mn-ea"/>
              <a:cs typeface="+mn-cs"/>
            </a:rPr>
            <a:t>６．４７</a:t>
          </a:r>
          <a:r>
            <a:rPr kumimoji="1" lang="ja-JP" altLang="ja-JP" sz="1100">
              <a:solidFill>
                <a:schemeClr val="dk1"/>
              </a:solidFill>
              <a:effectLst/>
              <a:latin typeface="+mn-lt"/>
              <a:ea typeface="+mn-ea"/>
              <a:cs typeface="+mn-cs"/>
            </a:rPr>
            <a:t>人少ない。</a:t>
          </a:r>
          <a:endParaRPr lang="ja-JP" altLang="ja-JP" sz="1400">
            <a:effectLst/>
          </a:endParaRPr>
        </a:p>
        <a:p>
          <a:r>
            <a:rPr kumimoji="1" lang="ja-JP" altLang="ja-JP" sz="1100">
              <a:solidFill>
                <a:schemeClr val="dk1"/>
              </a:solidFill>
              <a:effectLst/>
              <a:latin typeface="+mn-lt"/>
              <a:ea typeface="+mn-ea"/>
              <a:cs typeface="+mn-cs"/>
            </a:rPr>
            <a:t>　定員適正化計画に基づき、町の情勢に合った適正な職員数を維持する。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37362</xdr:rowOff>
    </xdr:from>
    <xdr:to>
      <xdr:col>81</xdr:col>
      <xdr:colOff>44450</xdr:colOff>
      <xdr:row>59</xdr:row>
      <xdr:rowOff>45061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179800" y="10152912"/>
          <a:ext cx="838200" cy="7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40681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15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26676</xdr:rowOff>
    </xdr:from>
    <xdr:to>
      <xdr:col>77</xdr:col>
      <xdr:colOff>44450</xdr:colOff>
      <xdr:row>59</xdr:row>
      <xdr:rowOff>37362</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142226"/>
          <a:ext cx="889000" cy="10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158198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1027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13922</xdr:rowOff>
    </xdr:from>
    <xdr:to>
      <xdr:col>72</xdr:col>
      <xdr:colOff>203200</xdr:colOff>
      <xdr:row>59</xdr:row>
      <xdr:rowOff>26676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129472"/>
          <a:ext cx="889000" cy="1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141308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1025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11394</xdr:rowOff>
    </xdr:from>
    <xdr:to>
      <xdr:col>68</xdr:col>
      <xdr:colOff>152400</xdr:colOff>
      <xdr:row>59</xdr:row>
      <xdr:rowOff>13922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126944"/>
          <a:ext cx="889000" cy="2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129817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135448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165711</xdr:rowOff>
    </xdr:from>
    <xdr:to>
      <xdr:col>81</xdr:col>
      <xdr:colOff>95250</xdr:colOff>
      <xdr:row>59</xdr:row>
      <xdr:rowOff>95861</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10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86988</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031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158012</xdr:rowOff>
    </xdr:from>
    <xdr:to>
      <xdr:col>77</xdr:col>
      <xdr:colOff>95250</xdr:colOff>
      <xdr:row>59</xdr:row>
      <xdr:rowOff>88162</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1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98339</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987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147326</xdr:rowOff>
    </xdr:from>
    <xdr:to>
      <xdr:col>73</xdr:col>
      <xdr:colOff>44450</xdr:colOff>
      <xdr:row>59</xdr:row>
      <xdr:rowOff>77476</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09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87653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98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134572</xdr:rowOff>
    </xdr:from>
    <xdr:to>
      <xdr:col>68</xdr:col>
      <xdr:colOff>203200</xdr:colOff>
      <xdr:row>59</xdr:row>
      <xdr:rowOff>64722</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07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74899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984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132044</xdr:rowOff>
    </xdr:from>
    <xdr:to>
      <xdr:col>64</xdr:col>
      <xdr:colOff>152400</xdr:colOff>
      <xdr:row>59</xdr:row>
      <xdr:rowOff>62194</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07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72371</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9845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実質公債費比率（令和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年度から令和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年度の３年平均）は８．</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％であり、前年度８．</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％から０．</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回った。但し、単年でみると前年度８．</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％から０．</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し８．</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となった。警戒ラインの１８％は大きく下回っているが、類似団体平均より悪い数値となった。町債を発行する場合には、引き続き交付税措置率の高いものに限定することは勿論であるが、今後も住民ニーズを的確に把握した事業の選択により、起債に大きく頼ることのない財政運営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33444</xdr:rowOff>
    </xdr:from>
    <xdr:to>
      <xdr:col>81</xdr:col>
      <xdr:colOff>44450</xdr:colOff>
      <xdr:row>42</xdr:row>
      <xdr:rowOff>49530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7234344"/>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33444</xdr:rowOff>
    </xdr:from>
    <xdr:to>
      <xdr:col>77</xdr:col>
      <xdr:colOff>44450</xdr:colOff>
      <xdr:row>42</xdr:row>
      <xdr:rowOff>65617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5290800" y="723434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22031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80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65617</xdr:rowOff>
    </xdr:from>
    <xdr:to>
      <xdr:col>72</xdr:col>
      <xdr:colOff>203200</xdr:colOff>
      <xdr:row>42</xdr:row>
      <xdr:rowOff>105833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401800" y="72665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105833</xdr:rowOff>
    </xdr:from>
    <xdr:to>
      <xdr:col>68</xdr:col>
      <xdr:colOff>152400</xdr:colOff>
      <xdr:row>42</xdr:row>
      <xdr:rowOff>113877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3512800" y="73067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86377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170180</xdr:rowOff>
    </xdr:from>
    <xdr:to>
      <xdr:col>81</xdr:col>
      <xdr:colOff>95250</xdr:colOff>
      <xdr:row>42</xdr:row>
      <xdr:rowOff>100330</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142257</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717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154094</xdr:rowOff>
    </xdr:from>
    <xdr:to>
      <xdr:col>77</xdr:col>
      <xdr:colOff>95250</xdr:colOff>
      <xdr:row>42</xdr:row>
      <xdr:rowOff>84244</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18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69021</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7269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14817</xdr:rowOff>
    </xdr:from>
    <xdr:to>
      <xdr:col>73</xdr:col>
      <xdr:colOff>44450</xdr:colOff>
      <xdr:row>42</xdr:row>
      <xdr:rowOff>116417</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101194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55033</xdr:rowOff>
    </xdr:from>
    <xdr:to>
      <xdr:col>68</xdr:col>
      <xdr:colOff>203200</xdr:colOff>
      <xdr:row>42</xdr:row>
      <xdr:rowOff>156633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141410</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63077</xdr:rowOff>
    </xdr:from>
    <xdr:to>
      <xdr:col>64</xdr:col>
      <xdr:colOff>152400</xdr:colOff>
      <xdr:row>42</xdr:row>
      <xdr:rowOff>164677</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149454</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将来負担比率は、前年度に続き０．０％となった。これは、地方債現在高や公営企業への繰出金等の将来負担額を、償還に係る交付税措置や基金等の充当可能財源が上回るためである。</a:t>
          </a:r>
          <a:endParaRPr lang="ja-JP" altLang="ja-JP" sz="1400">
            <a:effectLst/>
          </a:endParaRPr>
        </a:p>
        <a:p>
          <a:r>
            <a:rPr kumimoji="1" lang="ja-JP" altLang="ja-JP" sz="1100">
              <a:solidFill>
                <a:schemeClr val="dk1"/>
              </a:solidFill>
              <a:effectLst/>
              <a:latin typeface="+mn-lt"/>
              <a:ea typeface="+mn-ea"/>
              <a:cs typeface="+mn-cs"/>
            </a:rPr>
            <a:t>　しかし、治水事業</a:t>
          </a:r>
          <a:r>
            <a:rPr kumimoji="1" lang="ja-JP" altLang="en-US" sz="1100">
              <a:solidFill>
                <a:schemeClr val="dk1"/>
              </a:solidFill>
              <a:effectLst/>
              <a:latin typeface="+mn-lt"/>
              <a:ea typeface="+mn-ea"/>
              <a:cs typeface="+mn-cs"/>
            </a:rPr>
            <a:t>や小中学校建設事業</a:t>
          </a:r>
          <a:r>
            <a:rPr kumimoji="1" lang="ja-JP" altLang="ja-JP" sz="1100">
              <a:solidFill>
                <a:schemeClr val="dk1"/>
              </a:solidFill>
              <a:effectLst/>
              <a:latin typeface="+mn-lt"/>
              <a:ea typeface="+mn-ea"/>
              <a:cs typeface="+mn-cs"/>
            </a:rPr>
            <a:t>等の事業費の大きな普通建設事業を今後も予定しており、新たな町債の発行による比率の上昇が見込まれる。町債の発行抑制や、発行するときには交付税措置の大きい過疎対策事業債や辺地対策事業債などに限定するなど、財政の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77343</xdr:rowOff>
    </xdr:from>
    <xdr:to>
      <xdr:col>68</xdr:col>
      <xdr:colOff>152400</xdr:colOff>
      <xdr:row>14</xdr:row>
      <xdr:rowOff>119168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3512800" y="2477643"/>
          <a:ext cx="889000" cy="41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26543</xdr:rowOff>
    </xdr:from>
    <xdr:to>
      <xdr:col>68</xdr:col>
      <xdr:colOff>203200</xdr:colOff>
      <xdr:row>14</xdr:row>
      <xdr:rowOff>128143</xdr:rowOff>
    </xdr:to>
    <xdr:sp macro="" textlink="">
      <xdr:nvSpPr>
        <xdr:cNvPr id="452" name="楕円 451">
          <a:extLst>
            <a:ext uri="{FF2B5EF4-FFF2-40B4-BE49-F238E27FC236}">
              <a16:creationId xmlns:a16="http://schemas.microsoft.com/office/drawing/2014/main" id="{00000000-0008-0000-0300-0000C4010000}"/>
            </a:ext>
          </a:extLst>
        </xdr:cNvPr>
        <xdr:cNvSpPr/>
      </xdr:nvSpPr>
      <xdr:spPr>
        <a:xfrm>
          <a:off x="14351000" y="242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112920</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513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68368</xdr:rowOff>
    </xdr:from>
    <xdr:to>
      <xdr:col>64</xdr:col>
      <xdr:colOff>152400</xdr:colOff>
      <xdr:row>14</xdr:row>
      <xdr:rowOff>169968</xdr:rowOff>
    </xdr:to>
    <xdr:sp macro="" textlink="">
      <xdr:nvSpPr>
        <xdr:cNvPr id="454" name="楕円 453">
          <a:extLst>
            <a:ext uri="{FF2B5EF4-FFF2-40B4-BE49-F238E27FC236}">
              <a16:creationId xmlns:a16="http://schemas.microsoft.com/office/drawing/2014/main" id="{00000000-0008-0000-0300-0000C6010000}"/>
            </a:ext>
          </a:extLst>
        </xdr:cNvPr>
        <xdr:cNvSpPr/>
      </xdr:nvSpPr>
      <xdr:spPr>
        <a:xfrm>
          <a:off x="13462000" y="246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154745</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555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島根県川本町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2,982
2,940
106.43
5,160,903
5,070,711
62,300
2,591,223
5,458,875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類似団体と比較して、人件費の経常収支比率が</a:t>
          </a:r>
          <a:r>
            <a:rPr kumimoji="1" lang="ja-JP" altLang="en-US" sz="1100">
              <a:solidFill>
                <a:schemeClr val="dk1"/>
              </a:solidFill>
              <a:effectLst/>
              <a:latin typeface="+mn-lt"/>
              <a:ea typeface="+mn-ea"/>
              <a:cs typeface="+mn-cs"/>
            </a:rPr>
            <a:t>４．８</a:t>
          </a:r>
          <a:r>
            <a:rPr kumimoji="1" lang="ja-JP" altLang="ja-JP" sz="1100">
              <a:solidFill>
                <a:schemeClr val="dk1"/>
              </a:solidFill>
              <a:effectLst/>
              <a:latin typeface="+mn-lt"/>
              <a:ea typeface="+mn-ea"/>
              <a:cs typeface="+mn-cs"/>
            </a:rPr>
            <a:t>ポイント低い要因として、ごみ処理業務や消防業務を一部事務組合で行っていることがあげられる。</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年度は、経常的な人件費の一般財源支出が前年度比＋</a:t>
          </a:r>
          <a:r>
            <a:rPr kumimoji="1" lang="ja-JP" altLang="en-US" sz="1100">
              <a:solidFill>
                <a:schemeClr val="dk1"/>
              </a:solidFill>
              <a:effectLst/>
              <a:latin typeface="+mn-lt"/>
              <a:ea typeface="+mn-ea"/>
              <a:cs typeface="+mn-cs"/>
            </a:rPr>
            <a:t>５６</a:t>
          </a:r>
          <a:r>
            <a:rPr kumimoji="1" lang="ja-JP" altLang="ja-JP" sz="1100">
              <a:solidFill>
                <a:schemeClr val="dk1"/>
              </a:solidFill>
              <a:effectLst/>
              <a:latin typeface="+mn-lt"/>
              <a:ea typeface="+mn-ea"/>
              <a:cs typeface="+mn-cs"/>
            </a:rPr>
            <a:t>百万円となり、経常経費全体を占める割合としては、前年度比</a:t>
          </a:r>
          <a:r>
            <a:rPr kumimoji="1" lang="ja-JP" altLang="en-US" sz="1100">
              <a:solidFill>
                <a:schemeClr val="dk1"/>
              </a:solidFill>
              <a:effectLst/>
              <a:latin typeface="+mn-lt"/>
              <a:ea typeface="+mn-ea"/>
              <a:cs typeface="+mn-cs"/>
            </a:rPr>
            <a:t>１．３</a:t>
          </a:r>
          <a:r>
            <a:rPr kumimoji="1" lang="ja-JP" altLang="ja-JP" sz="1100">
              <a:solidFill>
                <a:schemeClr val="dk1"/>
              </a:solidFill>
              <a:effectLst/>
              <a:latin typeface="+mn-lt"/>
              <a:ea typeface="+mn-ea"/>
              <a:cs typeface="+mn-cs"/>
            </a:rPr>
            <a:t>ポイント増の</a:t>
          </a:r>
          <a:r>
            <a:rPr kumimoji="1" lang="ja-JP" altLang="en-US" sz="1100">
              <a:solidFill>
                <a:schemeClr val="dk1"/>
              </a:solidFill>
              <a:effectLst/>
              <a:latin typeface="+mn-lt"/>
              <a:ea typeface="+mn-ea"/>
              <a:cs typeface="+mn-cs"/>
            </a:rPr>
            <a:t>２２．５</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77470</xdr:rowOff>
    </xdr:from>
    <xdr:to>
      <xdr:col>24</xdr:col>
      <xdr:colOff>25400</xdr:colOff>
      <xdr:row>35</xdr:row>
      <xdr:rowOff>127000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7822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59707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31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43180</xdr:rowOff>
    </xdr:from>
    <xdr:to>
      <xdr:col>19</xdr:col>
      <xdr:colOff>187325</xdr:colOff>
      <xdr:row>35</xdr:row>
      <xdr:rowOff>77470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0439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143527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1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35560</xdr:rowOff>
    </xdr:from>
    <xdr:to>
      <xdr:col>15</xdr:col>
      <xdr:colOff>98425</xdr:colOff>
      <xdr:row>35</xdr:row>
      <xdr:rowOff>43180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0363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113047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8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35560</xdr:rowOff>
    </xdr:from>
    <xdr:to>
      <xdr:col>11</xdr:col>
      <xdr:colOff>9525</xdr:colOff>
      <xdr:row>35</xdr:row>
      <xdr:rowOff>92710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03631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6367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76200</xdr:rowOff>
    </xdr:from>
    <xdr:to>
      <xdr:col>24</xdr:col>
      <xdr:colOff>76200</xdr:colOff>
      <xdr:row>36</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92727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2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26670</xdr:rowOff>
    </xdr:from>
    <xdr:to>
      <xdr:col>20</xdr:col>
      <xdr:colOff>38100</xdr:colOff>
      <xdr:row>35</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2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138447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96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163830</xdr:rowOff>
    </xdr:from>
    <xdr:to>
      <xdr:col>15</xdr:col>
      <xdr:colOff>149225</xdr:colOff>
      <xdr:row>35</xdr:row>
      <xdr:rowOff>93980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9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104157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6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156210</xdr:rowOff>
    </xdr:from>
    <xdr:to>
      <xdr:col>11</xdr:col>
      <xdr:colOff>60325</xdr:colOff>
      <xdr:row>35</xdr:row>
      <xdr:rowOff>86360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8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96537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5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41910</xdr:rowOff>
    </xdr:from>
    <xdr:to>
      <xdr:col>6</xdr:col>
      <xdr:colOff>171450</xdr:colOff>
      <xdr:row>35</xdr:row>
      <xdr:rowOff>143510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153687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年度は、電気料金高騰に伴う光熱水費の増等により、経常的な物件費の一般財源支出が前年度比＋</a:t>
          </a:r>
          <a:r>
            <a:rPr kumimoji="1" lang="ja-JP" altLang="en-US" sz="1100">
              <a:solidFill>
                <a:schemeClr val="dk1"/>
              </a:solidFill>
              <a:effectLst/>
              <a:latin typeface="+mn-lt"/>
              <a:ea typeface="+mn-ea"/>
              <a:cs typeface="+mn-cs"/>
            </a:rPr>
            <a:t>２４</a:t>
          </a:r>
          <a:r>
            <a:rPr kumimoji="1" lang="ja-JP" altLang="ja-JP" sz="1100">
              <a:solidFill>
                <a:schemeClr val="dk1"/>
              </a:solidFill>
              <a:effectLst/>
              <a:latin typeface="+mn-lt"/>
              <a:ea typeface="+mn-ea"/>
              <a:cs typeface="+mn-cs"/>
            </a:rPr>
            <a:t>百万円となった。</a:t>
          </a:r>
          <a:endParaRPr lang="ja-JP" altLang="ja-JP" sz="1400">
            <a:effectLst/>
          </a:endParaRPr>
        </a:p>
        <a:p>
          <a:r>
            <a:rPr kumimoji="1" lang="ja-JP" altLang="ja-JP" sz="1100">
              <a:solidFill>
                <a:schemeClr val="dk1"/>
              </a:solidFill>
              <a:effectLst/>
              <a:latin typeface="+mn-lt"/>
              <a:ea typeface="+mn-ea"/>
              <a:cs typeface="+mn-cs"/>
            </a:rPr>
            <a:t>　経常収支比率を改善していくためには、物件費の削減が本町における喫緊の課題であると考えており、特に物件費の大きい施設の維持管理経費の削減については、今後重点的に取り組んでいく。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131572</xdr:rowOff>
    </xdr:from>
    <xdr:to>
      <xdr:col>82</xdr:col>
      <xdr:colOff>107950</xdr:colOff>
      <xdr:row>16</xdr:row>
      <xdr:rowOff>149860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87477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94996</xdr:rowOff>
    </xdr:from>
    <xdr:to>
      <xdr:col>78</xdr:col>
      <xdr:colOff>69850</xdr:colOff>
      <xdr:row>16</xdr:row>
      <xdr:rowOff>131572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8381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76708</xdr:rowOff>
    </xdr:from>
    <xdr:to>
      <xdr:col>73</xdr:col>
      <xdr:colOff>180975</xdr:colOff>
      <xdr:row>16</xdr:row>
      <xdr:rowOff>94996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8199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76708</xdr:rowOff>
    </xdr:from>
    <xdr:to>
      <xdr:col>69</xdr:col>
      <xdr:colOff>92075</xdr:colOff>
      <xdr:row>16</xdr:row>
      <xdr:rowOff>81280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8199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18559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45991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115587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80772</xdr:rowOff>
    </xdr:from>
    <xdr:to>
      <xdr:col>78</xdr:col>
      <xdr:colOff>120650</xdr:colOff>
      <xdr:row>17</xdr:row>
      <xdr:rowOff>10922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21099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592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44196</xdr:rowOff>
    </xdr:from>
    <xdr:to>
      <xdr:col>74</xdr:col>
      <xdr:colOff>31750</xdr:colOff>
      <xdr:row>16</xdr:row>
      <xdr:rowOff>145796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78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155973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25908</xdr:rowOff>
    </xdr:from>
    <xdr:to>
      <xdr:col>69</xdr:col>
      <xdr:colOff>142875</xdr:colOff>
      <xdr:row>16</xdr:row>
      <xdr:rowOff>127508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76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137685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537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142257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年度は生活保護費や保育所運営費の増等により、経常経費全体を占める割合としては、前年度比０．</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の７．</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％となった。類似団体平均を大きく上回っているのは、福祉事務所を設置し、生活保護に関する事業を町が担っているためである。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86178</xdr:rowOff>
    </xdr:from>
    <xdr:to>
      <xdr:col>24</xdr:col>
      <xdr:colOff>25400</xdr:colOff>
      <xdr:row>59</xdr:row>
      <xdr:rowOff>118835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102017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20865</xdr:rowOff>
    </xdr:from>
    <xdr:to>
      <xdr:col>19</xdr:col>
      <xdr:colOff>187325</xdr:colOff>
      <xdr:row>59</xdr:row>
      <xdr:rowOff>118835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101364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20865</xdr:rowOff>
    </xdr:from>
    <xdr:to>
      <xdr:col>15</xdr:col>
      <xdr:colOff>98425</xdr:colOff>
      <xdr:row>59</xdr:row>
      <xdr:rowOff>69850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10136415"/>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69850</xdr:rowOff>
    </xdr:from>
    <xdr:to>
      <xdr:col>11</xdr:col>
      <xdr:colOff>9525</xdr:colOff>
      <xdr:row>59</xdr:row>
      <xdr:rowOff>151493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101854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7455</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68035</xdr:rowOff>
    </xdr:from>
    <xdr:to>
      <xdr:col>20</xdr:col>
      <xdr:colOff>38100</xdr:colOff>
      <xdr:row>59</xdr:row>
      <xdr:rowOff>169635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154412</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269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141515</xdr:rowOff>
    </xdr:from>
    <xdr:to>
      <xdr:col>15</xdr:col>
      <xdr:colOff>149225</xdr:colOff>
      <xdr:row>59</xdr:row>
      <xdr:rowOff>71665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19050</xdr:rowOff>
    </xdr:from>
    <xdr:to>
      <xdr:col>11</xdr:col>
      <xdr:colOff>60325</xdr:colOff>
      <xdr:row>59</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105427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100693</xdr:rowOff>
    </xdr:from>
    <xdr:to>
      <xdr:col>6</xdr:col>
      <xdr:colOff>171450</xdr:colOff>
      <xdr:row>60</xdr:row>
      <xdr:rowOff>30843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15620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年度は、前年度比</a:t>
          </a:r>
          <a:r>
            <a:rPr kumimoji="1" lang="ja-JP" altLang="en-US" sz="1100">
              <a:solidFill>
                <a:schemeClr val="dk1"/>
              </a:solidFill>
              <a:effectLst/>
              <a:latin typeface="+mn-lt"/>
              <a:ea typeface="+mn-ea"/>
              <a:cs typeface="+mn-cs"/>
            </a:rPr>
            <a:t>３．４</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９．８</a:t>
          </a:r>
          <a:r>
            <a:rPr kumimoji="1" lang="ja-JP" altLang="ja-JP" sz="1100">
              <a:solidFill>
                <a:schemeClr val="dk1"/>
              </a:solidFill>
              <a:effectLst/>
              <a:latin typeface="+mn-lt"/>
              <a:ea typeface="+mn-ea"/>
              <a:cs typeface="+mn-cs"/>
            </a:rPr>
            <a:t>％となった。簡易水道事業特別会計と農業集落排水処理事業特別会計が公営企業法の適用となったことに伴い支出区分が繰出金から補助費等に変更となったことが影響し</a:t>
          </a:r>
          <a:r>
            <a:rPr kumimoji="1" lang="ja-JP" altLang="en-US" sz="1100">
              <a:solidFill>
                <a:schemeClr val="dk1"/>
              </a:solidFill>
              <a:effectLst/>
              <a:latin typeface="+mn-lt"/>
              <a:ea typeface="+mn-ea"/>
              <a:cs typeface="+mn-cs"/>
            </a:rPr>
            <a:t>減少した。</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108712</xdr:rowOff>
    </xdr:from>
    <xdr:to>
      <xdr:col>82</xdr:col>
      <xdr:colOff>107950</xdr:colOff>
      <xdr:row>60</xdr:row>
      <xdr:rowOff>76708</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10052812"/>
          <a:ext cx="838200" cy="31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90441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91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67564</xdr:rowOff>
    </xdr:from>
    <xdr:to>
      <xdr:col>78</xdr:col>
      <xdr:colOff>69850</xdr:colOff>
      <xdr:row>60</xdr:row>
      <xdr:rowOff>76708</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103545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151401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752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58420</xdr:rowOff>
    </xdr:from>
    <xdr:to>
      <xdr:col>73</xdr:col>
      <xdr:colOff>180975</xdr:colOff>
      <xdr:row>60</xdr:row>
      <xdr:rowOff>67564</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1034542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58420</xdr:rowOff>
    </xdr:from>
    <xdr:to>
      <xdr:col>69</xdr:col>
      <xdr:colOff>92075</xdr:colOff>
      <xdr:row>60</xdr:row>
      <xdr:rowOff>159004</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1034542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43959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1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25671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79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57912</xdr:rowOff>
    </xdr:from>
    <xdr:to>
      <xdr:col>82</xdr:col>
      <xdr:colOff>158750</xdr:colOff>
      <xdr:row>58</xdr:row>
      <xdr:rowOff>159512</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10002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29989</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97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25908</xdr:rowOff>
    </xdr:from>
    <xdr:to>
      <xdr:col>78</xdr:col>
      <xdr:colOff>120650</xdr:colOff>
      <xdr:row>60</xdr:row>
      <xdr:rowOff>127508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1031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112285</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10399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16764</xdr:rowOff>
    </xdr:from>
    <xdr:to>
      <xdr:col>74</xdr:col>
      <xdr:colOff>31750</xdr:colOff>
      <xdr:row>60</xdr:row>
      <xdr:rowOff>118364</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1030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103141</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39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7620</xdr:rowOff>
    </xdr:from>
    <xdr:to>
      <xdr:col>69</xdr:col>
      <xdr:colOff>142875</xdr:colOff>
      <xdr:row>60</xdr:row>
      <xdr:rowOff>109220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93997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38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108204</xdr:rowOff>
    </xdr:from>
    <xdr:to>
      <xdr:col>65</xdr:col>
      <xdr:colOff>53975</xdr:colOff>
      <xdr:row>61</xdr:row>
      <xdr:rowOff>38354</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395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23131</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481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年度は数値が</a:t>
          </a:r>
          <a:r>
            <a:rPr kumimoji="1" lang="ja-JP" altLang="en-US" sz="1100">
              <a:solidFill>
                <a:schemeClr val="dk1"/>
              </a:solidFill>
              <a:effectLst/>
              <a:latin typeface="+mn-lt"/>
              <a:ea typeface="+mn-ea"/>
              <a:cs typeface="+mn-cs"/>
            </a:rPr>
            <a:t>３．４</a:t>
          </a:r>
          <a:r>
            <a:rPr kumimoji="1" lang="ja-JP" altLang="ja-JP" sz="1100">
              <a:solidFill>
                <a:schemeClr val="dk1"/>
              </a:solidFill>
              <a:effectLst/>
              <a:latin typeface="+mn-lt"/>
              <a:ea typeface="+mn-ea"/>
              <a:cs typeface="+mn-cs"/>
            </a:rPr>
            <a:t>ポイント増加し</a:t>
          </a:r>
          <a:r>
            <a:rPr kumimoji="1" lang="ja-JP" altLang="en-US" sz="1100">
              <a:solidFill>
                <a:schemeClr val="dk1"/>
              </a:solidFill>
              <a:effectLst/>
              <a:latin typeface="+mn-lt"/>
              <a:ea typeface="+mn-ea"/>
              <a:cs typeface="+mn-cs"/>
            </a:rPr>
            <a:t>１９．２％となった。これは</a:t>
          </a:r>
          <a:r>
            <a:rPr kumimoji="1" lang="ja-JP" altLang="ja-JP" sz="1100">
              <a:solidFill>
                <a:schemeClr val="dk1"/>
              </a:solidFill>
              <a:effectLst/>
              <a:latin typeface="+mn-lt"/>
              <a:ea typeface="+mn-ea"/>
              <a:cs typeface="+mn-cs"/>
            </a:rPr>
            <a:t>簡易水道事業特別会計と農業集落排水処理事業特別会計が公営企業法の適用となったことに伴い支出区分が繰出金から補助費等に変更となったことが影響し</a:t>
          </a:r>
          <a:r>
            <a:rPr kumimoji="1" lang="ja-JP" altLang="en-US" sz="1100">
              <a:solidFill>
                <a:schemeClr val="dk1"/>
              </a:solidFill>
              <a:effectLst/>
              <a:latin typeface="+mn-lt"/>
              <a:ea typeface="+mn-ea"/>
              <a:cs typeface="+mn-cs"/>
            </a:rPr>
            <a:t>増加した</a:t>
          </a:r>
          <a:r>
            <a:rPr kumimoji="1" lang="ja-JP" altLang="ja-JP" sz="1100">
              <a:solidFill>
                <a:schemeClr val="dk1"/>
              </a:solidFill>
              <a:effectLst/>
              <a:latin typeface="+mn-lt"/>
              <a:ea typeface="+mn-ea"/>
              <a:cs typeface="+mn-cs"/>
            </a:rPr>
            <a:t>。類似団体平均より、</a:t>
          </a:r>
          <a:r>
            <a:rPr kumimoji="1" lang="ja-JP" altLang="en-US" sz="1100">
              <a:solidFill>
                <a:schemeClr val="dk1"/>
              </a:solidFill>
              <a:effectLst/>
              <a:latin typeface="+mn-lt"/>
              <a:ea typeface="+mn-ea"/>
              <a:cs typeface="+mn-cs"/>
            </a:rPr>
            <a:t>４．３</a:t>
          </a:r>
          <a:r>
            <a:rPr kumimoji="1" lang="ja-JP" altLang="ja-JP" sz="1100">
              <a:solidFill>
                <a:schemeClr val="dk1"/>
              </a:solidFill>
              <a:effectLst/>
              <a:latin typeface="+mn-lt"/>
              <a:ea typeface="+mn-ea"/>
              <a:cs typeface="+mn-cs"/>
            </a:rPr>
            <a:t>ポイント高い数値となっているが、今後も事業の評価を行いながら、補助金の見直しや廃止によりコスト削減に努めていく。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106426</xdr:rowOff>
    </xdr:from>
    <xdr:to>
      <xdr:col>82</xdr:col>
      <xdr:colOff>107950</xdr:colOff>
      <xdr:row>38</xdr:row>
      <xdr:rowOff>90424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450076"/>
          <a:ext cx="8382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72136</xdr:rowOff>
    </xdr:from>
    <xdr:to>
      <xdr:col>78</xdr:col>
      <xdr:colOff>69850</xdr:colOff>
      <xdr:row>37</xdr:row>
      <xdr:rowOff>106426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244336"/>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72136</xdr:rowOff>
    </xdr:from>
    <xdr:to>
      <xdr:col>73</xdr:col>
      <xdr:colOff>180975</xdr:colOff>
      <xdr:row>36</xdr:row>
      <xdr:rowOff>168148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893800" y="624433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136144</xdr:rowOff>
    </xdr:from>
    <xdr:to>
      <xdr:col>69</xdr:col>
      <xdr:colOff>92075</xdr:colOff>
      <xdr:row>36</xdr:row>
      <xdr:rowOff>168148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630834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7383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39624</xdr:rowOff>
    </xdr:from>
    <xdr:to>
      <xdr:col>82</xdr:col>
      <xdr:colOff>158750</xdr:colOff>
      <xdr:row>38</xdr:row>
      <xdr:rowOff>141224</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11701</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55626</xdr:rowOff>
    </xdr:from>
    <xdr:to>
      <xdr:col>78</xdr:col>
      <xdr:colOff>120650</xdr:colOff>
      <xdr:row>37</xdr:row>
      <xdr:rowOff>157226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142003</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485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21336</xdr:rowOff>
    </xdr:from>
    <xdr:to>
      <xdr:col>74</xdr:col>
      <xdr:colOff>31750</xdr:colOff>
      <xdr:row>36</xdr:row>
      <xdr:rowOff>122936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133113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117348</xdr:rowOff>
    </xdr:from>
    <xdr:to>
      <xdr:col>69</xdr:col>
      <xdr:colOff>142875</xdr:colOff>
      <xdr:row>37</xdr:row>
      <xdr:rowOff>47498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年度は、前年度比０．</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２１．９</a:t>
          </a:r>
          <a:r>
            <a:rPr kumimoji="1" lang="ja-JP" altLang="ja-JP" sz="1100">
              <a:solidFill>
                <a:schemeClr val="dk1"/>
              </a:solidFill>
              <a:effectLst/>
              <a:latin typeface="+mn-lt"/>
              <a:ea typeface="+mn-ea"/>
              <a:cs typeface="+mn-cs"/>
            </a:rPr>
            <a:t>％となり、依然として類似団体平均より高い数値となった。今後も治水対策事業等をはじめ、大規模な起債事業が続くため、さらに公債費は増加する見込みである。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142239</xdr:rowOff>
    </xdr:from>
    <xdr:to>
      <xdr:col>24</xdr:col>
      <xdr:colOff>25400</xdr:colOff>
      <xdr:row>77</xdr:row>
      <xdr:rowOff>146050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343889"/>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127000</xdr:rowOff>
    </xdr:from>
    <xdr:to>
      <xdr:col>19</xdr:col>
      <xdr:colOff>187325</xdr:colOff>
      <xdr:row>77</xdr:row>
      <xdr:rowOff>146050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328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43180</xdr:rowOff>
    </xdr:from>
    <xdr:to>
      <xdr:col>15</xdr:col>
      <xdr:colOff>98425</xdr:colOff>
      <xdr:row>77</xdr:row>
      <xdr:rowOff>127000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24483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43180</xdr:rowOff>
    </xdr:from>
    <xdr:to>
      <xdr:col>11</xdr:col>
      <xdr:colOff>9525</xdr:colOff>
      <xdr:row>77</xdr:row>
      <xdr:rowOff>104139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24483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1287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81297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91439</xdr:rowOff>
    </xdr:from>
    <xdr:to>
      <xdr:col>24</xdr:col>
      <xdr:colOff>76200</xdr:colOff>
      <xdr:row>78</xdr:row>
      <xdr:rowOff>21589</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29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63516</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95250</xdr:rowOff>
    </xdr:from>
    <xdr:to>
      <xdr:col>20</xdr:col>
      <xdr:colOff>38100</xdr:colOff>
      <xdr:row>78</xdr:row>
      <xdr:rowOff>25400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76200</xdr:rowOff>
    </xdr:from>
    <xdr:to>
      <xdr:col>15</xdr:col>
      <xdr:colOff>149225</xdr:colOff>
      <xdr:row>78</xdr:row>
      <xdr:rowOff>6350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162577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163830</xdr:rowOff>
    </xdr:from>
    <xdr:to>
      <xdr:col>11</xdr:col>
      <xdr:colOff>60325</xdr:colOff>
      <xdr:row>77</xdr:row>
      <xdr:rowOff>93980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19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78757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28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53339</xdr:rowOff>
    </xdr:from>
    <xdr:to>
      <xdr:col>6</xdr:col>
      <xdr:colOff>171450</xdr:colOff>
      <xdr:row>77</xdr:row>
      <xdr:rowOff>154939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139716</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消防組合、公立病院について一部事務組合が管理運営を行っているため、運営費及び建築費等の償還額を負担金として支出しているほか、平成２１年度福祉事務所設置に伴い、生活保護に関する事業を町が担っていることが要因で、類似団体平均を上回ってい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77470</xdr:rowOff>
    </xdr:from>
    <xdr:to>
      <xdr:col>82</xdr:col>
      <xdr:colOff>107950</xdr:colOff>
      <xdr:row>77</xdr:row>
      <xdr:rowOff>134620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27912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142257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01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157480</xdr:rowOff>
    </xdr:from>
    <xdr:to>
      <xdr:col>78</xdr:col>
      <xdr:colOff>69850</xdr:colOff>
      <xdr:row>77</xdr:row>
      <xdr:rowOff>77470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016230"/>
          <a:ext cx="889000" cy="26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157480</xdr:rowOff>
    </xdr:from>
    <xdr:to>
      <xdr:col>73</xdr:col>
      <xdr:colOff>180975</xdr:colOff>
      <xdr:row>76</xdr:row>
      <xdr:rowOff>50800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301623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50800</xdr:rowOff>
    </xdr:from>
    <xdr:to>
      <xdr:col>69</xdr:col>
      <xdr:colOff>92075</xdr:colOff>
      <xdr:row>76</xdr:row>
      <xdr:rowOff>146050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0810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39387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168927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83820</xdr:rowOff>
    </xdr:from>
    <xdr:to>
      <xdr:col>82</xdr:col>
      <xdr:colOff>158750</xdr:colOff>
      <xdr:row>78</xdr:row>
      <xdr:rowOff>13970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55897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26670</xdr:rowOff>
    </xdr:from>
    <xdr:to>
      <xdr:col>78</xdr:col>
      <xdr:colOff>120650</xdr:colOff>
      <xdr:row>77</xdr:row>
      <xdr:rowOff>128270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113047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106680</xdr:rowOff>
    </xdr:from>
    <xdr:to>
      <xdr:col>74</xdr:col>
      <xdr:colOff>31750</xdr:colOff>
      <xdr:row>76</xdr:row>
      <xdr:rowOff>36830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296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47007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3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0</xdr:rowOff>
    </xdr:from>
    <xdr:to>
      <xdr:col>69</xdr:col>
      <xdr:colOff>142875</xdr:colOff>
      <xdr:row>76</xdr:row>
      <xdr:rowOff>101600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86377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11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95250</xdr:rowOff>
    </xdr:from>
    <xdr:to>
      <xdr:col>65</xdr:col>
      <xdr:colOff>53975</xdr:colOff>
      <xdr:row>77</xdr:row>
      <xdr:rowOff>25400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島根県川本町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42888</xdr:rowOff>
    </xdr:from>
    <xdr:to>
      <xdr:col>29</xdr:col>
      <xdr:colOff>127000</xdr:colOff>
      <xdr:row>18</xdr:row>
      <xdr:rowOff>83649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76613"/>
          <a:ext cx="647700" cy="407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148602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3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83649</xdr:rowOff>
    </xdr:from>
    <xdr:to>
      <xdr:col>26</xdr:col>
      <xdr:colOff>50800</xdr:colOff>
      <xdr:row>18</xdr:row>
      <xdr:rowOff>99727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217374"/>
          <a:ext cx="698500" cy="16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94945</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8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99727</xdr:rowOff>
    </xdr:from>
    <xdr:to>
      <xdr:col>22</xdr:col>
      <xdr:colOff>114300</xdr:colOff>
      <xdr:row>18</xdr:row>
      <xdr:rowOff>116817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233452"/>
          <a:ext cx="698500" cy="17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121813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912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116817</xdr:rowOff>
    </xdr:from>
    <xdr:to>
      <xdr:col>18</xdr:col>
      <xdr:colOff>177800</xdr:colOff>
      <xdr:row>18</xdr:row>
      <xdr:rowOff>138609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250542"/>
          <a:ext cx="698500" cy="217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141465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93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148891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939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163538</xdr:rowOff>
    </xdr:from>
    <xdr:to>
      <xdr:col>29</xdr:col>
      <xdr:colOff>177800</xdr:colOff>
      <xdr:row>18</xdr:row>
      <xdr:rowOff>93688</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125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135615</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97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32849</xdr:rowOff>
    </xdr:from>
    <xdr:to>
      <xdr:col>26</xdr:col>
      <xdr:colOff>101600</xdr:colOff>
      <xdr:row>18</xdr:row>
      <xdr:rowOff>134448</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66574"/>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119225</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252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48927</xdr:rowOff>
    </xdr:from>
    <xdr:to>
      <xdr:col>22</xdr:col>
      <xdr:colOff>165100</xdr:colOff>
      <xdr:row>18</xdr:row>
      <xdr:rowOff>150526</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82652"/>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135304</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269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66017</xdr:rowOff>
    </xdr:from>
    <xdr:to>
      <xdr:col>19</xdr:col>
      <xdr:colOff>38100</xdr:colOff>
      <xdr:row>18</xdr:row>
      <xdr:rowOff>167617</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997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152394</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286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87809</xdr:rowOff>
    </xdr:from>
    <xdr:to>
      <xdr:col>15</xdr:col>
      <xdr:colOff>101600</xdr:colOff>
      <xdr:row>19</xdr:row>
      <xdr:rowOff>17959</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221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2736</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30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340040</xdr:rowOff>
    </xdr:from>
    <xdr:to>
      <xdr:col>29</xdr:col>
      <xdr:colOff>127000</xdr:colOff>
      <xdr:row>36</xdr:row>
      <xdr:rowOff>7743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6950390"/>
          <a:ext cx="647700" cy="106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324817</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9351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7743</xdr:rowOff>
    </xdr:from>
    <xdr:to>
      <xdr:col>26</xdr:col>
      <xdr:colOff>50800</xdr:colOff>
      <xdr:row>36</xdr:row>
      <xdr:rowOff>20819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960993"/>
          <a:ext cx="698500" cy="130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66099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76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20819</xdr:rowOff>
    </xdr:from>
    <xdr:to>
      <xdr:col>22</xdr:col>
      <xdr:colOff>114300</xdr:colOff>
      <xdr:row>36</xdr:row>
      <xdr:rowOff>27681</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974069"/>
          <a:ext cx="698500" cy="68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66390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01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11389</xdr:rowOff>
    </xdr:from>
    <xdr:to>
      <xdr:col>18</xdr:col>
      <xdr:colOff>177800</xdr:colOff>
      <xdr:row>36</xdr:row>
      <xdr:rowOff>27681</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6964639"/>
          <a:ext cx="698500" cy="16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90168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704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72955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02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289240</xdr:rowOff>
    </xdr:from>
    <xdr:to>
      <xdr:col>29</xdr:col>
      <xdr:colOff>177800</xdr:colOff>
      <xdr:row>36</xdr:row>
      <xdr:rowOff>47940</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8995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134317</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744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299843</xdr:rowOff>
    </xdr:from>
    <xdr:to>
      <xdr:col>26</xdr:col>
      <xdr:colOff>101600</xdr:colOff>
      <xdr:row>36</xdr:row>
      <xdr:rowOff>58543</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9101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43320</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9965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312919</xdr:rowOff>
    </xdr:from>
    <xdr:to>
      <xdr:col>22</xdr:col>
      <xdr:colOff>165100</xdr:colOff>
      <xdr:row>36</xdr:row>
      <xdr:rowOff>71619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9232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81796</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692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319781</xdr:rowOff>
    </xdr:from>
    <xdr:to>
      <xdr:col>19</xdr:col>
      <xdr:colOff>38100</xdr:colOff>
      <xdr:row>36</xdr:row>
      <xdr:rowOff>78481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930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88658</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699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303489</xdr:rowOff>
    </xdr:from>
    <xdr:to>
      <xdr:col>15</xdr:col>
      <xdr:colOff>101600</xdr:colOff>
      <xdr:row>36</xdr:row>
      <xdr:rowOff>62189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9138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72366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68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島根県川本町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2,982
2,940
106.43
5,160,903
5,070,711
62,300
2,591,223
5,458,875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86396</xdr:rowOff>
    </xdr:from>
    <xdr:to>
      <xdr:col>24</xdr:col>
      <xdr:colOff>63500</xdr:colOff>
      <xdr:row>37</xdr:row>
      <xdr:rowOff>114367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430046"/>
          <a:ext cx="838200" cy="2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163138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63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114367</xdr:rowOff>
    </xdr:from>
    <xdr:to>
      <xdr:col>19</xdr:col>
      <xdr:colOff>177800</xdr:colOff>
      <xdr:row>37</xdr:row>
      <xdr:rowOff>126834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458017"/>
          <a:ext cx="889000" cy="1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107036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107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126834</xdr:rowOff>
    </xdr:from>
    <xdr:to>
      <xdr:col>15</xdr:col>
      <xdr:colOff>50800</xdr:colOff>
      <xdr:row>37</xdr:row>
      <xdr:rowOff>148043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470484"/>
          <a:ext cx="889000" cy="21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130234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13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148043</xdr:rowOff>
    </xdr:from>
    <xdr:to>
      <xdr:col>10</xdr:col>
      <xdr:colOff>114300</xdr:colOff>
      <xdr:row>37</xdr:row>
      <xdr:rowOff>156485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491693"/>
          <a:ext cx="889000" cy="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146458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14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149896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15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35596</xdr:rowOff>
    </xdr:from>
    <xdr:to>
      <xdr:col>24</xdr:col>
      <xdr:colOff>114300</xdr:colOff>
      <xdr:row>37</xdr:row>
      <xdr:rowOff>137196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7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14023</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357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63567</xdr:rowOff>
    </xdr:from>
    <xdr:to>
      <xdr:col>20</xdr:col>
      <xdr:colOff>38100</xdr:colOff>
      <xdr:row>37</xdr:row>
      <xdr:rowOff>165167</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40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156294</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499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76034</xdr:rowOff>
    </xdr:from>
    <xdr:to>
      <xdr:col>15</xdr:col>
      <xdr:colOff>101600</xdr:colOff>
      <xdr:row>38</xdr:row>
      <xdr:rowOff>6184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41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168760</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512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97243</xdr:rowOff>
    </xdr:from>
    <xdr:to>
      <xdr:col>10</xdr:col>
      <xdr:colOff>165100</xdr:colOff>
      <xdr:row>38</xdr:row>
      <xdr:rowOff>27392</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44089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18520</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533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105685</xdr:rowOff>
    </xdr:from>
    <xdr:to>
      <xdr:col>6</xdr:col>
      <xdr:colOff>38100</xdr:colOff>
      <xdr:row>38</xdr:row>
      <xdr:rowOff>35835</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4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26963</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542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39505</xdr:rowOff>
    </xdr:from>
    <xdr:to>
      <xdr:col>24</xdr:col>
      <xdr:colOff>63500</xdr:colOff>
      <xdr:row>58</xdr:row>
      <xdr:rowOff>45796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983605"/>
          <a:ext cx="838200" cy="6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131329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32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44500</xdr:rowOff>
    </xdr:from>
    <xdr:to>
      <xdr:col>19</xdr:col>
      <xdr:colOff>177800</xdr:colOff>
      <xdr:row>58</xdr:row>
      <xdr:rowOff>45796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988600"/>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69070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67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44500</xdr:rowOff>
    </xdr:from>
    <xdr:to>
      <xdr:col>15</xdr:col>
      <xdr:colOff>50800</xdr:colOff>
      <xdr:row>58</xdr:row>
      <xdr:rowOff>46765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988600"/>
          <a:ext cx="889000" cy="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76897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678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40847</xdr:rowOff>
    </xdr:from>
    <xdr:to>
      <xdr:col>10</xdr:col>
      <xdr:colOff>114300</xdr:colOff>
      <xdr:row>58</xdr:row>
      <xdr:rowOff>46765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9984947"/>
          <a:ext cx="889000" cy="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93013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694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85854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687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160155</xdr:rowOff>
    </xdr:from>
    <xdr:to>
      <xdr:col>24</xdr:col>
      <xdr:colOff>114300</xdr:colOff>
      <xdr:row>58</xdr:row>
      <xdr:rowOff>90305</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93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86878</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859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166446</xdr:rowOff>
    </xdr:from>
    <xdr:to>
      <xdr:col>20</xdr:col>
      <xdr:colOff>38100</xdr:colOff>
      <xdr:row>58</xdr:row>
      <xdr:rowOff>96596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93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87723</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1003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165150</xdr:rowOff>
    </xdr:from>
    <xdr:to>
      <xdr:col>15</xdr:col>
      <xdr:colOff>101600</xdr:colOff>
      <xdr:row>58</xdr:row>
      <xdr:rowOff>95300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93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86427</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10030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167415</xdr:rowOff>
    </xdr:from>
    <xdr:to>
      <xdr:col>10</xdr:col>
      <xdr:colOff>165100</xdr:colOff>
      <xdr:row>58</xdr:row>
      <xdr:rowOff>97565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94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88692</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10032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161497</xdr:rowOff>
    </xdr:from>
    <xdr:to>
      <xdr:col>6</xdr:col>
      <xdr:colOff>38100</xdr:colOff>
      <xdr:row>58</xdr:row>
      <xdr:rowOff>91647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93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82774</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10026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89759</xdr:rowOff>
    </xdr:from>
    <xdr:to>
      <xdr:col>24</xdr:col>
      <xdr:colOff>63500</xdr:colOff>
      <xdr:row>78</xdr:row>
      <xdr:rowOff>119301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462859"/>
          <a:ext cx="838200" cy="29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119301</xdr:rowOff>
    </xdr:from>
    <xdr:to>
      <xdr:col>19</xdr:col>
      <xdr:colOff>177800</xdr:colOff>
      <xdr:row>78</xdr:row>
      <xdr:rowOff>127825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492401"/>
          <a:ext cx="889000" cy="8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127825</xdr:rowOff>
    </xdr:from>
    <xdr:to>
      <xdr:col>15</xdr:col>
      <xdr:colOff>50800</xdr:colOff>
      <xdr:row>78</xdr:row>
      <xdr:rowOff>165143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500925"/>
          <a:ext cx="889000" cy="3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142188</xdr:rowOff>
    </xdr:from>
    <xdr:to>
      <xdr:col>10</xdr:col>
      <xdr:colOff>114300</xdr:colOff>
      <xdr:row>78</xdr:row>
      <xdr:rowOff>165143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515288"/>
          <a:ext cx="889000" cy="2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24410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2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38959</xdr:rowOff>
    </xdr:from>
    <xdr:to>
      <xdr:col>24</xdr:col>
      <xdr:colOff>114300</xdr:colOff>
      <xdr:row>78</xdr:row>
      <xdr:rowOff>140559</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1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5217</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78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68501</xdr:rowOff>
    </xdr:from>
    <xdr:to>
      <xdr:col>20</xdr:col>
      <xdr:colOff>38100</xdr:colOff>
      <xdr:row>78</xdr:row>
      <xdr:rowOff>170101</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4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161228</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534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77025</xdr:rowOff>
    </xdr:from>
    <xdr:to>
      <xdr:col>15</xdr:col>
      <xdr:colOff>101600</xdr:colOff>
      <xdr:row>79</xdr:row>
      <xdr:rowOff>7175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5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169752</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542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114343</xdr:rowOff>
    </xdr:from>
    <xdr:to>
      <xdr:col>10</xdr:col>
      <xdr:colOff>165100</xdr:colOff>
      <xdr:row>79</xdr:row>
      <xdr:rowOff>44493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8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35620</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580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91388</xdr:rowOff>
    </xdr:from>
    <xdr:to>
      <xdr:col>6</xdr:col>
      <xdr:colOff>38100</xdr:colOff>
      <xdr:row>79</xdr:row>
      <xdr:rowOff>21538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6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12665</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557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10869</xdr:rowOff>
    </xdr:from>
    <xdr:to>
      <xdr:col>24</xdr:col>
      <xdr:colOff>63500</xdr:colOff>
      <xdr:row>91</xdr:row>
      <xdr:rowOff>11685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5612819"/>
          <a:ext cx="8382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104125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20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10869</xdr:rowOff>
    </xdr:from>
    <xdr:to>
      <xdr:col>19</xdr:col>
      <xdr:colOff>177800</xdr:colOff>
      <xdr:row>91</xdr:row>
      <xdr:rowOff>89720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5612819"/>
          <a:ext cx="889000" cy="78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75412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36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124506</xdr:rowOff>
    </xdr:from>
    <xdr:to>
      <xdr:col>15</xdr:col>
      <xdr:colOff>50800</xdr:colOff>
      <xdr:row>91</xdr:row>
      <xdr:rowOff>89720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5555006"/>
          <a:ext cx="889000" cy="13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124271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41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124506</xdr:rowOff>
    </xdr:from>
    <xdr:to>
      <xdr:col>10</xdr:col>
      <xdr:colOff>114300</xdr:colOff>
      <xdr:row>92</xdr:row>
      <xdr:rowOff>80828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5555006"/>
          <a:ext cx="889000" cy="29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64705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20784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132335</xdr:rowOff>
    </xdr:from>
    <xdr:to>
      <xdr:col>24</xdr:col>
      <xdr:colOff>114300</xdr:colOff>
      <xdr:row>91</xdr:row>
      <xdr:rowOff>62485</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556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155212</xdr:rowOff>
    </xdr:from>
    <xdr:ext cx="599010"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5414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131519</xdr:rowOff>
    </xdr:from>
    <xdr:to>
      <xdr:col>20</xdr:col>
      <xdr:colOff>38100</xdr:colOff>
      <xdr:row>91</xdr:row>
      <xdr:rowOff>61669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556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89</xdr:row>
      <xdr:rowOff>78196</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497795" y="15337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38920</xdr:rowOff>
    </xdr:from>
    <xdr:to>
      <xdr:col>15</xdr:col>
      <xdr:colOff>101600</xdr:colOff>
      <xdr:row>91</xdr:row>
      <xdr:rowOff>140520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564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89</xdr:row>
      <xdr:rowOff>157047</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08795" y="15416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90</xdr:row>
      <xdr:rowOff>73706</xdr:rowOff>
    </xdr:from>
    <xdr:to>
      <xdr:col>10</xdr:col>
      <xdr:colOff>165100</xdr:colOff>
      <xdr:row>91</xdr:row>
      <xdr:rowOff>3856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550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89</xdr:row>
      <xdr:rowOff>20383</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19795" y="15279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30028</xdr:rowOff>
    </xdr:from>
    <xdr:to>
      <xdr:col>6</xdr:col>
      <xdr:colOff>38100</xdr:colOff>
      <xdr:row>92</xdr:row>
      <xdr:rowOff>131628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580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90</xdr:row>
      <xdr:rowOff>148155</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30795" y="15578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170076</xdr:rowOff>
    </xdr:from>
    <xdr:to>
      <xdr:col>55</xdr:col>
      <xdr:colOff>0</xdr:colOff>
      <xdr:row>37</xdr:row>
      <xdr:rowOff>82374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342276"/>
          <a:ext cx="838200" cy="83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82374</xdr:rowOff>
    </xdr:from>
    <xdr:to>
      <xdr:col>50</xdr:col>
      <xdr:colOff>114300</xdr:colOff>
      <xdr:row>37</xdr:row>
      <xdr:rowOff>124516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426024"/>
          <a:ext cx="889000" cy="42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48680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56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37919</xdr:rowOff>
    </xdr:from>
    <xdr:to>
      <xdr:col>45</xdr:col>
      <xdr:colOff>177800</xdr:colOff>
      <xdr:row>37</xdr:row>
      <xdr:rowOff>124516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6381569"/>
          <a:ext cx="889000" cy="8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149387</xdr:rowOff>
    </xdr:from>
    <xdr:to>
      <xdr:col>41</xdr:col>
      <xdr:colOff>50800</xdr:colOff>
      <xdr:row>37</xdr:row>
      <xdr:rowOff>37919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321587"/>
          <a:ext cx="889000" cy="5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77393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59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128305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47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119276</xdr:rowOff>
    </xdr:from>
    <xdr:to>
      <xdr:col>55</xdr:col>
      <xdr:colOff>50800</xdr:colOff>
      <xdr:row>37</xdr:row>
      <xdr:rowOff>49426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29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142153</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142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31574</xdr:rowOff>
    </xdr:from>
    <xdr:to>
      <xdr:col>50</xdr:col>
      <xdr:colOff>165100</xdr:colOff>
      <xdr:row>37</xdr:row>
      <xdr:rowOff>133174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37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149701</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150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73716</xdr:rowOff>
    </xdr:from>
    <xdr:to>
      <xdr:col>46</xdr:col>
      <xdr:colOff>38100</xdr:colOff>
      <xdr:row>38</xdr:row>
      <xdr:rowOff>3866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41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20393</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192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158569</xdr:rowOff>
    </xdr:from>
    <xdr:to>
      <xdr:col>41</xdr:col>
      <xdr:colOff>101600</xdr:colOff>
      <xdr:row>37</xdr:row>
      <xdr:rowOff>88719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33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105246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105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98587</xdr:rowOff>
    </xdr:from>
    <xdr:to>
      <xdr:col>36</xdr:col>
      <xdr:colOff>165100</xdr:colOff>
      <xdr:row>37</xdr:row>
      <xdr:rowOff>28737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27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45264</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04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166788</xdr:rowOff>
    </xdr:from>
    <xdr:to>
      <xdr:col>55</xdr:col>
      <xdr:colOff>0</xdr:colOff>
      <xdr:row>59</xdr:row>
      <xdr:rowOff>18680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110888"/>
          <a:ext cx="838200" cy="23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136114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908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18680</xdr:rowOff>
    </xdr:from>
    <xdr:to>
      <xdr:col>50</xdr:col>
      <xdr:colOff>114300</xdr:colOff>
      <xdr:row>59</xdr:row>
      <xdr:rowOff>23723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134230"/>
          <a:ext cx="889000" cy="5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65408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83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23723</xdr:rowOff>
    </xdr:from>
    <xdr:to>
      <xdr:col>45</xdr:col>
      <xdr:colOff>177800</xdr:colOff>
      <xdr:row>59</xdr:row>
      <xdr:rowOff>43713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10139273"/>
          <a:ext cx="889000" cy="19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69510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84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168290</xdr:rowOff>
    </xdr:from>
    <xdr:to>
      <xdr:col>41</xdr:col>
      <xdr:colOff>50800</xdr:colOff>
      <xdr:row>59</xdr:row>
      <xdr:rowOff>43713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10112390"/>
          <a:ext cx="889000" cy="4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47762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820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57669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83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115988</xdr:rowOff>
    </xdr:from>
    <xdr:to>
      <xdr:col>55</xdr:col>
      <xdr:colOff>50800</xdr:colOff>
      <xdr:row>59</xdr:row>
      <xdr:rowOff>46138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60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91664</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1003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139330</xdr:rowOff>
    </xdr:from>
    <xdr:to>
      <xdr:col>50</xdr:col>
      <xdr:colOff>165100</xdr:colOff>
      <xdr:row>59</xdr:row>
      <xdr:rowOff>69480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8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60607</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176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144373</xdr:rowOff>
    </xdr:from>
    <xdr:to>
      <xdr:col>46</xdr:col>
      <xdr:colOff>38100</xdr:colOff>
      <xdr:row>59</xdr:row>
      <xdr:rowOff>74523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8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65650</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10181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164363</xdr:rowOff>
    </xdr:from>
    <xdr:to>
      <xdr:col>41</xdr:col>
      <xdr:colOff>101600</xdr:colOff>
      <xdr:row>59</xdr:row>
      <xdr:rowOff>94513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10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85640</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201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117490</xdr:rowOff>
    </xdr:from>
    <xdr:to>
      <xdr:col>36</xdr:col>
      <xdr:colOff>165100</xdr:colOff>
      <xdr:row>59</xdr:row>
      <xdr:rowOff>47640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6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38767</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1015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137029</xdr:rowOff>
    </xdr:from>
    <xdr:to>
      <xdr:col>55</xdr:col>
      <xdr:colOff>0</xdr:colOff>
      <xdr:row>79</xdr:row>
      <xdr:rowOff>34048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10129"/>
          <a:ext cx="838200" cy="68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32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150854</xdr:rowOff>
    </xdr:from>
    <xdr:to>
      <xdr:col>50</xdr:col>
      <xdr:colOff>114300</xdr:colOff>
      <xdr:row>79</xdr:row>
      <xdr:rowOff>34048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23954"/>
          <a:ext cx="889000" cy="54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134253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144934</xdr:rowOff>
    </xdr:from>
    <xdr:to>
      <xdr:col>45</xdr:col>
      <xdr:colOff>177800</xdr:colOff>
      <xdr:row>78</xdr:row>
      <xdr:rowOff>150854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18034"/>
          <a:ext cx="889000" cy="5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74211</xdr:rowOff>
    </xdr:from>
    <xdr:to>
      <xdr:col>41</xdr:col>
      <xdr:colOff>50800</xdr:colOff>
      <xdr:row>78</xdr:row>
      <xdr:rowOff>144934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275861"/>
          <a:ext cx="889000" cy="24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107027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1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109281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86229</xdr:rowOff>
    </xdr:from>
    <xdr:to>
      <xdr:col>55</xdr:col>
      <xdr:colOff>50800</xdr:colOff>
      <xdr:row>79</xdr:row>
      <xdr:rowOff>16379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5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1156</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7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154698</xdr:rowOff>
    </xdr:from>
    <xdr:to>
      <xdr:col>50</xdr:col>
      <xdr:colOff>165100</xdr:colOff>
      <xdr:row>79</xdr:row>
      <xdr:rowOff>84848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2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75975</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62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100054</xdr:rowOff>
    </xdr:from>
    <xdr:to>
      <xdr:col>46</xdr:col>
      <xdr:colOff>38100</xdr:colOff>
      <xdr:row>79</xdr:row>
      <xdr:rowOff>30204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73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21331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6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94134</xdr:rowOff>
    </xdr:from>
    <xdr:to>
      <xdr:col>41</xdr:col>
      <xdr:colOff>101600</xdr:colOff>
      <xdr:row>79</xdr:row>
      <xdr:rowOff>24284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6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15411</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55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23411</xdr:rowOff>
    </xdr:from>
    <xdr:to>
      <xdr:col>36</xdr:col>
      <xdr:colOff>165100</xdr:colOff>
      <xdr:row>77</xdr:row>
      <xdr:rowOff>125011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2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141538</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3000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50468</xdr:rowOff>
    </xdr:from>
    <xdr:to>
      <xdr:col>55</xdr:col>
      <xdr:colOff>0</xdr:colOff>
      <xdr:row>98</xdr:row>
      <xdr:rowOff>66439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852568"/>
          <a:ext cx="838200" cy="15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159946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90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60858</xdr:rowOff>
    </xdr:from>
    <xdr:to>
      <xdr:col>50</xdr:col>
      <xdr:colOff>114300</xdr:colOff>
      <xdr:row>98</xdr:row>
      <xdr:rowOff>66439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862958"/>
          <a:ext cx="889000" cy="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128967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58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60858</xdr:rowOff>
    </xdr:from>
    <xdr:to>
      <xdr:col>45</xdr:col>
      <xdr:colOff>177800</xdr:colOff>
      <xdr:row>98</xdr:row>
      <xdr:rowOff>91556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862958"/>
          <a:ext cx="889000" cy="3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123590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582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91556</xdr:rowOff>
    </xdr:from>
    <xdr:to>
      <xdr:col>41</xdr:col>
      <xdr:colOff>50800</xdr:colOff>
      <xdr:row>98</xdr:row>
      <xdr:rowOff>114159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893656"/>
          <a:ext cx="889000" cy="22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121240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118364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171118</xdr:rowOff>
    </xdr:from>
    <xdr:to>
      <xdr:col>55</xdr:col>
      <xdr:colOff>50800</xdr:colOff>
      <xdr:row>98</xdr:row>
      <xdr:rowOff>101268</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0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130495</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89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15639</xdr:rowOff>
    </xdr:from>
    <xdr:to>
      <xdr:col>50</xdr:col>
      <xdr:colOff>165100</xdr:colOff>
      <xdr:row>98</xdr:row>
      <xdr:rowOff>117239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1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108366</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910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10058</xdr:rowOff>
    </xdr:from>
    <xdr:to>
      <xdr:col>46</xdr:col>
      <xdr:colOff>38100</xdr:colOff>
      <xdr:row>98</xdr:row>
      <xdr:rowOff>111658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1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102785</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904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40756</xdr:rowOff>
    </xdr:from>
    <xdr:to>
      <xdr:col>41</xdr:col>
      <xdr:colOff>101600</xdr:colOff>
      <xdr:row>98</xdr:row>
      <xdr:rowOff>142356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4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133483</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93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63359</xdr:rowOff>
    </xdr:from>
    <xdr:to>
      <xdr:col>36</xdr:col>
      <xdr:colOff>165100</xdr:colOff>
      <xdr:row>98</xdr:row>
      <xdr:rowOff>164959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6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156086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958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20893</xdr:rowOff>
    </xdr:from>
    <xdr:to>
      <xdr:col>85</xdr:col>
      <xdr:colOff>127000</xdr:colOff>
      <xdr:row>39</xdr:row>
      <xdr:rowOff>38647</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07443"/>
          <a:ext cx="838200" cy="1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30079</xdr:rowOff>
    </xdr:from>
    <xdr:to>
      <xdr:col>81</xdr:col>
      <xdr:colOff>50800</xdr:colOff>
      <xdr:row>39</xdr:row>
      <xdr:rowOff>20893</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545179"/>
          <a:ext cx="889000" cy="162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16542</xdr:rowOff>
    </xdr:from>
    <xdr:to>
      <xdr:col>76</xdr:col>
      <xdr:colOff>114300</xdr:colOff>
      <xdr:row>38</xdr:row>
      <xdr:rowOff>30079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531642"/>
          <a:ext cx="889000" cy="13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9499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16542</xdr:rowOff>
    </xdr:from>
    <xdr:to>
      <xdr:col>71</xdr:col>
      <xdr:colOff>177800</xdr:colOff>
      <xdr:row>39</xdr:row>
      <xdr:rowOff>9051</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531642"/>
          <a:ext cx="889000" cy="16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5452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159297</xdr:rowOff>
    </xdr:from>
    <xdr:to>
      <xdr:col>85</xdr:col>
      <xdr:colOff>177800</xdr:colOff>
      <xdr:row>39</xdr:row>
      <xdr:rowOff>89447</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7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469744"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141543</xdr:rowOff>
    </xdr:from>
    <xdr:to>
      <xdr:col>81</xdr:col>
      <xdr:colOff>101600</xdr:colOff>
      <xdr:row>39</xdr:row>
      <xdr:rowOff>71693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5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62820</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46428" y="674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150729</xdr:rowOff>
    </xdr:from>
    <xdr:to>
      <xdr:col>76</xdr:col>
      <xdr:colOff>165100</xdr:colOff>
      <xdr:row>38</xdr:row>
      <xdr:rowOff>80879</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49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97406</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2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137192</xdr:rowOff>
    </xdr:from>
    <xdr:to>
      <xdr:col>72</xdr:col>
      <xdr:colOff>38100</xdr:colOff>
      <xdr:row>38</xdr:row>
      <xdr:rowOff>67342</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48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83869</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256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129701</xdr:rowOff>
    </xdr:from>
    <xdr:to>
      <xdr:col>67</xdr:col>
      <xdr:colOff>101600</xdr:colOff>
      <xdr:row>39</xdr:row>
      <xdr:rowOff>59851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4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50978</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737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19997</xdr:rowOff>
    </xdr:from>
    <xdr:to>
      <xdr:col>85</xdr:col>
      <xdr:colOff>127000</xdr:colOff>
      <xdr:row>77</xdr:row>
      <xdr:rowOff>39007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21647"/>
          <a:ext cx="838200" cy="19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152584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82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39007</xdr:rowOff>
    </xdr:from>
    <xdr:to>
      <xdr:col>81</xdr:col>
      <xdr:colOff>50800</xdr:colOff>
      <xdr:row>77</xdr:row>
      <xdr:rowOff>53170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40657"/>
          <a:ext cx="889000" cy="1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84219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32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53170</xdr:rowOff>
    </xdr:from>
    <xdr:to>
      <xdr:col>76</xdr:col>
      <xdr:colOff>114300</xdr:colOff>
      <xdr:row>77</xdr:row>
      <xdr:rowOff>94472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254820"/>
          <a:ext cx="889000" cy="4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116932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94472</xdr:rowOff>
    </xdr:from>
    <xdr:to>
      <xdr:col>71</xdr:col>
      <xdr:colOff>177800</xdr:colOff>
      <xdr:row>77</xdr:row>
      <xdr:rowOff>98830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296122"/>
          <a:ext cx="889000" cy="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143933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164273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140647</xdr:rowOff>
    </xdr:from>
    <xdr:to>
      <xdr:col>85</xdr:col>
      <xdr:colOff>177800</xdr:colOff>
      <xdr:row>77</xdr:row>
      <xdr:rowOff>70797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70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163524</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02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159657</xdr:rowOff>
    </xdr:from>
    <xdr:to>
      <xdr:col>81</xdr:col>
      <xdr:colOff>101600</xdr:colOff>
      <xdr:row>77</xdr:row>
      <xdr:rowOff>89807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18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106335</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965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2370</xdr:rowOff>
    </xdr:from>
    <xdr:to>
      <xdr:col>76</xdr:col>
      <xdr:colOff>165100</xdr:colOff>
      <xdr:row>77</xdr:row>
      <xdr:rowOff>103970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0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120497</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97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43672</xdr:rowOff>
    </xdr:from>
    <xdr:to>
      <xdr:col>72</xdr:col>
      <xdr:colOff>38100</xdr:colOff>
      <xdr:row>77</xdr:row>
      <xdr:rowOff>145272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4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161799</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3020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48030</xdr:rowOff>
    </xdr:from>
    <xdr:to>
      <xdr:col>67</xdr:col>
      <xdr:colOff>101600</xdr:colOff>
      <xdr:row>77</xdr:row>
      <xdr:rowOff>149630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4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140757</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3342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113336</xdr:rowOff>
    </xdr:from>
    <xdr:to>
      <xdr:col>85</xdr:col>
      <xdr:colOff>127000</xdr:colOff>
      <xdr:row>98</xdr:row>
      <xdr:rowOff>116922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915436"/>
          <a:ext cx="838200" cy="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100509</xdr:rowOff>
    </xdr:from>
    <xdr:to>
      <xdr:col>81</xdr:col>
      <xdr:colOff>50800</xdr:colOff>
      <xdr:row>98</xdr:row>
      <xdr:rowOff>116922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902609"/>
          <a:ext cx="889000" cy="16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107343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56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53825</xdr:rowOff>
    </xdr:from>
    <xdr:to>
      <xdr:col>76</xdr:col>
      <xdr:colOff>114300</xdr:colOff>
      <xdr:row>98</xdr:row>
      <xdr:rowOff>100509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855925"/>
          <a:ext cx="889000" cy="46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64577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52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53825</xdr:rowOff>
    </xdr:from>
    <xdr:to>
      <xdr:col>71</xdr:col>
      <xdr:colOff>177800</xdr:colOff>
      <xdr:row>98</xdr:row>
      <xdr:rowOff>115501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855925"/>
          <a:ext cx="889000" cy="6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137867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9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62536</xdr:rowOff>
    </xdr:from>
    <xdr:to>
      <xdr:col>85</xdr:col>
      <xdr:colOff>177800</xdr:colOff>
      <xdr:row>98</xdr:row>
      <xdr:rowOff>164136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6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148913</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7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66122</xdr:rowOff>
    </xdr:from>
    <xdr:to>
      <xdr:col>81</xdr:col>
      <xdr:colOff>101600</xdr:colOff>
      <xdr:row>98</xdr:row>
      <xdr:rowOff>167722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6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158849</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96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49709</xdr:rowOff>
    </xdr:from>
    <xdr:to>
      <xdr:col>76</xdr:col>
      <xdr:colOff>165100</xdr:colOff>
      <xdr:row>98</xdr:row>
      <xdr:rowOff>151309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85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142436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94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3025</xdr:rowOff>
    </xdr:from>
    <xdr:to>
      <xdr:col>72</xdr:col>
      <xdr:colOff>38100</xdr:colOff>
      <xdr:row>98</xdr:row>
      <xdr:rowOff>104625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80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95752</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89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64701</xdr:rowOff>
    </xdr:from>
    <xdr:to>
      <xdr:col>67</xdr:col>
      <xdr:colOff>101600</xdr:colOff>
      <xdr:row>98</xdr:row>
      <xdr:rowOff>166301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6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157428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959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139124</xdr:rowOff>
    </xdr:from>
    <xdr:to>
      <xdr:col>116</xdr:col>
      <xdr:colOff>63500</xdr:colOff>
      <xdr:row>38</xdr:row>
      <xdr:rowOff>139142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1323300" y="6654224"/>
          <a:ext cx="8382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139142</xdr:rowOff>
    </xdr:from>
    <xdr:to>
      <xdr:col>111</xdr:col>
      <xdr:colOff>177800</xdr:colOff>
      <xdr:row>38</xdr:row>
      <xdr:rowOff>139426</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0434300" y="6654242"/>
          <a:ext cx="889000" cy="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139426</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19545300" y="6654526"/>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88324</xdr:rowOff>
    </xdr:from>
    <xdr:to>
      <xdr:col>116</xdr:col>
      <xdr:colOff>114300</xdr:colOff>
      <xdr:row>39</xdr:row>
      <xdr:rowOff>18474</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313932"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88342</xdr:rowOff>
    </xdr:from>
    <xdr:to>
      <xdr:col>112</xdr:col>
      <xdr:colOff>38100</xdr:colOff>
      <xdr:row>39</xdr:row>
      <xdr:rowOff>18492</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9619</xdr:rowOff>
    </xdr:from>
    <xdr:ext cx="313932"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66333" y="6696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88626</xdr:rowOff>
    </xdr:from>
    <xdr:to>
      <xdr:col>107</xdr:col>
      <xdr:colOff>101600</xdr:colOff>
      <xdr:row>39</xdr:row>
      <xdr:rowOff>18776</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9903</xdr:rowOff>
    </xdr:from>
    <xdr:ext cx="313932"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77333" y="66964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73063</xdr:rowOff>
    </xdr:from>
    <xdr:to>
      <xdr:col>107</xdr:col>
      <xdr:colOff>50800</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188613"/>
          <a:ext cx="889000" cy="25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73063</xdr:rowOff>
    </xdr:from>
    <xdr:to>
      <xdr:col>102</xdr:col>
      <xdr:colOff>114300</xdr:colOff>
      <xdr:row>59</xdr:row>
      <xdr:rowOff>73389</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8656300" y="10188613"/>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22263</xdr:rowOff>
    </xdr:from>
    <xdr:to>
      <xdr:col>102</xdr:col>
      <xdr:colOff>165100</xdr:colOff>
      <xdr:row>59</xdr:row>
      <xdr:rowOff>123863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3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114990</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10230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22589</xdr:rowOff>
    </xdr:from>
    <xdr:to>
      <xdr:col>98</xdr:col>
      <xdr:colOff>38100</xdr:colOff>
      <xdr:row>59</xdr:row>
      <xdr:rowOff>124189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3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115316</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10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160190</xdr:rowOff>
    </xdr:from>
    <xdr:to>
      <xdr:col>116</xdr:col>
      <xdr:colOff>63500</xdr:colOff>
      <xdr:row>77</xdr:row>
      <xdr:rowOff>84429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3190390"/>
          <a:ext cx="838200" cy="95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24609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054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129226</xdr:rowOff>
    </xdr:from>
    <xdr:to>
      <xdr:col>111</xdr:col>
      <xdr:colOff>177800</xdr:colOff>
      <xdr:row>76</xdr:row>
      <xdr:rowOff>160190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3159426"/>
          <a:ext cx="889000" cy="30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125485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281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129226</xdr:rowOff>
    </xdr:from>
    <xdr:to>
      <xdr:col>107</xdr:col>
      <xdr:colOff>50800</xdr:colOff>
      <xdr:row>76</xdr:row>
      <xdr:rowOff>140416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159426"/>
          <a:ext cx="889000" cy="11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97249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27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140416</xdr:rowOff>
    </xdr:from>
    <xdr:to>
      <xdr:col>102</xdr:col>
      <xdr:colOff>114300</xdr:colOff>
      <xdr:row>76</xdr:row>
      <xdr:rowOff>148650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3170616"/>
          <a:ext cx="889000" cy="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124510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2811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154156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284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33629</xdr:rowOff>
    </xdr:from>
    <xdr:to>
      <xdr:col>116</xdr:col>
      <xdr:colOff>114300</xdr:colOff>
      <xdr:row>77</xdr:row>
      <xdr:rowOff>135229</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23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12056</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321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109390</xdr:rowOff>
    </xdr:from>
    <xdr:to>
      <xdr:col>112</xdr:col>
      <xdr:colOff>38100</xdr:colOff>
      <xdr:row>77</xdr:row>
      <xdr:rowOff>39540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13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30667</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3232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78426</xdr:rowOff>
    </xdr:from>
    <xdr:to>
      <xdr:col>107</xdr:col>
      <xdr:colOff>101600</xdr:colOff>
      <xdr:row>77</xdr:row>
      <xdr:rowOff>8576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10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171153</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3201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89616</xdr:rowOff>
    </xdr:from>
    <xdr:to>
      <xdr:col>102</xdr:col>
      <xdr:colOff>165100</xdr:colOff>
      <xdr:row>77</xdr:row>
      <xdr:rowOff>19766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11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10893</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3212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97850</xdr:rowOff>
    </xdr:from>
    <xdr:to>
      <xdr:col>98</xdr:col>
      <xdr:colOff>38100</xdr:colOff>
      <xdr:row>77</xdr:row>
      <xdr:rowOff>28000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12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19127</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322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住民一人あたりのコストにおいて、高額となっているのは、扶助費と補助費等である。</a:t>
          </a:r>
          <a:endParaRPr lang="ja-JP" altLang="ja-JP" sz="1400">
            <a:effectLst/>
          </a:endParaRPr>
        </a:p>
        <a:p>
          <a:r>
            <a:rPr kumimoji="1" lang="ja-JP" altLang="ja-JP" sz="1100">
              <a:solidFill>
                <a:schemeClr val="dk1"/>
              </a:solidFill>
              <a:effectLst/>
              <a:latin typeface="+mn-lt"/>
              <a:ea typeface="+mn-ea"/>
              <a:cs typeface="+mn-cs"/>
            </a:rPr>
            <a:t>　特に扶助費については、１８４，</a:t>
          </a:r>
          <a:r>
            <a:rPr kumimoji="1" lang="ja-JP" altLang="en-US" sz="1100">
              <a:solidFill>
                <a:schemeClr val="dk1"/>
              </a:solidFill>
              <a:effectLst/>
              <a:latin typeface="+mn-lt"/>
              <a:ea typeface="+mn-ea"/>
              <a:cs typeface="+mn-cs"/>
            </a:rPr>
            <a:t>３００</a:t>
          </a:r>
          <a:r>
            <a:rPr kumimoji="1" lang="ja-JP" altLang="ja-JP" sz="1100">
              <a:solidFill>
                <a:schemeClr val="dk1"/>
              </a:solidFill>
              <a:effectLst/>
              <a:latin typeface="+mn-lt"/>
              <a:ea typeface="+mn-ea"/>
              <a:cs typeface="+mn-cs"/>
            </a:rPr>
            <a:t>円と類似９４団体中</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番目と依然として高い数値となっている。これは、福祉事務所を設置し、生活保護に関する事業を町が担っているためである。</a:t>
          </a:r>
          <a:endParaRPr lang="ja-JP" altLang="ja-JP" sz="1400">
            <a:effectLst/>
          </a:endParaRPr>
        </a:p>
        <a:p>
          <a:r>
            <a:rPr kumimoji="1" lang="ja-JP" altLang="ja-JP" sz="1100">
              <a:solidFill>
                <a:schemeClr val="dk1"/>
              </a:solidFill>
              <a:effectLst/>
              <a:latin typeface="+mn-lt"/>
              <a:ea typeface="+mn-ea"/>
              <a:cs typeface="+mn-cs"/>
            </a:rPr>
            <a:t>　補助費等については、ごみ処理業務や消防業務を一部事務組合で行っていることから、類似団体に比べ高水準となっている。令和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年度は、簡易水道事業特別会計と農業集落排水処理事業特別会計が公営企業法の適用となったことに伴い支出区分が繰出金から補助費等に変更となったこと等が影響し、前年度比</a:t>
          </a:r>
          <a:r>
            <a:rPr kumimoji="1" lang="ja-JP" altLang="en-US" sz="1100">
              <a:solidFill>
                <a:schemeClr val="dk1"/>
              </a:solidFill>
              <a:effectLst/>
              <a:latin typeface="+mn-lt"/>
              <a:ea typeface="+mn-ea"/>
              <a:cs typeface="+mn-cs"/>
            </a:rPr>
            <a:t>７６，９３４</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４０７，０９６</a:t>
          </a:r>
          <a:r>
            <a:rPr kumimoji="1" lang="ja-JP" altLang="ja-JP" sz="1100">
              <a:solidFill>
                <a:schemeClr val="dk1"/>
              </a:solidFill>
              <a:effectLst/>
              <a:latin typeface="+mn-lt"/>
              <a:ea typeface="+mn-ea"/>
              <a:cs typeface="+mn-cs"/>
            </a:rPr>
            <a:t>円となった。</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島根県川本町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2,982
2,940
106.43
5,160,903
5,070,711
62,300
2,591,223
5,458,875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31415</xdr:rowOff>
    </xdr:from>
    <xdr:to>
      <xdr:col>24</xdr:col>
      <xdr:colOff>63500</xdr:colOff>
      <xdr:row>38</xdr:row>
      <xdr:rowOff>63433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546515"/>
          <a:ext cx="838200" cy="3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146081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318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58462</xdr:rowOff>
    </xdr:from>
    <xdr:to>
      <xdr:col>19</xdr:col>
      <xdr:colOff>177800</xdr:colOff>
      <xdr:row>38</xdr:row>
      <xdr:rowOff>63433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908300" y="6573562"/>
          <a:ext cx="889000" cy="4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65867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23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58462</xdr:rowOff>
    </xdr:from>
    <xdr:to>
      <xdr:col>15</xdr:col>
      <xdr:colOff>50800</xdr:colOff>
      <xdr:row>38</xdr:row>
      <xdr:rowOff>71092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573562"/>
          <a:ext cx="889000" cy="1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82497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25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71092</xdr:rowOff>
    </xdr:from>
    <xdr:to>
      <xdr:col>10</xdr:col>
      <xdr:colOff>114300</xdr:colOff>
      <xdr:row>38</xdr:row>
      <xdr:rowOff>85122</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586192"/>
          <a:ext cx="889000" cy="14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104057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103786</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152065</xdr:rowOff>
    </xdr:from>
    <xdr:to>
      <xdr:col>24</xdr:col>
      <xdr:colOff>114300</xdr:colOff>
      <xdr:row>38</xdr:row>
      <xdr:rowOff>82215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9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130492</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47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12633</xdr:rowOff>
    </xdr:from>
    <xdr:to>
      <xdr:col>20</xdr:col>
      <xdr:colOff>38100</xdr:colOff>
      <xdr:row>38</xdr:row>
      <xdr:rowOff>114233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52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105360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62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7662</xdr:rowOff>
    </xdr:from>
    <xdr:to>
      <xdr:col>15</xdr:col>
      <xdr:colOff>101600</xdr:colOff>
      <xdr:row>38</xdr:row>
      <xdr:rowOff>109262</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5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100389</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61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20292</xdr:rowOff>
    </xdr:from>
    <xdr:to>
      <xdr:col>10</xdr:col>
      <xdr:colOff>165100</xdr:colOff>
      <xdr:row>38</xdr:row>
      <xdr:rowOff>121892</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53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113019</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628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34322</xdr:rowOff>
    </xdr:from>
    <xdr:to>
      <xdr:col>6</xdr:col>
      <xdr:colOff>38100</xdr:colOff>
      <xdr:row>38</xdr:row>
      <xdr:rowOff>135922</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54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127049</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64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163985</xdr:rowOff>
    </xdr:from>
    <xdr:to>
      <xdr:col>24</xdr:col>
      <xdr:colOff>63500</xdr:colOff>
      <xdr:row>58</xdr:row>
      <xdr:rowOff>17715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36635"/>
          <a:ext cx="838200" cy="25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71087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72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8306</xdr:rowOff>
    </xdr:from>
    <xdr:to>
      <xdr:col>19</xdr:col>
      <xdr:colOff>177800</xdr:colOff>
      <xdr:row>58</xdr:row>
      <xdr:rowOff>17715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52406"/>
          <a:ext cx="889000" cy="9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7543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608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164581</xdr:rowOff>
    </xdr:from>
    <xdr:to>
      <xdr:col>15</xdr:col>
      <xdr:colOff>50800</xdr:colOff>
      <xdr:row>58</xdr:row>
      <xdr:rowOff>8306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937231"/>
          <a:ext cx="889000" cy="1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168154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59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74457</xdr:rowOff>
    </xdr:from>
    <xdr:to>
      <xdr:col>10</xdr:col>
      <xdr:colOff>114300</xdr:colOff>
      <xdr:row>57</xdr:row>
      <xdr:rowOff>164581</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847107"/>
          <a:ext cx="889000" cy="90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135634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56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113185</xdr:rowOff>
    </xdr:from>
    <xdr:to>
      <xdr:col>24</xdr:col>
      <xdr:colOff>114300</xdr:colOff>
      <xdr:row>58</xdr:row>
      <xdr:rowOff>43335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8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28112</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00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138365</xdr:rowOff>
    </xdr:from>
    <xdr:to>
      <xdr:col>20</xdr:col>
      <xdr:colOff>38100</xdr:colOff>
      <xdr:row>58</xdr:row>
      <xdr:rowOff>68515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1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59642</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10003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128956</xdr:rowOff>
    </xdr:from>
    <xdr:to>
      <xdr:col>15</xdr:col>
      <xdr:colOff>101600</xdr:colOff>
      <xdr:row>58</xdr:row>
      <xdr:rowOff>59106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01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50233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994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113781</xdr:rowOff>
    </xdr:from>
    <xdr:to>
      <xdr:col>10</xdr:col>
      <xdr:colOff>165100</xdr:colOff>
      <xdr:row>58</xdr:row>
      <xdr:rowOff>43931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86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35058</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979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23657</xdr:rowOff>
    </xdr:from>
    <xdr:to>
      <xdr:col>6</xdr:col>
      <xdr:colOff>38100</xdr:colOff>
      <xdr:row>57</xdr:row>
      <xdr:rowOff>125257</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79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141784</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571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29556</xdr:rowOff>
    </xdr:from>
    <xdr:to>
      <xdr:col>24</xdr:col>
      <xdr:colOff>63500</xdr:colOff>
      <xdr:row>77</xdr:row>
      <xdr:rowOff>58063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231206"/>
          <a:ext cx="838200" cy="28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45838</xdr:rowOff>
    </xdr:from>
    <xdr:to>
      <xdr:col>19</xdr:col>
      <xdr:colOff>177800</xdr:colOff>
      <xdr:row>77</xdr:row>
      <xdr:rowOff>58063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247488"/>
          <a:ext cx="889000" cy="1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31745</xdr:rowOff>
    </xdr:from>
    <xdr:to>
      <xdr:col>15</xdr:col>
      <xdr:colOff>50800</xdr:colOff>
      <xdr:row>77</xdr:row>
      <xdr:rowOff>45838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233395"/>
          <a:ext cx="889000" cy="14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31745</xdr:rowOff>
    </xdr:from>
    <xdr:to>
      <xdr:col>10</xdr:col>
      <xdr:colOff>114300</xdr:colOff>
      <xdr:row>77</xdr:row>
      <xdr:rowOff>112126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233395"/>
          <a:ext cx="889000" cy="8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150206</xdr:rowOff>
    </xdr:from>
    <xdr:to>
      <xdr:col>24</xdr:col>
      <xdr:colOff>114300</xdr:colOff>
      <xdr:row>77</xdr:row>
      <xdr:rowOff>80356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18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1633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031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7263</xdr:rowOff>
    </xdr:from>
    <xdr:to>
      <xdr:col>20</xdr:col>
      <xdr:colOff>38100</xdr:colOff>
      <xdr:row>77</xdr:row>
      <xdr:rowOff>108863</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20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125390</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984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166488</xdr:rowOff>
    </xdr:from>
    <xdr:to>
      <xdr:col>15</xdr:col>
      <xdr:colOff>101600</xdr:colOff>
      <xdr:row>77</xdr:row>
      <xdr:rowOff>96638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19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113165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971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152395</xdr:rowOff>
    </xdr:from>
    <xdr:to>
      <xdr:col>10</xdr:col>
      <xdr:colOff>165100</xdr:colOff>
      <xdr:row>77</xdr:row>
      <xdr:rowOff>82545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18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99073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957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61326</xdr:rowOff>
    </xdr:from>
    <xdr:to>
      <xdr:col>6</xdr:col>
      <xdr:colOff>38100</xdr:colOff>
      <xdr:row>77</xdr:row>
      <xdr:rowOff>162926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26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8003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038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35489</xdr:rowOff>
    </xdr:from>
    <xdr:to>
      <xdr:col>24</xdr:col>
      <xdr:colOff>63500</xdr:colOff>
      <xdr:row>97</xdr:row>
      <xdr:rowOff>37068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666139"/>
          <a:ext cx="838200" cy="1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37068</xdr:rowOff>
    </xdr:from>
    <xdr:to>
      <xdr:col>19</xdr:col>
      <xdr:colOff>177800</xdr:colOff>
      <xdr:row>97</xdr:row>
      <xdr:rowOff>117184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667718"/>
          <a:ext cx="889000" cy="8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131677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6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113604</xdr:rowOff>
    </xdr:from>
    <xdr:to>
      <xdr:col>15</xdr:col>
      <xdr:colOff>50800</xdr:colOff>
      <xdr:row>97</xdr:row>
      <xdr:rowOff>117184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572804"/>
          <a:ext cx="889000" cy="17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169279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5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113604</xdr:rowOff>
    </xdr:from>
    <xdr:to>
      <xdr:col>10</xdr:col>
      <xdr:colOff>114300</xdr:colOff>
      <xdr:row>97</xdr:row>
      <xdr:rowOff>21844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572804"/>
          <a:ext cx="889000" cy="7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156139</xdr:rowOff>
    </xdr:from>
    <xdr:to>
      <xdr:col>24</xdr:col>
      <xdr:colOff>114300</xdr:colOff>
      <xdr:row>97</xdr:row>
      <xdr:rowOff>86289</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615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7566</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466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157718</xdr:rowOff>
    </xdr:from>
    <xdr:to>
      <xdr:col>20</xdr:col>
      <xdr:colOff>38100</xdr:colOff>
      <xdr:row>97</xdr:row>
      <xdr:rowOff>87868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61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104395</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392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66384</xdr:rowOff>
    </xdr:from>
    <xdr:to>
      <xdr:col>15</xdr:col>
      <xdr:colOff>101600</xdr:colOff>
      <xdr:row>97</xdr:row>
      <xdr:rowOff>167984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9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159111</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789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62804</xdr:rowOff>
    </xdr:from>
    <xdr:to>
      <xdr:col>10</xdr:col>
      <xdr:colOff>165100</xdr:colOff>
      <xdr:row>96</xdr:row>
      <xdr:rowOff>164404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52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9481</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297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142494</xdr:rowOff>
    </xdr:from>
    <xdr:to>
      <xdr:col>6</xdr:col>
      <xdr:colOff>38100</xdr:colOff>
      <xdr:row>97</xdr:row>
      <xdr:rowOff>72644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60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89171</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376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51103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95083</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10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41244</xdr:rowOff>
    </xdr:from>
    <xdr:to>
      <xdr:col>55</xdr:col>
      <xdr:colOff>0</xdr:colOff>
      <xdr:row>58</xdr:row>
      <xdr:rowOff>65704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985344"/>
          <a:ext cx="838200" cy="2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134104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35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43237</xdr:rowOff>
    </xdr:from>
    <xdr:to>
      <xdr:col>50</xdr:col>
      <xdr:colOff>114300</xdr:colOff>
      <xdr:row>58</xdr:row>
      <xdr:rowOff>65704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987337"/>
          <a:ext cx="889000" cy="2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70128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7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43237</xdr:rowOff>
    </xdr:from>
    <xdr:to>
      <xdr:col>45</xdr:col>
      <xdr:colOff>177800</xdr:colOff>
      <xdr:row>58</xdr:row>
      <xdr:rowOff>52586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987337"/>
          <a:ext cx="889000" cy="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77319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7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52586</xdr:rowOff>
    </xdr:from>
    <xdr:to>
      <xdr:col>41</xdr:col>
      <xdr:colOff>50800</xdr:colOff>
      <xdr:row>58</xdr:row>
      <xdr:rowOff>54853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996686"/>
          <a:ext cx="889000" cy="2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73574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7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37295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63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161894</xdr:rowOff>
    </xdr:from>
    <xdr:to>
      <xdr:col>55</xdr:col>
      <xdr:colOff>50800</xdr:colOff>
      <xdr:row>58</xdr:row>
      <xdr:rowOff>92044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3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140321</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1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14904</xdr:rowOff>
    </xdr:from>
    <xdr:to>
      <xdr:col>50</xdr:col>
      <xdr:colOff>165100</xdr:colOff>
      <xdr:row>58</xdr:row>
      <xdr:rowOff>116504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5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107631</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05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163887</xdr:rowOff>
    </xdr:from>
    <xdr:to>
      <xdr:col>46</xdr:col>
      <xdr:colOff>38100</xdr:colOff>
      <xdr:row>58</xdr:row>
      <xdr:rowOff>94037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3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85164</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02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1786</xdr:rowOff>
    </xdr:from>
    <xdr:to>
      <xdr:col>41</xdr:col>
      <xdr:colOff>101600</xdr:colOff>
      <xdr:row>58</xdr:row>
      <xdr:rowOff>103386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4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94513</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03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4053</xdr:rowOff>
    </xdr:from>
    <xdr:to>
      <xdr:col>36</xdr:col>
      <xdr:colOff>165100</xdr:colOff>
      <xdr:row>58</xdr:row>
      <xdr:rowOff>105653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4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96780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040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52722</xdr:rowOff>
    </xdr:from>
    <xdr:to>
      <xdr:col>55</xdr:col>
      <xdr:colOff>0</xdr:colOff>
      <xdr:row>79</xdr:row>
      <xdr:rowOff>57880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597272"/>
          <a:ext cx="838200" cy="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143025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344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54848</xdr:rowOff>
    </xdr:from>
    <xdr:to>
      <xdr:col>50</xdr:col>
      <xdr:colOff>114300</xdr:colOff>
      <xdr:row>79</xdr:row>
      <xdr:rowOff>57880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599398"/>
          <a:ext cx="889000" cy="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68829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270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43591</xdr:rowOff>
    </xdr:from>
    <xdr:to>
      <xdr:col>45</xdr:col>
      <xdr:colOff>177800</xdr:colOff>
      <xdr:row>79</xdr:row>
      <xdr:rowOff>54848</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588141"/>
          <a:ext cx="889000" cy="1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67491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26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43591</xdr:rowOff>
    </xdr:from>
    <xdr:to>
      <xdr:col>41</xdr:col>
      <xdr:colOff>50800</xdr:colOff>
      <xdr:row>79</xdr:row>
      <xdr:rowOff>56362</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88141"/>
          <a:ext cx="889000" cy="1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68294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26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52861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25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1922</xdr:rowOff>
    </xdr:from>
    <xdr:to>
      <xdr:col>55</xdr:col>
      <xdr:colOff>50800</xdr:colOff>
      <xdr:row>79</xdr:row>
      <xdr:rowOff>103522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54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98574</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7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7080</xdr:rowOff>
    </xdr:from>
    <xdr:to>
      <xdr:col>50</xdr:col>
      <xdr:colOff>165100</xdr:colOff>
      <xdr:row>79</xdr:row>
      <xdr:rowOff>108680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55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99807</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64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4048</xdr:rowOff>
    </xdr:from>
    <xdr:to>
      <xdr:col>46</xdr:col>
      <xdr:colOff>38100</xdr:colOff>
      <xdr:row>79</xdr:row>
      <xdr:rowOff>105648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54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96775</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64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164241</xdr:rowOff>
    </xdr:from>
    <xdr:to>
      <xdr:col>41</xdr:col>
      <xdr:colOff>101600</xdr:colOff>
      <xdr:row>79</xdr:row>
      <xdr:rowOff>94391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53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85518</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63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5562</xdr:rowOff>
    </xdr:from>
    <xdr:to>
      <xdr:col>36</xdr:col>
      <xdr:colOff>165100</xdr:colOff>
      <xdr:row>79</xdr:row>
      <xdr:rowOff>107162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55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98289</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64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3322</xdr:rowOff>
    </xdr:from>
    <xdr:to>
      <xdr:col>55</xdr:col>
      <xdr:colOff>0</xdr:colOff>
      <xdr:row>98</xdr:row>
      <xdr:rowOff>29186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05422"/>
          <a:ext cx="838200" cy="2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29186</xdr:rowOff>
    </xdr:from>
    <xdr:to>
      <xdr:col>50</xdr:col>
      <xdr:colOff>114300</xdr:colOff>
      <xdr:row>98</xdr:row>
      <xdr:rowOff>61289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31286"/>
          <a:ext cx="889000" cy="3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61289</xdr:rowOff>
    </xdr:from>
    <xdr:to>
      <xdr:col>45</xdr:col>
      <xdr:colOff>177800</xdr:colOff>
      <xdr:row>98</xdr:row>
      <xdr:rowOff>84150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8633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103610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9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79866</xdr:rowOff>
    </xdr:from>
    <xdr:to>
      <xdr:col>41</xdr:col>
      <xdr:colOff>50800</xdr:colOff>
      <xdr:row>98</xdr:row>
      <xdr:rowOff>84150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81966"/>
          <a:ext cx="889000" cy="4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120446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5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132563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59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123972</xdr:rowOff>
    </xdr:from>
    <xdr:to>
      <xdr:col>55</xdr:col>
      <xdr:colOff>50800</xdr:colOff>
      <xdr:row>98</xdr:row>
      <xdr:rowOff>54122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5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83349</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42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149836</xdr:rowOff>
    </xdr:from>
    <xdr:to>
      <xdr:col>50</xdr:col>
      <xdr:colOff>165100</xdr:colOff>
      <xdr:row>98</xdr:row>
      <xdr:rowOff>79986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8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96513</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555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10489</xdr:rowOff>
    </xdr:from>
    <xdr:to>
      <xdr:col>46</xdr:col>
      <xdr:colOff>38100</xdr:colOff>
      <xdr:row>98</xdr:row>
      <xdr:rowOff>112089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1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128616</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587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33350</xdr:rowOff>
    </xdr:from>
    <xdr:to>
      <xdr:col>41</xdr:col>
      <xdr:colOff>101600</xdr:colOff>
      <xdr:row>98</xdr:row>
      <xdr:rowOff>134950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3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126077</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928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29066</xdr:rowOff>
    </xdr:from>
    <xdr:to>
      <xdr:col>36</xdr:col>
      <xdr:colOff>165100</xdr:colOff>
      <xdr:row>98</xdr:row>
      <xdr:rowOff>130666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3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121793</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923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48976</xdr:rowOff>
    </xdr:from>
    <xdr:to>
      <xdr:col>85</xdr:col>
      <xdr:colOff>127000</xdr:colOff>
      <xdr:row>37</xdr:row>
      <xdr:rowOff>161573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392626"/>
          <a:ext cx="838200" cy="11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27783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156689</xdr:rowOff>
    </xdr:from>
    <xdr:to>
      <xdr:col>81</xdr:col>
      <xdr:colOff>50800</xdr:colOff>
      <xdr:row>37</xdr:row>
      <xdr:rowOff>161573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500339"/>
          <a:ext cx="889000" cy="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156689</xdr:rowOff>
    </xdr:from>
    <xdr:to>
      <xdr:col>76</xdr:col>
      <xdr:colOff>114300</xdr:colOff>
      <xdr:row>38</xdr:row>
      <xdr:rowOff>5805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500339"/>
          <a:ext cx="889000" cy="2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51865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2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5805</xdr:rowOff>
    </xdr:from>
    <xdr:to>
      <xdr:col>71</xdr:col>
      <xdr:colOff>177800</xdr:colOff>
      <xdr:row>38</xdr:row>
      <xdr:rowOff>49247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520905"/>
          <a:ext cx="889000" cy="4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169626</xdr:rowOff>
    </xdr:from>
    <xdr:to>
      <xdr:col>85</xdr:col>
      <xdr:colOff>177800</xdr:colOff>
      <xdr:row>37</xdr:row>
      <xdr:rowOff>99776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4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21053</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19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110773</xdr:rowOff>
    </xdr:from>
    <xdr:to>
      <xdr:col>81</xdr:col>
      <xdr:colOff>101600</xdr:colOff>
      <xdr:row>38</xdr:row>
      <xdr:rowOff>40923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5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32050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4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105889</xdr:rowOff>
    </xdr:from>
    <xdr:to>
      <xdr:col>76</xdr:col>
      <xdr:colOff>165100</xdr:colOff>
      <xdr:row>38</xdr:row>
      <xdr:rowOff>36039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4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27166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42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126455</xdr:rowOff>
    </xdr:from>
    <xdr:to>
      <xdr:col>72</xdr:col>
      <xdr:colOff>38100</xdr:colOff>
      <xdr:row>38</xdr:row>
      <xdr:rowOff>56605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7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47732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6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169897</xdr:rowOff>
    </xdr:from>
    <xdr:to>
      <xdr:col>67</xdr:col>
      <xdr:colOff>101600</xdr:colOff>
      <xdr:row>38</xdr:row>
      <xdr:rowOff>100047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51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91174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60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122151</xdr:rowOff>
    </xdr:from>
    <xdr:to>
      <xdr:col>85</xdr:col>
      <xdr:colOff>127000</xdr:colOff>
      <xdr:row>57</xdr:row>
      <xdr:rowOff>129137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894801"/>
          <a:ext cx="838200" cy="6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28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79363</xdr:rowOff>
    </xdr:from>
    <xdr:to>
      <xdr:col>81</xdr:col>
      <xdr:colOff>50800</xdr:colOff>
      <xdr:row>57</xdr:row>
      <xdr:rowOff>122151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852013"/>
          <a:ext cx="889000" cy="42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141838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571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79363</xdr:rowOff>
    </xdr:from>
    <xdr:to>
      <xdr:col>76</xdr:col>
      <xdr:colOff>114300</xdr:colOff>
      <xdr:row>57</xdr:row>
      <xdr:rowOff>128689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852013"/>
          <a:ext cx="889000" cy="4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128258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9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128689</xdr:rowOff>
    </xdr:from>
    <xdr:to>
      <xdr:col>71</xdr:col>
      <xdr:colOff>177800</xdr:colOff>
      <xdr:row>57</xdr:row>
      <xdr:rowOff>132762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901339"/>
          <a:ext cx="889000" cy="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15374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61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7176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951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78337</xdr:rowOff>
    </xdr:from>
    <xdr:to>
      <xdr:col>85</xdr:col>
      <xdr:colOff>177800</xdr:colOff>
      <xdr:row>58</xdr:row>
      <xdr:rowOff>8487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5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56764</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2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71351</xdr:rowOff>
    </xdr:from>
    <xdr:to>
      <xdr:col>81</xdr:col>
      <xdr:colOff>101600</xdr:colOff>
      <xdr:row>58</xdr:row>
      <xdr:rowOff>1501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4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164078</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936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28563</xdr:rowOff>
    </xdr:from>
    <xdr:to>
      <xdr:col>76</xdr:col>
      <xdr:colOff>165100</xdr:colOff>
      <xdr:row>57</xdr:row>
      <xdr:rowOff>130163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01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146690</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576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77889</xdr:rowOff>
    </xdr:from>
    <xdr:to>
      <xdr:col>72</xdr:col>
      <xdr:colOff>38100</xdr:colOff>
      <xdr:row>58</xdr:row>
      <xdr:rowOff>8039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5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170616</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943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81962</xdr:rowOff>
    </xdr:from>
    <xdr:to>
      <xdr:col>67</xdr:col>
      <xdr:colOff>101600</xdr:colOff>
      <xdr:row>58</xdr:row>
      <xdr:rowOff>12112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54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28639</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629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20893</xdr:rowOff>
    </xdr:from>
    <xdr:to>
      <xdr:col>85</xdr:col>
      <xdr:colOff>127000</xdr:colOff>
      <xdr:row>79</xdr:row>
      <xdr:rowOff>38647</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65443"/>
          <a:ext cx="838200" cy="1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30079</xdr:rowOff>
    </xdr:from>
    <xdr:to>
      <xdr:col>81</xdr:col>
      <xdr:colOff>50800</xdr:colOff>
      <xdr:row>79</xdr:row>
      <xdr:rowOff>20893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403179"/>
          <a:ext cx="889000" cy="162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16542</xdr:rowOff>
    </xdr:from>
    <xdr:to>
      <xdr:col>76</xdr:col>
      <xdr:colOff>114300</xdr:colOff>
      <xdr:row>78</xdr:row>
      <xdr:rowOff>30079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389642"/>
          <a:ext cx="889000" cy="13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9422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16542</xdr:rowOff>
    </xdr:from>
    <xdr:to>
      <xdr:col>71</xdr:col>
      <xdr:colOff>177800</xdr:colOff>
      <xdr:row>79</xdr:row>
      <xdr:rowOff>9051</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389642"/>
          <a:ext cx="889000" cy="16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5370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159297</xdr:rowOff>
    </xdr:from>
    <xdr:to>
      <xdr:col>85</xdr:col>
      <xdr:colOff>177800</xdr:colOff>
      <xdr:row>79</xdr:row>
      <xdr:rowOff>89447</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2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469744"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141543</xdr:rowOff>
    </xdr:from>
    <xdr:to>
      <xdr:col>81</xdr:col>
      <xdr:colOff>101600</xdr:colOff>
      <xdr:row>79</xdr:row>
      <xdr:rowOff>71693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1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62820</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46428" y="136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150729</xdr:rowOff>
    </xdr:from>
    <xdr:to>
      <xdr:col>76</xdr:col>
      <xdr:colOff>165100</xdr:colOff>
      <xdr:row>78</xdr:row>
      <xdr:rowOff>80879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35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97406</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312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137192</xdr:rowOff>
    </xdr:from>
    <xdr:to>
      <xdr:col>72</xdr:col>
      <xdr:colOff>38100</xdr:colOff>
      <xdr:row>78</xdr:row>
      <xdr:rowOff>67342</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33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83869</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11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129701</xdr:rowOff>
    </xdr:from>
    <xdr:to>
      <xdr:col>67</xdr:col>
      <xdr:colOff>101600</xdr:colOff>
      <xdr:row>79</xdr:row>
      <xdr:rowOff>59851</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0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50978</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359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19997</xdr:rowOff>
    </xdr:from>
    <xdr:to>
      <xdr:col>85</xdr:col>
      <xdr:colOff>127000</xdr:colOff>
      <xdr:row>97</xdr:row>
      <xdr:rowOff>39007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650647"/>
          <a:ext cx="838200" cy="19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611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39007</xdr:rowOff>
    </xdr:from>
    <xdr:to>
      <xdr:col>81</xdr:col>
      <xdr:colOff>50800</xdr:colOff>
      <xdr:row>97</xdr:row>
      <xdr:rowOff>53170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669657"/>
          <a:ext cx="889000" cy="1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84179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71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53170</xdr:rowOff>
    </xdr:from>
    <xdr:to>
      <xdr:col>76</xdr:col>
      <xdr:colOff>114300</xdr:colOff>
      <xdr:row>97</xdr:row>
      <xdr:rowOff>94472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683820"/>
          <a:ext cx="889000" cy="4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116932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94472</xdr:rowOff>
    </xdr:from>
    <xdr:to>
      <xdr:col>71</xdr:col>
      <xdr:colOff>177800</xdr:colOff>
      <xdr:row>97</xdr:row>
      <xdr:rowOff>98830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725122"/>
          <a:ext cx="889000" cy="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143932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164273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140647</xdr:rowOff>
    </xdr:from>
    <xdr:to>
      <xdr:col>85</xdr:col>
      <xdr:colOff>177800</xdr:colOff>
      <xdr:row>97</xdr:row>
      <xdr:rowOff>70797</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599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163524</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451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159657</xdr:rowOff>
    </xdr:from>
    <xdr:to>
      <xdr:col>81</xdr:col>
      <xdr:colOff>101600</xdr:colOff>
      <xdr:row>97</xdr:row>
      <xdr:rowOff>89807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61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106334</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6394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2370</xdr:rowOff>
    </xdr:from>
    <xdr:to>
      <xdr:col>76</xdr:col>
      <xdr:colOff>165100</xdr:colOff>
      <xdr:row>97</xdr:row>
      <xdr:rowOff>103970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6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120497</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6408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43672</xdr:rowOff>
    </xdr:from>
    <xdr:to>
      <xdr:col>72</xdr:col>
      <xdr:colOff>38100</xdr:colOff>
      <xdr:row>97</xdr:row>
      <xdr:rowOff>145272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674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161799</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6449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48030</xdr:rowOff>
    </xdr:from>
    <xdr:to>
      <xdr:col>67</xdr:col>
      <xdr:colOff>101600</xdr:colOff>
      <xdr:row>97</xdr:row>
      <xdr:rowOff>149630</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67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140757</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14795" y="16771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住民一人あたりのコストにおいて、類似団体平均を上回っているのは、民生費と衛生費</a:t>
          </a:r>
          <a:r>
            <a:rPr kumimoji="1" lang="ja-JP" altLang="en-US" sz="1100">
              <a:solidFill>
                <a:schemeClr val="dk1"/>
              </a:solidFill>
              <a:effectLst/>
              <a:latin typeface="+mn-lt"/>
              <a:ea typeface="+mn-ea"/>
              <a:cs typeface="+mn-cs"/>
            </a:rPr>
            <a:t>、消防費、</a:t>
          </a:r>
          <a:r>
            <a:rPr kumimoji="1" lang="ja-JP" altLang="ja-JP" sz="1100">
              <a:solidFill>
                <a:schemeClr val="dk1"/>
              </a:solidFill>
              <a:effectLst/>
              <a:latin typeface="+mn-lt"/>
              <a:ea typeface="+mn-ea"/>
              <a:cs typeface="+mn-cs"/>
            </a:rPr>
            <a:t>土木費</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公債費である。</a:t>
          </a:r>
          <a:endParaRPr lang="ja-JP" altLang="ja-JP" sz="1400">
            <a:effectLst/>
          </a:endParaRPr>
        </a:p>
        <a:p>
          <a:r>
            <a:rPr kumimoji="1" lang="ja-JP" altLang="ja-JP" sz="1100">
              <a:solidFill>
                <a:schemeClr val="dk1"/>
              </a:solidFill>
              <a:effectLst/>
              <a:latin typeface="+mn-lt"/>
              <a:ea typeface="+mn-ea"/>
              <a:cs typeface="+mn-cs"/>
            </a:rPr>
            <a:t>　民生費については、民生費のうち半数以上を占める扶助費が、類似団体内順位で</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位となっていることから、高い水準となっている。</a:t>
          </a:r>
          <a:endParaRPr lang="ja-JP" altLang="ja-JP" sz="1400">
            <a:effectLst/>
          </a:endParaRPr>
        </a:p>
        <a:p>
          <a:r>
            <a:rPr kumimoji="1" lang="ja-JP" altLang="ja-JP" sz="1100">
              <a:solidFill>
                <a:schemeClr val="dk1"/>
              </a:solidFill>
              <a:effectLst/>
              <a:latin typeface="+mn-lt"/>
              <a:ea typeface="+mn-ea"/>
              <a:cs typeface="+mn-cs"/>
            </a:rPr>
            <a:t>　衛生費については、</a:t>
          </a:r>
          <a:r>
            <a:rPr kumimoji="1" lang="ja-JP" altLang="en-US" sz="1100">
              <a:solidFill>
                <a:schemeClr val="dk1"/>
              </a:solidFill>
              <a:effectLst/>
              <a:latin typeface="+mn-lt"/>
              <a:ea typeface="+mn-ea"/>
              <a:cs typeface="+mn-cs"/>
            </a:rPr>
            <a:t>公立邑智病院</a:t>
          </a:r>
          <a:r>
            <a:rPr kumimoji="1" lang="ja-JP" altLang="ja-JP" sz="1100">
              <a:solidFill>
                <a:schemeClr val="dk1"/>
              </a:solidFill>
              <a:effectLst/>
              <a:latin typeface="+mn-lt"/>
              <a:ea typeface="+mn-ea"/>
              <a:cs typeface="+mn-cs"/>
            </a:rPr>
            <a:t>建設改良事業がピークを迎え</a:t>
          </a:r>
          <a:r>
            <a:rPr kumimoji="1" lang="ja-JP" altLang="en-US" sz="1100">
              <a:solidFill>
                <a:schemeClr val="dk1"/>
              </a:solidFill>
              <a:effectLst/>
              <a:latin typeface="+mn-lt"/>
              <a:ea typeface="+mn-ea"/>
              <a:cs typeface="+mn-cs"/>
            </a:rPr>
            <a:t>ている</a:t>
          </a:r>
          <a:r>
            <a:rPr kumimoji="1" lang="ja-JP" altLang="ja-JP" sz="1100">
              <a:solidFill>
                <a:schemeClr val="dk1"/>
              </a:solidFill>
              <a:effectLst/>
              <a:latin typeface="+mn-lt"/>
              <a:ea typeface="+mn-ea"/>
              <a:cs typeface="+mn-cs"/>
            </a:rPr>
            <a:t>ことに伴</a:t>
          </a:r>
          <a:r>
            <a:rPr kumimoji="1" lang="ja-JP" altLang="en-US" sz="1100">
              <a:solidFill>
                <a:schemeClr val="dk1"/>
              </a:solidFill>
              <a:effectLst/>
              <a:latin typeface="+mn-lt"/>
              <a:ea typeface="+mn-ea"/>
              <a:cs typeface="+mn-cs"/>
            </a:rPr>
            <a:t>い</a:t>
          </a:r>
          <a:r>
            <a:rPr kumimoji="1" lang="ja-JP" altLang="ja-JP" sz="1100">
              <a:solidFill>
                <a:schemeClr val="dk1"/>
              </a:solidFill>
              <a:effectLst/>
              <a:latin typeface="+mn-lt"/>
              <a:ea typeface="+mn-ea"/>
              <a:cs typeface="+mn-cs"/>
            </a:rPr>
            <a:t>邑智病院負担金が</a:t>
          </a:r>
          <a:r>
            <a:rPr kumimoji="1" lang="ja-JP" altLang="en-US" sz="1100">
              <a:solidFill>
                <a:schemeClr val="dk1"/>
              </a:solidFill>
              <a:effectLst/>
              <a:latin typeface="+mn-lt"/>
              <a:ea typeface="+mn-ea"/>
              <a:cs typeface="+mn-cs"/>
            </a:rPr>
            <a:t>高い水準となっていることに</a:t>
          </a:r>
          <a:r>
            <a:rPr kumimoji="1" lang="ja-JP" altLang="ja-JP" sz="1100">
              <a:solidFill>
                <a:schemeClr val="dk1"/>
              </a:solidFill>
              <a:effectLst/>
              <a:latin typeface="+mn-lt"/>
              <a:ea typeface="+mn-ea"/>
              <a:cs typeface="+mn-cs"/>
            </a:rPr>
            <a:t>より類似団体平均を上回った。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消防費については、防災行政無線の更新や因原地区の内水対策として内水排除用ポンプを設置したことにより増加し、類似団体平均を上回った。</a:t>
          </a:r>
          <a:endParaRPr lang="ja-JP" altLang="ja-JP" sz="1400">
            <a:effectLst/>
          </a:endParaRPr>
        </a:p>
        <a:p>
          <a:r>
            <a:rPr kumimoji="1" lang="ja-JP" altLang="ja-JP" sz="1100">
              <a:solidFill>
                <a:schemeClr val="dk1"/>
              </a:solidFill>
              <a:effectLst/>
              <a:latin typeface="+mn-lt"/>
              <a:ea typeface="+mn-ea"/>
              <a:cs typeface="+mn-cs"/>
            </a:rPr>
            <a:t>　土木費については谷地区及び瀬尻・久料谷地区の治水対策事業が本格化したことにより類似団体平均を上回った。</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島根県川本町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財政健全化を着実に進めていることから、実質収支額は継続的に黒字を確保している。</a:t>
          </a:r>
          <a:r>
            <a:rPr kumimoji="1" lang="ja-JP" altLang="en-US" sz="1100">
              <a:solidFill>
                <a:schemeClr val="dk1"/>
              </a:solidFill>
              <a:effectLst/>
              <a:latin typeface="+mn-lt"/>
              <a:ea typeface="+mn-ea"/>
              <a:cs typeface="+mn-cs"/>
            </a:rPr>
            <a:t>実質単年度収支は治水事業等の大規模な普通建設事業を実施したこと等により歳出総額が増加し赤字となった。</a:t>
          </a:r>
          <a:r>
            <a:rPr kumimoji="1" lang="ja-JP" altLang="ja-JP" sz="1100">
              <a:solidFill>
                <a:schemeClr val="dk1"/>
              </a:solidFill>
              <a:effectLst/>
              <a:latin typeface="+mn-lt"/>
              <a:ea typeface="+mn-ea"/>
              <a:cs typeface="+mn-cs"/>
            </a:rPr>
            <a:t>財政調整基金については、標準財政規模比で２</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３１</a:t>
          </a:r>
          <a:r>
            <a:rPr kumimoji="1" lang="ja-JP" altLang="ja-JP" sz="1100">
              <a:solidFill>
                <a:schemeClr val="dk1"/>
              </a:solidFill>
              <a:effectLst/>
              <a:latin typeface="+mn-lt"/>
              <a:ea typeface="+mn-ea"/>
              <a:cs typeface="+mn-cs"/>
            </a:rPr>
            <a:t>％となっている。今後も事務事業の見直しを行い、健全な行財政運営に努めていく。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島根県川本町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一般会計の歳入における地方交付税の割合は</a:t>
          </a:r>
          <a:r>
            <a:rPr kumimoji="1" lang="ja-JP" altLang="en-US" sz="1100">
              <a:solidFill>
                <a:schemeClr val="dk1"/>
              </a:solidFill>
              <a:effectLst/>
              <a:latin typeface="+mn-lt"/>
              <a:ea typeface="+mn-ea"/>
              <a:cs typeface="+mn-cs"/>
            </a:rPr>
            <a:t>４９．４</a:t>
          </a:r>
          <a:r>
            <a:rPr kumimoji="1" lang="ja-JP" altLang="ja-JP" sz="1100">
              <a:solidFill>
                <a:schemeClr val="dk1"/>
              </a:solidFill>
              <a:effectLst/>
              <a:latin typeface="+mn-lt"/>
              <a:ea typeface="+mn-ea"/>
              <a:cs typeface="+mn-cs"/>
            </a:rPr>
            <a:t>％と町の財政運営において地方交付税への依存度が非常に高い状況である。</a:t>
          </a:r>
          <a:endParaRPr lang="ja-JP" altLang="ja-JP" sz="1400">
            <a:effectLst/>
          </a:endParaRPr>
        </a:p>
        <a:p>
          <a:r>
            <a:rPr kumimoji="1" lang="ja-JP" altLang="ja-JP" sz="1100">
              <a:solidFill>
                <a:schemeClr val="dk1"/>
              </a:solidFill>
              <a:effectLst/>
              <a:latin typeface="+mn-lt"/>
              <a:ea typeface="+mn-ea"/>
              <a:cs typeface="+mn-cs"/>
            </a:rPr>
            <a:t>　歳入面においては、近年地方交付税額が堅調に推移されている状況である。歳出面においては、財政健全化の取り組みにより、経常経費、投資的経費の抑制に努めたことで、財政調整基金残高の維持や実質収支の黒字に繋が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公営企業会計においても、黒字となっているが老朽化に伴う管路更新等普通建設事業の増加が見込まれることから、持続可能な経営に向けて料金改定の検討を進めていく必要がある。</a:t>
          </a:r>
          <a:endParaRPr lang="ja-JP" altLang="ja-JP" sz="1400">
            <a:effectLst/>
          </a:endParaRPr>
        </a:p>
        <a:p>
          <a:r>
            <a:rPr kumimoji="1" lang="ja-JP" altLang="ja-JP" sz="1100">
              <a:solidFill>
                <a:schemeClr val="dk1"/>
              </a:solidFill>
              <a:effectLst/>
              <a:latin typeface="+mn-lt"/>
              <a:ea typeface="+mn-ea"/>
              <a:cs typeface="+mn-cs"/>
            </a:rPr>
            <a:t>　特別会計においては、独立採算の運営堅持により、連結実質赤字比率においても黒字となっているが、国民健康保険事業特別会計は将来的に独立採算が困難となることも懸念されるため、より一層の健全化の取り組みが必要で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H60" sqref="H60"/>
    </sheetView>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5160903</v>
      </c>
      <c r="BO4" s="371"/>
      <c r="BP4" s="371"/>
      <c r="BQ4" s="371"/>
      <c r="BR4" s="371"/>
      <c r="BS4" s="371"/>
      <c r="BT4" s="371"/>
      <c r="BU4" s="372"/>
      <c r="BV4" s="370">
        <v>4744904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2.4</v>
      </c>
      <c r="CU4" s="377"/>
      <c r="CV4" s="377"/>
      <c r="CW4" s="377"/>
      <c r="CX4" s="377"/>
      <c r="CY4" s="377"/>
      <c r="CZ4" s="377"/>
      <c r="DA4" s="378"/>
      <c r="DB4" s="376">
        <v>4</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5070711</v>
      </c>
      <c r="BO5" s="408"/>
      <c r="BP5" s="408"/>
      <c r="BQ5" s="408"/>
      <c r="BR5" s="408"/>
      <c r="BS5" s="408"/>
      <c r="BT5" s="408"/>
      <c r="BU5" s="409"/>
      <c r="BV5" s="407">
        <v>4625233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93.6</v>
      </c>
      <c r="CU5" s="405"/>
      <c r="CV5" s="405"/>
      <c r="CW5" s="405"/>
      <c r="CX5" s="405"/>
      <c r="CY5" s="405"/>
      <c r="CZ5" s="405"/>
      <c r="DA5" s="406"/>
      <c r="DB5" s="404">
        <v>92.2</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90192</v>
      </c>
      <c r="BO6" s="408"/>
      <c r="BP6" s="408"/>
      <c r="BQ6" s="408"/>
      <c r="BR6" s="408"/>
      <c r="BS6" s="408"/>
      <c r="BT6" s="408"/>
      <c r="BU6" s="409"/>
      <c r="BV6" s="407">
        <v>119671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93.7</v>
      </c>
      <c r="CU6" s="445"/>
      <c r="CV6" s="445"/>
      <c r="CW6" s="445"/>
      <c r="CX6" s="445"/>
      <c r="CY6" s="445"/>
      <c r="CZ6" s="445"/>
      <c r="DA6" s="446"/>
      <c r="DB6" s="444">
        <v>92.5</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27892</v>
      </c>
      <c r="BO7" s="408"/>
      <c r="BP7" s="408"/>
      <c r="BQ7" s="408"/>
      <c r="BR7" s="408"/>
      <c r="BS7" s="408"/>
      <c r="BT7" s="408"/>
      <c r="BU7" s="409"/>
      <c r="BV7" s="407">
        <v>19970</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2591223</v>
      </c>
      <c r="CU7" s="408"/>
      <c r="CV7" s="408"/>
      <c r="CW7" s="408"/>
      <c r="CX7" s="408"/>
      <c r="CY7" s="408"/>
      <c r="CZ7" s="408"/>
      <c r="DA7" s="409"/>
      <c r="DB7" s="407">
        <v>2483391</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62300</v>
      </c>
      <c r="BO8" s="408"/>
      <c r="BP8" s="408"/>
      <c r="BQ8" s="408"/>
      <c r="BR8" s="408"/>
      <c r="BS8" s="408"/>
      <c r="BT8" s="408"/>
      <c r="BU8" s="409"/>
      <c r="BV8" s="407">
        <v>99701</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0.15</v>
      </c>
      <c r="CU8" s="448"/>
      <c r="CV8" s="448"/>
      <c r="CW8" s="448"/>
      <c r="CX8" s="448"/>
      <c r="CY8" s="448"/>
      <c r="CZ8" s="448"/>
      <c r="DA8" s="449"/>
      <c r="DB8" s="447">
        <v>0.15</v>
      </c>
      <c r="DC8" s="448"/>
      <c r="DD8" s="448"/>
      <c r="DE8" s="448"/>
      <c r="DF8" s="448"/>
      <c r="DG8" s="448"/>
      <c r="DH8" s="448"/>
      <c r="DI8" s="449"/>
    </row>
    <row r="9" spans="1:119" ht="18.75" customHeight="1" thickBot="1" x14ac:dyDescent="0.25">
      <c r="A9" s="169"/>
      <c r="B9" s="401" t="s">
        <v>106</v>
      </c>
      <c r="C9" s="402"/>
      <c r="D9" s="402"/>
      <c r="E9" s="402"/>
      <c r="F9" s="402"/>
      <c r="G9" s="402"/>
      <c r="H9" s="402"/>
      <c r="I9" s="402"/>
      <c r="J9" s="402"/>
      <c r="K9" s="450"/>
      <c r="L9" s="451" t="s">
        <v>107</v>
      </c>
      <c r="M9" s="452"/>
      <c r="N9" s="452"/>
      <c r="O9" s="452"/>
      <c r="P9" s="452"/>
      <c r="Q9" s="453"/>
      <c r="R9" s="454">
        <v>3248</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-37401</v>
      </c>
      <c r="BO9" s="408"/>
      <c r="BP9" s="408"/>
      <c r="BQ9" s="408"/>
      <c r="BR9" s="408"/>
      <c r="BS9" s="408"/>
      <c r="BT9" s="408"/>
      <c r="BU9" s="409"/>
      <c r="BV9" s="407">
        <v>18646</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16.7</v>
      </c>
      <c r="CU9" s="405"/>
      <c r="CV9" s="405"/>
      <c r="CW9" s="405"/>
      <c r="CX9" s="405"/>
      <c r="CY9" s="405"/>
      <c r="CZ9" s="405"/>
      <c r="DA9" s="406"/>
      <c r="DB9" s="404">
        <v>17.2</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112</v>
      </c>
      <c r="M10" s="437"/>
      <c r="N10" s="437"/>
      <c r="O10" s="437"/>
      <c r="P10" s="437"/>
      <c r="Q10" s="438"/>
      <c r="R10" s="458">
        <v>3442</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2649</v>
      </c>
      <c r="BO10" s="408"/>
      <c r="BP10" s="408"/>
      <c r="BQ10" s="408"/>
      <c r="BR10" s="408"/>
      <c r="BS10" s="408"/>
      <c r="BT10" s="408"/>
      <c r="BU10" s="409"/>
      <c r="BV10" s="407">
        <v>2244</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2982</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20000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2940</v>
      </c>
      <c r="S13" s="492"/>
      <c r="T13" s="492"/>
      <c r="U13" s="492"/>
      <c r="V13" s="493"/>
      <c r="W13" s="423" t="s">
        <v>131</v>
      </c>
      <c r="X13" s="424"/>
      <c r="Y13" s="424"/>
      <c r="Z13" s="424"/>
      <c r="AA13" s="424"/>
      <c r="AB13" s="414"/>
      <c r="AC13" s="458">
        <v>201</v>
      </c>
      <c r="AD13" s="459"/>
      <c r="AE13" s="459"/>
      <c r="AF13" s="459"/>
      <c r="AG13" s="501"/>
      <c r="AH13" s="458">
        <v>232</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-54752</v>
      </c>
      <c r="BO13" s="408"/>
      <c r="BP13" s="408"/>
      <c r="BQ13" s="408"/>
      <c r="BR13" s="408"/>
      <c r="BS13" s="408"/>
      <c r="BT13" s="408"/>
      <c r="BU13" s="409"/>
      <c r="BV13" s="407">
        <v>20890</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8.3000000000000007</v>
      </c>
      <c r="CU13" s="405"/>
      <c r="CV13" s="405"/>
      <c r="CW13" s="405"/>
      <c r="CX13" s="405"/>
      <c r="CY13" s="405"/>
      <c r="CZ13" s="405"/>
      <c r="DA13" s="406"/>
      <c r="DB13" s="404">
        <v>8.1</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3034</v>
      </c>
      <c r="S14" s="492"/>
      <c r="T14" s="492"/>
      <c r="U14" s="492"/>
      <c r="V14" s="493"/>
      <c r="W14" s="397"/>
      <c r="X14" s="398"/>
      <c r="Y14" s="398"/>
      <c r="Z14" s="398"/>
      <c r="AA14" s="398"/>
      <c r="AB14" s="387"/>
      <c r="AC14" s="494">
        <v>13.1</v>
      </c>
      <c r="AD14" s="495"/>
      <c r="AE14" s="495"/>
      <c r="AF14" s="495"/>
      <c r="AG14" s="496"/>
      <c r="AH14" s="494">
        <v>14.1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3005</v>
      </c>
      <c r="S15" s="492"/>
      <c r="T15" s="492"/>
      <c r="U15" s="492"/>
      <c r="V15" s="493"/>
      <c r="W15" s="423" t="s">
        <v>137</v>
      </c>
      <c r="X15" s="424"/>
      <c r="Y15" s="424"/>
      <c r="Z15" s="424"/>
      <c r="AA15" s="424"/>
      <c r="AB15" s="414"/>
      <c r="AC15" s="458">
        <v>277</v>
      </c>
      <c r="AD15" s="459"/>
      <c r="AE15" s="459"/>
      <c r="AF15" s="459"/>
      <c r="AG15" s="501"/>
      <c r="AH15" s="458">
        <v>281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376615</v>
      </c>
      <c r="BO15" s="371"/>
      <c r="BP15" s="371"/>
      <c r="BQ15" s="371"/>
      <c r="BR15" s="371"/>
      <c r="BS15" s="371"/>
      <c r="BT15" s="371"/>
      <c r="BU15" s="372"/>
      <c r="BV15" s="370">
        <v>367081</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18</v>
      </c>
      <c r="AD16" s="495"/>
      <c r="AE16" s="495"/>
      <c r="AF16" s="495"/>
      <c r="AG16" s="496"/>
      <c r="AH16" s="494">
        <v>17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2503647</v>
      </c>
      <c r="BO16" s="408"/>
      <c r="BP16" s="408"/>
      <c r="BQ16" s="408"/>
      <c r="BR16" s="408"/>
      <c r="BS16" s="408"/>
      <c r="BT16" s="408"/>
      <c r="BU16" s="409"/>
      <c r="BV16" s="407">
        <v>2392604</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1058</v>
      </c>
      <c r="AD17" s="459"/>
      <c r="AE17" s="459"/>
      <c r="AF17" s="459"/>
      <c r="AG17" s="501"/>
      <c r="AH17" s="458">
        <v>1138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459764</v>
      </c>
      <c r="BO17" s="408"/>
      <c r="BP17" s="408"/>
      <c r="BQ17" s="408"/>
      <c r="BR17" s="408"/>
      <c r="BS17" s="408"/>
      <c r="BT17" s="408"/>
      <c r="BU17" s="409"/>
      <c r="BV17" s="407">
        <v>448768</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106.43</v>
      </c>
      <c r="M18" s="531"/>
      <c r="N18" s="531"/>
      <c r="O18" s="531"/>
      <c r="P18" s="531"/>
      <c r="Q18" s="531"/>
      <c r="R18" s="532"/>
      <c r="S18" s="532"/>
      <c r="T18" s="532"/>
      <c r="U18" s="532"/>
      <c r="V18" s="533"/>
      <c r="W18" s="425"/>
      <c r="X18" s="426"/>
      <c r="Y18" s="426"/>
      <c r="Z18" s="426"/>
      <c r="AA18" s="426"/>
      <c r="AB18" s="417"/>
      <c r="AC18" s="534">
        <v>68.900000000000006</v>
      </c>
      <c r="AD18" s="535"/>
      <c r="AE18" s="535"/>
      <c r="AF18" s="535"/>
      <c r="AG18" s="536"/>
      <c r="AH18" s="534">
        <v>68.900000000000006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2457454</v>
      </c>
      <c r="BO18" s="408"/>
      <c r="BP18" s="408"/>
      <c r="BQ18" s="408"/>
      <c r="BR18" s="408"/>
      <c r="BS18" s="408"/>
      <c r="BT18" s="408"/>
      <c r="BU18" s="409"/>
      <c r="BV18" s="407">
        <v>2324036</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31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3438194</v>
      </c>
      <c r="BO19" s="408"/>
      <c r="BP19" s="408"/>
      <c r="BQ19" s="408"/>
      <c r="BR19" s="408"/>
      <c r="BS19" s="408"/>
      <c r="BT19" s="408"/>
      <c r="BU19" s="409"/>
      <c r="BV19" s="407">
        <v>3220440</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1407</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5458875</v>
      </c>
      <c r="BO22" s="371"/>
      <c r="BP22" s="371"/>
      <c r="BQ22" s="371"/>
      <c r="BR22" s="371"/>
      <c r="BS22" s="371"/>
      <c r="BT22" s="371"/>
      <c r="BU22" s="372"/>
      <c r="BV22" s="370">
        <v>5361511</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4018057</v>
      </c>
      <c r="BO23" s="408"/>
      <c r="BP23" s="408"/>
      <c r="BQ23" s="408"/>
      <c r="BR23" s="408"/>
      <c r="BS23" s="408"/>
      <c r="BT23" s="408"/>
      <c r="BU23" s="409"/>
      <c r="BV23" s="407">
        <v>4162431</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7500</v>
      </c>
      <c r="R24" s="459"/>
      <c r="S24" s="459"/>
      <c r="T24" s="459"/>
      <c r="U24" s="459"/>
      <c r="V24" s="501"/>
      <c r="W24" s="553"/>
      <c r="X24" s="554"/>
      <c r="Y24" s="555"/>
      <c r="Z24" s="457" t="s">
        <v>162</v>
      </c>
      <c r="AA24" s="437"/>
      <c r="AB24" s="437"/>
      <c r="AC24" s="437"/>
      <c r="AD24" s="437"/>
      <c r="AE24" s="437"/>
      <c r="AF24" s="437"/>
      <c r="AG24" s="438"/>
      <c r="AH24" s="458">
        <v>59</v>
      </c>
      <c r="AI24" s="459"/>
      <c r="AJ24" s="459"/>
      <c r="AK24" s="459"/>
      <c r="AL24" s="501"/>
      <c r="AM24" s="458">
        <v>177118</v>
      </c>
      <c r="AN24" s="459"/>
      <c r="AO24" s="459"/>
      <c r="AP24" s="459"/>
      <c r="AQ24" s="459"/>
      <c r="AR24" s="501"/>
      <c r="AS24" s="458">
        <v>3002</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4767311</v>
      </c>
      <c r="BO24" s="408"/>
      <c r="BP24" s="408"/>
      <c r="BQ24" s="408"/>
      <c r="BR24" s="408"/>
      <c r="BS24" s="408"/>
      <c r="BT24" s="408"/>
      <c r="BU24" s="409"/>
      <c r="BV24" s="407">
        <v>4595408</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6370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51246</v>
      </c>
      <c r="BO25" s="371"/>
      <c r="BP25" s="371"/>
      <c r="BQ25" s="371"/>
      <c r="BR25" s="371"/>
      <c r="BS25" s="371"/>
      <c r="BT25" s="371"/>
      <c r="BU25" s="372"/>
      <c r="BV25" s="370">
        <v>68722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5620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3040</v>
      </c>
      <c r="R27" s="459"/>
      <c r="S27" s="459"/>
      <c r="T27" s="459"/>
      <c r="U27" s="459"/>
      <c r="V27" s="501"/>
      <c r="W27" s="553"/>
      <c r="X27" s="554"/>
      <c r="Y27" s="555"/>
      <c r="Z27" s="457" t="s">
        <v>171</v>
      </c>
      <c r="AA27" s="437"/>
      <c r="AB27" s="437"/>
      <c r="AC27" s="437"/>
      <c r="AD27" s="437"/>
      <c r="AE27" s="437"/>
      <c r="AF27" s="437"/>
      <c r="AG27" s="438"/>
      <c r="AH27" s="458" t="s">
        <v>122</v>
      </c>
      <c r="AI27" s="459"/>
      <c r="AJ27" s="459"/>
      <c r="AK27" s="459"/>
      <c r="AL27" s="501"/>
      <c r="AM27" s="458" t="s">
        <v>122</v>
      </c>
      <c r="AN27" s="459"/>
      <c r="AO27" s="459"/>
      <c r="AP27" s="459"/>
      <c r="AQ27" s="459"/>
      <c r="AR27" s="501"/>
      <c r="AS27" s="458" t="s">
        <v>122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2520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603972</v>
      </c>
      <c r="BO28" s="371"/>
      <c r="BP28" s="371"/>
      <c r="BQ28" s="371"/>
      <c r="BR28" s="371"/>
      <c r="BS28" s="371"/>
      <c r="BT28" s="371"/>
      <c r="BU28" s="372"/>
      <c r="BV28" s="370">
        <v>621323</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7</v>
      </c>
      <c r="M29" s="459"/>
      <c r="N29" s="459"/>
      <c r="O29" s="459"/>
      <c r="P29" s="501"/>
      <c r="Q29" s="458">
        <v>2100</v>
      </c>
      <c r="R29" s="459"/>
      <c r="S29" s="459"/>
      <c r="T29" s="459"/>
      <c r="U29" s="459"/>
      <c r="V29" s="501"/>
      <c r="W29" s="556"/>
      <c r="X29" s="557"/>
      <c r="Y29" s="558"/>
      <c r="Z29" s="457" t="s">
        <v>177</v>
      </c>
      <c r="AA29" s="437"/>
      <c r="AB29" s="437"/>
      <c r="AC29" s="437"/>
      <c r="AD29" s="437"/>
      <c r="AE29" s="437"/>
      <c r="AF29" s="437"/>
      <c r="AG29" s="438"/>
      <c r="AH29" s="458">
        <v>59</v>
      </c>
      <c r="AI29" s="459"/>
      <c r="AJ29" s="459"/>
      <c r="AK29" s="459"/>
      <c r="AL29" s="501"/>
      <c r="AM29" s="458">
        <v>177118</v>
      </c>
      <c r="AN29" s="459"/>
      <c r="AO29" s="459"/>
      <c r="AP29" s="459"/>
      <c r="AQ29" s="459"/>
      <c r="AR29" s="501"/>
      <c r="AS29" s="458">
        <v>3002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1038782</v>
      </c>
      <c r="BO29" s="408"/>
      <c r="BP29" s="408"/>
      <c r="BQ29" s="408"/>
      <c r="BR29" s="408"/>
      <c r="BS29" s="408"/>
      <c r="BT29" s="408"/>
      <c r="BU29" s="409"/>
      <c r="BV29" s="407">
        <v>1123337</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697922</v>
      </c>
      <c r="BO30" s="527"/>
      <c r="BP30" s="527"/>
      <c r="BQ30" s="527"/>
      <c r="BR30" s="527"/>
      <c r="BS30" s="527"/>
      <c r="BT30" s="527"/>
      <c r="BU30" s="528"/>
      <c r="BV30" s="526">
        <v>729281</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4</v>
      </c>
      <c r="AN34" s="597"/>
      <c r="AO34" s="598" t="str">
        <f>IF('各会計、関係団体の財政状況及び健全化判断比率'!B30="","",'各会計、関係団体の財政状況及び健全化判断比率'!B30)</f>
        <v>簡易水道事業会計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6</v>
      </c>
      <c r="BX34" s="597"/>
      <c r="BY34" s="598" t="str">
        <f>IF('各会計、関係団体の財政状況及び健全化判断比率'!B68="","",'各会計、関係団体の財政状況及び健全化判断比率'!B68)</f>
        <v>邑智郡総合事務組合（普通）</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後期高齢者医療特別会計</v>
      </c>
      <c r="X35" s="598"/>
      <c r="Y35" s="598"/>
      <c r="Z35" s="598"/>
      <c r="AA35" s="598"/>
      <c r="AB35" s="598"/>
      <c r="AC35" s="598"/>
      <c r="AD35" s="598"/>
      <c r="AE35" s="598"/>
      <c r="AF35" s="598"/>
      <c r="AG35" s="598"/>
      <c r="AH35" s="598"/>
      <c r="AI35" s="598"/>
      <c r="AJ35" s="598"/>
      <c r="AK35" s="598"/>
      <c r="AL35" s="169"/>
      <c r="AM35" s="597">
        <f t="shared" ref="AM35:AM43" si="0">IF(AO35="","",AM34+1)</f>
        <v>5</v>
      </c>
      <c r="AN35" s="597"/>
      <c r="AO35" s="598" t="str">
        <f>IF('各会計、関係団体の財政状況及び健全化判断比率'!B31="","",'各会計、関係団体の財政状況及び健全化判断比率'!B31)</f>
        <v>農業集落排水処理事業会計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7</v>
      </c>
      <c r="BX35" s="597"/>
      <c r="BY35" s="598" t="str">
        <f>IF('各会計、関係団体の財政状況及び健全化判断比率'!B69="","",'各会計、関係団体の財政状況及び健全化判断比率'!B69)</f>
        <v>邑智郡総合事務組合（介護）</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t="str">
        <f t="shared" ref="U36:U43" si="4">IF(W36="","",U35+1)</f>
        <v/>
      </c>
      <c r="V36" s="597"/>
      <c r="W36" s="598"/>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8</v>
      </c>
      <c r="BX36" s="597"/>
      <c r="BY36" s="598" t="str">
        <f>IF('各会計、関係団体の財政状況及び健全化判断比率'!B70="","",'各会計、関係団体の財政状況及び健全化判断比率'!B70)</f>
        <v>邑智郡公立病院組合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9</v>
      </c>
      <c r="BX37" s="597"/>
      <c r="BY37" s="598" t="str">
        <f>IF('各会計、関係団体の財政状況及び健全化判断比率'!B71="","",'各会計、関係団体の財政状況及び健全化判断比率'!B71)</f>
        <v>島根県市町村総合事務組合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10</v>
      </c>
      <c r="BX38" s="597"/>
      <c r="BY38" s="598" t="str">
        <f>IF('各会計、関係団体の財政状況及び健全化判断比率'!B72="","",'各会計、関係団体の財政状況及び健全化判断比率'!B72)</f>
        <v>島根県後期高齢者医療広域連合（普通）</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11</v>
      </c>
      <c r="BX39" s="597"/>
      <c r="BY39" s="598" t="str">
        <f>IF('各会計、関係団体の財政状況及び健全化判断比率'!B73="","",'各会計、関係団体の財政状況及び健全化判断比率'!B73)</f>
        <v>島根県後期高齢者医療広域連合（後期高齢）</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12</v>
      </c>
      <c r="BX40" s="597"/>
      <c r="BY40" s="598" t="str">
        <f>IF('各会計、関係団体の財政状況及び健全化判断比率'!B74="","",'各会計、関係団体の財政状況及び健全化判断比率'!B74)</f>
        <v>江津邑智消防組合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jG8PLTux42o3p35S2ZKl7T0s3COjXi+O59nli8T1YE7yBZYAV+O3uGqzcyWgamJZoc6A25TeR5aa7pNHHpDqqw==" saltValue="4bjdaFX7HAzTKG7AlvUSr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19685039370078741" bottom="0" header="0" footer="0"/>
  <pageSetup paperSize="8" scale="84" orientation="landscape" verticalDpi="300"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37" zoomScaleSheetLayoutView="100" workbookViewId="0">
      <selection activeCell="H60" sqref="H60"/>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1" t="s">
        <v>530</v>
      </c>
      <c r="D34" s="1151"/>
      <c r="E34" s="1152"/>
      <c r="F34" s="32">
        <v>2.56</v>
      </c>
      <c r="G34" s="33">
        <v>2.5</v>
      </c>
      <c r="H34" s="33">
        <v>3.26</v>
      </c>
      <c r="I34" s="33">
        <v>4.01</v>
      </c>
      <c r="J34" s="34">
        <v>2.4</v>
      </c>
      <c r="K34" s="22"/>
      <c r="L34" s="22"/>
      <c r="M34" s="22"/>
      <c r="N34" s="22"/>
      <c r="O34" s="22"/>
      <c r="P34" s="22"/>
    </row>
    <row r="35" spans="1:16" ht="39" customHeight="1" x14ac:dyDescent="0.2">
      <c r="A35" s="22"/>
      <c r="B35" s="35"/>
      <c r="C35" s="1145" t="s">
        <v>531</v>
      </c>
      <c r="D35" s="1146"/>
      <c r="E35" s="1147"/>
      <c r="F35" s="36" t="s">
        <v>486</v>
      </c>
      <c r="G35" s="37" t="s">
        <v>486</v>
      </c>
      <c r="H35" s="37" t="s">
        <v>486</v>
      </c>
      <c r="I35" s="37" t="s">
        <v>486</v>
      </c>
      <c r="J35" s="38">
        <v>0.63</v>
      </c>
      <c r="K35" s="22"/>
      <c r="L35" s="22"/>
      <c r="M35" s="22"/>
      <c r="N35" s="22"/>
      <c r="O35" s="22"/>
      <c r="P35" s="22"/>
    </row>
    <row r="36" spans="1:16" ht="39" customHeight="1" x14ac:dyDescent="0.2">
      <c r="A36" s="22"/>
      <c r="B36" s="35"/>
      <c r="C36" s="1145" t="s">
        <v>532</v>
      </c>
      <c r="D36" s="1146"/>
      <c r="E36" s="1147"/>
      <c r="F36" s="36" t="s">
        <v>486</v>
      </c>
      <c r="G36" s="37" t="s">
        <v>486</v>
      </c>
      <c r="H36" s="37" t="s">
        <v>486</v>
      </c>
      <c r="I36" s="37" t="s">
        <v>486</v>
      </c>
      <c r="J36" s="38">
        <v>0.32</v>
      </c>
      <c r="K36" s="22"/>
      <c r="L36" s="22"/>
      <c r="M36" s="22"/>
      <c r="N36" s="22"/>
      <c r="O36" s="22"/>
      <c r="P36" s="22"/>
    </row>
    <row r="37" spans="1:16" ht="39" customHeight="1" x14ac:dyDescent="0.2">
      <c r="A37" s="22"/>
      <c r="B37" s="35"/>
      <c r="C37" s="1145" t="s">
        <v>533</v>
      </c>
      <c r="D37" s="1146"/>
      <c r="E37" s="1147"/>
      <c r="F37" s="36">
        <v>0.2</v>
      </c>
      <c r="G37" s="37">
        <v>0.03</v>
      </c>
      <c r="H37" s="37">
        <v>0.01</v>
      </c>
      <c r="I37" s="37">
        <v>0.01</v>
      </c>
      <c r="J37" s="38">
        <v>0.01</v>
      </c>
      <c r="K37" s="22"/>
      <c r="L37" s="22"/>
      <c r="M37" s="22"/>
      <c r="N37" s="22"/>
      <c r="O37" s="22"/>
      <c r="P37" s="22"/>
    </row>
    <row r="38" spans="1:16" ht="39" customHeight="1" x14ac:dyDescent="0.2">
      <c r="A38" s="22"/>
      <c r="B38" s="35"/>
      <c r="C38" s="1145" t="s">
        <v>534</v>
      </c>
      <c r="D38" s="1146"/>
      <c r="E38" s="1147"/>
      <c r="F38" s="36">
        <v>0</v>
      </c>
      <c r="G38" s="37">
        <v>0</v>
      </c>
      <c r="H38" s="37">
        <v>0</v>
      </c>
      <c r="I38" s="37">
        <v>0</v>
      </c>
      <c r="J38" s="38">
        <v>0</v>
      </c>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535</v>
      </c>
      <c r="D42" s="1146"/>
      <c r="E42" s="1147"/>
      <c r="F42" s="36" t="s">
        <v>486</v>
      </c>
      <c r="G42" s="37" t="s">
        <v>486</v>
      </c>
      <c r="H42" s="37" t="s">
        <v>486</v>
      </c>
      <c r="I42" s="37" t="s">
        <v>486</v>
      </c>
      <c r="J42" s="38" t="s">
        <v>486</v>
      </c>
      <c r="K42" s="22"/>
      <c r="L42" s="22"/>
      <c r="M42" s="22"/>
      <c r="N42" s="22"/>
      <c r="O42" s="22"/>
      <c r="P42" s="22"/>
    </row>
    <row r="43" spans="1:16" ht="39" customHeight="1" thickBot="1" x14ac:dyDescent="0.25">
      <c r="A43" s="22"/>
      <c r="B43" s="40"/>
      <c r="C43" s="1148" t="s">
        <v>536</v>
      </c>
      <c r="D43" s="1149"/>
      <c r="E43" s="1150"/>
      <c r="F43" s="41">
        <v>0.17</v>
      </c>
      <c r="G43" s="42">
        <v>0.02</v>
      </c>
      <c r="H43" s="42">
        <v>0.02</v>
      </c>
      <c r="I43" s="42">
        <v>1.66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3Ue/ico2SOJRpBJeOAIrDNd1dlahP4S/AVVJs3+XCdXcHkP335818ayCi9tTg0RcZ5IQvyvy0Jg80X0fkp8ufw==" saltValue="VDuAlR0JdgEM+a2SkNmJp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activeCell="H60" sqref="H60"/>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485</v>
      </c>
      <c r="L45" s="60">
        <v>486</v>
      </c>
      <c r="M45" s="60">
        <v>540</v>
      </c>
      <c r="N45" s="60">
        <v>555</v>
      </c>
      <c r="O45" s="61">
        <v>560</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486</v>
      </c>
      <c r="L46" s="64" t="s">
        <v>486</v>
      </c>
      <c r="M46" s="64" t="s">
        <v>486</v>
      </c>
      <c r="N46" s="64" t="s">
        <v>486</v>
      </c>
      <c r="O46" s="65" t="s">
        <v>486</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486</v>
      </c>
      <c r="L47" s="64" t="s">
        <v>486</v>
      </c>
      <c r="M47" s="64" t="s">
        <v>486</v>
      </c>
      <c r="N47" s="64" t="s">
        <v>486</v>
      </c>
      <c r="O47" s="65" t="s">
        <v>486</v>
      </c>
      <c r="P47" s="48"/>
      <c r="Q47" s="48"/>
      <c r="R47" s="48"/>
      <c r="S47" s="48"/>
      <c r="T47" s="48"/>
      <c r="U47" s="48"/>
    </row>
    <row r="48" spans="1:21" ht="30.75" customHeight="1" x14ac:dyDescent="0.2">
      <c r="A48" s="48"/>
      <c r="B48" s="1155"/>
      <c r="C48" s="1156"/>
      <c r="D48" s="62"/>
      <c r="E48" s="1161" t="s">
        <v>13</v>
      </c>
      <c r="F48" s="1161"/>
      <c r="G48" s="1161"/>
      <c r="H48" s="1161"/>
      <c r="I48" s="1161"/>
      <c r="J48" s="1162"/>
      <c r="K48" s="63">
        <v>72</v>
      </c>
      <c r="L48" s="64">
        <v>87</v>
      </c>
      <c r="M48" s="64">
        <v>87</v>
      </c>
      <c r="N48" s="64">
        <v>92</v>
      </c>
      <c r="O48" s="65">
        <v>103</v>
      </c>
      <c r="P48" s="48"/>
      <c r="Q48" s="48"/>
      <c r="R48" s="48"/>
      <c r="S48" s="48"/>
      <c r="T48" s="48"/>
      <c r="U48" s="48"/>
    </row>
    <row r="49" spans="1:21" ht="30.75" customHeight="1" x14ac:dyDescent="0.2">
      <c r="A49" s="48"/>
      <c r="B49" s="1155"/>
      <c r="C49" s="1156"/>
      <c r="D49" s="62"/>
      <c r="E49" s="1161" t="s">
        <v>14</v>
      </c>
      <c r="F49" s="1161"/>
      <c r="G49" s="1161"/>
      <c r="H49" s="1161"/>
      <c r="I49" s="1161"/>
      <c r="J49" s="1162"/>
      <c r="K49" s="63">
        <v>25</v>
      </c>
      <c r="L49" s="64">
        <v>14</v>
      </c>
      <c r="M49" s="64">
        <v>10</v>
      </c>
      <c r="N49" s="64">
        <v>8</v>
      </c>
      <c r="O49" s="65">
        <v>8</v>
      </c>
      <c r="P49" s="48"/>
      <c r="Q49" s="48"/>
      <c r="R49" s="48"/>
      <c r="S49" s="48"/>
      <c r="T49" s="48"/>
      <c r="U49" s="48"/>
    </row>
    <row r="50" spans="1:21" ht="30.75" customHeight="1" x14ac:dyDescent="0.2">
      <c r="A50" s="48"/>
      <c r="B50" s="1155"/>
      <c r="C50" s="1156"/>
      <c r="D50" s="62"/>
      <c r="E50" s="1161" t="s">
        <v>15</v>
      </c>
      <c r="F50" s="1161"/>
      <c r="G50" s="1161"/>
      <c r="H50" s="1161"/>
      <c r="I50" s="1161"/>
      <c r="J50" s="1162"/>
      <c r="K50" s="63">
        <v>5</v>
      </c>
      <c r="L50" s="64">
        <v>5</v>
      </c>
      <c r="M50" s="64">
        <v>5</v>
      </c>
      <c r="N50" s="64" t="s">
        <v>486</v>
      </c>
      <c r="O50" s="65" t="s">
        <v>486</v>
      </c>
      <c r="P50" s="48"/>
      <c r="Q50" s="48"/>
      <c r="R50" s="48"/>
      <c r="S50" s="48"/>
      <c r="T50" s="48"/>
      <c r="U50" s="48"/>
    </row>
    <row r="51" spans="1:21" ht="30.75" customHeight="1" x14ac:dyDescent="0.2">
      <c r="A51" s="48"/>
      <c r="B51" s="1157"/>
      <c r="C51" s="1158"/>
      <c r="D51" s="66"/>
      <c r="E51" s="1161" t="s">
        <v>16</v>
      </c>
      <c r="F51" s="1161"/>
      <c r="G51" s="1161"/>
      <c r="H51" s="1161"/>
      <c r="I51" s="1161"/>
      <c r="J51" s="1162"/>
      <c r="K51" s="63">
        <v>0</v>
      </c>
      <c r="L51" s="64">
        <v>0</v>
      </c>
      <c r="M51" s="64" t="s">
        <v>486</v>
      </c>
      <c r="N51" s="64">
        <v>0</v>
      </c>
      <c r="O51" s="65">
        <v>0</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410</v>
      </c>
      <c r="L52" s="64">
        <v>431</v>
      </c>
      <c r="M52" s="64">
        <v>479</v>
      </c>
      <c r="N52" s="64">
        <v>483</v>
      </c>
      <c r="O52" s="65">
        <v>494</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177</v>
      </c>
      <c r="L53" s="69">
        <v>161</v>
      </c>
      <c r="M53" s="69">
        <v>163</v>
      </c>
      <c r="N53" s="69">
        <v>172</v>
      </c>
      <c r="O53" s="70">
        <v>177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537</v>
      </c>
      <c r="L57" s="81" t="s">
        <v>538</v>
      </c>
      <c r="M57" s="81" t="s">
        <v>539</v>
      </c>
      <c r="N57" s="81" t="s">
        <v>540</v>
      </c>
      <c r="O57" s="82" t="s">
        <v>541</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AcmZsdlcbgxGl6FyujFgg1hae3lGd+QKbpw14z1cOrZTiIZbl+66bqwpWeDHM7dW3qCBlmAeH5dZHKARa3I6hg==" saltValue="Uqlzi0DEEdD5fybDfAbOB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8" scale="77"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2" zoomScaleSheetLayoutView="100" workbookViewId="0">
      <selection activeCell="H60" sqref="H60"/>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4" t="s">
        <v>30</v>
      </c>
      <c r="C41" s="1185"/>
      <c r="D41" s="105"/>
      <c r="E41" s="1190" t="s">
        <v>31</v>
      </c>
      <c r="F41" s="1190"/>
      <c r="G41" s="1190"/>
      <c r="H41" s="1191"/>
      <c r="I41" s="343">
        <v>5220</v>
      </c>
      <c r="J41" s="344">
        <v>5483</v>
      </c>
      <c r="K41" s="344">
        <v>5385</v>
      </c>
      <c r="L41" s="344">
        <v>5362</v>
      </c>
      <c r="M41" s="345">
        <v>5459</v>
      </c>
    </row>
    <row r="42" spans="2:13" ht="27.75" customHeight="1" x14ac:dyDescent="0.2">
      <c r="B42" s="1186"/>
      <c r="C42" s="1187"/>
      <c r="D42" s="106"/>
      <c r="E42" s="1192" t="s">
        <v>32</v>
      </c>
      <c r="F42" s="1192"/>
      <c r="G42" s="1192"/>
      <c r="H42" s="1193"/>
      <c r="I42" s="346">
        <v>12</v>
      </c>
      <c r="J42" s="347">
        <v>10</v>
      </c>
      <c r="K42" s="347" t="s">
        <v>486</v>
      </c>
      <c r="L42" s="347" t="s">
        <v>486</v>
      </c>
      <c r="M42" s="348" t="s">
        <v>486</v>
      </c>
    </row>
    <row r="43" spans="2:13" ht="27.75" customHeight="1" x14ac:dyDescent="0.2">
      <c r="B43" s="1186"/>
      <c r="C43" s="1187"/>
      <c r="D43" s="106"/>
      <c r="E43" s="1192" t="s">
        <v>33</v>
      </c>
      <c r="F43" s="1192"/>
      <c r="G43" s="1192"/>
      <c r="H43" s="1193"/>
      <c r="I43" s="346">
        <v>937</v>
      </c>
      <c r="J43" s="347">
        <v>902</v>
      </c>
      <c r="K43" s="347">
        <v>856</v>
      </c>
      <c r="L43" s="347">
        <v>794</v>
      </c>
      <c r="M43" s="348">
        <v>771</v>
      </c>
    </row>
    <row r="44" spans="2:13" ht="27.75" customHeight="1" x14ac:dyDescent="0.2">
      <c r="B44" s="1186"/>
      <c r="C44" s="1187"/>
      <c r="D44" s="106"/>
      <c r="E44" s="1192" t="s">
        <v>34</v>
      </c>
      <c r="F44" s="1192"/>
      <c r="G44" s="1192"/>
      <c r="H44" s="1193"/>
      <c r="I44" s="346">
        <v>79</v>
      </c>
      <c r="J44" s="347">
        <v>80</v>
      </c>
      <c r="K44" s="347">
        <v>85</v>
      </c>
      <c r="L44" s="347">
        <v>87</v>
      </c>
      <c r="M44" s="348">
        <v>101</v>
      </c>
    </row>
    <row r="45" spans="2:13" ht="27.75" customHeight="1" x14ac:dyDescent="0.2">
      <c r="B45" s="1186"/>
      <c r="C45" s="1187"/>
      <c r="D45" s="106"/>
      <c r="E45" s="1192" t="s">
        <v>35</v>
      </c>
      <c r="F45" s="1192"/>
      <c r="G45" s="1192"/>
      <c r="H45" s="1193"/>
      <c r="I45" s="346">
        <v>634</v>
      </c>
      <c r="J45" s="347">
        <v>641</v>
      </c>
      <c r="K45" s="347">
        <v>646</v>
      </c>
      <c r="L45" s="347">
        <v>612</v>
      </c>
      <c r="M45" s="348">
        <v>617</v>
      </c>
    </row>
    <row r="46" spans="2:13" ht="27.75" customHeight="1" x14ac:dyDescent="0.2">
      <c r="B46" s="1186"/>
      <c r="C46" s="1187"/>
      <c r="D46" s="107"/>
      <c r="E46" s="1192" t="s">
        <v>36</v>
      </c>
      <c r="F46" s="1192"/>
      <c r="G46" s="1192"/>
      <c r="H46" s="1193"/>
      <c r="I46" s="346" t="s">
        <v>486</v>
      </c>
      <c r="J46" s="347" t="s">
        <v>486</v>
      </c>
      <c r="K46" s="347" t="s">
        <v>486</v>
      </c>
      <c r="L46" s="347" t="s">
        <v>486</v>
      </c>
      <c r="M46" s="348" t="s">
        <v>486</v>
      </c>
    </row>
    <row r="47" spans="2:13" ht="27.75" customHeight="1" x14ac:dyDescent="0.2">
      <c r="B47" s="1186"/>
      <c r="C47" s="1187"/>
      <c r="D47" s="108"/>
      <c r="E47" s="1194" t="s">
        <v>37</v>
      </c>
      <c r="F47" s="1195"/>
      <c r="G47" s="1195"/>
      <c r="H47" s="1196"/>
      <c r="I47" s="346" t="s">
        <v>486</v>
      </c>
      <c r="J47" s="347" t="s">
        <v>486</v>
      </c>
      <c r="K47" s="347" t="s">
        <v>486</v>
      </c>
      <c r="L47" s="347" t="s">
        <v>486</v>
      </c>
      <c r="M47" s="348" t="s">
        <v>486</v>
      </c>
    </row>
    <row r="48" spans="2:13" ht="27.75" customHeight="1" x14ac:dyDescent="0.2">
      <c r="B48" s="1186"/>
      <c r="C48" s="1187"/>
      <c r="D48" s="106"/>
      <c r="E48" s="1192" t="s">
        <v>38</v>
      </c>
      <c r="F48" s="1192"/>
      <c r="G48" s="1192"/>
      <c r="H48" s="1193"/>
      <c r="I48" s="346" t="s">
        <v>486</v>
      </c>
      <c r="J48" s="347" t="s">
        <v>486</v>
      </c>
      <c r="K48" s="347" t="s">
        <v>486</v>
      </c>
      <c r="L48" s="347" t="s">
        <v>486</v>
      </c>
      <c r="M48" s="348" t="s">
        <v>486</v>
      </c>
    </row>
    <row r="49" spans="2:13" ht="27.75" customHeight="1" x14ac:dyDescent="0.2">
      <c r="B49" s="1188"/>
      <c r="C49" s="1189"/>
      <c r="D49" s="106"/>
      <c r="E49" s="1192" t="s">
        <v>39</v>
      </c>
      <c r="F49" s="1192"/>
      <c r="G49" s="1192"/>
      <c r="H49" s="1193"/>
      <c r="I49" s="346" t="s">
        <v>486</v>
      </c>
      <c r="J49" s="347" t="s">
        <v>486</v>
      </c>
      <c r="K49" s="347" t="s">
        <v>486</v>
      </c>
      <c r="L49" s="347" t="s">
        <v>486</v>
      </c>
      <c r="M49" s="348" t="s">
        <v>486</v>
      </c>
    </row>
    <row r="50" spans="2:13" ht="27.75" customHeight="1" x14ac:dyDescent="0.2">
      <c r="B50" s="1197" t="s">
        <v>40</v>
      </c>
      <c r="C50" s="1198"/>
      <c r="D50" s="109"/>
      <c r="E50" s="1192" t="s">
        <v>41</v>
      </c>
      <c r="F50" s="1192"/>
      <c r="G50" s="1192"/>
      <c r="H50" s="1193"/>
      <c r="I50" s="346">
        <v>2176</v>
      </c>
      <c r="J50" s="347">
        <v>2350</v>
      </c>
      <c r="K50" s="347">
        <v>2426</v>
      </c>
      <c r="L50" s="347">
        <v>2389</v>
      </c>
      <c r="M50" s="348">
        <v>2250</v>
      </c>
    </row>
    <row r="51" spans="2:13" ht="27.75" customHeight="1" x14ac:dyDescent="0.2">
      <c r="B51" s="1186"/>
      <c r="C51" s="1187"/>
      <c r="D51" s="106"/>
      <c r="E51" s="1192" t="s">
        <v>42</v>
      </c>
      <c r="F51" s="1192"/>
      <c r="G51" s="1192"/>
      <c r="H51" s="1193"/>
      <c r="I51" s="346" t="s">
        <v>486</v>
      </c>
      <c r="J51" s="347">
        <v>8</v>
      </c>
      <c r="K51" s="347">
        <v>7</v>
      </c>
      <c r="L51" s="347">
        <v>6</v>
      </c>
      <c r="M51" s="348">
        <v>5</v>
      </c>
    </row>
    <row r="52" spans="2:13" ht="27.75" customHeight="1" x14ac:dyDescent="0.2">
      <c r="B52" s="1188"/>
      <c r="C52" s="1189"/>
      <c r="D52" s="106"/>
      <c r="E52" s="1192" t="s">
        <v>43</v>
      </c>
      <c r="F52" s="1192"/>
      <c r="G52" s="1192"/>
      <c r="H52" s="1193"/>
      <c r="I52" s="346">
        <v>4363</v>
      </c>
      <c r="J52" s="347">
        <v>4487</v>
      </c>
      <c r="K52" s="347">
        <v>4552</v>
      </c>
      <c r="L52" s="347">
        <v>4603</v>
      </c>
      <c r="M52" s="348">
        <v>4722</v>
      </c>
    </row>
    <row r="53" spans="2:13" ht="27.75" customHeight="1" thickBot="1" x14ac:dyDescent="0.25">
      <c r="B53" s="1199" t="s">
        <v>19</v>
      </c>
      <c r="C53" s="1200"/>
      <c r="D53" s="110"/>
      <c r="E53" s="1201" t="s">
        <v>44</v>
      </c>
      <c r="F53" s="1201"/>
      <c r="G53" s="1201"/>
      <c r="H53" s="1202"/>
      <c r="I53" s="349">
        <v>342</v>
      </c>
      <c r="J53" s="350">
        <v>272</v>
      </c>
      <c r="K53" s="350">
        <v>-14</v>
      </c>
      <c r="L53" s="350">
        <v>-145</v>
      </c>
      <c r="M53" s="351">
        <v>-30</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X823LLIcEnPbcuGHu/3+3BnHgvY6lgQfr155Li3PP1xNRRVJJRdD9QrIYOD34F7Rvr0pA0xDJ/WvYBPaBIRZXQ==" saltValue="OWUfltyqfh+QWz0Z/+F9M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22" zoomScale="70" zoomScaleNormal="70" zoomScaleSheetLayoutView="100" workbookViewId="0">
      <selection activeCell="H60" sqref="H60"/>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1" t="s">
        <v>46</v>
      </c>
      <c r="D55" s="1211"/>
      <c r="E55" s="1212"/>
      <c r="F55" s="352">
        <v>619</v>
      </c>
      <c r="G55" s="352">
        <v>621</v>
      </c>
      <c r="H55" s="353">
        <v>604</v>
      </c>
    </row>
    <row r="56" spans="2:8" ht="52.5" customHeight="1" x14ac:dyDescent="0.2">
      <c r="B56" s="122"/>
      <c r="C56" s="1213" t="s">
        <v>47</v>
      </c>
      <c r="D56" s="1213"/>
      <c r="E56" s="1214"/>
      <c r="F56" s="354">
        <v>1110</v>
      </c>
      <c r="G56" s="354">
        <v>1123</v>
      </c>
      <c r="H56" s="355">
        <v>1039</v>
      </c>
    </row>
    <row r="57" spans="2:8" ht="53.25" customHeight="1" x14ac:dyDescent="0.2">
      <c r="B57" s="122"/>
      <c r="C57" s="1215" t="s">
        <v>48</v>
      </c>
      <c r="D57" s="1215"/>
      <c r="E57" s="1216"/>
      <c r="F57" s="356">
        <v>766</v>
      </c>
      <c r="G57" s="356">
        <v>729</v>
      </c>
      <c r="H57" s="357">
        <v>698</v>
      </c>
    </row>
    <row r="58" spans="2:8" ht="45.75" customHeight="1" x14ac:dyDescent="0.2">
      <c r="B58" s="123"/>
      <c r="C58" s="1203" t="s">
        <v>542</v>
      </c>
      <c r="D58" s="1204"/>
      <c r="E58" s="1205"/>
      <c r="F58" s="358">
        <v>627</v>
      </c>
      <c r="G58" s="358">
        <v>580</v>
      </c>
      <c r="H58" s="359">
        <v>561</v>
      </c>
    </row>
    <row r="59" spans="2:8" ht="45.75" customHeight="1" x14ac:dyDescent="0.2">
      <c r="B59" s="123"/>
      <c r="C59" s="1203" t="s">
        <v>544</v>
      </c>
      <c r="D59" s="1204"/>
      <c r="E59" s="1205"/>
      <c r="F59" s="358">
        <v>46</v>
      </c>
      <c r="G59" s="358">
        <v>46</v>
      </c>
      <c r="H59" s="359">
        <v>46</v>
      </c>
    </row>
    <row r="60" spans="2:8" ht="45.75" customHeight="1" x14ac:dyDescent="0.2">
      <c r="B60" s="123"/>
      <c r="C60" s="1203" t="s">
        <v>545</v>
      </c>
      <c r="D60" s="1204"/>
      <c r="E60" s="1205"/>
      <c r="F60" s="358">
        <v>34</v>
      </c>
      <c r="G60" s="358">
        <v>40</v>
      </c>
      <c r="H60" s="359">
        <v>41</v>
      </c>
    </row>
    <row r="61" spans="2:8" ht="45.75" customHeight="1" x14ac:dyDescent="0.2">
      <c r="B61" s="123"/>
      <c r="C61" s="1203" t="s">
        <v>543</v>
      </c>
      <c r="D61" s="1204"/>
      <c r="E61" s="1205"/>
      <c r="F61" s="358">
        <v>15</v>
      </c>
      <c r="G61" s="358">
        <v>17</v>
      </c>
      <c r="H61" s="359">
        <v>18</v>
      </c>
    </row>
    <row r="62" spans="2:8" ht="45.75" customHeight="1" thickBot="1" x14ac:dyDescent="0.25">
      <c r="B62" s="124"/>
      <c r="C62" s="1206" t="s">
        <v>546</v>
      </c>
      <c r="D62" s="1207"/>
      <c r="E62" s="1208"/>
      <c r="F62" s="360">
        <v>12</v>
      </c>
      <c r="G62" s="360">
        <v>15</v>
      </c>
      <c r="H62" s="361">
        <v>11</v>
      </c>
    </row>
    <row r="63" spans="2:8" ht="52.5" customHeight="1" thickBot="1" x14ac:dyDescent="0.25">
      <c r="B63" s="125"/>
      <c r="C63" s="1209" t="s">
        <v>49</v>
      </c>
      <c r="D63" s="1209"/>
      <c r="E63" s="1210"/>
      <c r="F63" s="362">
        <v>2495</v>
      </c>
      <c r="G63" s="362">
        <v>2474</v>
      </c>
      <c r="H63" s="363">
        <v>2341</v>
      </c>
    </row>
    <row r="64" spans="2:8" ht="13.2" x14ac:dyDescent="0.2"/>
  </sheetData>
  <sheetProtection algorithmName="SHA-512" hashValue="HOYe/c8WEL2ybjyFDOwSG5gMP6klhAvmU7aNQsTIKPmcEkYlEbGEX25UUR/PAj4KJ8U0R+FMs8aDiNjProzyZg==" saltValue="Ip8lg0LblMRup6io9eXdx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312454</v>
      </c>
      <c r="E3" s="144"/>
      <c r="F3" s="145">
        <v>332350</v>
      </c>
      <c r="G3" s="146"/>
      <c r="H3" s="147"/>
    </row>
    <row r="4" spans="1:8" x14ac:dyDescent="0.2">
      <c r="A4" s="148"/>
      <c r="B4" s="149"/>
      <c r="C4" s="150"/>
      <c r="D4" s="151">
        <v>43963</v>
      </c>
      <c r="E4" s="152"/>
      <c r="F4" s="153">
        <v>200453</v>
      </c>
      <c r="G4" s="154"/>
      <c r="H4" s="155"/>
    </row>
    <row r="5" spans="1:8" x14ac:dyDescent="0.2">
      <c r="A5" s="136" t="s">
        <v>518</v>
      </c>
      <c r="B5" s="141"/>
      <c r="C5" s="142"/>
      <c r="D5" s="143">
        <v>168923</v>
      </c>
      <c r="E5" s="144"/>
      <c r="F5" s="145">
        <v>362690</v>
      </c>
      <c r="G5" s="146"/>
      <c r="H5" s="147"/>
    </row>
    <row r="6" spans="1:8" x14ac:dyDescent="0.2">
      <c r="A6" s="148"/>
      <c r="B6" s="149"/>
      <c r="C6" s="150"/>
      <c r="D6" s="151">
        <v>65577</v>
      </c>
      <c r="E6" s="152"/>
      <c r="F6" s="153">
        <v>172580</v>
      </c>
      <c r="G6" s="154"/>
      <c r="H6" s="155"/>
    </row>
    <row r="7" spans="1:8" x14ac:dyDescent="0.2">
      <c r="A7" s="136" t="s">
        <v>519</v>
      </c>
      <c r="B7" s="141"/>
      <c r="C7" s="142"/>
      <c r="D7" s="143">
        <v>230136</v>
      </c>
      <c r="E7" s="144"/>
      <c r="F7" s="145">
        <v>296093</v>
      </c>
      <c r="G7" s="146"/>
      <c r="H7" s="147"/>
    </row>
    <row r="8" spans="1:8" x14ac:dyDescent="0.2">
      <c r="A8" s="148"/>
      <c r="B8" s="149"/>
      <c r="C8" s="150"/>
      <c r="D8" s="151">
        <v>80711</v>
      </c>
      <c r="E8" s="152"/>
      <c r="F8" s="153">
        <v>140545</v>
      </c>
      <c r="G8" s="154"/>
      <c r="H8" s="155"/>
    </row>
    <row r="9" spans="1:8" x14ac:dyDescent="0.2">
      <c r="A9" s="136" t="s">
        <v>520</v>
      </c>
      <c r="B9" s="141"/>
      <c r="C9" s="142"/>
      <c r="D9" s="143">
        <v>245576</v>
      </c>
      <c r="E9" s="144"/>
      <c r="F9" s="145">
        <v>308655</v>
      </c>
      <c r="G9" s="146"/>
      <c r="H9" s="147"/>
    </row>
    <row r="10" spans="1:8" x14ac:dyDescent="0.2">
      <c r="A10" s="148"/>
      <c r="B10" s="149"/>
      <c r="C10" s="150"/>
      <c r="D10" s="151">
        <v>133023</v>
      </c>
      <c r="E10" s="152"/>
      <c r="F10" s="153">
        <v>169887</v>
      </c>
      <c r="G10" s="154"/>
      <c r="H10" s="155"/>
    </row>
    <row r="11" spans="1:8" x14ac:dyDescent="0.2">
      <c r="A11" s="136" t="s">
        <v>521</v>
      </c>
      <c r="B11" s="141"/>
      <c r="C11" s="142"/>
      <c r="D11" s="143">
        <v>317053</v>
      </c>
      <c r="E11" s="144"/>
      <c r="F11" s="145">
        <v>325476</v>
      </c>
      <c r="G11" s="146"/>
      <c r="H11" s="147"/>
    </row>
    <row r="12" spans="1:8" x14ac:dyDescent="0.2">
      <c r="A12" s="148"/>
      <c r="B12" s="149"/>
      <c r="C12" s="156"/>
      <c r="D12" s="151">
        <v>190448</v>
      </c>
      <c r="E12" s="152"/>
      <c r="F12" s="153">
        <v>190204</v>
      </c>
      <c r="G12" s="154"/>
      <c r="H12" s="155"/>
    </row>
    <row r="13" spans="1:8" x14ac:dyDescent="0.2">
      <c r="A13" s="136"/>
      <c r="B13" s="141"/>
      <c r="C13" s="157"/>
      <c r="D13" s="158">
        <v>254828</v>
      </c>
      <c r="E13" s="159"/>
      <c r="F13" s="160">
        <v>325053</v>
      </c>
      <c r="G13" s="161"/>
      <c r="H13" s="147"/>
    </row>
    <row r="14" spans="1:8" x14ac:dyDescent="0.2">
      <c r="A14" s="148"/>
      <c r="B14" s="149"/>
      <c r="C14" s="150"/>
      <c r="D14" s="151">
        <v>102744</v>
      </c>
      <c r="E14" s="152"/>
      <c r="F14" s="153">
        <v>174734</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2.57</v>
      </c>
      <c r="C19" s="162">
        <f>ROUND(VALUE(SUBSTITUTE(実質収支比率等に係る経年分析!G$48,"▲","-")),2)</f>
        <v>2.5099999999999998</v>
      </c>
      <c r="D19" s="162">
        <f>ROUND(VALUE(SUBSTITUTE(実質収支比率等に係る経年分析!H$48,"▲","-")),2)</f>
        <v>3.27</v>
      </c>
      <c r="E19" s="162">
        <f>ROUND(VALUE(SUBSTITUTE(実質収支比率等に係る経年分析!I$48,"▲","-")),2)</f>
        <v>4.01</v>
      </c>
      <c r="F19" s="162">
        <f>ROUND(VALUE(SUBSTITUTE(実質収支比率等に係る経年分析!J$48,"▲","-")),2)</f>
        <v>2.4</v>
      </c>
    </row>
    <row r="20" spans="1:11" x14ac:dyDescent="0.2">
      <c r="A20" s="162" t="s">
        <v>53</v>
      </c>
      <c r="B20" s="162">
        <f>ROUND(VALUE(SUBSTITUTE(実質収支比率等に係る経年分析!F$47,"▲","-")),2)</f>
        <v>27.27</v>
      </c>
      <c r="C20" s="162">
        <f>ROUND(VALUE(SUBSTITUTE(実質収支比率等に係る経年分析!G$47,"▲","-")),2)</f>
        <v>24.95</v>
      </c>
      <c r="D20" s="162">
        <f>ROUND(VALUE(SUBSTITUTE(実質収支比率等に係る経年分析!H$47,"▲","-")),2)</f>
        <v>24.95</v>
      </c>
      <c r="E20" s="162">
        <f>ROUND(VALUE(SUBSTITUTE(実質収支比率等に係る経年分析!I$47,"▲","-")),2)</f>
        <v>25.02</v>
      </c>
      <c r="F20" s="162">
        <f>ROUND(VALUE(SUBSTITUTE(実質収支比率等に係る経年分析!J$47,"▲","-")),2)</f>
        <v>23.31</v>
      </c>
    </row>
    <row r="21" spans="1:11" x14ac:dyDescent="0.2">
      <c r="A21" s="162" t="s">
        <v>54</v>
      </c>
      <c r="B21" s="162">
        <f>IF(ISNUMBER(VALUE(SUBSTITUTE(実質収支比率等に係る経年分析!F$49,"▲","-"))),ROUND(VALUE(SUBSTITUTE(実質収支比率等に係る経年分析!F$49,"▲","-")),2),NA())</f>
        <v>1.06</v>
      </c>
      <c r="C21" s="162">
        <f>IF(ISNUMBER(VALUE(SUBSTITUTE(実質収支比率等に係る経年分析!G$49,"▲","-"))),ROUND(VALUE(SUBSTITUTE(実質収支比率等に係る経年分析!G$49,"▲","-")),2),NA())</f>
        <v>0.26</v>
      </c>
      <c r="D21" s="162">
        <f>IF(ISNUMBER(VALUE(SUBSTITUTE(実質収支比率等に係る経年分析!H$49,"▲","-"))),ROUND(VALUE(SUBSTITUTE(実質収支比率等に係る経年分析!H$49,"▲","-")),2),NA())</f>
        <v>0.86</v>
      </c>
      <c r="E21" s="162">
        <f>IF(ISNUMBER(VALUE(SUBSTITUTE(実質収支比率等に係る経年分析!I$49,"▲","-"))),ROUND(VALUE(SUBSTITUTE(実質収支比率等に係る経年分析!I$49,"▲","-")),2),NA())</f>
        <v>0.84</v>
      </c>
      <c r="F21" s="162">
        <f>IF(ISNUMBER(VALUE(SUBSTITUTE(実質収支比率等に係る経年分析!J$49,"▲","-"))),ROUND(VALUE(SUBSTITUTE(実質収支比率等に係る経年分析!J$49,"▲","-")),2),NA())</f>
        <v>-2.11</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0.17</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0.02</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0.02</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1.66</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e">
        <f>IF(連結実質赤字比率に係る赤字・黒字の構成分析!C$39="",NA(),連結実質赤字比率に係る赤字・黒字の構成分析!C$39)</f>
        <v>#N/A</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#VALUE!</v>
      </c>
      <c r="I31" s="163" t="e">
        <f>IF(ROUND(VALUE(SUBSTITUTE(連結実質赤字比率に係る赤字・黒字の構成分析!I$39,"▲", "-")), 2) &gt;= 0, ABS(ROUND(VALUE(SUBSTITUTE(連結実質赤字比率に係る赤字・黒字の構成分析!I$39,"▲", "-")), 2)), NA())</f>
        <v>#VALUE!</v>
      </c>
      <c r="J31" s="163" t="e">
        <f>IF(ROUND(VALUE(SUBSTITUTE(連結実質赤字比率に係る赤字・黒字の構成分析!J$39,"▲", "-")), 2) &lt; 0, ABS(ROUND(VALUE(SUBSTITUTE(連結実質赤字比率に係る赤字・黒字の構成分析!J$39,"▲", "-")), 2)), NA())</f>
        <v>#VALUE!</v>
      </c>
      <c r="K31" s="163" t="e">
        <f>IF(ROUND(VALUE(SUBSTITUTE(連結実質赤字比率に係る赤字・黒字の構成分析!J$39,"▲", "-")), 2) &gt;= 0, ABS(ROUND(VALUE(SUBSTITUTE(連結実質赤字比率に係る赤字・黒字の構成分析!J$39,"▲", "-")), 2)), NA())</f>
        <v>#VALUE!</v>
      </c>
    </row>
    <row r="32" spans="1:11" x14ac:dyDescent="0.2">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v>
      </c>
    </row>
    <row r="33" spans="1:16" x14ac:dyDescent="0.2">
      <c r="A33" s="163" t="str">
        <f>IF(連結実質赤字比率に係る赤字・黒字の構成分析!C$37="",NA(),連結実質赤字比率に係る赤字・黒字の構成分析!C$37)</f>
        <v>国民健康保険事業特別会計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0.03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0.01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0.01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0.01</v>
      </c>
    </row>
    <row r="34" spans="1:16" x14ac:dyDescent="0.2">
      <c r="A34" s="163" t="str">
        <f>IF(連結実質赤字比率に係る赤字・黒字の構成分析!C$36="",NA(),連結実質赤字比率に係る赤字・黒字の構成分析!C$36)</f>
        <v>農業集落排水処理事業会計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#VALUE!</v>
      </c>
      <c r="G34" s="163" t="e">
        <f>IF(ROUND(VALUE(SUBSTITUTE(連結実質赤字比率に係る赤字・黒字の構成分析!H$36,"▲", "-")), 2) &gt;= 0, ABS(ROUND(VALUE(SUBSTITUTE(連結実質赤字比率に係る赤字・黒字の構成分析!H$36,"▲", "-")), 2)), NA())</f>
        <v>#VALUE!</v>
      </c>
      <c r="H34" s="163" t="e">
        <f>IF(ROUND(VALUE(SUBSTITUTE(連結実質赤字比率に係る赤字・黒字の構成分析!I$36,"▲", "-")), 2) &lt; 0, ABS(ROUND(VALUE(SUBSTITUTE(連結実質赤字比率に係る赤字・黒字の構成分析!I$36,"▲", "-")), 2)), NA())</f>
        <v>#VALUE!</v>
      </c>
      <c r="I34" s="163" t="e">
        <f>IF(ROUND(VALUE(SUBSTITUTE(連結実質赤字比率に係る赤字・黒字の構成分析!I$36,"▲", "-")), 2) &gt;= 0, ABS(ROUND(VALUE(SUBSTITUTE(連結実質赤字比率に係る赤字・黒字の構成分析!I$36,"▲", "-")), 2)), NA())</f>
        <v>#VALUE!</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0.32</v>
      </c>
    </row>
    <row r="35" spans="1:16" x14ac:dyDescent="0.2">
      <c r="A35" s="163" t="str">
        <f>IF(連結実質赤字比率に係る赤字・黒字の構成分析!C$35="",NA(),連結実質赤字比率に係る赤字・黒字の構成分析!C$35)</f>
        <v>簡易水道事業会計</v>
      </c>
      <c r="B35" s="163" t="e">
        <f>IF(ROUND(VALUE(SUBSTITUTE(連結実質赤字比率に係る赤字・黒字の構成分析!F$35,"▲", "-")), 2) &lt; 0, ABS(ROUND(VALUE(SUBSTITUTE(連結実質赤字比率に係る赤字・黒字の構成分析!F$35,"▲", "-")), 2)), NA())</f>
        <v>#VALUE!</v>
      </c>
      <c r="C35" s="163" t="e">
        <f>IF(ROUND(VALUE(SUBSTITUTE(連結実質赤字比率に係る赤字・黒字の構成分析!F$35,"▲", "-")), 2) &gt;= 0, ABS(ROUND(VALUE(SUBSTITUTE(連結実質赤字比率に係る赤字・黒字の構成分析!F$35,"▲", "-")), 2)), NA())</f>
        <v>#VALUE!</v>
      </c>
      <c r="D35" s="163" t="e">
        <f>IF(ROUND(VALUE(SUBSTITUTE(連結実質赤字比率に係る赤字・黒字の構成分析!G$35,"▲", "-")), 2) &lt; 0, ABS(ROUND(VALUE(SUBSTITUTE(連結実質赤字比率に係る赤字・黒字の構成分析!G$35,"▲", "-")), 2)), NA())</f>
        <v>#VALUE!</v>
      </c>
      <c r="E35" s="163" t="e">
        <f>IF(ROUND(VALUE(SUBSTITUTE(連結実質赤字比率に係る赤字・黒字の構成分析!G$35,"▲", "-")), 2) &gt;= 0, ABS(ROUND(VALUE(SUBSTITUTE(連結実質赤字比率に係る赤字・黒字の構成分析!G$35,"▲", "-")), 2)), NA())</f>
        <v>#VALUE!</v>
      </c>
      <c r="F35" s="163" t="e">
        <f>IF(ROUND(VALUE(SUBSTITUTE(連結実質赤字比率に係る赤字・黒字の構成分析!H$35,"▲", "-")), 2) &lt; 0, ABS(ROUND(VALUE(SUBSTITUTE(連結実質赤字比率に係る赤字・黒字の構成分析!H$35,"▲", "-")), 2)), NA())</f>
        <v>#VALUE!</v>
      </c>
      <c r="G35" s="163" t="e">
        <f>IF(ROUND(VALUE(SUBSTITUTE(連結実質赤字比率に係る赤字・黒字の構成分析!H$35,"▲", "-")), 2) &gt;= 0, ABS(ROUND(VALUE(SUBSTITUTE(連結実質赤字比率に係る赤字・黒字の構成分析!H$35,"▲", "-")), 2)), NA())</f>
        <v>#VALUE!</v>
      </c>
      <c r="H35" s="163" t="e">
        <f>IF(ROUND(VALUE(SUBSTITUTE(連結実質赤字比率に係る赤字・黒字の構成分析!I$35,"▲", "-")), 2) &lt; 0, ABS(ROUND(VALUE(SUBSTITUTE(連結実質赤字比率に係る赤字・黒字の構成分析!I$35,"▲", "-")), 2)), NA())</f>
        <v>#VALUE!</v>
      </c>
      <c r="I35" s="163" t="e">
        <f>IF(ROUND(VALUE(SUBSTITUTE(連結実質赤字比率に係る赤字・黒字の構成分析!I$35,"▲", "-")), 2) &gt;= 0, ABS(ROUND(VALUE(SUBSTITUTE(連結実質赤字比率に係る赤字・黒字の構成分析!I$35,"▲", "-")), 2)), NA())</f>
        <v>#VALUE!</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0.63</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2.56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2.5</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3.26</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4.01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2.4</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410</v>
      </c>
      <c r="E42" s="164"/>
      <c r="F42" s="164"/>
      <c r="G42" s="164">
        <f>'実質公債費比率（分子）の構造'!L$52</f>
        <v>431</v>
      </c>
      <c r="H42" s="164"/>
      <c r="I42" s="164"/>
      <c r="J42" s="164">
        <f>'実質公債費比率（分子）の構造'!M$52</f>
        <v>479</v>
      </c>
      <c r="K42" s="164"/>
      <c r="L42" s="164"/>
      <c r="M42" s="164">
        <f>'実質公債費比率（分子）の構造'!N$52</f>
        <v>483</v>
      </c>
      <c r="N42" s="164"/>
      <c r="O42" s="164"/>
      <c r="P42" s="164">
        <f>'実質公債費比率（分子）の構造'!O$52</f>
        <v>494</v>
      </c>
    </row>
    <row r="43" spans="1:16" x14ac:dyDescent="0.2">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f>'実質公債費比率（分子）の構造'!N$51</f>
        <v>0</v>
      </c>
      <c r="L43" s="164"/>
      <c r="M43" s="164"/>
      <c r="N43" s="164">
        <f>'実質公債費比率（分子）の構造'!O$51</f>
        <v>0</v>
      </c>
      <c r="O43" s="164"/>
      <c r="P43" s="164"/>
    </row>
    <row r="44" spans="1:16" x14ac:dyDescent="0.2">
      <c r="A44" s="164" t="s">
        <v>62</v>
      </c>
      <c r="B44" s="164">
        <f>'実質公債費比率（分子）の構造'!K$50</f>
        <v>5</v>
      </c>
      <c r="C44" s="164"/>
      <c r="D44" s="164"/>
      <c r="E44" s="164">
        <f>'実質公債費比率（分子）の構造'!L$50</f>
        <v>5</v>
      </c>
      <c r="F44" s="164"/>
      <c r="G44" s="164"/>
      <c r="H44" s="164">
        <f>'実質公債費比率（分子）の構造'!M$50</f>
        <v>5</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25</v>
      </c>
      <c r="C45" s="164"/>
      <c r="D45" s="164"/>
      <c r="E45" s="164">
        <f>'実質公債費比率（分子）の構造'!L$49</f>
        <v>14</v>
      </c>
      <c r="F45" s="164"/>
      <c r="G45" s="164"/>
      <c r="H45" s="164">
        <f>'実質公債費比率（分子）の構造'!M$49</f>
        <v>10</v>
      </c>
      <c r="I45" s="164"/>
      <c r="J45" s="164"/>
      <c r="K45" s="164">
        <f>'実質公債費比率（分子）の構造'!N$49</f>
        <v>8</v>
      </c>
      <c r="L45" s="164"/>
      <c r="M45" s="164"/>
      <c r="N45" s="164">
        <f>'実質公債費比率（分子）の構造'!O$49</f>
        <v>8</v>
      </c>
      <c r="O45" s="164"/>
      <c r="P45" s="164"/>
    </row>
    <row r="46" spans="1:16" x14ac:dyDescent="0.2">
      <c r="A46" s="164" t="s">
        <v>64</v>
      </c>
      <c r="B46" s="164">
        <f>'実質公債費比率（分子）の構造'!K$48</f>
        <v>72</v>
      </c>
      <c r="C46" s="164"/>
      <c r="D46" s="164"/>
      <c r="E46" s="164">
        <f>'実質公債費比率（分子）の構造'!L$48</f>
        <v>87</v>
      </c>
      <c r="F46" s="164"/>
      <c r="G46" s="164"/>
      <c r="H46" s="164">
        <f>'実質公債費比率（分子）の構造'!M$48</f>
        <v>87</v>
      </c>
      <c r="I46" s="164"/>
      <c r="J46" s="164"/>
      <c r="K46" s="164">
        <f>'実質公債費比率（分子）の構造'!N$48</f>
        <v>92</v>
      </c>
      <c r="L46" s="164"/>
      <c r="M46" s="164"/>
      <c r="N46" s="164">
        <f>'実質公債費比率（分子）の構造'!O$48</f>
        <v>103</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485</v>
      </c>
      <c r="C49" s="164"/>
      <c r="D49" s="164"/>
      <c r="E49" s="164">
        <f>'実質公債費比率（分子）の構造'!L$45</f>
        <v>486</v>
      </c>
      <c r="F49" s="164"/>
      <c r="G49" s="164"/>
      <c r="H49" s="164">
        <f>'実質公債費比率（分子）の構造'!M$45</f>
        <v>540</v>
      </c>
      <c r="I49" s="164"/>
      <c r="J49" s="164"/>
      <c r="K49" s="164">
        <f>'実質公債費比率（分子）の構造'!N$45</f>
        <v>555</v>
      </c>
      <c r="L49" s="164"/>
      <c r="M49" s="164"/>
      <c r="N49" s="164">
        <f>'実質公債費比率（分子）の構造'!O$45</f>
        <v>560</v>
      </c>
      <c r="O49" s="164"/>
      <c r="P49" s="164"/>
    </row>
    <row r="50" spans="1:16" x14ac:dyDescent="0.2">
      <c r="A50" s="164" t="s">
        <v>67</v>
      </c>
      <c r="B50" s="164" t="e">
        <f>NA()</f>
        <v>#N/A</v>
      </c>
      <c r="C50" s="164">
        <f>IF(ISNUMBER('実質公債費比率（分子）の構造'!K$53),'実質公債費比率（分子）の構造'!K$53,NA())</f>
        <v>177</v>
      </c>
      <c r="D50" s="164" t="e">
        <f>NA()</f>
        <v>#N/A</v>
      </c>
      <c r="E50" s="164" t="e">
        <f>NA()</f>
        <v>#N/A</v>
      </c>
      <c r="F50" s="164">
        <f>IF(ISNUMBER('実質公債費比率（分子）の構造'!L$53),'実質公債費比率（分子）の構造'!L$53,NA())</f>
        <v>161</v>
      </c>
      <c r="G50" s="164" t="e">
        <f>NA()</f>
        <v>#N/A</v>
      </c>
      <c r="H50" s="164" t="e">
        <f>NA()</f>
        <v>#N/A</v>
      </c>
      <c r="I50" s="164">
        <f>IF(ISNUMBER('実質公債費比率（分子）の構造'!M$53),'実質公債費比率（分子）の構造'!M$53,NA())</f>
        <v>163</v>
      </c>
      <c r="J50" s="164" t="e">
        <f>NA()</f>
        <v>#N/A</v>
      </c>
      <c r="K50" s="164" t="e">
        <f>NA()</f>
        <v>#N/A</v>
      </c>
      <c r="L50" s="164">
        <f>IF(ISNUMBER('実質公債費比率（分子）の構造'!N$53),'実質公債費比率（分子）の構造'!N$53,NA())</f>
        <v>172</v>
      </c>
      <c r="M50" s="164" t="e">
        <f>NA()</f>
        <v>#N/A</v>
      </c>
      <c r="N50" s="164" t="e">
        <f>NA()</f>
        <v>#N/A</v>
      </c>
      <c r="O50" s="164">
        <f>IF(ISNUMBER('実質公債費比率（分子）の構造'!O$53),'実質公債費比率（分子）の構造'!O$53,NA())</f>
        <v>177</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4363</v>
      </c>
      <c r="E56" s="163"/>
      <c r="F56" s="163"/>
      <c r="G56" s="163">
        <f>'将来負担比率（分子）の構造'!J$52</f>
        <v>4487</v>
      </c>
      <c r="H56" s="163"/>
      <c r="I56" s="163"/>
      <c r="J56" s="163">
        <f>'将来負担比率（分子）の構造'!K$52</f>
        <v>4552</v>
      </c>
      <c r="K56" s="163"/>
      <c r="L56" s="163"/>
      <c r="M56" s="163">
        <f>'将来負担比率（分子）の構造'!L$52</f>
        <v>4603</v>
      </c>
      <c r="N56" s="163"/>
      <c r="O56" s="163"/>
      <c r="P56" s="163">
        <f>'将来負担比率（分子）の構造'!M$52</f>
        <v>4722</v>
      </c>
    </row>
    <row r="57" spans="1:16" x14ac:dyDescent="0.2">
      <c r="A57" s="163" t="s">
        <v>42</v>
      </c>
      <c r="B57" s="163"/>
      <c r="C57" s="163"/>
      <c r="D57" s="163" t="str">
        <f>'将来負担比率（分子）の構造'!I$51</f>
        <v>-</v>
      </c>
      <c r="E57" s="163"/>
      <c r="F57" s="163"/>
      <c r="G57" s="163">
        <f>'将来負担比率（分子）の構造'!J$51</f>
        <v>8</v>
      </c>
      <c r="H57" s="163"/>
      <c r="I57" s="163"/>
      <c r="J57" s="163">
        <f>'将来負担比率（分子）の構造'!K$51</f>
        <v>7</v>
      </c>
      <c r="K57" s="163"/>
      <c r="L57" s="163"/>
      <c r="M57" s="163">
        <f>'将来負担比率（分子）の構造'!L$51</f>
        <v>6</v>
      </c>
      <c r="N57" s="163"/>
      <c r="O57" s="163"/>
      <c r="P57" s="163">
        <f>'将来負担比率（分子）の構造'!M$51</f>
        <v>5</v>
      </c>
    </row>
    <row r="58" spans="1:16" x14ac:dyDescent="0.2">
      <c r="A58" s="163" t="s">
        <v>41</v>
      </c>
      <c r="B58" s="163"/>
      <c r="C58" s="163"/>
      <c r="D58" s="163">
        <f>'将来負担比率（分子）の構造'!I$50</f>
        <v>2176</v>
      </c>
      <c r="E58" s="163"/>
      <c r="F58" s="163"/>
      <c r="G58" s="163">
        <f>'将来負担比率（分子）の構造'!J$50</f>
        <v>2350</v>
      </c>
      <c r="H58" s="163"/>
      <c r="I58" s="163"/>
      <c r="J58" s="163">
        <f>'将来負担比率（分子）の構造'!K$50</f>
        <v>2426</v>
      </c>
      <c r="K58" s="163"/>
      <c r="L58" s="163"/>
      <c r="M58" s="163">
        <f>'将来負担比率（分子）の構造'!L$50</f>
        <v>2389</v>
      </c>
      <c r="N58" s="163"/>
      <c r="O58" s="163"/>
      <c r="P58" s="163">
        <f>'将来負担比率（分子）の構造'!M$50</f>
        <v>2250</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634</v>
      </c>
      <c r="C62" s="163"/>
      <c r="D62" s="163"/>
      <c r="E62" s="163">
        <f>'将来負担比率（分子）の構造'!J$45</f>
        <v>641</v>
      </c>
      <c r="F62" s="163"/>
      <c r="G62" s="163"/>
      <c r="H62" s="163">
        <f>'将来負担比率（分子）の構造'!K$45</f>
        <v>646</v>
      </c>
      <c r="I62" s="163"/>
      <c r="J62" s="163"/>
      <c r="K62" s="163">
        <f>'将来負担比率（分子）の構造'!L$45</f>
        <v>612</v>
      </c>
      <c r="L62" s="163"/>
      <c r="M62" s="163"/>
      <c r="N62" s="163">
        <f>'将来負担比率（分子）の構造'!M$45</f>
        <v>617</v>
      </c>
      <c r="O62" s="163"/>
      <c r="P62" s="163"/>
    </row>
    <row r="63" spans="1:16" x14ac:dyDescent="0.2">
      <c r="A63" s="163" t="s">
        <v>34</v>
      </c>
      <c r="B63" s="163">
        <f>'将来負担比率（分子）の構造'!I$44</f>
        <v>79</v>
      </c>
      <c r="C63" s="163"/>
      <c r="D63" s="163"/>
      <c r="E63" s="163">
        <f>'将来負担比率（分子）の構造'!J$44</f>
        <v>80</v>
      </c>
      <c r="F63" s="163"/>
      <c r="G63" s="163"/>
      <c r="H63" s="163">
        <f>'将来負担比率（分子）の構造'!K$44</f>
        <v>85</v>
      </c>
      <c r="I63" s="163"/>
      <c r="J63" s="163"/>
      <c r="K63" s="163">
        <f>'将来負担比率（分子）の構造'!L$44</f>
        <v>87</v>
      </c>
      <c r="L63" s="163"/>
      <c r="M63" s="163"/>
      <c r="N63" s="163">
        <f>'将来負担比率（分子）の構造'!M$44</f>
        <v>101</v>
      </c>
      <c r="O63" s="163"/>
      <c r="P63" s="163"/>
    </row>
    <row r="64" spans="1:16" x14ac:dyDescent="0.2">
      <c r="A64" s="163" t="s">
        <v>33</v>
      </c>
      <c r="B64" s="163">
        <f>'将来負担比率（分子）の構造'!I$43</f>
        <v>937</v>
      </c>
      <c r="C64" s="163"/>
      <c r="D64" s="163"/>
      <c r="E64" s="163">
        <f>'将来負担比率（分子）の構造'!J$43</f>
        <v>902</v>
      </c>
      <c r="F64" s="163"/>
      <c r="G64" s="163"/>
      <c r="H64" s="163">
        <f>'将来負担比率（分子）の構造'!K$43</f>
        <v>856</v>
      </c>
      <c r="I64" s="163"/>
      <c r="J64" s="163"/>
      <c r="K64" s="163">
        <f>'将来負担比率（分子）の構造'!L$43</f>
        <v>794</v>
      </c>
      <c r="L64" s="163"/>
      <c r="M64" s="163"/>
      <c r="N64" s="163">
        <f>'将来負担比率（分子）の構造'!M$43</f>
        <v>771</v>
      </c>
      <c r="O64" s="163"/>
      <c r="P64" s="163"/>
    </row>
    <row r="65" spans="1:16" x14ac:dyDescent="0.2">
      <c r="A65" s="163" t="s">
        <v>32</v>
      </c>
      <c r="B65" s="163">
        <f>'将来負担比率（分子）の構造'!I$42</f>
        <v>12</v>
      </c>
      <c r="C65" s="163"/>
      <c r="D65" s="163"/>
      <c r="E65" s="163">
        <f>'将来負担比率（分子）の構造'!J$42</f>
        <v>10</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5220</v>
      </c>
      <c r="C66" s="163"/>
      <c r="D66" s="163"/>
      <c r="E66" s="163">
        <f>'将来負担比率（分子）の構造'!J$41</f>
        <v>5483</v>
      </c>
      <c r="F66" s="163"/>
      <c r="G66" s="163"/>
      <c r="H66" s="163">
        <f>'将来負担比率（分子）の構造'!K$41</f>
        <v>5385</v>
      </c>
      <c r="I66" s="163"/>
      <c r="J66" s="163"/>
      <c r="K66" s="163">
        <f>'将来負担比率（分子）の構造'!L$41</f>
        <v>5362</v>
      </c>
      <c r="L66" s="163"/>
      <c r="M66" s="163"/>
      <c r="N66" s="163">
        <f>'将来負担比率（分子）の構造'!M$41</f>
        <v>5459</v>
      </c>
      <c r="O66" s="163"/>
      <c r="P66" s="163"/>
    </row>
    <row r="67" spans="1:16" x14ac:dyDescent="0.2">
      <c r="A67" s="163" t="s">
        <v>71</v>
      </c>
      <c r="B67" s="163" t="e">
        <f>NA()</f>
        <v>#N/A</v>
      </c>
      <c r="C67" s="163">
        <f>IF(ISNUMBER('将来負担比率（分子）の構造'!I$53), IF('将来負担比率（分子）の構造'!I$53 &lt; 0, 0, '将来負担比率（分子）の構造'!I$53), NA())</f>
        <v>342</v>
      </c>
      <c r="D67" s="163" t="e">
        <f>NA()</f>
        <v>#N/A</v>
      </c>
      <c r="E67" s="163" t="e">
        <f>NA()</f>
        <v>#N/A</v>
      </c>
      <c r="F67" s="163">
        <f>IF(ISNUMBER('将来負担比率（分子）の構造'!J$53), IF('将来負担比率（分子）の構造'!J$53 &lt; 0, 0, '将来負担比率（分子）の構造'!J$53), NA())</f>
        <v>272</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619</v>
      </c>
      <c r="C72" s="167">
        <f>基金残高に係る経年分析!G55</f>
        <v>621</v>
      </c>
      <c r="D72" s="167">
        <f>基金残高に係る経年分析!H55</f>
        <v>604</v>
      </c>
    </row>
    <row r="73" spans="1:16" x14ac:dyDescent="0.2">
      <c r="A73" s="166" t="s">
        <v>74</v>
      </c>
      <c r="B73" s="167">
        <f>基金残高に係る経年分析!F56</f>
        <v>1110</v>
      </c>
      <c r="C73" s="167">
        <f>基金残高に係る経年分析!G56</f>
        <v>1123</v>
      </c>
      <c r="D73" s="167">
        <f>基金残高に係る経年分析!H56</f>
        <v>1039</v>
      </c>
    </row>
    <row r="74" spans="1:16" x14ac:dyDescent="0.2">
      <c r="A74" s="166" t="s">
        <v>75</v>
      </c>
      <c r="B74" s="167">
        <f>基金残高に係る経年分析!F57</f>
        <v>766</v>
      </c>
      <c r="C74" s="167">
        <f>基金残高に係る経年分析!G57</f>
        <v>729</v>
      </c>
      <c r="D74" s="167">
        <f>基金残高に係る経年分析!H57</f>
        <v>698</v>
      </c>
    </row>
  </sheetData>
  <sheetProtection algorithmName="SHA-512" hashValue="iz89hd+BuBeC0Xjn/nSgP5Jh3D9GvgKe/KN7nEZU8E/H53vAVhXQ+aBmDnF5EEPzE4DKe6+BBAVPKHS+0z6bQw==" saltValue="ymvzpM9mr+hxOC4FpcQjp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H60" sqref="H60"/>
    </sheetView>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323275</v>
      </c>
      <c r="S5" s="613"/>
      <c r="T5" s="613"/>
      <c r="U5" s="613"/>
      <c r="V5" s="613"/>
      <c r="W5" s="613"/>
      <c r="X5" s="613"/>
      <c r="Y5" s="614"/>
      <c r="Z5" s="615">
        <v>6.3</v>
      </c>
      <c r="AA5" s="615"/>
      <c r="AB5" s="615"/>
      <c r="AC5" s="615"/>
      <c r="AD5" s="616">
        <v>323275</v>
      </c>
      <c r="AE5" s="616"/>
      <c r="AF5" s="616"/>
      <c r="AG5" s="616"/>
      <c r="AH5" s="616"/>
      <c r="AI5" s="616"/>
      <c r="AJ5" s="616"/>
      <c r="AK5" s="616"/>
      <c r="AL5" s="617">
        <v>12.3</v>
      </c>
      <c r="AM5" s="618"/>
      <c r="AN5" s="618"/>
      <c r="AO5" s="619"/>
      <c r="AP5" s="609" t="s">
        <v>216</v>
      </c>
      <c r="AQ5" s="610"/>
      <c r="AR5" s="610"/>
      <c r="AS5" s="610"/>
      <c r="AT5" s="610"/>
      <c r="AU5" s="610"/>
      <c r="AV5" s="610"/>
      <c r="AW5" s="610"/>
      <c r="AX5" s="610"/>
      <c r="AY5" s="610"/>
      <c r="AZ5" s="610"/>
      <c r="BA5" s="610"/>
      <c r="BB5" s="610"/>
      <c r="BC5" s="610"/>
      <c r="BD5" s="610"/>
      <c r="BE5" s="610"/>
      <c r="BF5" s="611"/>
      <c r="BG5" s="623">
        <v>323275</v>
      </c>
      <c r="BH5" s="624"/>
      <c r="BI5" s="624"/>
      <c r="BJ5" s="624"/>
      <c r="BK5" s="624"/>
      <c r="BL5" s="624"/>
      <c r="BM5" s="624"/>
      <c r="BN5" s="625"/>
      <c r="BO5" s="626">
        <v>100</v>
      </c>
      <c r="BP5" s="626"/>
      <c r="BQ5" s="626"/>
      <c r="BR5" s="626"/>
      <c r="BS5" s="627">
        <v>24873</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53909</v>
      </c>
      <c r="S6" s="624"/>
      <c r="T6" s="624"/>
      <c r="U6" s="624"/>
      <c r="V6" s="624"/>
      <c r="W6" s="624"/>
      <c r="X6" s="624"/>
      <c r="Y6" s="625"/>
      <c r="Z6" s="626">
        <v>1</v>
      </c>
      <c r="AA6" s="626"/>
      <c r="AB6" s="626"/>
      <c r="AC6" s="626"/>
      <c r="AD6" s="627">
        <v>53909</v>
      </c>
      <c r="AE6" s="627"/>
      <c r="AF6" s="627"/>
      <c r="AG6" s="627"/>
      <c r="AH6" s="627"/>
      <c r="AI6" s="627"/>
      <c r="AJ6" s="627"/>
      <c r="AK6" s="627"/>
      <c r="AL6" s="628">
        <v>2.1</v>
      </c>
      <c r="AM6" s="629"/>
      <c r="AN6" s="629"/>
      <c r="AO6" s="630"/>
      <c r="AP6" s="620" t="s">
        <v>221</v>
      </c>
      <c r="AQ6" s="621"/>
      <c r="AR6" s="621"/>
      <c r="AS6" s="621"/>
      <c r="AT6" s="621"/>
      <c r="AU6" s="621"/>
      <c r="AV6" s="621"/>
      <c r="AW6" s="621"/>
      <c r="AX6" s="621"/>
      <c r="AY6" s="621"/>
      <c r="AZ6" s="621"/>
      <c r="BA6" s="621"/>
      <c r="BB6" s="621"/>
      <c r="BC6" s="621"/>
      <c r="BD6" s="621"/>
      <c r="BE6" s="621"/>
      <c r="BF6" s="622"/>
      <c r="BG6" s="623">
        <v>323275</v>
      </c>
      <c r="BH6" s="624"/>
      <c r="BI6" s="624"/>
      <c r="BJ6" s="624"/>
      <c r="BK6" s="624"/>
      <c r="BL6" s="624"/>
      <c r="BM6" s="624"/>
      <c r="BN6" s="625"/>
      <c r="BO6" s="626">
        <v>100</v>
      </c>
      <c r="BP6" s="626"/>
      <c r="BQ6" s="626"/>
      <c r="BR6" s="626"/>
      <c r="BS6" s="627">
        <v>24873</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58384</v>
      </c>
      <c r="CS6" s="624"/>
      <c r="CT6" s="624"/>
      <c r="CU6" s="624"/>
      <c r="CV6" s="624"/>
      <c r="CW6" s="624"/>
      <c r="CX6" s="624"/>
      <c r="CY6" s="625"/>
      <c r="CZ6" s="617">
        <v>1.2</v>
      </c>
      <c r="DA6" s="618"/>
      <c r="DB6" s="618"/>
      <c r="DC6" s="634"/>
      <c r="DD6" s="632" t="s">
        <v>122</v>
      </c>
      <c r="DE6" s="624"/>
      <c r="DF6" s="624"/>
      <c r="DG6" s="624"/>
      <c r="DH6" s="624"/>
      <c r="DI6" s="624"/>
      <c r="DJ6" s="624"/>
      <c r="DK6" s="624"/>
      <c r="DL6" s="624"/>
      <c r="DM6" s="624"/>
      <c r="DN6" s="624"/>
      <c r="DO6" s="624"/>
      <c r="DP6" s="625"/>
      <c r="DQ6" s="632">
        <v>58365</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250</v>
      </c>
      <c r="S7" s="624"/>
      <c r="T7" s="624"/>
      <c r="U7" s="624"/>
      <c r="V7" s="624"/>
      <c r="W7" s="624"/>
      <c r="X7" s="624"/>
      <c r="Y7" s="625"/>
      <c r="Z7" s="626">
        <v>0</v>
      </c>
      <c r="AA7" s="626"/>
      <c r="AB7" s="626"/>
      <c r="AC7" s="626"/>
      <c r="AD7" s="627">
        <v>250</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126857</v>
      </c>
      <c r="BH7" s="624"/>
      <c r="BI7" s="624"/>
      <c r="BJ7" s="624"/>
      <c r="BK7" s="624"/>
      <c r="BL7" s="624"/>
      <c r="BM7" s="624"/>
      <c r="BN7" s="625"/>
      <c r="BO7" s="626">
        <v>39.200000000000003</v>
      </c>
      <c r="BP7" s="626"/>
      <c r="BQ7" s="626"/>
      <c r="BR7" s="626"/>
      <c r="BS7" s="627">
        <v>5365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959862</v>
      </c>
      <c r="CS7" s="624"/>
      <c r="CT7" s="624"/>
      <c r="CU7" s="624"/>
      <c r="CV7" s="624"/>
      <c r="CW7" s="624"/>
      <c r="CX7" s="624"/>
      <c r="CY7" s="625"/>
      <c r="CZ7" s="626">
        <v>18.899999999999999</v>
      </c>
      <c r="DA7" s="626"/>
      <c r="DB7" s="626"/>
      <c r="DC7" s="626"/>
      <c r="DD7" s="632">
        <v>48429</v>
      </c>
      <c r="DE7" s="624"/>
      <c r="DF7" s="624"/>
      <c r="DG7" s="624"/>
      <c r="DH7" s="624"/>
      <c r="DI7" s="624"/>
      <c r="DJ7" s="624"/>
      <c r="DK7" s="624"/>
      <c r="DL7" s="624"/>
      <c r="DM7" s="624"/>
      <c r="DN7" s="624"/>
      <c r="DO7" s="624"/>
      <c r="DP7" s="625"/>
      <c r="DQ7" s="632">
        <v>675293</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1979</v>
      </c>
      <c r="S8" s="624"/>
      <c r="T8" s="624"/>
      <c r="U8" s="624"/>
      <c r="V8" s="624"/>
      <c r="W8" s="624"/>
      <c r="X8" s="624"/>
      <c r="Y8" s="625"/>
      <c r="Z8" s="626">
        <v>0</v>
      </c>
      <c r="AA8" s="626"/>
      <c r="AB8" s="626"/>
      <c r="AC8" s="626"/>
      <c r="AD8" s="627">
        <v>1979</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4352</v>
      </c>
      <c r="BH8" s="624"/>
      <c r="BI8" s="624"/>
      <c r="BJ8" s="624"/>
      <c r="BK8" s="624"/>
      <c r="BL8" s="624"/>
      <c r="BM8" s="624"/>
      <c r="BN8" s="625"/>
      <c r="BO8" s="626">
        <v>1.3</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963730</v>
      </c>
      <c r="CS8" s="624"/>
      <c r="CT8" s="624"/>
      <c r="CU8" s="624"/>
      <c r="CV8" s="624"/>
      <c r="CW8" s="624"/>
      <c r="CX8" s="624"/>
      <c r="CY8" s="625"/>
      <c r="CZ8" s="626">
        <v>19</v>
      </c>
      <c r="DA8" s="626"/>
      <c r="DB8" s="626"/>
      <c r="DC8" s="626"/>
      <c r="DD8" s="632" t="s">
        <v>122</v>
      </c>
      <c r="DE8" s="624"/>
      <c r="DF8" s="624"/>
      <c r="DG8" s="624"/>
      <c r="DH8" s="624"/>
      <c r="DI8" s="624"/>
      <c r="DJ8" s="624"/>
      <c r="DK8" s="624"/>
      <c r="DL8" s="624"/>
      <c r="DM8" s="624"/>
      <c r="DN8" s="624"/>
      <c r="DO8" s="624"/>
      <c r="DP8" s="625"/>
      <c r="DQ8" s="632">
        <v>576194</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2477</v>
      </c>
      <c r="S9" s="624"/>
      <c r="T9" s="624"/>
      <c r="U9" s="624"/>
      <c r="V9" s="624"/>
      <c r="W9" s="624"/>
      <c r="X9" s="624"/>
      <c r="Y9" s="625"/>
      <c r="Z9" s="626">
        <v>0</v>
      </c>
      <c r="AA9" s="626"/>
      <c r="AB9" s="626"/>
      <c r="AC9" s="626"/>
      <c r="AD9" s="627">
        <v>2477</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97672</v>
      </c>
      <c r="BH9" s="624"/>
      <c r="BI9" s="624"/>
      <c r="BJ9" s="624"/>
      <c r="BK9" s="624"/>
      <c r="BL9" s="624"/>
      <c r="BM9" s="624"/>
      <c r="BN9" s="625"/>
      <c r="BO9" s="626">
        <v>30.2</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550788</v>
      </c>
      <c r="CS9" s="624"/>
      <c r="CT9" s="624"/>
      <c r="CU9" s="624"/>
      <c r="CV9" s="624"/>
      <c r="CW9" s="624"/>
      <c r="CX9" s="624"/>
      <c r="CY9" s="625"/>
      <c r="CZ9" s="626">
        <v>10.9</v>
      </c>
      <c r="DA9" s="626"/>
      <c r="DB9" s="626"/>
      <c r="DC9" s="626"/>
      <c r="DD9" s="632">
        <v>2035</v>
      </c>
      <c r="DE9" s="624"/>
      <c r="DF9" s="624"/>
      <c r="DG9" s="624"/>
      <c r="DH9" s="624"/>
      <c r="DI9" s="624"/>
      <c r="DJ9" s="624"/>
      <c r="DK9" s="624"/>
      <c r="DL9" s="624"/>
      <c r="DM9" s="624"/>
      <c r="DN9" s="624"/>
      <c r="DO9" s="624"/>
      <c r="DP9" s="625"/>
      <c r="DQ9" s="632">
        <v>450579</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14536</v>
      </c>
      <c r="BH10" s="624"/>
      <c r="BI10" s="624"/>
      <c r="BJ10" s="624"/>
      <c r="BK10" s="624"/>
      <c r="BL10" s="624"/>
      <c r="BM10" s="624"/>
      <c r="BN10" s="625"/>
      <c r="BO10" s="626">
        <v>4.5</v>
      </c>
      <c r="BP10" s="626"/>
      <c r="BQ10" s="626"/>
      <c r="BR10" s="626"/>
      <c r="BS10" s="627">
        <v>2423</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84571</v>
      </c>
      <c r="S11" s="624"/>
      <c r="T11" s="624"/>
      <c r="U11" s="624"/>
      <c r="V11" s="624"/>
      <c r="W11" s="624"/>
      <c r="X11" s="624"/>
      <c r="Y11" s="625"/>
      <c r="Z11" s="628">
        <v>1.6</v>
      </c>
      <c r="AA11" s="629"/>
      <c r="AB11" s="629"/>
      <c r="AC11" s="635"/>
      <c r="AD11" s="632">
        <v>84571</v>
      </c>
      <c r="AE11" s="624"/>
      <c r="AF11" s="624"/>
      <c r="AG11" s="624"/>
      <c r="AH11" s="624"/>
      <c r="AI11" s="624"/>
      <c r="AJ11" s="624"/>
      <c r="AK11" s="625"/>
      <c r="AL11" s="628">
        <v>3.2</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10297</v>
      </c>
      <c r="BH11" s="624"/>
      <c r="BI11" s="624"/>
      <c r="BJ11" s="624"/>
      <c r="BK11" s="624"/>
      <c r="BL11" s="624"/>
      <c r="BM11" s="624"/>
      <c r="BN11" s="625"/>
      <c r="BO11" s="626">
        <v>3.2</v>
      </c>
      <c r="BP11" s="626"/>
      <c r="BQ11" s="626"/>
      <c r="BR11" s="626"/>
      <c r="BS11" s="627">
        <v>2942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273400</v>
      </c>
      <c r="CS11" s="624"/>
      <c r="CT11" s="624"/>
      <c r="CU11" s="624"/>
      <c r="CV11" s="624"/>
      <c r="CW11" s="624"/>
      <c r="CX11" s="624"/>
      <c r="CY11" s="625"/>
      <c r="CZ11" s="626">
        <v>5.4</v>
      </c>
      <c r="DA11" s="626"/>
      <c r="DB11" s="626"/>
      <c r="DC11" s="626"/>
      <c r="DD11" s="632">
        <v>38943</v>
      </c>
      <c r="DE11" s="624"/>
      <c r="DF11" s="624"/>
      <c r="DG11" s="624"/>
      <c r="DH11" s="624"/>
      <c r="DI11" s="624"/>
      <c r="DJ11" s="624"/>
      <c r="DK11" s="624"/>
      <c r="DL11" s="624"/>
      <c r="DM11" s="624"/>
      <c r="DN11" s="624"/>
      <c r="DO11" s="624"/>
      <c r="DP11" s="625"/>
      <c r="DQ11" s="632">
        <v>187025</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159993</v>
      </c>
      <c r="BH12" s="624"/>
      <c r="BI12" s="624"/>
      <c r="BJ12" s="624"/>
      <c r="BK12" s="624"/>
      <c r="BL12" s="624"/>
      <c r="BM12" s="624"/>
      <c r="BN12" s="625"/>
      <c r="BO12" s="626">
        <v>49.5</v>
      </c>
      <c r="BP12" s="626"/>
      <c r="BQ12" s="626"/>
      <c r="BR12" s="626"/>
      <c r="BS12" s="627">
        <v>19508</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126440</v>
      </c>
      <c r="CS12" s="624"/>
      <c r="CT12" s="624"/>
      <c r="CU12" s="624"/>
      <c r="CV12" s="624"/>
      <c r="CW12" s="624"/>
      <c r="CX12" s="624"/>
      <c r="CY12" s="625"/>
      <c r="CZ12" s="626">
        <v>2.5</v>
      </c>
      <c r="DA12" s="626"/>
      <c r="DB12" s="626"/>
      <c r="DC12" s="626"/>
      <c r="DD12" s="632">
        <v>16627</v>
      </c>
      <c r="DE12" s="624"/>
      <c r="DF12" s="624"/>
      <c r="DG12" s="624"/>
      <c r="DH12" s="624"/>
      <c r="DI12" s="624"/>
      <c r="DJ12" s="624"/>
      <c r="DK12" s="624"/>
      <c r="DL12" s="624"/>
      <c r="DM12" s="624"/>
      <c r="DN12" s="624"/>
      <c r="DO12" s="624"/>
      <c r="DP12" s="625"/>
      <c r="DQ12" s="632">
        <v>88757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157073</v>
      </c>
      <c r="BH13" s="624"/>
      <c r="BI13" s="624"/>
      <c r="BJ13" s="624"/>
      <c r="BK13" s="624"/>
      <c r="BL13" s="624"/>
      <c r="BM13" s="624"/>
      <c r="BN13" s="625"/>
      <c r="BO13" s="626">
        <v>48.6</v>
      </c>
      <c r="BP13" s="626"/>
      <c r="BQ13" s="626"/>
      <c r="BR13" s="626"/>
      <c r="BS13" s="627">
        <v>19508</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889495</v>
      </c>
      <c r="CS13" s="624"/>
      <c r="CT13" s="624"/>
      <c r="CU13" s="624"/>
      <c r="CV13" s="624"/>
      <c r="CW13" s="624"/>
      <c r="CX13" s="624"/>
      <c r="CY13" s="625"/>
      <c r="CZ13" s="626">
        <v>17.5</v>
      </c>
      <c r="DA13" s="626"/>
      <c r="DB13" s="626"/>
      <c r="DC13" s="626"/>
      <c r="DD13" s="632">
        <v>744374</v>
      </c>
      <c r="DE13" s="624"/>
      <c r="DF13" s="624"/>
      <c r="DG13" s="624"/>
      <c r="DH13" s="624"/>
      <c r="DI13" s="624"/>
      <c r="DJ13" s="624"/>
      <c r="DK13" s="624"/>
      <c r="DL13" s="624"/>
      <c r="DM13" s="624"/>
      <c r="DN13" s="624"/>
      <c r="DO13" s="624"/>
      <c r="DP13" s="625"/>
      <c r="DQ13" s="632">
        <v>204148</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15072</v>
      </c>
      <c r="BH14" s="624"/>
      <c r="BI14" s="624"/>
      <c r="BJ14" s="624"/>
      <c r="BK14" s="624"/>
      <c r="BL14" s="624"/>
      <c r="BM14" s="624"/>
      <c r="BN14" s="625"/>
      <c r="BO14" s="626">
        <v>4.7</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264837</v>
      </c>
      <c r="CS14" s="624"/>
      <c r="CT14" s="624"/>
      <c r="CU14" s="624"/>
      <c r="CV14" s="624"/>
      <c r="CW14" s="624"/>
      <c r="CX14" s="624"/>
      <c r="CY14" s="625"/>
      <c r="CZ14" s="626">
        <v>5.2</v>
      </c>
      <c r="DA14" s="626"/>
      <c r="DB14" s="626"/>
      <c r="DC14" s="626"/>
      <c r="DD14" s="632">
        <v>74066</v>
      </c>
      <c r="DE14" s="624"/>
      <c r="DF14" s="624"/>
      <c r="DG14" s="624"/>
      <c r="DH14" s="624"/>
      <c r="DI14" s="624"/>
      <c r="DJ14" s="624"/>
      <c r="DK14" s="624"/>
      <c r="DL14" s="624"/>
      <c r="DM14" s="624"/>
      <c r="DN14" s="624"/>
      <c r="DO14" s="624"/>
      <c r="DP14" s="625"/>
      <c r="DQ14" s="632">
        <v>188656</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2780</v>
      </c>
      <c r="S15" s="624"/>
      <c r="T15" s="624"/>
      <c r="U15" s="624"/>
      <c r="V15" s="624"/>
      <c r="W15" s="624"/>
      <c r="X15" s="624"/>
      <c r="Y15" s="625"/>
      <c r="Z15" s="626">
        <v>0.1</v>
      </c>
      <c r="AA15" s="626"/>
      <c r="AB15" s="626"/>
      <c r="AC15" s="626"/>
      <c r="AD15" s="627">
        <v>2780</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21353</v>
      </c>
      <c r="BH15" s="624"/>
      <c r="BI15" s="624"/>
      <c r="BJ15" s="624"/>
      <c r="BK15" s="624"/>
      <c r="BL15" s="624"/>
      <c r="BM15" s="624"/>
      <c r="BN15" s="625"/>
      <c r="BO15" s="626">
        <v>6.6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404194</v>
      </c>
      <c r="CS15" s="624"/>
      <c r="CT15" s="624"/>
      <c r="CU15" s="624"/>
      <c r="CV15" s="624"/>
      <c r="CW15" s="624"/>
      <c r="CX15" s="624"/>
      <c r="CY15" s="625"/>
      <c r="CZ15" s="626">
        <v>8</v>
      </c>
      <c r="DA15" s="626"/>
      <c r="DB15" s="626"/>
      <c r="DC15" s="626"/>
      <c r="DD15" s="632">
        <v>20977</v>
      </c>
      <c r="DE15" s="624"/>
      <c r="DF15" s="624"/>
      <c r="DG15" s="624"/>
      <c r="DH15" s="624"/>
      <c r="DI15" s="624"/>
      <c r="DJ15" s="624"/>
      <c r="DK15" s="624"/>
      <c r="DL15" s="624"/>
      <c r="DM15" s="624"/>
      <c r="DN15" s="624"/>
      <c r="DO15" s="624"/>
      <c r="DP15" s="625"/>
      <c r="DQ15" s="632">
        <v>344249</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9561</v>
      </c>
      <c r="S16" s="624"/>
      <c r="T16" s="624"/>
      <c r="U16" s="624"/>
      <c r="V16" s="624"/>
      <c r="W16" s="624"/>
      <c r="X16" s="624"/>
      <c r="Y16" s="625"/>
      <c r="Z16" s="626">
        <v>0.2</v>
      </c>
      <c r="AA16" s="626"/>
      <c r="AB16" s="626"/>
      <c r="AC16" s="626"/>
      <c r="AD16" s="627">
        <v>9561</v>
      </c>
      <c r="AE16" s="627"/>
      <c r="AF16" s="627"/>
      <c r="AG16" s="627"/>
      <c r="AH16" s="627"/>
      <c r="AI16" s="627"/>
      <c r="AJ16" s="627"/>
      <c r="AK16" s="627"/>
      <c r="AL16" s="628">
        <v>0.4</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4543</v>
      </c>
      <c r="CS16" s="624"/>
      <c r="CT16" s="624"/>
      <c r="CU16" s="624"/>
      <c r="CV16" s="624"/>
      <c r="CW16" s="624"/>
      <c r="CX16" s="624"/>
      <c r="CY16" s="625"/>
      <c r="CZ16" s="626">
        <v>0.1</v>
      </c>
      <c r="DA16" s="626"/>
      <c r="DB16" s="626"/>
      <c r="DC16" s="626"/>
      <c r="DD16" s="632" t="s">
        <v>122</v>
      </c>
      <c r="DE16" s="624"/>
      <c r="DF16" s="624"/>
      <c r="DG16" s="624"/>
      <c r="DH16" s="624"/>
      <c r="DI16" s="624"/>
      <c r="DJ16" s="624"/>
      <c r="DK16" s="624"/>
      <c r="DL16" s="624"/>
      <c r="DM16" s="624"/>
      <c r="DN16" s="624"/>
      <c r="DO16" s="624"/>
      <c r="DP16" s="625"/>
      <c r="DQ16" s="632">
        <v>646</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12375</v>
      </c>
      <c r="S17" s="624"/>
      <c r="T17" s="624"/>
      <c r="U17" s="624"/>
      <c r="V17" s="624"/>
      <c r="W17" s="624"/>
      <c r="X17" s="624"/>
      <c r="Y17" s="625"/>
      <c r="Z17" s="626">
        <v>0.2</v>
      </c>
      <c r="AA17" s="626"/>
      <c r="AB17" s="626"/>
      <c r="AC17" s="626"/>
      <c r="AD17" s="627">
        <v>12375</v>
      </c>
      <c r="AE17" s="627"/>
      <c r="AF17" s="627"/>
      <c r="AG17" s="627"/>
      <c r="AH17" s="627"/>
      <c r="AI17" s="627"/>
      <c r="AJ17" s="627"/>
      <c r="AK17" s="627"/>
      <c r="AL17" s="628">
        <v>0.5</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575038</v>
      </c>
      <c r="CS17" s="624"/>
      <c r="CT17" s="624"/>
      <c r="CU17" s="624"/>
      <c r="CV17" s="624"/>
      <c r="CW17" s="624"/>
      <c r="CX17" s="624"/>
      <c r="CY17" s="625"/>
      <c r="CZ17" s="626">
        <v>11.3</v>
      </c>
      <c r="DA17" s="626"/>
      <c r="DB17" s="626"/>
      <c r="DC17" s="626"/>
      <c r="DD17" s="632" t="s">
        <v>122</v>
      </c>
      <c r="DE17" s="624"/>
      <c r="DF17" s="624"/>
      <c r="DG17" s="624"/>
      <c r="DH17" s="624"/>
      <c r="DI17" s="624"/>
      <c r="DJ17" s="624"/>
      <c r="DK17" s="624"/>
      <c r="DL17" s="624"/>
      <c r="DM17" s="624"/>
      <c r="DN17" s="624"/>
      <c r="DO17" s="624"/>
      <c r="DP17" s="625"/>
      <c r="DQ17" s="632">
        <v>574090</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859</v>
      </c>
      <c r="S18" s="624"/>
      <c r="T18" s="624"/>
      <c r="U18" s="624"/>
      <c r="V18" s="624"/>
      <c r="W18" s="624"/>
      <c r="X18" s="624"/>
      <c r="Y18" s="625"/>
      <c r="Z18" s="626">
        <v>0</v>
      </c>
      <c r="AA18" s="626"/>
      <c r="AB18" s="626"/>
      <c r="AC18" s="626"/>
      <c r="AD18" s="627">
        <v>859</v>
      </c>
      <c r="AE18" s="627"/>
      <c r="AF18" s="627"/>
      <c r="AG18" s="627"/>
      <c r="AH18" s="627"/>
      <c r="AI18" s="627"/>
      <c r="AJ18" s="627"/>
      <c r="AK18" s="627"/>
      <c r="AL18" s="628">
        <v>0</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11321</v>
      </c>
      <c r="S19" s="624"/>
      <c r="T19" s="624"/>
      <c r="U19" s="624"/>
      <c r="V19" s="624"/>
      <c r="W19" s="624"/>
      <c r="X19" s="624"/>
      <c r="Y19" s="625"/>
      <c r="Z19" s="626">
        <v>0.2</v>
      </c>
      <c r="AA19" s="626"/>
      <c r="AB19" s="626"/>
      <c r="AC19" s="626"/>
      <c r="AD19" s="627">
        <v>11321</v>
      </c>
      <c r="AE19" s="627"/>
      <c r="AF19" s="627"/>
      <c r="AG19" s="627"/>
      <c r="AH19" s="627"/>
      <c r="AI19" s="627"/>
      <c r="AJ19" s="627"/>
      <c r="AK19" s="627"/>
      <c r="AL19" s="628">
        <v>0.4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195</v>
      </c>
      <c r="S20" s="624"/>
      <c r="T20" s="624"/>
      <c r="U20" s="624"/>
      <c r="V20" s="624"/>
      <c r="W20" s="624"/>
      <c r="X20" s="624"/>
      <c r="Y20" s="625"/>
      <c r="Z20" s="626">
        <v>0</v>
      </c>
      <c r="AA20" s="626"/>
      <c r="AB20" s="626"/>
      <c r="AC20" s="626"/>
      <c r="AD20" s="627">
        <v>195</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5070711</v>
      </c>
      <c r="CS20" s="624"/>
      <c r="CT20" s="624"/>
      <c r="CU20" s="624"/>
      <c r="CV20" s="624"/>
      <c r="CW20" s="624"/>
      <c r="CX20" s="624"/>
      <c r="CY20" s="625"/>
      <c r="CZ20" s="626">
        <v>100</v>
      </c>
      <c r="DA20" s="626"/>
      <c r="DB20" s="626"/>
      <c r="DC20" s="626"/>
      <c r="DD20" s="632">
        <v>945451</v>
      </c>
      <c r="DE20" s="624"/>
      <c r="DF20" s="624"/>
      <c r="DG20" s="624"/>
      <c r="DH20" s="624"/>
      <c r="DI20" s="624"/>
      <c r="DJ20" s="624"/>
      <c r="DK20" s="624"/>
      <c r="DL20" s="624"/>
      <c r="DM20" s="624"/>
      <c r="DN20" s="624"/>
      <c r="DO20" s="624"/>
      <c r="DP20" s="625"/>
      <c r="DQ20" s="632">
        <v>3348002</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2549476</v>
      </c>
      <c r="S21" s="624"/>
      <c r="T21" s="624"/>
      <c r="U21" s="624"/>
      <c r="V21" s="624"/>
      <c r="W21" s="624"/>
      <c r="X21" s="624"/>
      <c r="Y21" s="625"/>
      <c r="Z21" s="626">
        <v>49.4</v>
      </c>
      <c r="AA21" s="626"/>
      <c r="AB21" s="626"/>
      <c r="AC21" s="626"/>
      <c r="AD21" s="627">
        <v>2127032</v>
      </c>
      <c r="AE21" s="627"/>
      <c r="AF21" s="627"/>
      <c r="AG21" s="627"/>
      <c r="AH21" s="627"/>
      <c r="AI21" s="627"/>
      <c r="AJ21" s="627"/>
      <c r="AK21" s="627"/>
      <c r="AL21" s="628">
        <v>81.099999999999994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2127032</v>
      </c>
      <c r="S22" s="624"/>
      <c r="T22" s="624"/>
      <c r="U22" s="624"/>
      <c r="V22" s="624"/>
      <c r="W22" s="624"/>
      <c r="X22" s="624"/>
      <c r="Y22" s="625"/>
      <c r="Z22" s="626">
        <v>41.2</v>
      </c>
      <c r="AA22" s="626"/>
      <c r="AB22" s="626"/>
      <c r="AC22" s="626"/>
      <c r="AD22" s="627">
        <v>2127032</v>
      </c>
      <c r="AE22" s="627"/>
      <c r="AF22" s="627"/>
      <c r="AG22" s="627"/>
      <c r="AH22" s="627"/>
      <c r="AI22" s="627"/>
      <c r="AJ22" s="627"/>
      <c r="AK22" s="627"/>
      <c r="AL22" s="628">
        <v>81.099999999999994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422444</v>
      </c>
      <c r="S23" s="624"/>
      <c r="T23" s="624"/>
      <c r="U23" s="624"/>
      <c r="V23" s="624"/>
      <c r="W23" s="624"/>
      <c r="X23" s="624"/>
      <c r="Y23" s="625"/>
      <c r="Z23" s="626">
        <v>8.1999999999999993</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1831271</v>
      </c>
      <c r="CS24" s="613"/>
      <c r="CT24" s="613"/>
      <c r="CU24" s="613"/>
      <c r="CV24" s="613"/>
      <c r="CW24" s="613"/>
      <c r="CX24" s="613"/>
      <c r="CY24" s="614"/>
      <c r="CZ24" s="617">
        <v>36.1</v>
      </c>
      <c r="DA24" s="618"/>
      <c r="DB24" s="618"/>
      <c r="DC24" s="634"/>
      <c r="DD24" s="655">
        <v>1455599</v>
      </c>
      <c r="DE24" s="613"/>
      <c r="DF24" s="613"/>
      <c r="DG24" s="613"/>
      <c r="DH24" s="613"/>
      <c r="DI24" s="613"/>
      <c r="DJ24" s="613"/>
      <c r="DK24" s="614"/>
      <c r="DL24" s="655">
        <v>1355235</v>
      </c>
      <c r="DM24" s="613"/>
      <c r="DN24" s="613"/>
      <c r="DO24" s="613"/>
      <c r="DP24" s="613"/>
      <c r="DQ24" s="613"/>
      <c r="DR24" s="613"/>
      <c r="DS24" s="613"/>
      <c r="DT24" s="613"/>
      <c r="DU24" s="613"/>
      <c r="DV24" s="614"/>
      <c r="DW24" s="617">
        <v>51.6</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3040653</v>
      </c>
      <c r="S25" s="624"/>
      <c r="T25" s="624"/>
      <c r="U25" s="624"/>
      <c r="V25" s="624"/>
      <c r="W25" s="624"/>
      <c r="X25" s="624"/>
      <c r="Y25" s="625"/>
      <c r="Z25" s="626">
        <v>58.9</v>
      </c>
      <c r="AA25" s="626"/>
      <c r="AB25" s="626"/>
      <c r="AC25" s="626"/>
      <c r="AD25" s="627">
        <v>2618209</v>
      </c>
      <c r="AE25" s="627"/>
      <c r="AF25" s="627"/>
      <c r="AG25" s="627"/>
      <c r="AH25" s="627"/>
      <c r="AI25" s="627"/>
      <c r="AJ25" s="627"/>
      <c r="AK25" s="627"/>
      <c r="AL25" s="628">
        <v>99.9</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706650</v>
      </c>
      <c r="CS25" s="656"/>
      <c r="CT25" s="656"/>
      <c r="CU25" s="656"/>
      <c r="CV25" s="656"/>
      <c r="CW25" s="656"/>
      <c r="CX25" s="656"/>
      <c r="CY25" s="657"/>
      <c r="CZ25" s="628">
        <v>13.9</v>
      </c>
      <c r="DA25" s="653"/>
      <c r="DB25" s="653"/>
      <c r="DC25" s="658"/>
      <c r="DD25" s="632">
        <v>662214</v>
      </c>
      <c r="DE25" s="656"/>
      <c r="DF25" s="656"/>
      <c r="DG25" s="656"/>
      <c r="DH25" s="656"/>
      <c r="DI25" s="656"/>
      <c r="DJ25" s="656"/>
      <c r="DK25" s="657"/>
      <c r="DL25" s="632">
        <v>591690</v>
      </c>
      <c r="DM25" s="656"/>
      <c r="DN25" s="656"/>
      <c r="DO25" s="656"/>
      <c r="DP25" s="656"/>
      <c r="DQ25" s="656"/>
      <c r="DR25" s="656"/>
      <c r="DS25" s="656"/>
      <c r="DT25" s="656"/>
      <c r="DU25" s="656"/>
      <c r="DV25" s="657"/>
      <c r="DW25" s="628">
        <v>22.5</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t="s">
        <v>122</v>
      </c>
      <c r="S26" s="624"/>
      <c r="T26" s="624"/>
      <c r="U26" s="624"/>
      <c r="V26" s="624"/>
      <c r="W26" s="624"/>
      <c r="X26" s="624"/>
      <c r="Y26" s="625"/>
      <c r="Z26" s="626" t="s">
        <v>122</v>
      </c>
      <c r="AA26" s="626"/>
      <c r="AB26" s="626"/>
      <c r="AC26" s="626"/>
      <c r="AD26" s="627" t="s">
        <v>122</v>
      </c>
      <c r="AE26" s="627"/>
      <c r="AF26" s="627"/>
      <c r="AG26" s="627"/>
      <c r="AH26" s="627"/>
      <c r="AI26" s="627"/>
      <c r="AJ26" s="627"/>
      <c r="AK26" s="627"/>
      <c r="AL26" s="628" t="s">
        <v>122</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330357</v>
      </c>
      <c r="CS26" s="624"/>
      <c r="CT26" s="624"/>
      <c r="CU26" s="624"/>
      <c r="CV26" s="624"/>
      <c r="CW26" s="624"/>
      <c r="CX26" s="624"/>
      <c r="CY26" s="625"/>
      <c r="CZ26" s="628">
        <v>6.5</v>
      </c>
      <c r="DA26" s="653"/>
      <c r="DB26" s="653"/>
      <c r="DC26" s="658"/>
      <c r="DD26" s="632">
        <v>303856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35265</v>
      </c>
      <c r="S27" s="624"/>
      <c r="T27" s="624"/>
      <c r="U27" s="624"/>
      <c r="V27" s="624"/>
      <c r="W27" s="624"/>
      <c r="X27" s="624"/>
      <c r="Y27" s="625"/>
      <c r="Z27" s="626">
        <v>0.7</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323275</v>
      </c>
      <c r="BH27" s="624"/>
      <c r="BI27" s="624"/>
      <c r="BJ27" s="624"/>
      <c r="BK27" s="624"/>
      <c r="BL27" s="624"/>
      <c r="BM27" s="624"/>
      <c r="BN27" s="625"/>
      <c r="BO27" s="626">
        <v>100</v>
      </c>
      <c r="BP27" s="626"/>
      <c r="BQ27" s="626"/>
      <c r="BR27" s="626"/>
      <c r="BS27" s="627">
        <v>24873</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549583</v>
      </c>
      <c r="CS27" s="656"/>
      <c r="CT27" s="656"/>
      <c r="CU27" s="656"/>
      <c r="CV27" s="656"/>
      <c r="CW27" s="656"/>
      <c r="CX27" s="656"/>
      <c r="CY27" s="657"/>
      <c r="CZ27" s="628">
        <v>10.8</v>
      </c>
      <c r="DA27" s="653"/>
      <c r="DB27" s="653"/>
      <c r="DC27" s="658"/>
      <c r="DD27" s="632">
        <v>219295</v>
      </c>
      <c r="DE27" s="656"/>
      <c r="DF27" s="656"/>
      <c r="DG27" s="656"/>
      <c r="DH27" s="656"/>
      <c r="DI27" s="656"/>
      <c r="DJ27" s="656"/>
      <c r="DK27" s="657"/>
      <c r="DL27" s="632">
        <v>189455</v>
      </c>
      <c r="DM27" s="656"/>
      <c r="DN27" s="656"/>
      <c r="DO27" s="656"/>
      <c r="DP27" s="656"/>
      <c r="DQ27" s="656"/>
      <c r="DR27" s="656"/>
      <c r="DS27" s="656"/>
      <c r="DT27" s="656"/>
      <c r="DU27" s="656"/>
      <c r="DV27" s="657"/>
      <c r="DW27" s="628">
        <v>7.2</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108748</v>
      </c>
      <c r="S28" s="624"/>
      <c r="T28" s="624"/>
      <c r="U28" s="624"/>
      <c r="V28" s="624"/>
      <c r="W28" s="624"/>
      <c r="X28" s="624"/>
      <c r="Y28" s="625"/>
      <c r="Z28" s="626">
        <v>2.1</v>
      </c>
      <c r="AA28" s="626"/>
      <c r="AB28" s="626"/>
      <c r="AC28" s="626"/>
      <c r="AD28" s="627">
        <v>779</v>
      </c>
      <c r="AE28" s="627"/>
      <c r="AF28" s="627"/>
      <c r="AG28" s="627"/>
      <c r="AH28" s="627"/>
      <c r="AI28" s="627"/>
      <c r="AJ28" s="627"/>
      <c r="AK28" s="627"/>
      <c r="AL28" s="628">
        <v>0</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575038</v>
      </c>
      <c r="CS28" s="624"/>
      <c r="CT28" s="624"/>
      <c r="CU28" s="624"/>
      <c r="CV28" s="624"/>
      <c r="CW28" s="624"/>
      <c r="CX28" s="624"/>
      <c r="CY28" s="625"/>
      <c r="CZ28" s="628">
        <v>11.3</v>
      </c>
      <c r="DA28" s="653"/>
      <c r="DB28" s="653"/>
      <c r="DC28" s="658"/>
      <c r="DD28" s="632">
        <v>574090</v>
      </c>
      <c r="DE28" s="624"/>
      <c r="DF28" s="624"/>
      <c r="DG28" s="624"/>
      <c r="DH28" s="624"/>
      <c r="DI28" s="624"/>
      <c r="DJ28" s="624"/>
      <c r="DK28" s="625"/>
      <c r="DL28" s="632">
        <v>574090</v>
      </c>
      <c r="DM28" s="624"/>
      <c r="DN28" s="624"/>
      <c r="DO28" s="624"/>
      <c r="DP28" s="624"/>
      <c r="DQ28" s="624"/>
      <c r="DR28" s="624"/>
      <c r="DS28" s="624"/>
      <c r="DT28" s="624"/>
      <c r="DU28" s="624"/>
      <c r="DV28" s="625"/>
      <c r="DW28" s="628">
        <v>21.9</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11624</v>
      </c>
      <c r="S29" s="624"/>
      <c r="T29" s="624"/>
      <c r="U29" s="624"/>
      <c r="V29" s="624"/>
      <c r="W29" s="624"/>
      <c r="X29" s="624"/>
      <c r="Y29" s="625"/>
      <c r="Z29" s="626">
        <v>0.2</v>
      </c>
      <c r="AA29" s="626"/>
      <c r="AB29" s="626"/>
      <c r="AC29" s="626"/>
      <c r="AD29" s="627">
        <v>45</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574652</v>
      </c>
      <c r="CS29" s="656"/>
      <c r="CT29" s="656"/>
      <c r="CU29" s="656"/>
      <c r="CV29" s="656"/>
      <c r="CW29" s="656"/>
      <c r="CX29" s="656"/>
      <c r="CY29" s="657"/>
      <c r="CZ29" s="628">
        <v>11.3</v>
      </c>
      <c r="DA29" s="653"/>
      <c r="DB29" s="653"/>
      <c r="DC29" s="658"/>
      <c r="DD29" s="632">
        <v>573704</v>
      </c>
      <c r="DE29" s="656"/>
      <c r="DF29" s="656"/>
      <c r="DG29" s="656"/>
      <c r="DH29" s="656"/>
      <c r="DI29" s="656"/>
      <c r="DJ29" s="656"/>
      <c r="DK29" s="657"/>
      <c r="DL29" s="632">
        <v>573704</v>
      </c>
      <c r="DM29" s="656"/>
      <c r="DN29" s="656"/>
      <c r="DO29" s="656"/>
      <c r="DP29" s="656"/>
      <c r="DQ29" s="656"/>
      <c r="DR29" s="656"/>
      <c r="DS29" s="656"/>
      <c r="DT29" s="656"/>
      <c r="DU29" s="656"/>
      <c r="DV29" s="657"/>
      <c r="DW29" s="628">
        <v>21.8</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561744</v>
      </c>
      <c r="S30" s="624"/>
      <c r="T30" s="624"/>
      <c r="U30" s="624"/>
      <c r="V30" s="624"/>
      <c r="W30" s="624"/>
      <c r="X30" s="624"/>
      <c r="Y30" s="625"/>
      <c r="Z30" s="626">
        <v>10.9</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558961</v>
      </c>
      <c r="CS30" s="624"/>
      <c r="CT30" s="624"/>
      <c r="CU30" s="624"/>
      <c r="CV30" s="624"/>
      <c r="CW30" s="624"/>
      <c r="CX30" s="624"/>
      <c r="CY30" s="625"/>
      <c r="CZ30" s="628">
        <v>11</v>
      </c>
      <c r="DA30" s="653"/>
      <c r="DB30" s="653"/>
      <c r="DC30" s="658"/>
      <c r="DD30" s="632">
        <v>558961</v>
      </c>
      <c r="DE30" s="624"/>
      <c r="DF30" s="624"/>
      <c r="DG30" s="624"/>
      <c r="DH30" s="624"/>
      <c r="DI30" s="624"/>
      <c r="DJ30" s="624"/>
      <c r="DK30" s="625"/>
      <c r="DL30" s="632">
        <v>558961</v>
      </c>
      <c r="DM30" s="624"/>
      <c r="DN30" s="624"/>
      <c r="DO30" s="624"/>
      <c r="DP30" s="624"/>
      <c r="DQ30" s="624"/>
      <c r="DR30" s="624"/>
      <c r="DS30" s="624"/>
      <c r="DT30" s="624"/>
      <c r="DU30" s="624"/>
      <c r="DV30" s="625"/>
      <c r="DW30" s="628">
        <v>21.3</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99.2</v>
      </c>
      <c r="BH31" s="667"/>
      <c r="BI31" s="667"/>
      <c r="BJ31" s="667"/>
      <c r="BK31" s="667"/>
      <c r="BL31" s="667"/>
      <c r="BM31" s="618">
        <v>95.9</v>
      </c>
      <c r="BN31" s="667"/>
      <c r="BO31" s="667"/>
      <c r="BP31" s="667"/>
      <c r="BQ31" s="668"/>
      <c r="BR31" s="670">
        <v>99.1</v>
      </c>
      <c r="BS31" s="667"/>
      <c r="BT31" s="667"/>
      <c r="BU31" s="667"/>
      <c r="BV31" s="667"/>
      <c r="BW31" s="667"/>
      <c r="BX31" s="618">
        <v>95.9</v>
      </c>
      <c r="BY31" s="667"/>
      <c r="BZ31" s="667"/>
      <c r="CA31" s="667"/>
      <c r="CB31" s="668"/>
      <c r="CD31" s="663"/>
      <c r="CE31" s="664"/>
      <c r="CF31" s="620" t="s">
        <v>300</v>
      </c>
      <c r="CG31" s="621"/>
      <c r="CH31" s="621"/>
      <c r="CI31" s="621"/>
      <c r="CJ31" s="621"/>
      <c r="CK31" s="621"/>
      <c r="CL31" s="621"/>
      <c r="CM31" s="621"/>
      <c r="CN31" s="621"/>
      <c r="CO31" s="621"/>
      <c r="CP31" s="621"/>
      <c r="CQ31" s="622"/>
      <c r="CR31" s="623">
        <v>15691</v>
      </c>
      <c r="CS31" s="656"/>
      <c r="CT31" s="656"/>
      <c r="CU31" s="656"/>
      <c r="CV31" s="656"/>
      <c r="CW31" s="656"/>
      <c r="CX31" s="656"/>
      <c r="CY31" s="657"/>
      <c r="CZ31" s="628">
        <v>0.3</v>
      </c>
      <c r="DA31" s="653"/>
      <c r="DB31" s="653"/>
      <c r="DC31" s="658"/>
      <c r="DD31" s="632">
        <v>14743</v>
      </c>
      <c r="DE31" s="656"/>
      <c r="DF31" s="656"/>
      <c r="DG31" s="656"/>
      <c r="DH31" s="656"/>
      <c r="DI31" s="656"/>
      <c r="DJ31" s="656"/>
      <c r="DK31" s="657"/>
      <c r="DL31" s="632">
        <v>14743</v>
      </c>
      <c r="DM31" s="656"/>
      <c r="DN31" s="656"/>
      <c r="DO31" s="656"/>
      <c r="DP31" s="656"/>
      <c r="DQ31" s="656"/>
      <c r="DR31" s="656"/>
      <c r="DS31" s="656"/>
      <c r="DT31" s="656"/>
      <c r="DU31" s="656"/>
      <c r="DV31" s="657"/>
      <c r="DW31" s="628">
        <v>0.6</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270622</v>
      </c>
      <c r="S32" s="624"/>
      <c r="T32" s="624"/>
      <c r="U32" s="624"/>
      <c r="V32" s="624"/>
      <c r="W32" s="624"/>
      <c r="X32" s="624"/>
      <c r="Y32" s="625"/>
      <c r="Z32" s="626">
        <v>5.2</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99.8</v>
      </c>
      <c r="BH32" s="656"/>
      <c r="BI32" s="656"/>
      <c r="BJ32" s="656"/>
      <c r="BK32" s="656"/>
      <c r="BL32" s="656"/>
      <c r="BM32" s="629">
        <v>99</v>
      </c>
      <c r="BN32" s="656"/>
      <c r="BO32" s="656"/>
      <c r="BP32" s="656"/>
      <c r="BQ32" s="669"/>
      <c r="BR32" s="680">
        <v>99.8</v>
      </c>
      <c r="BS32" s="656"/>
      <c r="BT32" s="656"/>
      <c r="BU32" s="656"/>
      <c r="BV32" s="656"/>
      <c r="BW32" s="656"/>
      <c r="BX32" s="629">
        <v>98.8</v>
      </c>
      <c r="BY32" s="656"/>
      <c r="BZ32" s="656"/>
      <c r="CA32" s="656"/>
      <c r="CB32" s="669"/>
      <c r="CD32" s="665"/>
      <c r="CE32" s="666"/>
      <c r="CF32" s="620" t="s">
        <v>304</v>
      </c>
      <c r="CG32" s="621"/>
      <c r="CH32" s="621"/>
      <c r="CI32" s="621"/>
      <c r="CJ32" s="621"/>
      <c r="CK32" s="621"/>
      <c r="CL32" s="621"/>
      <c r="CM32" s="621"/>
      <c r="CN32" s="621"/>
      <c r="CO32" s="621"/>
      <c r="CP32" s="621"/>
      <c r="CQ32" s="622"/>
      <c r="CR32" s="623">
        <v>386</v>
      </c>
      <c r="CS32" s="624"/>
      <c r="CT32" s="624"/>
      <c r="CU32" s="624"/>
      <c r="CV32" s="624"/>
      <c r="CW32" s="624"/>
      <c r="CX32" s="624"/>
      <c r="CY32" s="625"/>
      <c r="CZ32" s="628">
        <v>0</v>
      </c>
      <c r="DA32" s="653"/>
      <c r="DB32" s="653"/>
      <c r="DC32" s="658"/>
      <c r="DD32" s="632">
        <v>386</v>
      </c>
      <c r="DE32" s="624"/>
      <c r="DF32" s="624"/>
      <c r="DG32" s="624"/>
      <c r="DH32" s="624"/>
      <c r="DI32" s="624"/>
      <c r="DJ32" s="624"/>
      <c r="DK32" s="625"/>
      <c r="DL32" s="632">
        <v>386</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22012</v>
      </c>
      <c r="S33" s="624"/>
      <c r="T33" s="624"/>
      <c r="U33" s="624"/>
      <c r="V33" s="624"/>
      <c r="W33" s="624"/>
      <c r="X33" s="624"/>
      <c r="Y33" s="625"/>
      <c r="Z33" s="626">
        <v>0.4</v>
      </c>
      <c r="AA33" s="626"/>
      <c r="AB33" s="626"/>
      <c r="AC33" s="626"/>
      <c r="AD33" s="627">
        <v>456</v>
      </c>
      <c r="AE33" s="627"/>
      <c r="AF33" s="627"/>
      <c r="AG33" s="627"/>
      <c r="AH33" s="627"/>
      <c r="AI33" s="627"/>
      <c r="AJ33" s="627"/>
      <c r="AK33" s="627"/>
      <c r="AL33" s="628">
        <v>0</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98.6</v>
      </c>
      <c r="BH33" s="682"/>
      <c r="BI33" s="682"/>
      <c r="BJ33" s="682"/>
      <c r="BK33" s="682"/>
      <c r="BL33" s="682"/>
      <c r="BM33" s="683">
        <v>93</v>
      </c>
      <c r="BN33" s="682"/>
      <c r="BO33" s="682"/>
      <c r="BP33" s="682"/>
      <c r="BQ33" s="684"/>
      <c r="BR33" s="681">
        <v>98.5</v>
      </c>
      <c r="BS33" s="682"/>
      <c r="BT33" s="682"/>
      <c r="BU33" s="682"/>
      <c r="BV33" s="682"/>
      <c r="BW33" s="682"/>
      <c r="BX33" s="683">
        <v>93</v>
      </c>
      <c r="BY33" s="682"/>
      <c r="BZ33" s="682"/>
      <c r="CA33" s="682"/>
      <c r="CB33" s="684"/>
      <c r="CD33" s="620" t="s">
        <v>307</v>
      </c>
      <c r="CE33" s="621"/>
      <c r="CF33" s="621"/>
      <c r="CG33" s="621"/>
      <c r="CH33" s="621"/>
      <c r="CI33" s="621"/>
      <c r="CJ33" s="621"/>
      <c r="CK33" s="621"/>
      <c r="CL33" s="621"/>
      <c r="CM33" s="621"/>
      <c r="CN33" s="621"/>
      <c r="CO33" s="621"/>
      <c r="CP33" s="621"/>
      <c r="CQ33" s="622"/>
      <c r="CR33" s="623">
        <v>2289446</v>
      </c>
      <c r="CS33" s="656"/>
      <c r="CT33" s="656"/>
      <c r="CU33" s="656"/>
      <c r="CV33" s="656"/>
      <c r="CW33" s="656"/>
      <c r="CX33" s="656"/>
      <c r="CY33" s="657"/>
      <c r="CZ33" s="628">
        <v>45.2</v>
      </c>
      <c r="DA33" s="653"/>
      <c r="DB33" s="653"/>
      <c r="DC33" s="658"/>
      <c r="DD33" s="632">
        <v>1770075</v>
      </c>
      <c r="DE33" s="656"/>
      <c r="DF33" s="656"/>
      <c r="DG33" s="656"/>
      <c r="DH33" s="656"/>
      <c r="DI33" s="656"/>
      <c r="DJ33" s="656"/>
      <c r="DK33" s="657"/>
      <c r="DL33" s="632">
        <v>1102219</v>
      </c>
      <c r="DM33" s="656"/>
      <c r="DN33" s="656"/>
      <c r="DO33" s="656"/>
      <c r="DP33" s="656"/>
      <c r="DQ33" s="656"/>
      <c r="DR33" s="656"/>
      <c r="DS33" s="656"/>
      <c r="DT33" s="656"/>
      <c r="DU33" s="656"/>
      <c r="DV33" s="657"/>
      <c r="DW33" s="628">
        <v>42</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25588</v>
      </c>
      <c r="S34" s="624"/>
      <c r="T34" s="624"/>
      <c r="U34" s="624"/>
      <c r="V34" s="624"/>
      <c r="W34" s="624"/>
      <c r="X34" s="624"/>
      <c r="Y34" s="625"/>
      <c r="Z34" s="626">
        <v>0.5</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653501</v>
      </c>
      <c r="CS34" s="624"/>
      <c r="CT34" s="624"/>
      <c r="CU34" s="624"/>
      <c r="CV34" s="624"/>
      <c r="CW34" s="624"/>
      <c r="CX34" s="624"/>
      <c r="CY34" s="625"/>
      <c r="CZ34" s="628">
        <v>12.9</v>
      </c>
      <c r="DA34" s="653"/>
      <c r="DB34" s="653"/>
      <c r="DC34" s="658"/>
      <c r="DD34" s="632">
        <v>444777</v>
      </c>
      <c r="DE34" s="624"/>
      <c r="DF34" s="624"/>
      <c r="DG34" s="624"/>
      <c r="DH34" s="624"/>
      <c r="DI34" s="624"/>
      <c r="DJ34" s="624"/>
      <c r="DK34" s="625"/>
      <c r="DL34" s="632">
        <v>342664</v>
      </c>
      <c r="DM34" s="624"/>
      <c r="DN34" s="624"/>
      <c r="DO34" s="624"/>
      <c r="DP34" s="624"/>
      <c r="DQ34" s="624"/>
      <c r="DR34" s="624"/>
      <c r="DS34" s="624"/>
      <c r="DT34" s="624"/>
      <c r="DU34" s="624"/>
      <c r="DV34" s="625"/>
      <c r="DW34" s="628">
        <v>13</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219245</v>
      </c>
      <c r="S35" s="624"/>
      <c r="T35" s="624"/>
      <c r="U35" s="624"/>
      <c r="V35" s="624"/>
      <c r="W35" s="624"/>
      <c r="X35" s="624"/>
      <c r="Y35" s="625"/>
      <c r="Z35" s="626">
        <v>4.2</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98727</v>
      </c>
      <c r="CS35" s="656"/>
      <c r="CT35" s="656"/>
      <c r="CU35" s="656"/>
      <c r="CV35" s="656"/>
      <c r="CW35" s="656"/>
      <c r="CX35" s="656"/>
      <c r="CY35" s="657"/>
      <c r="CZ35" s="628">
        <v>1.9</v>
      </c>
      <c r="DA35" s="653"/>
      <c r="DB35" s="653"/>
      <c r="DC35" s="658"/>
      <c r="DD35" s="632">
        <v>78418</v>
      </c>
      <c r="DE35" s="656"/>
      <c r="DF35" s="656"/>
      <c r="DG35" s="656"/>
      <c r="DH35" s="656"/>
      <c r="DI35" s="656"/>
      <c r="DJ35" s="656"/>
      <c r="DK35" s="657"/>
      <c r="DL35" s="632">
        <v>53296</v>
      </c>
      <c r="DM35" s="656"/>
      <c r="DN35" s="656"/>
      <c r="DO35" s="656"/>
      <c r="DP35" s="656"/>
      <c r="DQ35" s="656"/>
      <c r="DR35" s="656"/>
      <c r="DS35" s="656"/>
      <c r="DT35" s="656"/>
      <c r="DU35" s="656"/>
      <c r="DV35" s="657"/>
      <c r="DW35" s="628">
        <v>2</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119671</v>
      </c>
      <c r="S36" s="624"/>
      <c r="T36" s="624"/>
      <c r="U36" s="624"/>
      <c r="V36" s="624"/>
      <c r="W36" s="624"/>
      <c r="X36" s="624"/>
      <c r="Y36" s="625"/>
      <c r="Z36" s="626">
        <v>2.2999999999999998</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485861</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325</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1213960</v>
      </c>
      <c r="CS36" s="624"/>
      <c r="CT36" s="624"/>
      <c r="CU36" s="624"/>
      <c r="CV36" s="624"/>
      <c r="CW36" s="624"/>
      <c r="CX36" s="624"/>
      <c r="CY36" s="625"/>
      <c r="CZ36" s="628">
        <v>23.9</v>
      </c>
      <c r="DA36" s="653"/>
      <c r="DB36" s="653"/>
      <c r="DC36" s="658"/>
      <c r="DD36" s="632">
        <v>970599</v>
      </c>
      <c r="DE36" s="624"/>
      <c r="DF36" s="624"/>
      <c r="DG36" s="624"/>
      <c r="DH36" s="624"/>
      <c r="DI36" s="624"/>
      <c r="DJ36" s="624"/>
      <c r="DK36" s="625"/>
      <c r="DL36" s="632">
        <v>503063</v>
      </c>
      <c r="DM36" s="624"/>
      <c r="DN36" s="624"/>
      <c r="DO36" s="624"/>
      <c r="DP36" s="624"/>
      <c r="DQ36" s="624"/>
      <c r="DR36" s="624"/>
      <c r="DS36" s="624"/>
      <c r="DT36" s="624"/>
      <c r="DU36" s="624"/>
      <c r="DV36" s="625"/>
      <c r="DW36" s="628">
        <v>19.2</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89404</v>
      </c>
      <c r="S37" s="624"/>
      <c r="T37" s="624"/>
      <c r="U37" s="624"/>
      <c r="V37" s="624"/>
      <c r="W37" s="624"/>
      <c r="X37" s="624"/>
      <c r="Y37" s="625"/>
      <c r="Z37" s="626">
        <v>1.7</v>
      </c>
      <c r="AA37" s="626"/>
      <c r="AB37" s="626"/>
      <c r="AC37" s="626"/>
      <c r="AD37" s="627">
        <v>2139</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118066</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325</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371101</v>
      </c>
      <c r="CS37" s="656"/>
      <c r="CT37" s="656"/>
      <c r="CU37" s="656"/>
      <c r="CV37" s="656"/>
      <c r="CW37" s="656"/>
      <c r="CX37" s="656"/>
      <c r="CY37" s="657"/>
      <c r="CZ37" s="628">
        <v>7.3</v>
      </c>
      <c r="DA37" s="653"/>
      <c r="DB37" s="653"/>
      <c r="DC37" s="658"/>
      <c r="DD37" s="632">
        <v>325264</v>
      </c>
      <c r="DE37" s="656"/>
      <c r="DF37" s="656"/>
      <c r="DG37" s="656"/>
      <c r="DH37" s="656"/>
      <c r="DI37" s="656"/>
      <c r="DJ37" s="656"/>
      <c r="DK37" s="657"/>
      <c r="DL37" s="632">
        <v>306756</v>
      </c>
      <c r="DM37" s="656"/>
      <c r="DN37" s="656"/>
      <c r="DO37" s="656"/>
      <c r="DP37" s="656"/>
      <c r="DQ37" s="656"/>
      <c r="DR37" s="656"/>
      <c r="DS37" s="656"/>
      <c r="DT37" s="656"/>
      <c r="DU37" s="656"/>
      <c r="DV37" s="657"/>
      <c r="DW37" s="628">
        <v>11.7</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656327</v>
      </c>
      <c r="S38" s="624"/>
      <c r="T38" s="624"/>
      <c r="U38" s="624"/>
      <c r="V38" s="624"/>
      <c r="W38" s="624"/>
      <c r="X38" s="624"/>
      <c r="Y38" s="625"/>
      <c r="Z38" s="626">
        <v>12.7</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86692</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382</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237090</v>
      </c>
      <c r="CS38" s="624"/>
      <c r="CT38" s="624"/>
      <c r="CU38" s="624"/>
      <c r="CV38" s="624"/>
      <c r="CW38" s="624"/>
      <c r="CX38" s="624"/>
      <c r="CY38" s="625"/>
      <c r="CZ38" s="628">
        <v>4.7</v>
      </c>
      <c r="DA38" s="653"/>
      <c r="DB38" s="653"/>
      <c r="DC38" s="658"/>
      <c r="DD38" s="632">
        <v>211677</v>
      </c>
      <c r="DE38" s="624"/>
      <c r="DF38" s="624"/>
      <c r="DG38" s="624"/>
      <c r="DH38" s="624"/>
      <c r="DI38" s="624"/>
      <c r="DJ38" s="624"/>
      <c r="DK38" s="625"/>
      <c r="DL38" s="632">
        <v>203196</v>
      </c>
      <c r="DM38" s="624"/>
      <c r="DN38" s="624"/>
      <c r="DO38" s="624"/>
      <c r="DP38" s="624"/>
      <c r="DQ38" s="624"/>
      <c r="DR38" s="624"/>
      <c r="DS38" s="624"/>
      <c r="DT38" s="624"/>
      <c r="DU38" s="624"/>
      <c r="DV38" s="625"/>
      <c r="DW38" s="628">
        <v>7.7</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44013</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494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85980</v>
      </c>
      <c r="CS39" s="656"/>
      <c r="CT39" s="656"/>
      <c r="CU39" s="656"/>
      <c r="CV39" s="656"/>
      <c r="CW39" s="656"/>
      <c r="CX39" s="656"/>
      <c r="CY39" s="657"/>
      <c r="CZ39" s="628">
        <v>1.7</v>
      </c>
      <c r="DA39" s="653"/>
      <c r="DB39" s="653"/>
      <c r="DC39" s="658"/>
      <c r="DD39" s="632">
        <v>64604</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4427</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76</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188</v>
      </c>
      <c r="CS40" s="624"/>
      <c r="CT40" s="624"/>
      <c r="CU40" s="624"/>
      <c r="CV40" s="624"/>
      <c r="CW40" s="624"/>
      <c r="CX40" s="624"/>
      <c r="CY40" s="625"/>
      <c r="CZ40" s="628">
        <v>0</v>
      </c>
      <c r="DA40" s="653"/>
      <c r="DB40" s="653"/>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5160903</v>
      </c>
      <c r="S41" s="696"/>
      <c r="T41" s="696"/>
      <c r="U41" s="696"/>
      <c r="V41" s="696"/>
      <c r="W41" s="696"/>
      <c r="X41" s="696"/>
      <c r="Y41" s="700"/>
      <c r="Z41" s="701">
        <v>100</v>
      </c>
      <c r="AA41" s="701"/>
      <c r="AB41" s="701"/>
      <c r="AC41" s="701"/>
      <c r="AD41" s="702">
        <v>2621628</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52205</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184885</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606</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949994</v>
      </c>
      <c r="CS42" s="656"/>
      <c r="CT42" s="656"/>
      <c r="CU42" s="656"/>
      <c r="CV42" s="656"/>
      <c r="CW42" s="656"/>
      <c r="CX42" s="656"/>
      <c r="CY42" s="657"/>
      <c r="CZ42" s="628">
        <v>18.7</v>
      </c>
      <c r="DA42" s="653"/>
      <c r="DB42" s="653"/>
      <c r="DC42" s="658"/>
      <c r="DD42" s="632">
        <v>122328</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13083</v>
      </c>
      <c r="CS43" s="656"/>
      <c r="CT43" s="656"/>
      <c r="CU43" s="656"/>
      <c r="CV43" s="656"/>
      <c r="CW43" s="656"/>
      <c r="CX43" s="656"/>
      <c r="CY43" s="657"/>
      <c r="CZ43" s="628">
        <v>0.3</v>
      </c>
      <c r="DA43" s="653"/>
      <c r="DB43" s="653"/>
      <c r="DC43" s="658"/>
      <c r="DD43" s="632">
        <v>5305</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945451</v>
      </c>
      <c r="CS44" s="624"/>
      <c r="CT44" s="624"/>
      <c r="CU44" s="624"/>
      <c r="CV44" s="624"/>
      <c r="CW44" s="624"/>
      <c r="CX44" s="624"/>
      <c r="CY44" s="625"/>
      <c r="CZ44" s="628">
        <v>18.600000000000001</v>
      </c>
      <c r="DA44" s="629"/>
      <c r="DB44" s="629"/>
      <c r="DC44" s="635"/>
      <c r="DD44" s="632">
        <v>121682</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377535</v>
      </c>
      <c r="CS45" s="656"/>
      <c r="CT45" s="656"/>
      <c r="CU45" s="656"/>
      <c r="CV45" s="656"/>
      <c r="CW45" s="656"/>
      <c r="CX45" s="656"/>
      <c r="CY45" s="657"/>
      <c r="CZ45" s="628">
        <v>7.4</v>
      </c>
      <c r="DA45" s="653"/>
      <c r="DB45" s="653"/>
      <c r="DC45" s="658"/>
      <c r="DD45" s="632">
        <v>30235</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567916</v>
      </c>
      <c r="CS46" s="624"/>
      <c r="CT46" s="624"/>
      <c r="CU46" s="624"/>
      <c r="CV46" s="624"/>
      <c r="CW46" s="624"/>
      <c r="CX46" s="624"/>
      <c r="CY46" s="625"/>
      <c r="CZ46" s="628">
        <v>11.2</v>
      </c>
      <c r="DA46" s="629"/>
      <c r="DB46" s="629"/>
      <c r="DC46" s="635"/>
      <c r="DD46" s="632">
        <v>91447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349</v>
      </c>
      <c r="CG47" s="621"/>
      <c r="CH47" s="621"/>
      <c r="CI47" s="621"/>
      <c r="CJ47" s="621"/>
      <c r="CK47" s="621"/>
      <c r="CL47" s="621"/>
      <c r="CM47" s="621"/>
      <c r="CN47" s="621"/>
      <c r="CO47" s="621"/>
      <c r="CP47" s="621"/>
      <c r="CQ47" s="622"/>
      <c r="CR47" s="623">
        <v>4543</v>
      </c>
      <c r="CS47" s="656"/>
      <c r="CT47" s="656"/>
      <c r="CU47" s="656"/>
      <c r="CV47" s="656"/>
      <c r="CW47" s="656"/>
      <c r="CX47" s="656"/>
      <c r="CY47" s="657"/>
      <c r="CZ47" s="628">
        <v>0.1</v>
      </c>
      <c r="DA47" s="653"/>
      <c r="DB47" s="653"/>
      <c r="DC47" s="658"/>
      <c r="DD47" s="632">
        <v>646</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5070711</v>
      </c>
      <c r="CS49" s="682"/>
      <c r="CT49" s="682"/>
      <c r="CU49" s="682"/>
      <c r="CV49" s="682"/>
      <c r="CW49" s="682"/>
      <c r="CX49" s="682"/>
      <c r="CY49" s="711"/>
      <c r="CZ49" s="703">
        <v>100</v>
      </c>
      <c r="DA49" s="712"/>
      <c r="DB49" s="712"/>
      <c r="DC49" s="713"/>
      <c r="DD49" s="714">
        <v>3348002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CJ8zGDYUWjFI8V4ZTtl7I/6ElOwa55RrrTYMQFVLAlASCpI668QWszVsNRJVRYanTm9ZZ+PL2NMX2OcSBmc9ng==" saltValue="2CO5JYYpIq1qKwZ5IX7WJ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19685039370078741" bottom="0" header="0" footer="0"/>
  <pageSetup paperSize="8" scale="9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topLeftCell="A64" zoomScale="70" zoomScaleNormal="25" zoomScaleSheetLayoutView="70" workbookViewId="0">
      <selection activeCell="AU83" sqref="AU83:AY83"/>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5161</v>
      </c>
      <c r="R7" s="753"/>
      <c r="S7" s="753"/>
      <c r="T7" s="753"/>
      <c r="U7" s="753"/>
      <c r="V7" s="753">
        <v>5071</v>
      </c>
      <c r="W7" s="753"/>
      <c r="X7" s="753"/>
      <c r="Y7" s="753"/>
      <c r="Z7" s="753"/>
      <c r="AA7" s="753">
        <v>90</v>
      </c>
      <c r="AB7" s="753"/>
      <c r="AC7" s="753"/>
      <c r="AD7" s="753"/>
      <c r="AE7" s="754"/>
      <c r="AF7" s="755">
        <v>62</v>
      </c>
      <c r="AG7" s="756"/>
      <c r="AH7" s="756"/>
      <c r="AI7" s="756"/>
      <c r="AJ7" s="757"/>
      <c r="AK7" s="758">
        <v>219</v>
      </c>
      <c r="AL7" s="759"/>
      <c r="AM7" s="759"/>
      <c r="AN7" s="759"/>
      <c r="AO7" s="759"/>
      <c r="AP7" s="759">
        <v>5459</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376</v>
      </c>
      <c r="B23" s="789" t="s">
        <v>377</v>
      </c>
      <c r="C23" s="790"/>
      <c r="D23" s="790"/>
      <c r="E23" s="790"/>
      <c r="F23" s="790"/>
      <c r="G23" s="790"/>
      <c r="H23" s="790"/>
      <c r="I23" s="790"/>
      <c r="J23" s="790"/>
      <c r="K23" s="790"/>
      <c r="L23" s="790"/>
      <c r="M23" s="790"/>
      <c r="N23" s="790"/>
      <c r="O23" s="790"/>
      <c r="P23" s="791"/>
      <c r="Q23" s="792">
        <v>5161</v>
      </c>
      <c r="R23" s="793"/>
      <c r="S23" s="793"/>
      <c r="T23" s="793"/>
      <c r="U23" s="793"/>
      <c r="V23" s="793">
        <v>5071</v>
      </c>
      <c r="W23" s="793"/>
      <c r="X23" s="793"/>
      <c r="Y23" s="793"/>
      <c r="Z23" s="793"/>
      <c r="AA23" s="793">
        <v>90</v>
      </c>
      <c r="AB23" s="793"/>
      <c r="AC23" s="793"/>
      <c r="AD23" s="793"/>
      <c r="AE23" s="794"/>
      <c r="AF23" s="795">
        <v>62</v>
      </c>
      <c r="AG23" s="793"/>
      <c r="AH23" s="793"/>
      <c r="AI23" s="793"/>
      <c r="AJ23" s="796"/>
      <c r="AK23" s="797"/>
      <c r="AL23" s="798"/>
      <c r="AM23" s="798"/>
      <c r="AN23" s="798"/>
      <c r="AO23" s="798"/>
      <c r="AP23" s="793">
        <v>5459</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388</v>
      </c>
      <c r="C28" s="750"/>
      <c r="D28" s="750"/>
      <c r="E28" s="750"/>
      <c r="F28" s="750"/>
      <c r="G28" s="750"/>
      <c r="H28" s="750"/>
      <c r="I28" s="750"/>
      <c r="J28" s="750"/>
      <c r="K28" s="750"/>
      <c r="L28" s="750"/>
      <c r="M28" s="750"/>
      <c r="N28" s="750"/>
      <c r="O28" s="750"/>
      <c r="P28" s="751"/>
      <c r="Q28" s="822">
        <v>432</v>
      </c>
      <c r="R28" s="823"/>
      <c r="S28" s="823"/>
      <c r="T28" s="823"/>
      <c r="U28" s="823"/>
      <c r="V28" s="823">
        <v>431</v>
      </c>
      <c r="W28" s="823"/>
      <c r="X28" s="823"/>
      <c r="Y28" s="823"/>
      <c r="Z28" s="823"/>
      <c r="AA28" s="823">
        <v>1</v>
      </c>
      <c r="AB28" s="823"/>
      <c r="AC28" s="823"/>
      <c r="AD28" s="823"/>
      <c r="AE28" s="824"/>
      <c r="AF28" s="825">
        <v>0</v>
      </c>
      <c r="AG28" s="823"/>
      <c r="AH28" s="823"/>
      <c r="AI28" s="823"/>
      <c r="AJ28" s="826"/>
      <c r="AK28" s="827">
        <v>52</v>
      </c>
      <c r="AL28" s="828"/>
      <c r="AM28" s="828"/>
      <c r="AN28" s="828"/>
      <c r="AO28" s="828"/>
      <c r="AP28" s="828">
        <v>0</v>
      </c>
      <c r="AQ28" s="828"/>
      <c r="AR28" s="828"/>
      <c r="AS28" s="828"/>
      <c r="AT28" s="828"/>
      <c r="AU28" s="828">
        <v>0</v>
      </c>
      <c r="AV28" s="828"/>
      <c r="AW28" s="828"/>
      <c r="AX28" s="828"/>
      <c r="AY28" s="828"/>
      <c r="AZ28" s="829">
        <v>0</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389</v>
      </c>
      <c r="C29" s="781"/>
      <c r="D29" s="781"/>
      <c r="E29" s="781"/>
      <c r="F29" s="781"/>
      <c r="G29" s="781"/>
      <c r="H29" s="781"/>
      <c r="I29" s="781"/>
      <c r="J29" s="781"/>
      <c r="K29" s="781"/>
      <c r="L29" s="781"/>
      <c r="M29" s="781"/>
      <c r="N29" s="781"/>
      <c r="O29" s="781"/>
      <c r="P29" s="782"/>
      <c r="Q29" s="783">
        <v>143</v>
      </c>
      <c r="R29" s="784"/>
      <c r="S29" s="784"/>
      <c r="T29" s="784"/>
      <c r="U29" s="784"/>
      <c r="V29" s="784">
        <v>143</v>
      </c>
      <c r="W29" s="784"/>
      <c r="X29" s="784"/>
      <c r="Y29" s="784"/>
      <c r="Z29" s="784"/>
      <c r="AA29" s="784">
        <v>0</v>
      </c>
      <c r="AB29" s="784"/>
      <c r="AC29" s="784"/>
      <c r="AD29" s="784"/>
      <c r="AE29" s="785"/>
      <c r="AF29" s="786">
        <v>0</v>
      </c>
      <c r="AG29" s="787"/>
      <c r="AH29" s="787"/>
      <c r="AI29" s="787"/>
      <c r="AJ29" s="788"/>
      <c r="AK29" s="834">
        <v>86</v>
      </c>
      <c r="AL29" s="830"/>
      <c r="AM29" s="830"/>
      <c r="AN29" s="830"/>
      <c r="AO29" s="830"/>
      <c r="AP29" s="830">
        <v>0</v>
      </c>
      <c r="AQ29" s="830"/>
      <c r="AR29" s="830"/>
      <c r="AS29" s="830"/>
      <c r="AT29" s="830"/>
      <c r="AU29" s="830">
        <v>0</v>
      </c>
      <c r="AV29" s="830"/>
      <c r="AW29" s="830"/>
      <c r="AX29" s="830"/>
      <c r="AY29" s="830"/>
      <c r="AZ29" s="831">
        <v>0</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390</v>
      </c>
      <c r="C30" s="781"/>
      <c r="D30" s="781"/>
      <c r="E30" s="781"/>
      <c r="F30" s="781"/>
      <c r="G30" s="781"/>
      <c r="H30" s="781"/>
      <c r="I30" s="781"/>
      <c r="J30" s="781"/>
      <c r="K30" s="781"/>
      <c r="L30" s="781"/>
      <c r="M30" s="781"/>
      <c r="N30" s="781"/>
      <c r="O30" s="781"/>
      <c r="P30" s="782"/>
      <c r="Q30" s="783">
        <v>165</v>
      </c>
      <c r="R30" s="784"/>
      <c r="S30" s="784"/>
      <c r="T30" s="784"/>
      <c r="U30" s="784"/>
      <c r="V30" s="784">
        <v>159</v>
      </c>
      <c r="W30" s="784"/>
      <c r="X30" s="784"/>
      <c r="Y30" s="784"/>
      <c r="Z30" s="784"/>
      <c r="AA30" s="784">
        <v>6</v>
      </c>
      <c r="AB30" s="784"/>
      <c r="AC30" s="784"/>
      <c r="AD30" s="784"/>
      <c r="AE30" s="785"/>
      <c r="AF30" s="786">
        <v>16</v>
      </c>
      <c r="AG30" s="787"/>
      <c r="AH30" s="787"/>
      <c r="AI30" s="787"/>
      <c r="AJ30" s="788"/>
      <c r="AK30" s="834">
        <v>87</v>
      </c>
      <c r="AL30" s="830"/>
      <c r="AM30" s="830"/>
      <c r="AN30" s="830"/>
      <c r="AO30" s="830"/>
      <c r="AP30" s="830">
        <v>878</v>
      </c>
      <c r="AQ30" s="830"/>
      <c r="AR30" s="830"/>
      <c r="AS30" s="830"/>
      <c r="AT30" s="830"/>
      <c r="AU30" s="830">
        <v>525</v>
      </c>
      <c r="AV30" s="830"/>
      <c r="AW30" s="830"/>
      <c r="AX30" s="830"/>
      <c r="AY30" s="830"/>
      <c r="AZ30" s="831">
        <v>0</v>
      </c>
      <c r="BA30" s="831"/>
      <c r="BB30" s="831"/>
      <c r="BC30" s="831"/>
      <c r="BD30" s="831"/>
      <c r="BE30" s="832" t="s">
        <v>391</v>
      </c>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51</v>
      </c>
      <c r="R31" s="784"/>
      <c r="S31" s="784"/>
      <c r="T31" s="784"/>
      <c r="U31" s="784"/>
      <c r="V31" s="784">
        <v>51</v>
      </c>
      <c r="W31" s="784"/>
      <c r="X31" s="784"/>
      <c r="Y31" s="784"/>
      <c r="Z31" s="784"/>
      <c r="AA31" s="784">
        <v>0</v>
      </c>
      <c r="AB31" s="784"/>
      <c r="AC31" s="784"/>
      <c r="AD31" s="784"/>
      <c r="AE31" s="785"/>
      <c r="AF31" s="786">
        <v>8</v>
      </c>
      <c r="AG31" s="787"/>
      <c r="AH31" s="787"/>
      <c r="AI31" s="787"/>
      <c r="AJ31" s="788"/>
      <c r="AK31" s="834">
        <v>44</v>
      </c>
      <c r="AL31" s="830"/>
      <c r="AM31" s="830"/>
      <c r="AN31" s="830"/>
      <c r="AO31" s="830"/>
      <c r="AP31" s="830">
        <v>246</v>
      </c>
      <c r="AQ31" s="830"/>
      <c r="AR31" s="830"/>
      <c r="AS31" s="830"/>
      <c r="AT31" s="830"/>
      <c r="AU31" s="830">
        <v>246</v>
      </c>
      <c r="AV31" s="830"/>
      <c r="AW31" s="830"/>
      <c r="AX31" s="830"/>
      <c r="AY31" s="830"/>
      <c r="AZ31" s="831">
        <v>0</v>
      </c>
      <c r="BA31" s="831"/>
      <c r="BB31" s="831"/>
      <c r="BC31" s="831"/>
      <c r="BD31" s="831"/>
      <c r="BE31" s="832" t="s">
        <v>391</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393</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376</v>
      </c>
      <c r="B63" s="789" t="s">
        <v>394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25</v>
      </c>
      <c r="AG63" s="844"/>
      <c r="AH63" s="844"/>
      <c r="AI63" s="844"/>
      <c r="AJ63" s="845"/>
      <c r="AK63" s="846"/>
      <c r="AL63" s="841"/>
      <c r="AM63" s="841"/>
      <c r="AN63" s="841"/>
      <c r="AO63" s="841"/>
      <c r="AP63" s="844">
        <v>1124</v>
      </c>
      <c r="AQ63" s="844"/>
      <c r="AR63" s="844"/>
      <c r="AS63" s="844"/>
      <c r="AT63" s="844"/>
      <c r="AU63" s="844">
        <v>771</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395</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396</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397</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547</v>
      </c>
      <c r="C68" s="870"/>
      <c r="D68" s="870"/>
      <c r="E68" s="870"/>
      <c r="F68" s="870"/>
      <c r="G68" s="870"/>
      <c r="H68" s="870"/>
      <c r="I68" s="870"/>
      <c r="J68" s="870"/>
      <c r="K68" s="870"/>
      <c r="L68" s="870"/>
      <c r="M68" s="870"/>
      <c r="N68" s="870"/>
      <c r="O68" s="870"/>
      <c r="P68" s="871"/>
      <c r="Q68" s="872">
        <v>1280</v>
      </c>
      <c r="R68" s="866"/>
      <c r="S68" s="866"/>
      <c r="T68" s="866"/>
      <c r="U68" s="866"/>
      <c r="V68" s="866">
        <v>1235</v>
      </c>
      <c r="W68" s="866"/>
      <c r="X68" s="866"/>
      <c r="Y68" s="866"/>
      <c r="Z68" s="866"/>
      <c r="AA68" s="866">
        <v>45</v>
      </c>
      <c r="AB68" s="866"/>
      <c r="AC68" s="866"/>
      <c r="AD68" s="866"/>
      <c r="AE68" s="866"/>
      <c r="AF68" s="866">
        <v>45</v>
      </c>
      <c r="AG68" s="866"/>
      <c r="AH68" s="866"/>
      <c r="AI68" s="866"/>
      <c r="AJ68" s="866"/>
      <c r="AK68" s="866">
        <v>21</v>
      </c>
      <c r="AL68" s="866"/>
      <c r="AM68" s="866"/>
      <c r="AN68" s="866"/>
      <c r="AO68" s="866"/>
      <c r="AP68" s="866" t="s">
        <v>554</v>
      </c>
      <c r="AQ68" s="866"/>
      <c r="AR68" s="866"/>
      <c r="AS68" s="866"/>
      <c r="AT68" s="866"/>
      <c r="AU68" s="866" t="s">
        <v>554</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548</v>
      </c>
      <c r="C69" s="874"/>
      <c r="D69" s="874"/>
      <c r="E69" s="874"/>
      <c r="F69" s="874"/>
      <c r="G69" s="874"/>
      <c r="H69" s="874"/>
      <c r="I69" s="874"/>
      <c r="J69" s="874"/>
      <c r="K69" s="874"/>
      <c r="L69" s="874"/>
      <c r="M69" s="874"/>
      <c r="N69" s="874"/>
      <c r="O69" s="874"/>
      <c r="P69" s="875"/>
      <c r="Q69" s="876">
        <v>3662</v>
      </c>
      <c r="R69" s="830"/>
      <c r="S69" s="830"/>
      <c r="T69" s="830"/>
      <c r="U69" s="830"/>
      <c r="V69" s="830">
        <v>3562</v>
      </c>
      <c r="W69" s="830"/>
      <c r="X69" s="830"/>
      <c r="Y69" s="830"/>
      <c r="Z69" s="830"/>
      <c r="AA69" s="830">
        <v>100</v>
      </c>
      <c r="AB69" s="830"/>
      <c r="AC69" s="830"/>
      <c r="AD69" s="830"/>
      <c r="AE69" s="830"/>
      <c r="AF69" s="830">
        <v>100</v>
      </c>
      <c r="AG69" s="830"/>
      <c r="AH69" s="830"/>
      <c r="AI69" s="830"/>
      <c r="AJ69" s="830"/>
      <c r="AK69" s="830">
        <v>588</v>
      </c>
      <c r="AL69" s="830"/>
      <c r="AM69" s="830"/>
      <c r="AN69" s="830"/>
      <c r="AO69" s="830"/>
      <c r="AP69" s="830" t="s">
        <v>554</v>
      </c>
      <c r="AQ69" s="830"/>
      <c r="AR69" s="830"/>
      <c r="AS69" s="830"/>
      <c r="AT69" s="830"/>
      <c r="AU69" s="830" t="s">
        <v>554</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549</v>
      </c>
      <c r="C70" s="874"/>
      <c r="D70" s="874"/>
      <c r="E70" s="874"/>
      <c r="F70" s="874"/>
      <c r="G70" s="874"/>
      <c r="H70" s="874"/>
      <c r="I70" s="874"/>
      <c r="J70" s="874"/>
      <c r="K70" s="874"/>
      <c r="L70" s="874"/>
      <c r="M70" s="874"/>
      <c r="N70" s="874"/>
      <c r="O70" s="874"/>
      <c r="P70" s="875"/>
      <c r="Q70" s="876">
        <v>2155</v>
      </c>
      <c r="R70" s="830"/>
      <c r="S70" s="830"/>
      <c r="T70" s="830"/>
      <c r="U70" s="830"/>
      <c r="V70" s="830">
        <v>2281</v>
      </c>
      <c r="W70" s="830"/>
      <c r="X70" s="830"/>
      <c r="Y70" s="830"/>
      <c r="Z70" s="830"/>
      <c r="AA70" s="830">
        <v>-126</v>
      </c>
      <c r="AB70" s="830"/>
      <c r="AC70" s="830"/>
      <c r="AD70" s="830"/>
      <c r="AE70" s="830"/>
      <c r="AF70" s="830">
        <v>2133</v>
      </c>
      <c r="AG70" s="830"/>
      <c r="AH70" s="830"/>
      <c r="AI70" s="830"/>
      <c r="AJ70" s="830"/>
      <c r="AK70" s="830">
        <v>1177</v>
      </c>
      <c r="AL70" s="830"/>
      <c r="AM70" s="830"/>
      <c r="AN70" s="830"/>
      <c r="AO70" s="830"/>
      <c r="AP70" s="830">
        <v>2260</v>
      </c>
      <c r="AQ70" s="830"/>
      <c r="AR70" s="830"/>
      <c r="AS70" s="830"/>
      <c r="AT70" s="830"/>
      <c r="AU70" s="830" t="s">
        <v>554</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550</v>
      </c>
      <c r="C71" s="874"/>
      <c r="D71" s="874"/>
      <c r="E71" s="874"/>
      <c r="F71" s="874"/>
      <c r="G71" s="874"/>
      <c r="H71" s="874"/>
      <c r="I71" s="874"/>
      <c r="J71" s="874"/>
      <c r="K71" s="874"/>
      <c r="L71" s="874"/>
      <c r="M71" s="874"/>
      <c r="N71" s="874"/>
      <c r="O71" s="874"/>
      <c r="P71" s="875"/>
      <c r="Q71" s="876">
        <v>4946</v>
      </c>
      <c r="R71" s="830"/>
      <c r="S71" s="830"/>
      <c r="T71" s="830"/>
      <c r="U71" s="830"/>
      <c r="V71" s="830">
        <v>4580</v>
      </c>
      <c r="W71" s="830"/>
      <c r="X71" s="830"/>
      <c r="Y71" s="830"/>
      <c r="Z71" s="830"/>
      <c r="AA71" s="830">
        <v>366</v>
      </c>
      <c r="AB71" s="830"/>
      <c r="AC71" s="830"/>
      <c r="AD71" s="830"/>
      <c r="AE71" s="830"/>
      <c r="AF71" s="830">
        <v>366</v>
      </c>
      <c r="AG71" s="830"/>
      <c r="AH71" s="830"/>
      <c r="AI71" s="830"/>
      <c r="AJ71" s="830"/>
      <c r="AK71" s="830" t="s">
        <v>554</v>
      </c>
      <c r="AL71" s="830"/>
      <c r="AM71" s="830"/>
      <c r="AN71" s="830"/>
      <c r="AO71" s="830"/>
      <c r="AP71" s="830" t="s">
        <v>554</v>
      </c>
      <c r="AQ71" s="830"/>
      <c r="AR71" s="830"/>
      <c r="AS71" s="830"/>
      <c r="AT71" s="830"/>
      <c r="AU71" s="830" t="s">
        <v>554</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551</v>
      </c>
      <c r="C72" s="874"/>
      <c r="D72" s="874"/>
      <c r="E72" s="874"/>
      <c r="F72" s="874"/>
      <c r="G72" s="874"/>
      <c r="H72" s="874"/>
      <c r="I72" s="874"/>
      <c r="J72" s="874"/>
      <c r="K72" s="874"/>
      <c r="L72" s="874"/>
      <c r="M72" s="874"/>
      <c r="N72" s="874"/>
      <c r="O72" s="874"/>
      <c r="P72" s="875"/>
      <c r="Q72" s="876">
        <v>495</v>
      </c>
      <c r="R72" s="830"/>
      <c r="S72" s="830"/>
      <c r="T72" s="830"/>
      <c r="U72" s="830"/>
      <c r="V72" s="830">
        <v>353</v>
      </c>
      <c r="W72" s="830"/>
      <c r="X72" s="830"/>
      <c r="Y72" s="830"/>
      <c r="Z72" s="830"/>
      <c r="AA72" s="830">
        <v>141</v>
      </c>
      <c r="AB72" s="830"/>
      <c r="AC72" s="830"/>
      <c r="AD72" s="830"/>
      <c r="AE72" s="830"/>
      <c r="AF72" s="830">
        <v>141</v>
      </c>
      <c r="AG72" s="830"/>
      <c r="AH72" s="830"/>
      <c r="AI72" s="830"/>
      <c r="AJ72" s="830"/>
      <c r="AK72" s="830" t="s">
        <v>554</v>
      </c>
      <c r="AL72" s="830"/>
      <c r="AM72" s="830"/>
      <c r="AN72" s="830"/>
      <c r="AO72" s="830"/>
      <c r="AP72" s="830" t="s">
        <v>554</v>
      </c>
      <c r="AQ72" s="830"/>
      <c r="AR72" s="830"/>
      <c r="AS72" s="830"/>
      <c r="AT72" s="830"/>
      <c r="AU72" s="830" t="s">
        <v>554</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552</v>
      </c>
      <c r="C73" s="874"/>
      <c r="D73" s="874"/>
      <c r="E73" s="874"/>
      <c r="F73" s="874"/>
      <c r="G73" s="874"/>
      <c r="H73" s="874"/>
      <c r="I73" s="874"/>
      <c r="J73" s="874"/>
      <c r="K73" s="874"/>
      <c r="L73" s="874"/>
      <c r="M73" s="874"/>
      <c r="N73" s="874"/>
      <c r="O73" s="874"/>
      <c r="P73" s="875"/>
      <c r="Q73" s="876">
        <v>122277</v>
      </c>
      <c r="R73" s="830"/>
      <c r="S73" s="830"/>
      <c r="T73" s="830"/>
      <c r="U73" s="830"/>
      <c r="V73" s="830">
        <v>119933</v>
      </c>
      <c r="W73" s="830"/>
      <c r="X73" s="830"/>
      <c r="Y73" s="830"/>
      <c r="Z73" s="830"/>
      <c r="AA73" s="830">
        <v>2345</v>
      </c>
      <c r="AB73" s="830"/>
      <c r="AC73" s="830"/>
      <c r="AD73" s="830"/>
      <c r="AE73" s="830"/>
      <c r="AF73" s="830">
        <v>2345</v>
      </c>
      <c r="AG73" s="830"/>
      <c r="AH73" s="830"/>
      <c r="AI73" s="830"/>
      <c r="AJ73" s="830"/>
      <c r="AK73" s="830">
        <v>391</v>
      </c>
      <c r="AL73" s="830"/>
      <c r="AM73" s="830"/>
      <c r="AN73" s="830"/>
      <c r="AO73" s="830"/>
      <c r="AP73" s="830" t="s">
        <v>554</v>
      </c>
      <c r="AQ73" s="830"/>
      <c r="AR73" s="830"/>
      <c r="AS73" s="830"/>
      <c r="AT73" s="830"/>
      <c r="AU73" s="830" t="s">
        <v>554</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553</v>
      </c>
      <c r="C74" s="874"/>
      <c r="D74" s="874"/>
      <c r="E74" s="874"/>
      <c r="F74" s="874"/>
      <c r="G74" s="874"/>
      <c r="H74" s="874"/>
      <c r="I74" s="874"/>
      <c r="J74" s="874"/>
      <c r="K74" s="874"/>
      <c r="L74" s="874"/>
      <c r="M74" s="874"/>
      <c r="N74" s="874"/>
      <c r="O74" s="874"/>
      <c r="P74" s="875"/>
      <c r="Q74" s="876">
        <v>1452</v>
      </c>
      <c r="R74" s="830"/>
      <c r="S74" s="830"/>
      <c r="T74" s="830"/>
      <c r="U74" s="830"/>
      <c r="V74" s="830">
        <v>1439</v>
      </c>
      <c r="W74" s="830"/>
      <c r="X74" s="830"/>
      <c r="Y74" s="830"/>
      <c r="Z74" s="830"/>
      <c r="AA74" s="830">
        <v>13</v>
      </c>
      <c r="AB74" s="830"/>
      <c r="AC74" s="830"/>
      <c r="AD74" s="830"/>
      <c r="AE74" s="830"/>
      <c r="AF74" s="830">
        <v>13</v>
      </c>
      <c r="AG74" s="830"/>
      <c r="AH74" s="830"/>
      <c r="AI74" s="830"/>
      <c r="AJ74" s="830"/>
      <c r="AK74" s="830">
        <v>4</v>
      </c>
      <c r="AL74" s="830"/>
      <c r="AM74" s="830"/>
      <c r="AN74" s="830"/>
      <c r="AO74" s="830"/>
      <c r="AP74" s="830">
        <v>805</v>
      </c>
      <c r="AQ74" s="830"/>
      <c r="AR74" s="830"/>
      <c r="AS74" s="830"/>
      <c r="AT74" s="830"/>
      <c r="AU74" s="830" t="s">
        <v>554</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376</v>
      </c>
      <c r="B88" s="789" t="s">
        <v>398</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5143</v>
      </c>
      <c r="AG88" s="844"/>
      <c r="AH88" s="844"/>
      <c r="AI88" s="844"/>
      <c r="AJ88" s="844"/>
      <c r="AK88" s="841"/>
      <c r="AL88" s="841"/>
      <c r="AM88" s="841"/>
      <c r="AN88" s="841"/>
      <c r="AO88" s="841"/>
      <c r="AP88" s="844">
        <v>3065</v>
      </c>
      <c r="AQ88" s="844"/>
      <c r="AR88" s="844"/>
      <c r="AS88" s="844"/>
      <c r="AT88" s="844"/>
      <c r="AU88" s="844" t="s">
        <v>555</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399</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400</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401</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402</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403</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404</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405</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406</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407</v>
      </c>
      <c r="AB109" s="893"/>
      <c r="AC109" s="893"/>
      <c r="AD109" s="893"/>
      <c r="AE109" s="894"/>
      <c r="AF109" s="892" t="s">
        <v>408</v>
      </c>
      <c r="AG109" s="893"/>
      <c r="AH109" s="893"/>
      <c r="AI109" s="893"/>
      <c r="AJ109" s="894"/>
      <c r="AK109" s="892" t="s">
        <v>294</v>
      </c>
      <c r="AL109" s="893"/>
      <c r="AM109" s="893"/>
      <c r="AN109" s="893"/>
      <c r="AO109" s="894"/>
      <c r="AP109" s="892" t="s">
        <v>409</v>
      </c>
      <c r="AQ109" s="893"/>
      <c r="AR109" s="893"/>
      <c r="AS109" s="893"/>
      <c r="AT109" s="895"/>
      <c r="AU109" s="912" t="s">
        <v>406</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407</v>
      </c>
      <c r="BR109" s="893"/>
      <c r="BS109" s="893"/>
      <c r="BT109" s="893"/>
      <c r="BU109" s="894"/>
      <c r="BV109" s="892" t="s">
        <v>408</v>
      </c>
      <c r="BW109" s="893"/>
      <c r="BX109" s="893"/>
      <c r="BY109" s="893"/>
      <c r="BZ109" s="894"/>
      <c r="CA109" s="892" t="s">
        <v>294</v>
      </c>
      <c r="CB109" s="893"/>
      <c r="CC109" s="893"/>
      <c r="CD109" s="893"/>
      <c r="CE109" s="894"/>
      <c r="CF109" s="913" t="s">
        <v>409</v>
      </c>
      <c r="CG109" s="913"/>
      <c r="CH109" s="913"/>
      <c r="CI109" s="913"/>
      <c r="CJ109" s="913"/>
      <c r="CK109" s="892" t="s">
        <v>410</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407</v>
      </c>
      <c r="DH109" s="893"/>
      <c r="DI109" s="893"/>
      <c r="DJ109" s="893"/>
      <c r="DK109" s="894"/>
      <c r="DL109" s="892" t="s">
        <v>408</v>
      </c>
      <c r="DM109" s="893"/>
      <c r="DN109" s="893"/>
      <c r="DO109" s="893"/>
      <c r="DP109" s="894"/>
      <c r="DQ109" s="892" t="s">
        <v>294</v>
      </c>
      <c r="DR109" s="893"/>
      <c r="DS109" s="893"/>
      <c r="DT109" s="893"/>
      <c r="DU109" s="894"/>
      <c r="DV109" s="892" t="s">
        <v>409</v>
      </c>
      <c r="DW109" s="893"/>
      <c r="DX109" s="893"/>
      <c r="DY109" s="893"/>
      <c r="DZ109" s="895"/>
    </row>
    <row r="110" spans="1:131" s="218" customFormat="1" ht="26.25" customHeight="1" x14ac:dyDescent="0.2">
      <c r="A110" s="896" t="s">
        <v>411</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539943</v>
      </c>
      <c r="AB110" s="900"/>
      <c r="AC110" s="900"/>
      <c r="AD110" s="900"/>
      <c r="AE110" s="901"/>
      <c r="AF110" s="902">
        <v>554722</v>
      </c>
      <c r="AG110" s="900"/>
      <c r="AH110" s="900"/>
      <c r="AI110" s="900"/>
      <c r="AJ110" s="901"/>
      <c r="AK110" s="902">
        <v>559593</v>
      </c>
      <c r="AL110" s="900"/>
      <c r="AM110" s="900"/>
      <c r="AN110" s="900"/>
      <c r="AO110" s="901"/>
      <c r="AP110" s="903">
        <v>26.6</v>
      </c>
      <c r="AQ110" s="904"/>
      <c r="AR110" s="904"/>
      <c r="AS110" s="904"/>
      <c r="AT110" s="905"/>
      <c r="AU110" s="906" t="s">
        <v>69</v>
      </c>
      <c r="AV110" s="907"/>
      <c r="AW110" s="907"/>
      <c r="AX110" s="907"/>
      <c r="AY110" s="907"/>
      <c r="AZ110" s="929" t="s">
        <v>412</v>
      </c>
      <c r="BA110" s="897"/>
      <c r="BB110" s="897"/>
      <c r="BC110" s="897"/>
      <c r="BD110" s="897"/>
      <c r="BE110" s="897"/>
      <c r="BF110" s="897"/>
      <c r="BG110" s="897"/>
      <c r="BH110" s="897"/>
      <c r="BI110" s="897"/>
      <c r="BJ110" s="897"/>
      <c r="BK110" s="897"/>
      <c r="BL110" s="897"/>
      <c r="BM110" s="897"/>
      <c r="BN110" s="897"/>
      <c r="BO110" s="897"/>
      <c r="BP110" s="898"/>
      <c r="BQ110" s="930">
        <v>5385460</v>
      </c>
      <c r="BR110" s="931"/>
      <c r="BS110" s="931"/>
      <c r="BT110" s="931"/>
      <c r="BU110" s="931"/>
      <c r="BV110" s="931">
        <v>5361511</v>
      </c>
      <c r="BW110" s="931"/>
      <c r="BX110" s="931"/>
      <c r="BY110" s="931"/>
      <c r="BZ110" s="931"/>
      <c r="CA110" s="931">
        <v>5458875</v>
      </c>
      <c r="CB110" s="931"/>
      <c r="CC110" s="931"/>
      <c r="CD110" s="931"/>
      <c r="CE110" s="931"/>
      <c r="CF110" s="944">
        <v>259.8</v>
      </c>
      <c r="CG110" s="945"/>
      <c r="CH110" s="945"/>
      <c r="CI110" s="945"/>
      <c r="CJ110" s="945"/>
      <c r="CK110" s="946" t="s">
        <v>413</v>
      </c>
      <c r="CL110" s="947"/>
      <c r="CM110" s="929" t="s">
        <v>414</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415</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416</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418</v>
      </c>
      <c r="B112" s="953"/>
      <c r="C112" s="923" t="s">
        <v>419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420</v>
      </c>
      <c r="BA112" s="923"/>
      <c r="BB112" s="923"/>
      <c r="BC112" s="923"/>
      <c r="BD112" s="923"/>
      <c r="BE112" s="923"/>
      <c r="BF112" s="923"/>
      <c r="BG112" s="923"/>
      <c r="BH112" s="923"/>
      <c r="BI112" s="923"/>
      <c r="BJ112" s="923"/>
      <c r="BK112" s="923"/>
      <c r="BL112" s="923"/>
      <c r="BM112" s="923"/>
      <c r="BN112" s="923"/>
      <c r="BO112" s="923"/>
      <c r="BP112" s="924"/>
      <c r="BQ112" s="925">
        <v>855711</v>
      </c>
      <c r="BR112" s="926"/>
      <c r="BS112" s="926"/>
      <c r="BT112" s="926"/>
      <c r="BU112" s="926"/>
      <c r="BV112" s="926">
        <v>793623</v>
      </c>
      <c r="BW112" s="926"/>
      <c r="BX112" s="926"/>
      <c r="BY112" s="926"/>
      <c r="BZ112" s="926"/>
      <c r="CA112" s="926">
        <v>770648</v>
      </c>
      <c r="CB112" s="926"/>
      <c r="CC112" s="926"/>
      <c r="CD112" s="926"/>
      <c r="CE112" s="926"/>
      <c r="CF112" s="920">
        <v>36.700000000000003</v>
      </c>
      <c r="CG112" s="921"/>
      <c r="CH112" s="921"/>
      <c r="CI112" s="921"/>
      <c r="CJ112" s="921"/>
      <c r="CK112" s="948"/>
      <c r="CL112" s="949"/>
      <c r="CM112" s="922" t="s">
        <v>421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86823</v>
      </c>
      <c r="AB113" s="938"/>
      <c r="AC113" s="938"/>
      <c r="AD113" s="938"/>
      <c r="AE113" s="939"/>
      <c r="AF113" s="940">
        <v>91528</v>
      </c>
      <c r="AG113" s="938"/>
      <c r="AH113" s="938"/>
      <c r="AI113" s="938"/>
      <c r="AJ113" s="939"/>
      <c r="AK113" s="940">
        <v>102887</v>
      </c>
      <c r="AL113" s="938"/>
      <c r="AM113" s="938"/>
      <c r="AN113" s="938"/>
      <c r="AO113" s="939"/>
      <c r="AP113" s="941">
        <v>4.9000000000000004</v>
      </c>
      <c r="AQ113" s="942"/>
      <c r="AR113" s="942"/>
      <c r="AS113" s="942"/>
      <c r="AT113" s="943"/>
      <c r="AU113" s="908"/>
      <c r="AV113" s="909"/>
      <c r="AW113" s="909"/>
      <c r="AX113" s="909"/>
      <c r="AY113" s="909"/>
      <c r="AZ113" s="922" t="s">
        <v>423</v>
      </c>
      <c r="BA113" s="923"/>
      <c r="BB113" s="923"/>
      <c r="BC113" s="923"/>
      <c r="BD113" s="923"/>
      <c r="BE113" s="923"/>
      <c r="BF113" s="923"/>
      <c r="BG113" s="923"/>
      <c r="BH113" s="923"/>
      <c r="BI113" s="923"/>
      <c r="BJ113" s="923"/>
      <c r="BK113" s="923"/>
      <c r="BL113" s="923"/>
      <c r="BM113" s="923"/>
      <c r="BN113" s="923"/>
      <c r="BO113" s="923"/>
      <c r="BP113" s="924"/>
      <c r="BQ113" s="925">
        <v>84864</v>
      </c>
      <c r="BR113" s="926"/>
      <c r="BS113" s="926"/>
      <c r="BT113" s="926"/>
      <c r="BU113" s="926"/>
      <c r="BV113" s="926">
        <v>86714</v>
      </c>
      <c r="BW113" s="926"/>
      <c r="BX113" s="926"/>
      <c r="BY113" s="926"/>
      <c r="BZ113" s="926"/>
      <c r="CA113" s="926">
        <v>100634</v>
      </c>
      <c r="CB113" s="926"/>
      <c r="CC113" s="926"/>
      <c r="CD113" s="926"/>
      <c r="CE113" s="926"/>
      <c r="CF113" s="920">
        <v>4.8</v>
      </c>
      <c r="CG113" s="921"/>
      <c r="CH113" s="921"/>
      <c r="CI113" s="921"/>
      <c r="CJ113" s="921"/>
      <c r="CK113" s="948"/>
      <c r="CL113" s="949"/>
      <c r="CM113" s="922" t="s">
        <v>424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9735</v>
      </c>
      <c r="AB114" s="959"/>
      <c r="AC114" s="959"/>
      <c r="AD114" s="959"/>
      <c r="AE114" s="960"/>
      <c r="AF114" s="961">
        <v>7921</v>
      </c>
      <c r="AG114" s="959"/>
      <c r="AH114" s="959"/>
      <c r="AI114" s="959"/>
      <c r="AJ114" s="960"/>
      <c r="AK114" s="961">
        <v>8331</v>
      </c>
      <c r="AL114" s="959"/>
      <c r="AM114" s="959"/>
      <c r="AN114" s="959"/>
      <c r="AO114" s="960"/>
      <c r="AP114" s="962">
        <v>0.4</v>
      </c>
      <c r="AQ114" s="963"/>
      <c r="AR114" s="963"/>
      <c r="AS114" s="963"/>
      <c r="AT114" s="964"/>
      <c r="AU114" s="908"/>
      <c r="AV114" s="909"/>
      <c r="AW114" s="909"/>
      <c r="AX114" s="909"/>
      <c r="AY114" s="909"/>
      <c r="AZ114" s="922" t="s">
        <v>426</v>
      </c>
      <c r="BA114" s="923"/>
      <c r="BB114" s="923"/>
      <c r="BC114" s="923"/>
      <c r="BD114" s="923"/>
      <c r="BE114" s="923"/>
      <c r="BF114" s="923"/>
      <c r="BG114" s="923"/>
      <c r="BH114" s="923"/>
      <c r="BI114" s="923"/>
      <c r="BJ114" s="923"/>
      <c r="BK114" s="923"/>
      <c r="BL114" s="923"/>
      <c r="BM114" s="923"/>
      <c r="BN114" s="923"/>
      <c r="BO114" s="923"/>
      <c r="BP114" s="924"/>
      <c r="BQ114" s="925">
        <v>645740</v>
      </c>
      <c r="BR114" s="926"/>
      <c r="BS114" s="926"/>
      <c r="BT114" s="926"/>
      <c r="BU114" s="926"/>
      <c r="BV114" s="926">
        <v>611695</v>
      </c>
      <c r="BW114" s="926"/>
      <c r="BX114" s="926"/>
      <c r="BY114" s="926"/>
      <c r="BZ114" s="926"/>
      <c r="CA114" s="926">
        <v>617265</v>
      </c>
      <c r="CB114" s="926"/>
      <c r="CC114" s="926"/>
      <c r="CD114" s="926"/>
      <c r="CE114" s="926"/>
      <c r="CF114" s="920">
        <v>29.4</v>
      </c>
      <c r="CG114" s="921"/>
      <c r="CH114" s="921"/>
      <c r="CI114" s="921"/>
      <c r="CJ114" s="921"/>
      <c r="CK114" s="948"/>
      <c r="CL114" s="949"/>
      <c r="CM114" s="922" t="s">
        <v>427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428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5065</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429</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v>60</v>
      </c>
      <c r="AG116" s="959"/>
      <c r="AH116" s="959"/>
      <c r="AI116" s="959"/>
      <c r="AJ116" s="960"/>
      <c r="AK116" s="961">
        <v>302</v>
      </c>
      <c r="AL116" s="959"/>
      <c r="AM116" s="959"/>
      <c r="AN116" s="959"/>
      <c r="AO116" s="960"/>
      <c r="AP116" s="962">
        <v>0</v>
      </c>
      <c r="AQ116" s="963"/>
      <c r="AR116" s="963"/>
      <c r="AS116" s="963"/>
      <c r="AT116" s="964"/>
      <c r="AU116" s="908"/>
      <c r="AV116" s="909"/>
      <c r="AW116" s="909"/>
      <c r="AX116" s="909"/>
      <c r="AY116" s="909"/>
      <c r="AZ116" s="967" t="s">
        <v>432</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434</v>
      </c>
      <c r="Z117" s="894"/>
      <c r="AA117" s="978">
        <v>641566</v>
      </c>
      <c r="AB117" s="979"/>
      <c r="AC117" s="979"/>
      <c r="AD117" s="979"/>
      <c r="AE117" s="980"/>
      <c r="AF117" s="981">
        <v>654231</v>
      </c>
      <c r="AG117" s="979"/>
      <c r="AH117" s="979"/>
      <c r="AI117" s="979"/>
      <c r="AJ117" s="980"/>
      <c r="AK117" s="981">
        <v>671113</v>
      </c>
      <c r="AL117" s="979"/>
      <c r="AM117" s="979"/>
      <c r="AN117" s="979"/>
      <c r="AO117" s="980"/>
      <c r="AP117" s="982"/>
      <c r="AQ117" s="983"/>
      <c r="AR117" s="983"/>
      <c r="AS117" s="983"/>
      <c r="AT117" s="984"/>
      <c r="AU117" s="908"/>
      <c r="AV117" s="909"/>
      <c r="AW117" s="909"/>
      <c r="AX117" s="909"/>
      <c r="AY117" s="909"/>
      <c r="AZ117" s="974" t="s">
        <v>435</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410</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407</v>
      </c>
      <c r="AB118" s="893"/>
      <c r="AC118" s="893"/>
      <c r="AD118" s="893"/>
      <c r="AE118" s="894"/>
      <c r="AF118" s="892" t="s">
        <v>408</v>
      </c>
      <c r="AG118" s="893"/>
      <c r="AH118" s="893"/>
      <c r="AI118" s="893"/>
      <c r="AJ118" s="894"/>
      <c r="AK118" s="892" t="s">
        <v>294</v>
      </c>
      <c r="AL118" s="893"/>
      <c r="AM118" s="893"/>
      <c r="AN118" s="893"/>
      <c r="AO118" s="894"/>
      <c r="AP118" s="970" t="s">
        <v>409</v>
      </c>
      <c r="AQ118" s="971"/>
      <c r="AR118" s="971"/>
      <c r="AS118" s="971"/>
      <c r="AT118" s="972"/>
      <c r="AU118" s="908"/>
      <c r="AV118" s="909"/>
      <c r="AW118" s="909"/>
      <c r="AX118" s="909"/>
      <c r="AY118" s="909"/>
      <c r="AZ118" s="973" t="s">
        <v>437</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413</v>
      </c>
      <c r="B119" s="947"/>
      <c r="C119" s="929" t="s">
        <v>414</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439</v>
      </c>
      <c r="BP119" s="1005"/>
      <c r="BQ119" s="999">
        <v>6971775</v>
      </c>
      <c r="BR119" s="1000"/>
      <c r="BS119" s="1000"/>
      <c r="BT119" s="1000"/>
      <c r="BU119" s="1000"/>
      <c r="BV119" s="1000">
        <v>6853543</v>
      </c>
      <c r="BW119" s="1000"/>
      <c r="BX119" s="1000"/>
      <c r="BY119" s="1000"/>
      <c r="BZ119" s="1000"/>
      <c r="CA119" s="1000">
        <v>6947422</v>
      </c>
      <c r="CB119" s="1000"/>
      <c r="CC119" s="1000"/>
      <c r="CD119" s="1000"/>
      <c r="CE119" s="1000"/>
      <c r="CF119" s="1001"/>
      <c r="CG119" s="1002"/>
      <c r="CH119" s="1002"/>
      <c r="CI119" s="1002"/>
      <c r="CJ119" s="1003"/>
      <c r="CK119" s="950"/>
      <c r="CL119" s="951"/>
      <c r="CM119" s="973" t="s">
        <v>440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441</v>
      </c>
      <c r="AV120" s="992"/>
      <c r="AW120" s="992"/>
      <c r="AX120" s="992"/>
      <c r="AY120" s="993"/>
      <c r="AZ120" s="929" t="s">
        <v>442</v>
      </c>
      <c r="BA120" s="897"/>
      <c r="BB120" s="897"/>
      <c r="BC120" s="897"/>
      <c r="BD120" s="897"/>
      <c r="BE120" s="897"/>
      <c r="BF120" s="897"/>
      <c r="BG120" s="897"/>
      <c r="BH120" s="897"/>
      <c r="BI120" s="897"/>
      <c r="BJ120" s="897"/>
      <c r="BK120" s="897"/>
      <c r="BL120" s="897"/>
      <c r="BM120" s="897"/>
      <c r="BN120" s="897"/>
      <c r="BO120" s="897"/>
      <c r="BP120" s="898"/>
      <c r="BQ120" s="930">
        <v>2426431</v>
      </c>
      <c r="BR120" s="931"/>
      <c r="BS120" s="931"/>
      <c r="BT120" s="931"/>
      <c r="BU120" s="931"/>
      <c r="BV120" s="931">
        <v>2389499</v>
      </c>
      <c r="BW120" s="931"/>
      <c r="BX120" s="931"/>
      <c r="BY120" s="931"/>
      <c r="BZ120" s="931"/>
      <c r="CA120" s="931">
        <v>2250245</v>
      </c>
      <c r="CB120" s="931"/>
      <c r="CC120" s="931"/>
      <c r="CD120" s="931"/>
      <c r="CE120" s="931"/>
      <c r="CF120" s="944">
        <v>107.1</v>
      </c>
      <c r="CG120" s="945"/>
      <c r="CH120" s="945"/>
      <c r="CI120" s="945"/>
      <c r="CJ120" s="945"/>
      <c r="CK120" s="1006" t="s">
        <v>443</v>
      </c>
      <c r="CL120" s="1007"/>
      <c r="CM120" s="1007"/>
      <c r="CN120" s="1007"/>
      <c r="CO120" s="1008"/>
      <c r="CP120" s="1014" t="s">
        <v>390</v>
      </c>
      <c r="CQ120" s="1015"/>
      <c r="CR120" s="1015"/>
      <c r="CS120" s="1015"/>
      <c r="CT120" s="1015"/>
      <c r="CU120" s="1015"/>
      <c r="CV120" s="1015"/>
      <c r="CW120" s="1015"/>
      <c r="CX120" s="1015"/>
      <c r="CY120" s="1015"/>
      <c r="CZ120" s="1015"/>
      <c r="DA120" s="1015"/>
      <c r="DB120" s="1015"/>
      <c r="DC120" s="1015"/>
      <c r="DD120" s="1015"/>
      <c r="DE120" s="1015"/>
      <c r="DF120" s="1016"/>
      <c r="DG120" s="930" t="s">
        <v>122</v>
      </c>
      <c r="DH120" s="931"/>
      <c r="DI120" s="931"/>
      <c r="DJ120" s="931"/>
      <c r="DK120" s="931"/>
      <c r="DL120" s="931" t="s">
        <v>122</v>
      </c>
      <c r="DM120" s="931"/>
      <c r="DN120" s="931"/>
      <c r="DO120" s="931"/>
      <c r="DP120" s="931"/>
      <c r="DQ120" s="931">
        <v>524762</v>
      </c>
      <c r="DR120" s="931"/>
      <c r="DS120" s="931"/>
      <c r="DT120" s="931"/>
      <c r="DU120" s="931"/>
      <c r="DV120" s="932">
        <v>25</v>
      </c>
      <c r="DW120" s="932"/>
      <c r="DX120" s="932"/>
      <c r="DY120" s="932"/>
      <c r="DZ120" s="933"/>
    </row>
    <row r="121" spans="1:130" s="218" customFormat="1" ht="26.25" customHeight="1" x14ac:dyDescent="0.2">
      <c r="A121" s="1057"/>
      <c r="B121" s="949"/>
      <c r="C121" s="974" t="s">
        <v>444</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445</v>
      </c>
      <c r="BA121" s="923"/>
      <c r="BB121" s="923"/>
      <c r="BC121" s="923"/>
      <c r="BD121" s="923"/>
      <c r="BE121" s="923"/>
      <c r="BF121" s="923"/>
      <c r="BG121" s="923"/>
      <c r="BH121" s="923"/>
      <c r="BI121" s="923"/>
      <c r="BJ121" s="923"/>
      <c r="BK121" s="923"/>
      <c r="BL121" s="923"/>
      <c r="BM121" s="923"/>
      <c r="BN121" s="923"/>
      <c r="BO121" s="923"/>
      <c r="BP121" s="924"/>
      <c r="BQ121" s="925">
        <v>7319</v>
      </c>
      <c r="BR121" s="926"/>
      <c r="BS121" s="926"/>
      <c r="BT121" s="926"/>
      <c r="BU121" s="926"/>
      <c r="BV121" s="926">
        <v>6373</v>
      </c>
      <c r="BW121" s="926"/>
      <c r="BX121" s="926"/>
      <c r="BY121" s="926"/>
      <c r="BZ121" s="926"/>
      <c r="CA121" s="926">
        <v>5426</v>
      </c>
      <c r="CB121" s="926"/>
      <c r="CC121" s="926"/>
      <c r="CD121" s="926"/>
      <c r="CE121" s="926"/>
      <c r="CF121" s="920">
        <v>0.3</v>
      </c>
      <c r="CG121" s="921"/>
      <c r="CH121" s="921"/>
      <c r="CI121" s="921"/>
      <c r="CJ121" s="921"/>
      <c r="CK121" s="1009"/>
      <c r="CL121" s="1010"/>
      <c r="CM121" s="1010"/>
      <c r="CN121" s="1010"/>
      <c r="CO121" s="1011"/>
      <c r="CP121" s="1019" t="s">
        <v>446</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v>245886</v>
      </c>
      <c r="DR121" s="926"/>
      <c r="DS121" s="926"/>
      <c r="DT121" s="926"/>
      <c r="DU121" s="926"/>
      <c r="DV121" s="927">
        <v>11.7</v>
      </c>
      <c r="DW121" s="927"/>
      <c r="DX121" s="927"/>
      <c r="DY121" s="927"/>
      <c r="DZ121" s="928"/>
    </row>
    <row r="122" spans="1:130" s="218" customFormat="1" ht="26.25" customHeight="1" x14ac:dyDescent="0.2">
      <c r="A122" s="1057"/>
      <c r="B122" s="949"/>
      <c r="C122" s="922" t="s">
        <v>427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4552459</v>
      </c>
      <c r="BR122" s="1000"/>
      <c r="BS122" s="1000"/>
      <c r="BT122" s="1000"/>
      <c r="BU122" s="1000"/>
      <c r="BV122" s="1000">
        <v>4602688</v>
      </c>
      <c r="BW122" s="1000"/>
      <c r="BX122" s="1000"/>
      <c r="BY122" s="1000"/>
      <c r="BZ122" s="1000"/>
      <c r="CA122" s="1000">
        <v>4722213</v>
      </c>
      <c r="CB122" s="1000"/>
      <c r="CC122" s="1000"/>
      <c r="CD122" s="1000"/>
      <c r="CE122" s="1000"/>
      <c r="CF122" s="1017">
        <v>224.7</v>
      </c>
      <c r="CG122" s="1018"/>
      <c r="CH122" s="1018"/>
      <c r="CI122" s="1018"/>
      <c r="CJ122" s="1018"/>
      <c r="CK122" s="1009"/>
      <c r="CL122" s="1010"/>
      <c r="CM122" s="1010"/>
      <c r="CN122" s="1010"/>
      <c r="CO122" s="1011"/>
      <c r="CP122" s="1019"/>
      <c r="CQ122" s="1020"/>
      <c r="CR122" s="1020"/>
      <c r="CS122" s="1020"/>
      <c r="CT122" s="1020"/>
      <c r="CU122" s="1020"/>
      <c r="CV122" s="1020"/>
      <c r="CW122" s="1020"/>
      <c r="CX122" s="1020"/>
      <c r="CY122" s="1020"/>
      <c r="CZ122" s="1020"/>
      <c r="DA122" s="1020"/>
      <c r="DB122" s="1020"/>
      <c r="DC122" s="1020"/>
      <c r="DD122" s="1020"/>
      <c r="DE122" s="1020"/>
      <c r="DF122" s="1021"/>
      <c r="DG122" s="925"/>
      <c r="DH122" s="926"/>
      <c r="DI122" s="926"/>
      <c r="DJ122" s="926"/>
      <c r="DK122" s="926"/>
      <c r="DL122" s="926"/>
      <c r="DM122" s="926"/>
      <c r="DN122" s="926"/>
      <c r="DO122" s="926"/>
      <c r="DP122" s="926"/>
      <c r="DQ122" s="926"/>
      <c r="DR122" s="926"/>
      <c r="DS122" s="926"/>
      <c r="DT122" s="926"/>
      <c r="DU122" s="926"/>
      <c r="DV122" s="927"/>
      <c r="DW122" s="927"/>
      <c r="DX122" s="927"/>
      <c r="DY122" s="927"/>
      <c r="DZ122" s="928"/>
    </row>
    <row r="123" spans="1:130" s="218" customFormat="1" ht="26.25" customHeight="1" x14ac:dyDescent="0.2">
      <c r="A123" s="1057"/>
      <c r="B123" s="949"/>
      <c r="C123" s="922" t="s">
        <v>433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5065</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448</v>
      </c>
      <c r="BP123" s="1005"/>
      <c r="BQ123" s="1063">
        <v>6986209</v>
      </c>
      <c r="BR123" s="1064"/>
      <c r="BS123" s="1064"/>
      <c r="BT123" s="1064"/>
      <c r="BU123" s="1064"/>
      <c r="BV123" s="1064">
        <v>6998560</v>
      </c>
      <c r="BW123" s="1064"/>
      <c r="BX123" s="1064"/>
      <c r="BY123" s="1064"/>
      <c r="BZ123" s="1064"/>
      <c r="CA123" s="1064">
        <v>6977884</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5">
      <c r="A124" s="1057"/>
      <c r="B124" s="949"/>
      <c r="C124" s="922" t="s">
        <v>436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v>855711</v>
      </c>
      <c r="DH124" s="986"/>
      <c r="DI124" s="986"/>
      <c r="DJ124" s="986"/>
      <c r="DK124" s="987"/>
      <c r="DL124" s="985">
        <v>793623</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438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v>580</v>
      </c>
      <c r="AB128" s="1046"/>
      <c r="AC128" s="1046"/>
      <c r="AD128" s="1046"/>
      <c r="AE128" s="1047"/>
      <c r="AF128" s="1048">
        <v>1001</v>
      </c>
      <c r="AG128" s="1046"/>
      <c r="AH128" s="1046"/>
      <c r="AI128" s="1046"/>
      <c r="AJ128" s="1047"/>
      <c r="AK128" s="1048">
        <v>5183</v>
      </c>
      <c r="AL128" s="1046"/>
      <c r="AM128" s="1046"/>
      <c r="AN128" s="1046"/>
      <c r="AO128" s="1047"/>
      <c r="AP128" s="1049"/>
      <c r="AQ128" s="1050"/>
      <c r="AR128" s="1050"/>
      <c r="AS128" s="1050"/>
      <c r="AT128" s="1051"/>
      <c r="AU128" s="220"/>
      <c r="AV128" s="220"/>
      <c r="AW128" s="220"/>
      <c r="AX128" s="896" t="s">
        <v>462</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2481638</v>
      </c>
      <c r="AB129" s="959"/>
      <c r="AC129" s="959"/>
      <c r="AD129" s="959"/>
      <c r="AE129" s="960"/>
      <c r="AF129" s="961">
        <v>2483391</v>
      </c>
      <c r="AG129" s="959"/>
      <c r="AH129" s="959"/>
      <c r="AI129" s="959"/>
      <c r="AJ129" s="960"/>
      <c r="AK129" s="961">
        <v>2591223</v>
      </c>
      <c r="AL129" s="959"/>
      <c r="AM129" s="959"/>
      <c r="AN129" s="959"/>
      <c r="AO129" s="960"/>
      <c r="AP129" s="1073"/>
      <c r="AQ129" s="1074"/>
      <c r="AR129" s="1074"/>
      <c r="AS129" s="1074"/>
      <c r="AT129" s="1075"/>
      <c r="AU129" s="221"/>
      <c r="AV129" s="221"/>
      <c r="AW129" s="221"/>
      <c r="AX129" s="1065" t="s">
        <v>465</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478308</v>
      </c>
      <c r="AB130" s="959"/>
      <c r="AC130" s="959"/>
      <c r="AD130" s="959"/>
      <c r="AE130" s="960"/>
      <c r="AF130" s="961">
        <v>482467</v>
      </c>
      <c r="AG130" s="959"/>
      <c r="AH130" s="959"/>
      <c r="AI130" s="959"/>
      <c r="AJ130" s="960"/>
      <c r="AK130" s="961">
        <v>489742</v>
      </c>
      <c r="AL130" s="959"/>
      <c r="AM130" s="959"/>
      <c r="AN130" s="959"/>
      <c r="AO130" s="960"/>
      <c r="AP130" s="1073"/>
      <c r="AQ130" s="1074"/>
      <c r="AR130" s="1074"/>
      <c r="AS130" s="1074"/>
      <c r="AT130" s="1075"/>
      <c r="AU130" s="221"/>
      <c r="AV130" s="221"/>
      <c r="AW130" s="221"/>
      <c r="AX130" s="1065" t="s">
        <v>468</v>
      </c>
      <c r="AY130" s="923"/>
      <c r="AZ130" s="923"/>
      <c r="BA130" s="923"/>
      <c r="BB130" s="923"/>
      <c r="BC130" s="923"/>
      <c r="BD130" s="923"/>
      <c r="BE130" s="924"/>
      <c r="BF130" s="1101">
        <v>8.3000000000000007</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2003330</v>
      </c>
      <c r="AB131" s="986"/>
      <c r="AC131" s="986"/>
      <c r="AD131" s="986"/>
      <c r="AE131" s="987"/>
      <c r="AF131" s="985">
        <v>2000924</v>
      </c>
      <c r="AG131" s="986"/>
      <c r="AH131" s="986"/>
      <c r="AI131" s="986"/>
      <c r="AJ131" s="987"/>
      <c r="AK131" s="985">
        <v>2101481</v>
      </c>
      <c r="AL131" s="986"/>
      <c r="AM131" s="986"/>
      <c r="AN131" s="986"/>
      <c r="AO131" s="987"/>
      <c r="AP131" s="1110"/>
      <c r="AQ131" s="1111"/>
      <c r="AR131" s="1111"/>
      <c r="AS131" s="1111"/>
      <c r="AT131" s="1112"/>
      <c r="AU131" s="221"/>
      <c r="AV131" s="221"/>
      <c r="AW131" s="221"/>
      <c r="AX131" s="1083" t="s">
        <v>470</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8.1203795680000006</v>
      </c>
      <c r="AB132" s="1097"/>
      <c r="AC132" s="1097"/>
      <c r="AD132" s="1097"/>
      <c r="AE132" s="1098"/>
      <c r="AF132" s="1099">
        <v>8.5342071960000006</v>
      </c>
      <c r="AG132" s="1097"/>
      <c r="AH132" s="1097"/>
      <c r="AI132" s="1097"/>
      <c r="AJ132" s="1098"/>
      <c r="AK132" s="1099">
        <v>8.3839920509999999</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8.5</v>
      </c>
      <c r="AB133" s="1080"/>
      <c r="AC133" s="1080"/>
      <c r="AD133" s="1080"/>
      <c r="AE133" s="1081"/>
      <c r="AF133" s="1079">
        <v>8.1</v>
      </c>
      <c r="AG133" s="1080"/>
      <c r="AH133" s="1080"/>
      <c r="AI133" s="1080"/>
      <c r="AJ133" s="1081"/>
      <c r="AK133" s="1079">
        <v>8.3000000000000007</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mqoRoyEHURceQUY8IWc+pVS738qV39l0ROQyBx97Rqj3I5PMEN0FmbXHALEL5cHx1aLRzB31MG4eTxWYx49qKA==" saltValue="2MbRdX3QaO7/NGjAg/B6b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rintOptions horizontalCentered="1"/>
  <pageMargins left="0" right="0" top="0.19685039370078741" bottom="0" header="0" footer="0"/>
  <pageSetup paperSize="9" scale="2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election activeCell="H60" sqref="H60"/>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474</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WuLm0HYPR81qbZ3XrhZxieQpIqlRiwXapQiWYvCzVhjHk2YpNIsUZAsWRyCgO0ThR2shuFMGULHUEctNKSIIRw==" saltValue="z3eNIi88ep7d9Zhhplm6iA==" spinCount="100000" sheet="1" objects="1" scenarios="1"/>
  <dataConsolidate/>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52" zoomScaleNormal="100" zoomScaleSheetLayoutView="55" workbookViewId="0">
      <selection activeCell="H60" sqref="H60"/>
    </sheetView>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ztMjoIhXXPIdJIZTUIWYucsrelybTr+y7PfmRm1G8/zPuULEzY7VmqKlvY/rVVw/xITVuZ9jpw5ZwW0ACE7Vg==" saltValue="kvPCegF+K3dUTVY2ELAOtQ==" spinCount="100000" sheet="1" objects="1" scenarios="1"/>
  <dataConsolidate/>
  <phoneticPr fontId="2"/>
  <printOptions horizontalCentered="1"/>
  <pageMargins left="0" right="0" top="0.19685039370078741" bottom="0" header="0" footer="0"/>
  <pageSetup paperSize="8" scale="69"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election activeCell="H60" sqref="H60"/>
    </sheetView>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477</v>
      </c>
      <c r="AP7" s="260"/>
      <c r="AQ7" s="261" t="s">
        <v>478</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479</v>
      </c>
      <c r="AQ8" s="267" t="s">
        <v>480</v>
      </c>
      <c r="AR8" s="268" t="s">
        <v>481</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482</v>
      </c>
      <c r="AL9" s="1117"/>
      <c r="AM9" s="1117"/>
      <c r="AN9" s="1118"/>
      <c r="AO9" s="269">
        <v>706650</v>
      </c>
      <c r="AP9" s="269">
        <v>236972</v>
      </c>
      <c r="AQ9" s="270">
        <v>289558</v>
      </c>
      <c r="AR9" s="271">
        <v>-18.2</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483</v>
      </c>
      <c r="AL10" s="1117"/>
      <c r="AM10" s="1117"/>
      <c r="AN10" s="1118"/>
      <c r="AO10" s="272">
        <v>147339</v>
      </c>
      <c r="AP10" s="272">
        <v>49409</v>
      </c>
      <c r="AQ10" s="273">
        <v>31838</v>
      </c>
      <c r="AR10" s="274">
        <v>55.2</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484</v>
      </c>
      <c r="AL11" s="1117"/>
      <c r="AM11" s="1117"/>
      <c r="AN11" s="1118"/>
      <c r="AO11" s="272">
        <v>33461</v>
      </c>
      <c r="AP11" s="272">
        <v>11221</v>
      </c>
      <c r="AQ11" s="273">
        <v>5309</v>
      </c>
      <c r="AR11" s="274">
        <v>111.4</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485</v>
      </c>
      <c r="AL12" s="1117"/>
      <c r="AM12" s="1117"/>
      <c r="AN12" s="1118"/>
      <c r="AO12" s="272" t="s">
        <v>486</v>
      </c>
      <c r="AP12" s="272" t="s">
        <v>486</v>
      </c>
      <c r="AQ12" s="273" t="s">
        <v>486</v>
      </c>
      <c r="AR12" s="274" t="s">
        <v>486</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487</v>
      </c>
      <c r="AL13" s="1117"/>
      <c r="AM13" s="1117"/>
      <c r="AN13" s="1118"/>
      <c r="AO13" s="272">
        <v>37830</v>
      </c>
      <c r="AP13" s="272">
        <v>12686</v>
      </c>
      <c r="AQ13" s="273">
        <v>8195</v>
      </c>
      <c r="AR13" s="274">
        <v>54.8</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488</v>
      </c>
      <c r="AL14" s="1117"/>
      <c r="AM14" s="1117"/>
      <c r="AN14" s="1118"/>
      <c r="AO14" s="272">
        <v>13083</v>
      </c>
      <c r="AP14" s="272">
        <v>4387</v>
      </c>
      <c r="AQ14" s="273">
        <v>5752</v>
      </c>
      <c r="AR14" s="274">
        <v>-23.7</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489</v>
      </c>
      <c r="AL15" s="1120"/>
      <c r="AM15" s="1120"/>
      <c r="AN15" s="1121"/>
      <c r="AO15" s="272">
        <v>-47551</v>
      </c>
      <c r="AP15" s="272">
        <v>-15946</v>
      </c>
      <c r="AQ15" s="273">
        <v>-17150</v>
      </c>
      <c r="AR15" s="274">
        <v>-7</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890812</v>
      </c>
      <c r="AP16" s="272">
        <v>298730</v>
      </c>
      <c r="AQ16" s="273">
        <v>323504</v>
      </c>
      <c r="AR16" s="274">
        <v>-7.7</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494</v>
      </c>
      <c r="AL21" s="1123"/>
      <c r="AM21" s="1123"/>
      <c r="AN21" s="1124"/>
      <c r="AO21" s="285">
        <v>19.79</v>
      </c>
      <c r="AP21" s="286">
        <v>26.26</v>
      </c>
      <c r="AQ21" s="287">
        <v>-6.47</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495</v>
      </c>
      <c r="AL22" s="1123"/>
      <c r="AM22" s="1123"/>
      <c r="AN22" s="1124"/>
      <c r="AO22" s="290">
        <v>97.3</v>
      </c>
      <c r="AP22" s="291">
        <v>94.5</v>
      </c>
      <c r="AQ22" s="292">
        <v>2.8</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477</v>
      </c>
      <c r="AP30" s="260"/>
      <c r="AQ30" s="261" t="s">
        <v>478</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499</v>
      </c>
      <c r="AL32" s="1131"/>
      <c r="AM32" s="1131"/>
      <c r="AN32" s="1132"/>
      <c r="AO32" s="300">
        <v>559593</v>
      </c>
      <c r="AP32" s="300">
        <v>187657</v>
      </c>
      <c r="AQ32" s="301">
        <v>167749</v>
      </c>
      <c r="AR32" s="302">
        <v>11.9</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500</v>
      </c>
      <c r="AL33" s="1131"/>
      <c r="AM33" s="1131"/>
      <c r="AN33" s="1132"/>
      <c r="AO33" s="300" t="s">
        <v>486</v>
      </c>
      <c r="AP33" s="300" t="s">
        <v>486</v>
      </c>
      <c r="AQ33" s="301" t="s">
        <v>486</v>
      </c>
      <c r="AR33" s="302" t="s">
        <v>486</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501</v>
      </c>
      <c r="AL34" s="1131"/>
      <c r="AM34" s="1131"/>
      <c r="AN34" s="1132"/>
      <c r="AO34" s="300" t="s">
        <v>486</v>
      </c>
      <c r="AP34" s="300" t="s">
        <v>486</v>
      </c>
      <c r="AQ34" s="301" t="s">
        <v>486</v>
      </c>
      <c r="AR34" s="302" t="s">
        <v>486</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502</v>
      </c>
      <c r="AL35" s="1131"/>
      <c r="AM35" s="1131"/>
      <c r="AN35" s="1132"/>
      <c r="AO35" s="300">
        <v>102887</v>
      </c>
      <c r="AP35" s="300">
        <v>34503</v>
      </c>
      <c r="AQ35" s="301">
        <v>32778</v>
      </c>
      <c r="AR35" s="302">
        <v>5.3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503</v>
      </c>
      <c r="AL36" s="1131"/>
      <c r="AM36" s="1131"/>
      <c r="AN36" s="1132"/>
      <c r="AO36" s="300">
        <v>8331</v>
      </c>
      <c r="AP36" s="300">
        <v>2794</v>
      </c>
      <c r="AQ36" s="301">
        <v>4535</v>
      </c>
      <c r="AR36" s="302">
        <v>-38.4</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504</v>
      </c>
      <c r="AL37" s="1131"/>
      <c r="AM37" s="1131"/>
      <c r="AN37" s="1132"/>
      <c r="AO37" s="300" t="s">
        <v>486</v>
      </c>
      <c r="AP37" s="300" t="s">
        <v>486</v>
      </c>
      <c r="AQ37" s="301">
        <v>1146</v>
      </c>
      <c r="AR37" s="302" t="s">
        <v>486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505</v>
      </c>
      <c r="AL38" s="1134"/>
      <c r="AM38" s="1134"/>
      <c r="AN38" s="1135"/>
      <c r="AO38" s="303">
        <v>302</v>
      </c>
      <c r="AP38" s="303">
        <v>101</v>
      </c>
      <c r="AQ38" s="304">
        <v>37</v>
      </c>
      <c r="AR38" s="292">
        <v>173</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506</v>
      </c>
      <c r="AL39" s="1134"/>
      <c r="AM39" s="1134"/>
      <c r="AN39" s="1135"/>
      <c r="AO39" s="300">
        <v>-5183</v>
      </c>
      <c r="AP39" s="300">
        <v>-1738</v>
      </c>
      <c r="AQ39" s="301">
        <v>-7395</v>
      </c>
      <c r="AR39" s="302">
        <v>-76.5</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507</v>
      </c>
      <c r="AL40" s="1131"/>
      <c r="AM40" s="1131"/>
      <c r="AN40" s="1132"/>
      <c r="AO40" s="300">
        <v>-489742</v>
      </c>
      <c r="AP40" s="300">
        <v>-164233</v>
      </c>
      <c r="AQ40" s="301">
        <v>-144519</v>
      </c>
      <c r="AR40" s="302">
        <v>13.6</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176188</v>
      </c>
      <c r="AP41" s="300">
        <v>59084</v>
      </c>
      <c r="AQ41" s="301">
        <v>54333</v>
      </c>
      <c r="AR41" s="302">
        <v>8.6999999999999993</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477</v>
      </c>
      <c r="AN49" s="1127" t="s">
        <v>510</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511</v>
      </c>
      <c r="AO50" s="317" t="s">
        <v>512</v>
      </c>
      <c r="AP50" s="318" t="s">
        <v>513</v>
      </c>
      <c r="AQ50" s="319" t="s">
        <v>514</v>
      </c>
      <c r="AR50" s="320" t="s">
        <v>515</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1000790</v>
      </c>
      <c r="AN51" s="322">
        <v>312454</v>
      </c>
      <c r="AO51" s="323">
        <v>-6.9</v>
      </c>
      <c r="AP51" s="324">
        <v>332350</v>
      </c>
      <c r="AQ51" s="325">
        <v>4.9000000000000004</v>
      </c>
      <c r="AR51" s="326">
        <v>-11.8</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140815</v>
      </c>
      <c r="AN52" s="330">
        <v>43963</v>
      </c>
      <c r="AO52" s="331">
        <v>-57.1</v>
      </c>
      <c r="AP52" s="332">
        <v>200453</v>
      </c>
      <c r="AQ52" s="333">
        <v>0.7</v>
      </c>
      <c r="AR52" s="334">
        <v>-57.8</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534136</v>
      </c>
      <c r="AN53" s="322">
        <v>168923</v>
      </c>
      <c r="AO53" s="323">
        <v>-45.9</v>
      </c>
      <c r="AP53" s="324">
        <v>362690</v>
      </c>
      <c r="AQ53" s="325">
        <v>9.1</v>
      </c>
      <c r="AR53" s="326">
        <v>-55</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207356</v>
      </c>
      <c r="AN54" s="330">
        <v>65577</v>
      </c>
      <c r="AO54" s="331">
        <v>49.2</v>
      </c>
      <c r="AP54" s="332">
        <v>172580</v>
      </c>
      <c r="AQ54" s="333">
        <v>-13.9</v>
      </c>
      <c r="AR54" s="334">
        <v>63.1</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708360</v>
      </c>
      <c r="AN55" s="322">
        <v>230136</v>
      </c>
      <c r="AO55" s="323">
        <v>36.200000000000003</v>
      </c>
      <c r="AP55" s="324">
        <v>296093</v>
      </c>
      <c r="AQ55" s="325">
        <v>-18.399999999999999</v>
      </c>
      <c r="AR55" s="326">
        <v>54.6</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248429</v>
      </c>
      <c r="AN56" s="330">
        <v>80711</v>
      </c>
      <c r="AO56" s="331">
        <v>23.1</v>
      </c>
      <c r="AP56" s="332">
        <v>140545</v>
      </c>
      <c r="AQ56" s="333">
        <v>-18.600000000000001</v>
      </c>
      <c r="AR56" s="334">
        <v>41.7</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745077</v>
      </c>
      <c r="AN57" s="322">
        <v>245576</v>
      </c>
      <c r="AO57" s="323">
        <v>6.7</v>
      </c>
      <c r="AP57" s="324">
        <v>308655</v>
      </c>
      <c r="AQ57" s="325">
        <v>4.2</v>
      </c>
      <c r="AR57" s="326">
        <v>2.5</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403591</v>
      </c>
      <c r="AN58" s="330">
        <v>133023</v>
      </c>
      <c r="AO58" s="331">
        <v>64.8</v>
      </c>
      <c r="AP58" s="332">
        <v>169887</v>
      </c>
      <c r="AQ58" s="333">
        <v>20.9</v>
      </c>
      <c r="AR58" s="334">
        <v>43.9</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945451</v>
      </c>
      <c r="AN59" s="322">
        <v>317053</v>
      </c>
      <c r="AO59" s="323">
        <v>29.1</v>
      </c>
      <c r="AP59" s="324">
        <v>325476</v>
      </c>
      <c r="AQ59" s="325">
        <v>5.4</v>
      </c>
      <c r="AR59" s="326">
        <v>23.7</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567916</v>
      </c>
      <c r="AN60" s="330">
        <v>190448</v>
      </c>
      <c r="AO60" s="331">
        <v>43.2</v>
      </c>
      <c r="AP60" s="332">
        <v>190204</v>
      </c>
      <c r="AQ60" s="333">
        <v>12</v>
      </c>
      <c r="AR60" s="334">
        <v>31.2</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786763</v>
      </c>
      <c r="AN61" s="337">
        <v>254828</v>
      </c>
      <c r="AO61" s="338">
        <v>3.8</v>
      </c>
      <c r="AP61" s="339">
        <v>325053</v>
      </c>
      <c r="AQ61" s="340">
        <v>1</v>
      </c>
      <c r="AR61" s="326">
        <v>2.8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313621</v>
      </c>
      <c r="AN62" s="330">
        <v>102744</v>
      </c>
      <c r="AO62" s="331">
        <v>24.6</v>
      </c>
      <c r="AP62" s="332">
        <v>174734</v>
      </c>
      <c r="AQ62" s="333">
        <v>0.2</v>
      </c>
      <c r="AR62" s="334">
        <v>24.4</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X0GWqYFt0Rrr1h+oWCEyh0ZQmHZ/4GlnubvLTFcyGBnhN5jGoruUzmYJ8VPvARRB0tu6kC6HQeuyUUpL8HEX5w==" saltValue="lLZF+EMntYtoI2EP6SFGE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 right="0" top="0.19685039370078741" bottom="0" header="0" footer="0"/>
  <pageSetup paperSize="8" scale="8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3" zoomScaleNormal="100" zoomScaleSheetLayoutView="55" workbookViewId="0">
      <selection activeCell="H60" sqref="H60"/>
    </sheetView>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OmJce7koUyHPDjS8cdGp26WYblo5VF1QFkKRvBznp3whFnSK1MlpU+7DjmNUOL7SuuM13b9c2Jl1+H/6l1Vb9Q==" saltValue="7s1neGxsLyFlUGb3GdJVwA==" spinCount="100000" sheet="1" objects="1" scenarios="1"/>
  <dataConsolidate/>
  <phoneticPr fontId="2"/>
  <printOptions horizontalCentered="1"/>
  <pageMargins left="0" right="0" top="0.19685039370078741" bottom="0" header="0" footer="0"/>
  <pageSetup paperSize="8" scale="57"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6" zoomScaleNormal="100" zoomScaleSheetLayoutView="55" workbookViewId="0">
      <selection activeCell="H60" sqref="H60"/>
    </sheetView>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SQhqlbVT+G3hwVtfAzXtCRBJWEMOJfPbXwlMAptmpIi3fzLmZ/zk9bNbYzHVqJUM5jtL1+tLK0mWIakR9Kx60g==" saltValue="MS0/rw9f+Nnd9P7/NbSN5A==" spinCount="100000" sheet="1" objects="1" scenarios="1"/>
  <dataConsolidate/>
  <phoneticPr fontId="2"/>
  <printOptions horizontalCentered="1"/>
  <pageMargins left="0" right="0" top="0.19685039370078741" bottom="0" header="0" footer="0"/>
  <pageSetup paperSize="8" scale="57"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0" zoomScaleSheetLayoutView="100" workbookViewId="0">
      <selection activeCell="H60" sqref="H60"/>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39" t="s">
        <v>3</v>
      </c>
      <c r="D47" s="1139"/>
      <c r="E47" s="1140"/>
      <c r="F47" s="11">
        <v>27.27</v>
      </c>
      <c r="G47" s="12">
        <v>24.95</v>
      </c>
      <c r="H47" s="12">
        <v>24.95</v>
      </c>
      <c r="I47" s="12">
        <v>25.02</v>
      </c>
      <c r="J47" s="13">
        <v>23.31</v>
      </c>
    </row>
    <row r="48" spans="2:10" ht="57.75" customHeight="1" x14ac:dyDescent="0.2">
      <c r="B48" s="14"/>
      <c r="C48" s="1141" t="s">
        <v>4</v>
      </c>
      <c r="D48" s="1141"/>
      <c r="E48" s="1142"/>
      <c r="F48" s="15">
        <v>2.57</v>
      </c>
      <c r="G48" s="16">
        <v>2.5099999999999998</v>
      </c>
      <c r="H48" s="16">
        <v>3.27</v>
      </c>
      <c r="I48" s="16">
        <v>4.01</v>
      </c>
      <c r="J48" s="17">
        <v>2.4</v>
      </c>
    </row>
    <row r="49" spans="2:10" ht="57.75" customHeight="1" thickBot="1" x14ac:dyDescent="0.25">
      <c r="B49" s="18"/>
      <c r="C49" s="1143" t="s">
        <v>5</v>
      </c>
      <c r="D49" s="1143"/>
      <c r="E49" s="1144"/>
      <c r="F49" s="19">
        <v>1.06</v>
      </c>
      <c r="G49" s="20">
        <v>0.26</v>
      </c>
      <c r="H49" s="20">
        <v>0.86</v>
      </c>
      <c r="I49" s="20">
        <v>0.84</v>
      </c>
      <c r="J49" s="21" t="s">
        <v>529</v>
      </c>
    </row>
    <row r="50" spans="2:10" ht="13.2" x14ac:dyDescent="0.2"/>
  </sheetData>
  <sheetProtection algorithmName="SHA-512" hashValue="vMvXCqSW1xrE7Ktqs+EogJcxcuOC4HRYJsrEIEQMVK8dZkMubAkbitUMSBEFAdMIJfKVpHxA6AJ4tjEVEmWGhw==" saltValue="Ue4fWw/WEpdsds7h8brID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2"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島根県小野　祥寛</cp:lastModifiedBy>
  <cp:lastPrinted>2026-03-12T23:55:19Z</cp:lastPrinted>
  <dcterms:created xsi:type="dcterms:W3CDTF">2026-02-26T10:05:40Z</dcterms:created>
  <dcterms:modified xsi:type="dcterms:W3CDTF">2026-03-12T23:55:23Z</dcterms:modified>
  <cp:category/>
</cp:coreProperties>
</file>