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地域振興部\市町村課\03財政グループ\財政グループ共通\01_財政一般\09_財政状況資料集（財政一覧表、比較分析表）\R7（R6決算）\01_3月公表分\03_市町村→県0311\08_雲南市0311\"/>
    </mc:Choice>
  </mc:AlternateContent>
  <xr:revisionPtr revIDLastSave="0" documentId="13_ncr:1_{237A39B5-1362-42A2-B729-63BD473A2109}" xr6:coauthVersionLast="47" xr6:coauthVersionMax="47" xr10:uidLastSave="{00000000-0000-0000-0000-000000000000}"/>
  <bookViews>
    <workbookView xWindow="-28920" yWindow="-120" windowWidth="29040" windowHeight="16440" firstSheet="9"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7" i="10" l="1"/>
  <c r="AO36" i="10"/>
  <c r="AO35" i="10"/>
  <c r="AO34"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BE37" i="10"/>
  <c r="U37" i="10"/>
  <c r="C37" i="10"/>
  <c r="BE36" i="10"/>
  <c r="U36" i="10"/>
  <c r="C36" i="10"/>
  <c r="BE35" i="10"/>
  <c r="C35" i="10"/>
  <c r="BE34" i="10"/>
  <c r="U34" i="10"/>
  <c r="U35" i="10" s="1"/>
  <c r="C34" i="10"/>
  <c r="AM34" i="10" l="1"/>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CO34" i="10" l="1"/>
  <c r="CO35" i="10" s="1"/>
  <c r="CO36" i="10" s="1"/>
  <c r="CO37" i="10" s="1"/>
</calcChain>
</file>

<file path=xl/sharedStrings.xml><?xml version="1.0" encoding="utf-8"?>
<sst xmlns="http://schemas.openxmlformats.org/spreadsheetml/2006/main" count="1067" uniqueCount="564">
  <si>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</si>
  <si>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</si>
  <si>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</si>
  <si>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</si>
  <si>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</si>
  <si>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</si>
  <si>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</si>
  <si>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</si>
  <si>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</si>
  <si>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</si>
  <si>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</si>
  <si>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</si>
  <si>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</si>
  <si>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</si>
  <si>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</si>
  <si>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</si>
  <si>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</si>
  <si>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</si>
  <si>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</si>
  <si>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</si>
  <si>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</si>
  <si>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</si>
  <si>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</si>
  <si>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</si>
  <si>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</si>
  <si>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</si>
  <si>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</si>
  <si>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</si>
  <si>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</si>
  <si>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</si>
  <si>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</si>
  <si>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</si>
  <si>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</si>
  <si>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</si>
  <si>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</si>
  <si>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</si>
  <si>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</si>
  <si>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</si>
  <si>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</si>
  <si>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</si>
  <si>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</si>
  <si>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</si>
  <si>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</si>
  <si>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</si>
  <si>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</si>
  <si>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</si>
  <si>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</si>
  <si>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</si>
  <si>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</si>
  <si>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</si>
  <si>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</si>
  <si>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</si>
  <si>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</si>
  <si>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</si>
  <si>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</si>
  <si>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</si>
  <si>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</si>
  <si>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</si>
  <si>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</si>
  <si>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</si>
  <si>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</si>
  <si>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</si>
  <si>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</si>
  <si>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</si>
  <si>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</si>
  <si>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</si>
  <si>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</si>
  <si>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</si>
  <si>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</si>
  <si>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</si>
  <si>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</si>
  <si>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</si>
  <si>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</si>
  <si>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</si>
  <si>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</si>
  <si>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</si>
  <si>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</si>
  <si>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</si>
  <si>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</si>
  <si>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</si>
  <si>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</si>
  <si>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</si>
  <si>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</si>
  <si>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</si>
  <si>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</si>
  <si>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</si>
  <si>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</si>
  <si>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</si>
  <si>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</si>
  <si>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</si>
  <si>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</si>
  <si>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</si>
  <si>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</si>
  <si>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</si>
  <si>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雲南市</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</si>
  <si>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</si>
  <si>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</si>
  <si>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</si>
  <si>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</si>
  <si>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</si>
  <si>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</si>
  <si>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</si>
  <si>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</si>
  <si>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</si>
  <si>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</si>
  <si>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</si>
  <si>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</si>
  <si>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</si>
  <si>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</si>
  <si>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</si>
  <si>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</si>
  <si>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</si>
  <si>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</si>
  <si>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</si>
  <si>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</si>
  <si>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</si>
  <si>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</si>
  <si>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</si>
  <si>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</si>
  <si>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</si>
  <si>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</si>
  <si>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</si>
  <si>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</si>
  <si>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</si>
  <si>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</si>
  <si>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</si>
  <si>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</si>
  <si>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</si>
  <si>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</si>
  <si>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</si>
  <si>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</si>
  <si>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</si>
  <si>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</si>
  <si>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</si>
  <si>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</si>
  <si>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</si>
  <si>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</si>
  <si>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</si>
  <si>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</si>
  <si>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</si>
  <si>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</si>
  <si>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</si>
  <si>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</si>
  <si>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</si>
  <si>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</si>
  <si>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</si>
  <si>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</si>
  <si>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</si>
  <si>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</si>
  <si>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</si>
  <si>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</si>
  <si>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</si>
  <si>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</si>
  <si>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</si>
  <si>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</si>
  <si>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</si>
  <si>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</si>
  <si>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</si>
  <si>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</si>
  <si>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</si>
  <si>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</si>
  <si>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</si>
  <si>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</si>
  <si>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</si>
  <si>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</si>
  <si>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</si>
  <si>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</si>
  <si>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</si>
  <si>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</si>
  <si>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</si>
  <si>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</si>
  <si>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</si>
  <si>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</si>
  <si>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</si>
  <si>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</si>
  <si>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</si>
  <si>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</si>
  <si>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</si>
  <si>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</si>
  <si>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</si>
  <si>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</si>
  <si>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</si>
  <si>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</si>
  <si>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</si>
  <si>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</si>
  <si>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</si>
  <si>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</si>
  <si>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</si>
  <si>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</si>
  <si>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</si>
  <si>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</si>
  <si>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</si>
  <si>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</si>
  <si>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</si>
  <si>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</si>
  <si>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</si>
  <si>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</si>
  <si>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</si>
  <si>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</si>
  <si>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</si>
  <si>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</si>
  <si>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</si>
  <si>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</si>
  <si>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島根県雲南市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</si>
  <si>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</si>
  <si>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</si>
  <si>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</si>
  <si>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</si>
  <si>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</si>
  <si>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</si>
  <si>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</si>
  <si>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</si>
  <si>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</si>
  <si>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</si>
  <si>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</si>
  <si>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</si>
  <si>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</si>
  <si>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</si>
  <si>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</si>
  <si>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</si>
  <si>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</si>
  <si>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</si>
  <si>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</si>
  <si>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</si>
  <si>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</si>
  <si>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</si>
  <si>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</si>
  <si>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</si>
  <si>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</si>
  <si>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</si>
  <si>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</si>
  <si>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</si>
  <si>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</si>
  <si>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</si>
  <si>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</si>
  <si>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</si>
  <si>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</si>
  <si>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</si>
  <si>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</si>
  <si>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</si>
  <si>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</si>
  <si>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</si>
  <si>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</si>
  <si>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</si>
  <si>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</si>
  <si>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</si>
  <si>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</si>
  <si>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</si>
  <si>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</si>
  <si>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</si>
  <si>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</si>
  <si>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</si>
  <si>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</si>
  <si>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</si>
  <si>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</si>
  <si>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</si>
  <si>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</si>
  <si>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</si>
  <si>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</si>
  <si>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</si>
  <si>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</si>
  <si>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</si>
  <si>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</si>
  <si>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</si>
  <si>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</si>
  <si>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</si>
  <si>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</si>
  <si>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</si>
  <si>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</si>
  <si>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</si>
  <si>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</si>
  <si>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</si>
  <si>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</si>
  <si>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</si>
  <si>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</si>
  <si>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</si>
  <si>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</si>
  <si>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</si>
  <si>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</si>
  <si>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</si>
  <si>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</si>
  <si>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</si>
  <si>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</si>
  <si>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</si>
  <si>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</si>
  <si>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</si>
  <si>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</si>
  <si>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</si>
  <si>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</si>
  <si>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</si>
  <si>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</si>
  <si>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</si>
  <si>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</si>
  <si>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</si>
  <si>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</si>
  <si>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</si>
  <si>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</si>
  <si>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</si>
  <si>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</si>
  <si>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</si>
  <si>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</si>
  <si>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</si>
  <si>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</si>
  <si>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</si>
  <si>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</si>
  <si>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</si>
  <si>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</si>
  <si>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</si>
  <si>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</si>
  <si>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</si>
  <si>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</si>
  <si>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</si>
  <si>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</si>
  <si>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</si>
  <si>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</si>
  <si>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</si>
  <si>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</si>
  <si>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</si>
  <si>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</si>
  <si>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</si>
  <si>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</si>
  <si>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</si>
  <si>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</si>
  <si>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</si>
  <si>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</si>
  <si>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</si>
  <si>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</si>
  <si>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</si>
  <si>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</si>
  <si>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</si>
  <si>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</si>
  <si>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</si>
  <si>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</si>
  <si>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</si>
  <si>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</si>
  <si>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</si>
  <si>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</si>
  <si>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</si>
  <si>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</si>
  <si>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</si>
  <si>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</si>
  <si>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</si>
  <si>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</si>
  <si>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</si>
  <si>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</si>
  <si>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</si>
  <si>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</si>
  <si>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</si>
  <si>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</si>
  <si>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</si>
  <si>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</si>
  <si>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</si>
  <si>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</si>
  <si>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</si>
  <si>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島根県雲南市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</si>
  <si>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</si>
  <si>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</si>
  <si>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</si>
  <si>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</si>
  <si>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</si>
  <si>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</si>
  <si>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</si>
  <si>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</si>
  <si>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</si>
  <si>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</si>
  <si>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</si>
  <si>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</si>
  <si>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</si>
  <si>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</si>
  <si>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</si>
  <si>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</si>
  <si>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</si>
  <si>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</si>
  <si>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</si>
  <si>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</si>
  <si>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農業労働災害共済事業特別会計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</si>
  <si>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</si>
  <si>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</si>
  <si>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</si>
  <si>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</si>
  <si>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</si>
  <si>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</si>
  <si>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</si>
  <si>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</si>
  <si>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</si>
  <si>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</si>
  <si>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</si>
  <si>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</si>
  <si>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</si>
  <si>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</si>
  <si>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</si>
  <si>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水道事業会計</t>
    <phoneticPr fontId="5"/>
  </si>
  <si>
    <t>法適用企業</t>
    <phoneticPr fontId="5"/>
  </si>
  <si>
    <t>工業用水道事業会計</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</si>
  <si>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</si>
  <si>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</si>
  <si>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</si>
  <si>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</si>
  <si>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</si>
  <si>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</si>
  <si>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</si>
  <si>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</si>
  <si>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</si>
  <si>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</si>
  <si>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</si>
  <si>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</si>
  <si>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</si>
  <si>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</si>
  <si>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</si>
  <si>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</si>
  <si>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</si>
  <si>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</si>
  <si>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</si>
  <si>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</si>
  <si>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</si>
  <si>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</si>
  <si>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</si>
  <si>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</si>
  <si>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</si>
  <si>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</si>
  <si>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</si>
  <si>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</si>
  <si>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</si>
  <si>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</si>
  <si>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</si>
  <si>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</si>
  <si>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</si>
  <si>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</si>
  <si>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</si>
  <si>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</si>
  <si>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</si>
  <si>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</si>
  <si>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</si>
  <si>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</si>
  <si>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</si>
  <si>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</si>
  <si>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</si>
  <si>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</si>
  <si>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</si>
  <si>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</si>
  <si>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</si>
  <si>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</si>
  <si>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</si>
  <si>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</si>
  <si>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</si>
  <si>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</si>
  <si>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</si>
  <si>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</si>
  <si>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</si>
  <si>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</si>
  <si>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</si>
  <si>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</si>
  <si>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</si>
  <si>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</si>
  <si>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</si>
  <si>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</si>
  <si>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</si>
  <si>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</si>
  <si>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</si>
  <si>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</si>
  <si>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</si>
  <si>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</si>
  <si>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</si>
  <si>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</si>
  <si>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</si>
  <si>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</si>
  <si>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</si>
  <si>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</si>
  <si>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</si>
  <si>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</si>
  <si>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</si>
  <si>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</si>
  <si>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</si>
  <si>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</si>
  <si>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</si>
  <si>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</si>
  <si>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</si>
  <si>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</si>
  <si>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</si>
  <si>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</si>
  <si>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</si>
  <si>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</si>
  <si>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</si>
  <si>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</si>
  <si>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</si>
  <si>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</si>
  <si>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</si>
  <si>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</si>
  <si>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</si>
  <si>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</si>
  <si>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</si>
  <si>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</si>
  <si>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</si>
  <si>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</si>
  <si>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</si>
  <si>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</si>
  <si>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</si>
  <si>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</si>
  <si>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</si>
  <si>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</si>
  <si>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</si>
  <si>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</si>
  <si>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</si>
  <si>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</si>
  <si>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</si>
  <si>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</si>
  <si>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</si>
  <si>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</si>
  <si>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</si>
  <si>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</si>
  <si>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</si>
  <si>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</si>
  <si>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</si>
  <si>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</si>
  <si>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</si>
  <si>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</si>
  <si>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</si>
  <si>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</si>
  <si>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</si>
  <si>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</si>
  <si>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</si>
  <si>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</si>
  <si>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</si>
  <si>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</si>
  <si>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</si>
  <si>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</si>
  <si>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</si>
  <si>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</si>
  <si>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</si>
  <si>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</si>
  <si>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</si>
  <si>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病院事業会計</t>
  </si>
  <si>
    <t>水道事業会計</t>
  </si>
  <si>
    <t>一般会計</t>
  </si>
  <si>
    <t>下水道事業会計</t>
  </si>
  <si>
    <t>国民健康保険事業特別会計</t>
  </si>
  <si>
    <t>工業用水道事業会計</t>
  </si>
  <si>
    <t>後期高齢者医療事業特別会計</t>
  </si>
  <si>
    <t>農業労働災害共済事業特別会計</t>
  </si>
  <si>
    <t>その他会計（赤字）</t>
  </si>
  <si>
    <t>その他会計（黒字）</t>
  </si>
  <si>
    <t>R02</t>
    <phoneticPr fontId="5"/>
  </si>
  <si>
    <t>R03</t>
    <phoneticPr fontId="5"/>
  </si>
  <si>
    <t>R04</t>
    <phoneticPr fontId="5"/>
  </si>
  <si>
    <t>R05</t>
    <phoneticPr fontId="5"/>
  </si>
  <si>
    <t>R06</t>
    <phoneticPr fontId="5"/>
  </si>
  <si>
    <t>㈱キラキラ雲南</t>
  </si>
  <si>
    <t>㈱雲南都市開発</t>
  </si>
  <si>
    <t>鉄の歴史村地域振興事業団</t>
  </si>
  <si>
    <t>雲南市土地開発公社</t>
  </si>
  <si>
    <t>〇</t>
  </si>
  <si>
    <t>雲南市・飯南町事務組合（普）</t>
  </si>
  <si>
    <t>島根県市町村総合事務組合（普）</t>
  </si>
  <si>
    <t>雲南広域連合（普）</t>
  </si>
  <si>
    <t>雲南広域連合（介護）</t>
  </si>
  <si>
    <t>雲南広域連合（公共下水）</t>
  </si>
  <si>
    <t>島根県後期高齢者医療広域連合（普）</t>
  </si>
  <si>
    <t>島根県後期高齢者医療広域連合（後期高齢）</t>
  </si>
  <si>
    <t>-</t>
    <phoneticPr fontId="2"/>
  </si>
  <si>
    <t>地域振興基金</t>
  </si>
  <si>
    <t>政策選択基金</t>
  </si>
  <si>
    <t>大規模事業等基金</t>
  </si>
  <si>
    <t>地域福祉基金</t>
  </si>
  <si>
    <t>木次さくらのまちづくり基金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</si>
</sst>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157F-4B13-90EF-46B7A3BACEE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122089</c:v>
                </c:pt>
                <c:pt idx="1">
                  <c:v>91465</c:v>
                </c:pt>
                <c:pt idx="2">
                  <c:v>84494</c:v>
                </c:pt>
                <c:pt idx="3">
                  <c:v>78349</c:v>
                </c:pt>
                <c:pt idx="4">
                  <c:v>75421</c:v>
                </c:pt>
              </c:numCache>
            </c:numRef>
          </c:val>
          <c:smooth val="0"/>
          <c:extLst>
            <c:ext xmlns:c16="http://schemas.microsoft.com/office/drawing/2014/chart" uri="{C3380CC4-5D6E-409C-BE32-E72D297353CC}">
              <c16:uniqueId val="{00000001-157F-4B13-90EF-46B7A3BACEE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2.08</c:v>
                </c:pt>
                <c:pt idx="1">
                  <c:v>2.59</c:v>
                </c:pt>
                <c:pt idx="2">
                  <c:v>3.66</c:v>
                </c:pt>
                <c:pt idx="3">
                  <c:v>2.58</c:v>
                </c:pt>
                <c:pt idx="4">
                  <c:v>2.29</c:v>
                </c:pt>
              </c:numCache>
            </c:numRef>
          </c:val>
          <c:extLst>
            <c:ext xmlns:c16="http://schemas.microsoft.com/office/drawing/2014/chart" uri="{C3380CC4-5D6E-409C-BE32-E72D297353CC}">
              <c16:uniqueId val="{00000000-E36A-4415-8657-5838DEA0C97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8.35</c:v>
                </c:pt>
                <c:pt idx="1">
                  <c:v>8.2100000000000009</c:v>
                </c:pt>
                <c:pt idx="2">
                  <c:v>8.5299999999999994</c:v>
                </c:pt>
                <c:pt idx="3">
                  <c:v>8.41</c:v>
                </c:pt>
                <c:pt idx="4">
                  <c:v>6.85</c:v>
                </c:pt>
              </c:numCache>
            </c:numRef>
          </c:val>
          <c:extLst>
            <c:ext xmlns:c16="http://schemas.microsoft.com/office/drawing/2014/chart" uri="{C3380CC4-5D6E-409C-BE32-E72D297353CC}">
              <c16:uniqueId val="{00000001-E36A-4415-8657-5838DEA0C97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0.12</c:v>
                </c:pt>
                <c:pt idx="1">
                  <c:v>0.54</c:v>
                </c:pt>
                <c:pt idx="2">
                  <c:v>4.0599999999999996</c:v>
                </c:pt>
                <c:pt idx="3">
                  <c:v>1.47</c:v>
                </c:pt>
                <c:pt idx="4">
                  <c:v>1.08</c:v>
                </c:pt>
              </c:numCache>
            </c:numRef>
          </c:val>
          <c:smooth val="0"/>
          <c:extLst>
            <c:ext xmlns:c16="http://schemas.microsoft.com/office/drawing/2014/chart" uri="{C3380CC4-5D6E-409C-BE32-E72D297353CC}">
              <c16:uniqueId val="{00000002-E36A-4415-8657-5838DEA0C97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0.01</c:v>
                </c:pt>
                <c:pt idx="4">
                  <c:v>#N/A</c:v>
                </c:pt>
                <c:pt idx="5">
                  <c:v>0.01</c:v>
                </c:pt>
                <c:pt idx="6">
                  <c:v>#N/A</c:v>
                </c:pt>
                <c:pt idx="7">
                  <c:v>0.57999999999999996</c:v>
                </c:pt>
                <c:pt idx="8">
                  <c:v>0</c:v>
                </c:pt>
                <c:pt idx="9">
                  <c:v>0</c:v>
                </c:pt>
              </c:numCache>
            </c:numRef>
          </c:val>
          <c:extLst>
            <c:ext xmlns:c16="http://schemas.microsoft.com/office/drawing/2014/chart" uri="{C3380CC4-5D6E-409C-BE32-E72D297353CC}">
              <c16:uniqueId val="{00000000-4F8C-449C-9301-CCBA0312C6A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F8C-449C-9301-CCBA0312C6AF}"/>
            </c:ext>
          </c:extLst>
        </c:ser>
        <c:ser>
          <c:idx val="2"/>
          <c:order val="2"/>
          <c:tx>
            <c:strRef>
              <c:f>データシート!$A$29</c:f>
              <c:strCache>
                <c:ptCount val="1"/>
                <c:pt idx="0">
                  <c:v>農業労働災害共済事業特別会計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4F8C-449C-9301-CCBA0312C6AF}"/>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0.04</c:v>
                </c:pt>
                <c:pt idx="2">
                  <c:v>#N/A</c:v>
                </c:pt>
                <c:pt idx="3">
                  <c:v>0.05</c:v>
                </c:pt>
                <c:pt idx="4">
                  <c:v>#N/A</c:v>
                </c:pt>
                <c:pt idx="5">
                  <c:v>0.06</c:v>
                </c:pt>
                <c:pt idx="6">
                  <c:v>#N/A</c:v>
                </c:pt>
                <c:pt idx="7">
                  <c:v>0.06</c:v>
                </c:pt>
                <c:pt idx="8">
                  <c:v>#N/A</c:v>
                </c:pt>
                <c:pt idx="9">
                  <c:v>7.0000000000000007E-2</c:v>
                </c:pt>
              </c:numCache>
            </c:numRef>
          </c:val>
          <c:extLst>
            <c:ext xmlns:c16="http://schemas.microsoft.com/office/drawing/2014/chart" uri="{C3380CC4-5D6E-409C-BE32-E72D297353CC}">
              <c16:uniqueId val="{00000003-4F8C-449C-9301-CCBA0312C6AF}"/>
            </c:ext>
          </c:extLst>
        </c:ser>
        <c:ser>
          <c:idx val="4"/>
          <c:order val="4"/>
          <c:tx>
            <c:strRef>
              <c:f>データシート!$A$31</c:f>
              <c:strCache>
                <c:ptCount val="1"/>
                <c:pt idx="0">
                  <c:v>工業用水道事業会計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0.74</c:v>
                </c:pt>
                <c:pt idx="2">
                  <c:v>#N/A</c:v>
                </c:pt>
                <c:pt idx="3">
                  <c:v>0.7</c:v>
                </c:pt>
                <c:pt idx="4">
                  <c:v>#N/A</c:v>
                </c:pt>
                <c:pt idx="5">
                  <c:v>0.51</c:v>
                </c:pt>
                <c:pt idx="6">
                  <c:v>#N/A</c:v>
                </c:pt>
                <c:pt idx="7">
                  <c:v>0.99</c:v>
                </c:pt>
                <c:pt idx="8">
                  <c:v>#N/A</c:v>
                </c:pt>
                <c:pt idx="9">
                  <c:v>0.11</c:v>
                </c:pt>
              </c:numCache>
            </c:numRef>
          </c:val>
          <c:extLst>
            <c:ext xmlns:c16="http://schemas.microsoft.com/office/drawing/2014/chart" uri="{C3380CC4-5D6E-409C-BE32-E72D297353CC}">
              <c16:uniqueId val="{00000004-4F8C-449C-9301-CCBA0312C6AF}"/>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7.0000000000000007E-2</c:v>
                </c:pt>
                <c:pt idx="2">
                  <c:v>#N/A</c:v>
                </c:pt>
                <c:pt idx="3">
                  <c:v>7.0000000000000007E-2</c:v>
                </c:pt>
                <c:pt idx="4">
                  <c:v>#N/A</c:v>
                </c:pt>
                <c:pt idx="5">
                  <c:v>0.06</c:v>
                </c:pt>
                <c:pt idx="6">
                  <c:v>#N/A</c:v>
                </c:pt>
                <c:pt idx="7">
                  <c:v>0.06</c:v>
                </c:pt>
                <c:pt idx="8">
                  <c:v>#N/A</c:v>
                </c:pt>
                <c:pt idx="9">
                  <c:v>0.11</c:v>
                </c:pt>
              </c:numCache>
            </c:numRef>
          </c:val>
          <c:extLst>
            <c:ext xmlns:c16="http://schemas.microsoft.com/office/drawing/2014/chart" uri="{C3380CC4-5D6E-409C-BE32-E72D297353CC}">
              <c16:uniqueId val="{00000005-4F8C-449C-9301-CCBA0312C6AF}"/>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0.47</c:v>
                </c:pt>
                <c:pt idx="2">
                  <c:v>#N/A</c:v>
                </c:pt>
                <c:pt idx="3">
                  <c:v>0.78</c:v>
                </c:pt>
                <c:pt idx="4">
                  <c:v>#N/A</c:v>
                </c:pt>
                <c:pt idx="5">
                  <c:v>1.0900000000000001</c:v>
                </c:pt>
                <c:pt idx="6">
                  <c:v>#N/A</c:v>
                </c:pt>
                <c:pt idx="7">
                  <c:v>1.41</c:v>
                </c:pt>
                <c:pt idx="8">
                  <c:v>#N/A</c:v>
                </c:pt>
                <c:pt idx="9">
                  <c:v>2.0299999999999998</c:v>
                </c:pt>
              </c:numCache>
            </c:numRef>
          </c:val>
          <c:extLst>
            <c:ext xmlns:c16="http://schemas.microsoft.com/office/drawing/2014/chart" uri="{C3380CC4-5D6E-409C-BE32-E72D297353CC}">
              <c16:uniqueId val="{00000006-4F8C-449C-9301-CCBA0312C6A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2.08</c:v>
                </c:pt>
                <c:pt idx="2">
                  <c:v>#N/A</c:v>
                </c:pt>
                <c:pt idx="3">
                  <c:v>2.59</c:v>
                </c:pt>
                <c:pt idx="4">
                  <c:v>#N/A</c:v>
                </c:pt>
                <c:pt idx="5">
                  <c:v>3.66</c:v>
                </c:pt>
                <c:pt idx="6">
                  <c:v>#N/A</c:v>
                </c:pt>
                <c:pt idx="7">
                  <c:v>2.57</c:v>
                </c:pt>
                <c:pt idx="8">
                  <c:v>#N/A</c:v>
                </c:pt>
                <c:pt idx="9">
                  <c:v>2.2799999999999998</c:v>
                </c:pt>
              </c:numCache>
            </c:numRef>
          </c:val>
          <c:extLst>
            <c:ext xmlns:c16="http://schemas.microsoft.com/office/drawing/2014/chart" uri="{C3380CC4-5D6E-409C-BE32-E72D297353CC}">
              <c16:uniqueId val="{00000007-4F8C-449C-9301-CCBA0312C6AF}"/>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10.97</c:v>
                </c:pt>
                <c:pt idx="2">
                  <c:v>#N/A</c:v>
                </c:pt>
                <c:pt idx="3">
                  <c:v>11.12</c:v>
                </c:pt>
                <c:pt idx="4">
                  <c:v>#N/A</c:v>
                </c:pt>
                <c:pt idx="5">
                  <c:v>11.86</c:v>
                </c:pt>
                <c:pt idx="6">
                  <c:v>#N/A</c:v>
                </c:pt>
                <c:pt idx="7">
                  <c:v>9.0299999999999994</c:v>
                </c:pt>
                <c:pt idx="8">
                  <c:v>#N/A</c:v>
                </c:pt>
                <c:pt idx="9">
                  <c:v>9.24</c:v>
                </c:pt>
              </c:numCache>
            </c:numRef>
          </c:val>
          <c:extLst>
            <c:ext xmlns:c16="http://schemas.microsoft.com/office/drawing/2014/chart" uri="{C3380CC4-5D6E-409C-BE32-E72D297353CC}">
              <c16:uniqueId val="{00000008-4F8C-449C-9301-CCBA0312C6AF}"/>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10.52</c:v>
                </c:pt>
                <c:pt idx="2">
                  <c:v>#N/A</c:v>
                </c:pt>
                <c:pt idx="3">
                  <c:v>14.77</c:v>
                </c:pt>
                <c:pt idx="4">
                  <c:v>#N/A</c:v>
                </c:pt>
                <c:pt idx="5">
                  <c:v>18.829999999999998</c:v>
                </c:pt>
                <c:pt idx="6">
                  <c:v>#N/A</c:v>
                </c:pt>
                <c:pt idx="7">
                  <c:v>16.07</c:v>
                </c:pt>
                <c:pt idx="8">
                  <c:v>#N/A</c:v>
                </c:pt>
                <c:pt idx="9">
                  <c:v>13.78</c:v>
                </c:pt>
              </c:numCache>
            </c:numRef>
          </c:val>
          <c:extLst>
            <c:ext xmlns:c16="http://schemas.microsoft.com/office/drawing/2014/chart" uri="{C3380CC4-5D6E-409C-BE32-E72D297353CC}">
              <c16:uniqueId val="{00000009-4F8C-449C-9301-CCBA0312C6A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4286</c:v>
                </c:pt>
                <c:pt idx="5">
                  <c:v>4100</c:v>
                </c:pt>
                <c:pt idx="8">
                  <c:v>3971</c:v>
                </c:pt>
                <c:pt idx="11">
                  <c:v>4218</c:v>
                </c:pt>
                <c:pt idx="14">
                  <c:v>4076</c:v>
                </c:pt>
              </c:numCache>
            </c:numRef>
          </c:val>
          <c:extLst>
            <c:ext xmlns:c16="http://schemas.microsoft.com/office/drawing/2014/chart" uri="{C3380CC4-5D6E-409C-BE32-E72D297353CC}">
              <c16:uniqueId val="{00000000-D16E-41E6-8A6D-8E95F54C814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16E-41E6-8A6D-8E95F54C814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c:v>
                </c:pt>
                <c:pt idx="3">
                  <c:v>1</c:v>
                </c:pt>
                <c:pt idx="6">
                  <c:v>0</c:v>
                </c:pt>
                <c:pt idx="9">
                  <c:v>0</c:v>
                </c:pt>
                <c:pt idx="12">
                  <c:v>0</c:v>
                </c:pt>
              </c:numCache>
            </c:numRef>
          </c:val>
          <c:extLst>
            <c:ext xmlns:c16="http://schemas.microsoft.com/office/drawing/2014/chart" uri="{C3380CC4-5D6E-409C-BE32-E72D297353CC}">
              <c16:uniqueId val="{00000002-D16E-41E6-8A6D-8E95F54C814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98</c:v>
                </c:pt>
                <c:pt idx="3">
                  <c:v>99</c:v>
                </c:pt>
                <c:pt idx="6">
                  <c:v>94</c:v>
                </c:pt>
                <c:pt idx="9">
                  <c:v>75</c:v>
                </c:pt>
                <c:pt idx="12">
                  <c:v>68</c:v>
                </c:pt>
              </c:numCache>
            </c:numRef>
          </c:val>
          <c:extLst>
            <c:ext xmlns:c16="http://schemas.microsoft.com/office/drawing/2014/chart" uri="{C3380CC4-5D6E-409C-BE32-E72D297353CC}">
              <c16:uniqueId val="{00000003-D16E-41E6-8A6D-8E95F54C814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1780</c:v>
                </c:pt>
                <c:pt idx="3">
                  <c:v>1701</c:v>
                </c:pt>
                <c:pt idx="6">
                  <c:v>1659</c:v>
                </c:pt>
                <c:pt idx="9">
                  <c:v>1667</c:v>
                </c:pt>
                <c:pt idx="12">
                  <c:v>1475</c:v>
                </c:pt>
              </c:numCache>
            </c:numRef>
          </c:val>
          <c:extLst>
            <c:ext xmlns:c16="http://schemas.microsoft.com/office/drawing/2014/chart" uri="{C3380CC4-5D6E-409C-BE32-E72D297353CC}">
              <c16:uniqueId val="{00000004-D16E-41E6-8A6D-8E95F54C814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16E-41E6-8A6D-8E95F54C814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16E-41E6-8A6D-8E95F54C814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3868</c:v>
                </c:pt>
                <c:pt idx="3">
                  <c:v>3719</c:v>
                </c:pt>
                <c:pt idx="6">
                  <c:v>3657</c:v>
                </c:pt>
                <c:pt idx="9">
                  <c:v>4027</c:v>
                </c:pt>
                <c:pt idx="12">
                  <c:v>3910</c:v>
                </c:pt>
              </c:numCache>
            </c:numRef>
          </c:val>
          <c:extLst>
            <c:ext xmlns:c16="http://schemas.microsoft.com/office/drawing/2014/chart" uri="{C3380CC4-5D6E-409C-BE32-E72D297353CC}">
              <c16:uniqueId val="{00000007-D16E-41E6-8A6D-8E95F54C814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1463</c:v>
                </c:pt>
                <c:pt idx="2">
                  <c:v>#N/A</c:v>
                </c:pt>
                <c:pt idx="3">
                  <c:v>#N/A</c:v>
                </c:pt>
                <c:pt idx="4">
                  <c:v>1420</c:v>
                </c:pt>
                <c:pt idx="5">
                  <c:v>#N/A</c:v>
                </c:pt>
                <c:pt idx="6">
                  <c:v>#N/A</c:v>
                </c:pt>
                <c:pt idx="7">
                  <c:v>1439</c:v>
                </c:pt>
                <c:pt idx="8">
                  <c:v>#N/A</c:v>
                </c:pt>
                <c:pt idx="9">
                  <c:v>#N/A</c:v>
                </c:pt>
                <c:pt idx="10">
                  <c:v>1551</c:v>
                </c:pt>
                <c:pt idx="11">
                  <c:v>#N/A</c:v>
                </c:pt>
                <c:pt idx="12">
                  <c:v>#N/A</c:v>
                </c:pt>
                <c:pt idx="13">
                  <c:v>1377</c:v>
                </c:pt>
                <c:pt idx="14">
                  <c:v>#N/A</c:v>
                </c:pt>
              </c:numCache>
            </c:numRef>
          </c:val>
          <c:smooth val="0"/>
          <c:extLst>
            <c:ext xmlns:c16="http://schemas.microsoft.com/office/drawing/2014/chart" uri="{C3380CC4-5D6E-409C-BE32-E72D297353CC}">
              <c16:uniqueId val="{00000008-D16E-41E6-8A6D-8E95F54C814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42841</c:v>
                </c:pt>
                <c:pt idx="5">
                  <c:v>41644</c:v>
                </c:pt>
                <c:pt idx="8">
                  <c:v>40265</c:v>
                </c:pt>
                <c:pt idx="11">
                  <c:v>38765</c:v>
                </c:pt>
                <c:pt idx="14">
                  <c:v>37329</c:v>
                </c:pt>
              </c:numCache>
            </c:numRef>
          </c:val>
          <c:extLst>
            <c:ext xmlns:c16="http://schemas.microsoft.com/office/drawing/2014/chart" uri="{C3380CC4-5D6E-409C-BE32-E72D297353CC}">
              <c16:uniqueId val="{00000000-E386-4A8D-8E13-600EE4B0B57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356</c:v>
                </c:pt>
                <c:pt idx="5">
                  <c:v>317</c:v>
                </c:pt>
                <c:pt idx="8">
                  <c:v>424</c:v>
                </c:pt>
                <c:pt idx="11">
                  <c:v>409</c:v>
                </c:pt>
                <c:pt idx="14">
                  <c:v>698</c:v>
                </c:pt>
              </c:numCache>
            </c:numRef>
          </c:val>
          <c:extLst>
            <c:ext xmlns:c16="http://schemas.microsoft.com/office/drawing/2014/chart" uri="{C3380CC4-5D6E-409C-BE32-E72D297353CC}">
              <c16:uniqueId val="{00000001-E386-4A8D-8E13-600EE4B0B57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7259</c:v>
                </c:pt>
                <c:pt idx="5">
                  <c:v>7813</c:v>
                </c:pt>
                <c:pt idx="8">
                  <c:v>7382</c:v>
                </c:pt>
                <c:pt idx="11">
                  <c:v>6776</c:v>
                </c:pt>
                <c:pt idx="14">
                  <c:v>5750</c:v>
                </c:pt>
              </c:numCache>
            </c:numRef>
          </c:val>
          <c:extLst>
            <c:ext xmlns:c16="http://schemas.microsoft.com/office/drawing/2014/chart" uri="{C3380CC4-5D6E-409C-BE32-E72D297353CC}">
              <c16:uniqueId val="{00000002-E386-4A8D-8E13-600EE4B0B57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386-4A8D-8E13-600EE4B0B57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386-4A8D-8E13-600EE4B0B57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6</c:v>
                </c:pt>
                <c:pt idx="3">
                  <c:v>5</c:v>
                </c:pt>
                <c:pt idx="6">
                  <c:v>4</c:v>
                </c:pt>
                <c:pt idx="9">
                  <c:v>3</c:v>
                </c:pt>
                <c:pt idx="12">
                  <c:v>3</c:v>
                </c:pt>
              </c:numCache>
            </c:numRef>
          </c:val>
          <c:extLst>
            <c:ext xmlns:c16="http://schemas.microsoft.com/office/drawing/2014/chart" uri="{C3380CC4-5D6E-409C-BE32-E72D297353CC}">
              <c16:uniqueId val="{00000005-E386-4A8D-8E13-600EE4B0B57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4414</c:v>
                </c:pt>
                <c:pt idx="3">
                  <c:v>4409</c:v>
                </c:pt>
                <c:pt idx="6">
                  <c:v>4286</c:v>
                </c:pt>
                <c:pt idx="9">
                  <c:v>4210</c:v>
                </c:pt>
                <c:pt idx="12">
                  <c:v>4162</c:v>
                </c:pt>
              </c:numCache>
            </c:numRef>
          </c:val>
          <c:extLst>
            <c:ext xmlns:c16="http://schemas.microsoft.com/office/drawing/2014/chart" uri="{C3380CC4-5D6E-409C-BE32-E72D297353CC}">
              <c16:uniqueId val="{00000006-E386-4A8D-8E13-600EE4B0B57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866</c:v>
                </c:pt>
                <c:pt idx="3">
                  <c:v>741</c:v>
                </c:pt>
                <c:pt idx="6">
                  <c:v>623</c:v>
                </c:pt>
                <c:pt idx="9">
                  <c:v>678</c:v>
                </c:pt>
                <c:pt idx="12">
                  <c:v>815</c:v>
                </c:pt>
              </c:numCache>
            </c:numRef>
          </c:val>
          <c:extLst>
            <c:ext xmlns:c16="http://schemas.microsoft.com/office/drawing/2014/chart" uri="{C3380CC4-5D6E-409C-BE32-E72D297353CC}">
              <c16:uniqueId val="{00000007-E386-4A8D-8E13-600EE4B0B57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21269</c:v>
                </c:pt>
                <c:pt idx="3">
                  <c:v>20312</c:v>
                </c:pt>
                <c:pt idx="6">
                  <c:v>18800</c:v>
                </c:pt>
                <c:pt idx="9">
                  <c:v>17297</c:v>
                </c:pt>
                <c:pt idx="12">
                  <c:v>16074</c:v>
                </c:pt>
              </c:numCache>
            </c:numRef>
          </c:val>
          <c:extLst>
            <c:ext xmlns:c16="http://schemas.microsoft.com/office/drawing/2014/chart" uri="{C3380CC4-5D6E-409C-BE32-E72D297353CC}">
              <c16:uniqueId val="{00000008-E386-4A8D-8E13-600EE4B0B57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386-4A8D-8E13-600EE4B0B57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37725</c:v>
                </c:pt>
                <c:pt idx="3">
                  <c:v>37522</c:v>
                </c:pt>
                <c:pt idx="6">
                  <c:v>36753</c:v>
                </c:pt>
                <c:pt idx="9">
                  <c:v>35703</c:v>
                </c:pt>
                <c:pt idx="12">
                  <c:v>34315</c:v>
                </c:pt>
              </c:numCache>
            </c:numRef>
          </c:val>
          <c:extLst>
            <c:ext xmlns:c16="http://schemas.microsoft.com/office/drawing/2014/chart" uri="{C3380CC4-5D6E-409C-BE32-E72D297353CC}">
              <c16:uniqueId val="{0000000A-E386-4A8D-8E13-600EE4B0B57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13823</c:v>
                </c:pt>
                <c:pt idx="2">
                  <c:v>#N/A</c:v>
                </c:pt>
                <c:pt idx="3">
                  <c:v>#N/A</c:v>
                </c:pt>
                <c:pt idx="4">
                  <c:v>13215</c:v>
                </c:pt>
                <c:pt idx="5">
                  <c:v>#N/A</c:v>
                </c:pt>
                <c:pt idx="6">
                  <c:v>#N/A</c:v>
                </c:pt>
                <c:pt idx="7">
                  <c:v>12395</c:v>
                </c:pt>
                <c:pt idx="8">
                  <c:v>#N/A</c:v>
                </c:pt>
                <c:pt idx="9">
                  <c:v>#N/A</c:v>
                </c:pt>
                <c:pt idx="10">
                  <c:v>11943</c:v>
                </c:pt>
                <c:pt idx="11">
                  <c:v>#N/A</c:v>
                </c:pt>
                <c:pt idx="12">
                  <c:v>#N/A</c:v>
                </c:pt>
                <c:pt idx="13">
                  <c:v>11591</c:v>
                </c:pt>
                <c:pt idx="14">
                  <c:v>#N/A</c:v>
                </c:pt>
              </c:numCache>
            </c:numRef>
          </c:val>
          <c:smooth val="0"/>
          <c:extLst>
            <c:ext xmlns:c16="http://schemas.microsoft.com/office/drawing/2014/chart" uri="{C3380CC4-5D6E-409C-BE32-E72D297353CC}">
              <c16:uniqueId val="{0000000B-E386-4A8D-8E13-600EE4B0B57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1440</c:v>
                </c:pt>
                <c:pt idx="1">
                  <c:v>1440</c:v>
                </c:pt>
                <c:pt idx="2">
                  <c:v>1175</c:v>
                </c:pt>
              </c:numCache>
            </c:numRef>
          </c:val>
          <c:extLst>
            <c:ext xmlns:c16="http://schemas.microsoft.com/office/drawing/2014/chart" uri="{C3380CC4-5D6E-409C-BE32-E72D297353CC}">
              <c16:uniqueId val="{00000000-F192-44DB-A8A1-616D9BBD230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3963</c:v>
                </c:pt>
                <c:pt idx="1">
                  <c:v>3139</c:v>
                </c:pt>
                <c:pt idx="2">
                  <c:v>2511</c:v>
                </c:pt>
              </c:numCache>
            </c:numRef>
          </c:val>
          <c:extLst>
            <c:ext xmlns:c16="http://schemas.microsoft.com/office/drawing/2014/chart" uri="{C3380CC4-5D6E-409C-BE32-E72D297353CC}">
              <c16:uniqueId val="{00000001-F192-44DB-A8A1-616D9BBD230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4687</c:v>
                </c:pt>
                <c:pt idx="1">
                  <c:v>5056</c:v>
                </c:pt>
                <c:pt idx="2">
                  <c:v>4597</c:v>
                </c:pt>
              </c:numCache>
            </c:numRef>
          </c:val>
          <c:extLst>
            <c:ext xmlns:c16="http://schemas.microsoft.com/office/drawing/2014/chart" uri="{C3380CC4-5D6E-409C-BE32-E72D297353CC}">
              <c16:uniqueId val="{00000002-F192-44DB-A8A1-616D9BBD230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島根県雲南市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中期財政計画や実施計画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に基づき、普通建設事業を縮減し、地方債の新規発行の抑制や繰上償還の実施などにより、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前年度に比べ</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単年度元利償還額が減少しました。しかし、令和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年度以降は、増加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が見込まれる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ため、さらなる中期財政計画や実施計画などを堅持するよう努めます。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また、公営企業については、多額の地方債の発行も一定の整備により落ち着き、元利償還金に対する繰入金が毎年度減少傾向にあります。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算入公債費等については、有利な起債の活用により、高い水準を維持していますが、元利償還金の増減に伴い、算入額は連動し増減しています。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今後も普通交付税の動向を注視し、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公債費の抑制を図り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健全な財政運営に努めます。</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満期一括償還地方債の借入はありません。</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島根県雲南市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中期財政計画や実施計画等に基づき、普通建設事業を縮減し、地方債の新規発行を抑制</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繰上償還を積極的に行うことで地方債の削減に努めた結果、将来負担額は縮減傾向になっています。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なお、充当可能財源等については、充当可能基金の減少等に伴い近年減少傾向にあります。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こうしたこれまでの取り組みにより、増加傾向であった地方債の現在高も緩やかに減少してはいるものの、今後も地方債の計画的な発行と償還とのバランスを図りながら、将来の財政負担を軽減し、健全な財政運営となるよう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島根県雲南市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普通会計の令和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年度末基金残高は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８，２８４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百万円となっており、繰上償還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実施</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に伴う</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減債基金の取り崩し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や収支不足、財源調整</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等より、前年度から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１，３５２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百万円減少しています。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また、特定目的基金は、ふるさと納税による基金積立により政策選択基金が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の微増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また、主に政策選択基金や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地域振興基金の充当事業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への取り崩しが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200">
            <a:effectLst/>
            <a:latin typeface="ＭＳ Ｐゴシック" panose="020B0600070205080204" pitchFamily="50" charset="-128"/>
            <a:ea typeface="ＭＳ Ｐゴシック" panose="020B0600070205080204" pitchFamily="50" charset="-128"/>
          </a:endParaRPr>
        </a:p>
        <a:p>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歳出面では、人件費や公債費等の義務的経費の増加が見込まれ、歳入面では、人口減少・少子高齢化等による交付税の減額により収支不足が想定されるため、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今後の交付税の動向を注視し、収支不足の圧縮を図りつつ</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財政調整基金及び減債基金を取り崩すことで対応する予定です。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基金全体として減少する見込みですが、事務事業の見直しや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公共施設等総合管理計画の着実な実施</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などによる効率化を図り、歳出削減に努めるとともにふるさと納税等の新たな財源確保に取り組みます。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地域振興基金：地域住民の連帯の強化及び地域振興に要する経費に充てる。</a:t>
          </a:r>
          <a:endParaRPr lang="ja-JP" altLang="ja-JP" sz="1200">
            <a:effectLst/>
            <a:latin typeface="ＭＳ Ｐゴシック" panose="020B0600070205080204" pitchFamily="50" charset="-128"/>
            <a:ea typeface="ＭＳ Ｐゴシック" panose="020B0600070205080204" pitchFamily="50" charset="-128"/>
          </a:endParaRPr>
        </a:p>
        <a:p>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政策選択基金：寄附者からの寄附金を社会投資の資金として受入れ、寄附者の意向を政策に反映することによって、市民参加型のまちづくりに資する経費に充てる。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大規模事業等基金：市勢発展に資する大規模事業等の重要施策にかかる事業で市が実施するもの及び市の負担等を必要とするものに要する経費に充てる。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地域福祉基金：いきいき健康長寿の推進と子育て支援の充実を図る経費に充てる。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木次さくらのまちづくり基金：木次地域の資源を活かし、「日本一のさくらのまちづくりと健康農業の推進」事業等に要する経費に充てる。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地域振興基金：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地域振興に資する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３９１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百万円減少しています。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effectLst/>
              <a:latin typeface="ＭＳ Ｐゴシック" panose="020B0600070205080204" pitchFamily="50" charset="-128"/>
              <a:ea typeface="ＭＳ Ｐゴシック" panose="020B0600070205080204" pitchFamily="50" charset="-128"/>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政策選択基金：ふるさと納税の増加により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大規模事業等基金：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児童福祉施設整備事業や教育施設等期待撤去事業の取り崩しにより６６百万円減少しています。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（今後の方針）</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地域振興基金：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地域振興に資する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事業の財源とするため、毎年度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２５０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百万円程度取り崩す見込みとなっています。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政策選択基金：寄付者の意向を踏まえた事業の財源として一定額を取り崩す見込み</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となっています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大規模事業等基金：令和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に実施する普通建設事業等の財源とするため、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一定額を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取り崩す見込みとなっています。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木次さくらのまちづくり基金：毎年度、日本一のさくらのまちづくり事業等の財源として一定額を取り崩す見込み</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となっています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利子の積立はあるものの、令和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は災害復旧事業の国庫支出金等に係る財源調整により大きく取り崩したため、年度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末の基金残高は、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１，１７５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百万円となっています。</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なお、国庫支出金等の財源調整分は後年戻ってくるためその際に積み立てる計画となっています。</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令和６年度以降、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近年の自然災害に係る復旧工事や人件費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など義務的経費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の増加等により収支不足が見込まれ、中期財政計画（令和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年２月策定）において、毎年度、取り崩す見込みとなっています。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５００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百万円の繰上償還を実施する財源として取り崩しを行い、令和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年度末の基金残高は、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２，５１１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百万円となっています。</a:t>
          </a:r>
          <a:endParaRPr lang="ja-JP" altLang="ja-JP" sz="1200">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今後の公債費の増加も見込まれ、令和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年度以降、中期財政計画（令和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年２月策定）において、財政調整基金と同様に毎年度、取り崩しを行う見込みとなっています</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島根県雲南市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34,426
34,151
553.18
32,438,391
31,657,035
392,454
17,149,098
34,314,631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人口の減少や全国平均を上回る高齢化率（令和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年２月末４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２６</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）に加え、産業基盤も弱いため、類似団体平均を大きく下回っています。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また、歳入における地方税の占める割合も１２．１％と低いため、産業振興・企業誘致に積極的に取り組み財政基盤の強化に努めます。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20320</xdr:rowOff>
    </xdr:from>
    <xdr:to>
      <xdr:col>23</xdr:col>
      <xdr:colOff>133350</xdr:colOff>
      <xdr:row>44</xdr:row>
      <xdr:rowOff>44450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75641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20320</xdr:rowOff>
    </xdr:from>
    <xdr:to>
      <xdr:col>11</xdr:col>
      <xdr:colOff>31750</xdr:colOff>
      <xdr:row>44</xdr:row>
      <xdr:rowOff>44450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140970</xdr:rowOff>
    </xdr:from>
    <xdr:to>
      <xdr:col>23</xdr:col>
      <xdr:colOff>184150</xdr:colOff>
      <xdr:row>44</xdr:row>
      <xdr:rowOff>71120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113047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48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140970</xdr:rowOff>
    </xdr:from>
    <xdr:to>
      <xdr:col>7</xdr:col>
      <xdr:colOff>31750</xdr:colOff>
      <xdr:row>44</xdr:row>
      <xdr:rowOff>71120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55897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人件費、公債費、補助費等を中心に高い比率となっていますが、これまで</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行財政改革の実行により徹底した削減や繰上償還の実施により、一定の改善が図られてきました。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しかしながら、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近年の物価高等の影響もあり、年々、</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人件費や公債費が増加し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ているため、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一般財源が大きい状況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が続き、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数値が上昇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傾向になっています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また、類似団体平均との差も大きいため、引き続き経常経費の削減や企業誘致等による税収の増加に努めます。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64226</xdr:rowOff>
    </xdr:from>
    <xdr:to>
      <xdr:col>23</xdr:col>
      <xdr:colOff>133350</xdr:colOff>
      <xdr:row>61</xdr:row>
      <xdr:rowOff>81462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522676"/>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60778</xdr:rowOff>
    </xdr:from>
    <xdr:to>
      <xdr:col>19</xdr:col>
      <xdr:colOff>133350</xdr:colOff>
      <xdr:row>61</xdr:row>
      <xdr:rowOff>64226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519228"/>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139156</xdr:rowOff>
    </xdr:from>
    <xdr:to>
      <xdr:col>15</xdr:col>
      <xdr:colOff>82550</xdr:colOff>
      <xdr:row>61</xdr:row>
      <xdr:rowOff>60778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426156"/>
          <a:ext cx="889000" cy="9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139156</xdr:rowOff>
    </xdr:from>
    <xdr:to>
      <xdr:col>11</xdr:col>
      <xdr:colOff>31750</xdr:colOff>
      <xdr:row>61</xdr:row>
      <xdr:rowOff>57331</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26156"/>
          <a:ext cx="889000" cy="8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138084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30662</xdr:rowOff>
    </xdr:from>
    <xdr:to>
      <xdr:col>23</xdr:col>
      <xdr:colOff>184150</xdr:colOff>
      <xdr:row>61</xdr:row>
      <xdr:rowOff>132262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8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2739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61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13426</xdr:rowOff>
    </xdr:from>
    <xdr:to>
      <xdr:col>19</xdr:col>
      <xdr:colOff>184150</xdr:colOff>
      <xdr:row>61</xdr:row>
      <xdr:rowOff>115026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47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99803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58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9978</xdr:rowOff>
    </xdr:from>
    <xdr:to>
      <xdr:col>15</xdr:col>
      <xdr:colOff>133350</xdr:colOff>
      <xdr:row>61</xdr:row>
      <xdr:rowOff>111578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6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96355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5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88356</xdr:rowOff>
    </xdr:from>
    <xdr:to>
      <xdr:col>11</xdr:col>
      <xdr:colOff>82550</xdr:colOff>
      <xdr:row>61</xdr:row>
      <xdr:rowOff>18506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7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3283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61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6531</xdr:rowOff>
    </xdr:from>
    <xdr:to>
      <xdr:col>7</xdr:col>
      <xdr:colOff>31750</xdr:colOff>
      <xdr:row>61</xdr:row>
      <xdr:rowOff>108131</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46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92908</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51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[281,036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人件費、物件費等は類似団体平均に比べて高くなっています。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人口の減少に伴う増加要因もありますが、歳出面において、人件費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が増加したため、依然として類似団体平均より高い状態が続いています。引き続き歳出削減に努めます。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55669</xdr:rowOff>
    </xdr:from>
    <xdr:to>
      <xdr:col>23</xdr:col>
      <xdr:colOff>133350</xdr:colOff>
      <xdr:row>81</xdr:row>
      <xdr:rowOff>61464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43119"/>
          <a:ext cx="838200" cy="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54704</xdr:rowOff>
    </xdr:from>
    <xdr:to>
      <xdr:col>19</xdr:col>
      <xdr:colOff>133350</xdr:colOff>
      <xdr:row>81</xdr:row>
      <xdr:rowOff>55669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42154"/>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51602</xdr:rowOff>
    </xdr:from>
    <xdr:to>
      <xdr:col>15</xdr:col>
      <xdr:colOff>82550</xdr:colOff>
      <xdr:row>81</xdr:row>
      <xdr:rowOff>54704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39052"/>
          <a:ext cx="8890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49313</xdr:rowOff>
    </xdr:from>
    <xdr:to>
      <xdr:col>11</xdr:col>
      <xdr:colOff>31750</xdr:colOff>
      <xdr:row>81</xdr:row>
      <xdr:rowOff>51602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36763"/>
          <a:ext cx="889000" cy="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10664</xdr:rowOff>
    </xdr:from>
    <xdr:to>
      <xdr:col>23</xdr:col>
      <xdr:colOff>184150</xdr:colOff>
      <xdr:row>81</xdr:row>
      <xdr:rowOff>112264</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9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58941</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94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4869</xdr:rowOff>
    </xdr:from>
    <xdr:to>
      <xdr:col>19</xdr:col>
      <xdr:colOff>184150</xdr:colOff>
      <xdr:row>81</xdr:row>
      <xdr:rowOff>106469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9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91246</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78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3904</xdr:rowOff>
    </xdr:from>
    <xdr:to>
      <xdr:col>15</xdr:col>
      <xdr:colOff>133350</xdr:colOff>
      <xdr:row>81</xdr:row>
      <xdr:rowOff>105504</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9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90281</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77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802</xdr:rowOff>
    </xdr:from>
    <xdr:to>
      <xdr:col>11</xdr:col>
      <xdr:colOff>82550</xdr:colOff>
      <xdr:row>81</xdr:row>
      <xdr:rowOff>102402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8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87179</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7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169963</xdr:rowOff>
    </xdr:from>
    <xdr:to>
      <xdr:col>7</xdr:col>
      <xdr:colOff>31750</xdr:colOff>
      <xdr:row>81</xdr:row>
      <xdr:rowOff>100113</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8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84890</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72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平成１７年以降、昇給見直しや給与月額の０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５％～５％の減額など、給与費削減の取り組みを進め、抑制に努めてきましたが、令和２年３月末をもって給与月額の減額措置を終了し、令和６年度においては、類似団体平均を１</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ポイント上回ることとなりました。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若年層が少なく４５歳以上の職員数が極端に多いという年齢構成による要因も大きいため、計画的な若年層の採用や昇給見直しなどを行いながら抑制に努めていきます。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153307</xdr:rowOff>
    </xdr:from>
    <xdr:to>
      <xdr:col>81</xdr:col>
      <xdr:colOff>44450</xdr:colOff>
      <xdr:row>86</xdr:row>
      <xdr:rowOff>170543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8980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153307</xdr:rowOff>
    </xdr:from>
    <xdr:to>
      <xdr:col>77</xdr:col>
      <xdr:colOff>44450</xdr:colOff>
      <xdr:row>87</xdr:row>
      <xdr:rowOff>16329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489800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16329</xdr:rowOff>
    </xdr:from>
    <xdr:to>
      <xdr:col>72</xdr:col>
      <xdr:colOff>203200</xdr:colOff>
      <xdr:row>87</xdr:row>
      <xdr:rowOff>68036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93247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16329</xdr:rowOff>
    </xdr:from>
    <xdr:to>
      <xdr:col>68</xdr:col>
      <xdr:colOff>152400</xdr:colOff>
      <xdr:row>87</xdr:row>
      <xdr:rowOff>68036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493247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119743</xdr:rowOff>
    </xdr:from>
    <xdr:to>
      <xdr:col>81</xdr:col>
      <xdr:colOff>95250</xdr:colOff>
      <xdr:row>87</xdr:row>
      <xdr:rowOff>49893</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91820</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8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102507</xdr:rowOff>
    </xdr:from>
    <xdr:to>
      <xdr:col>77</xdr:col>
      <xdr:colOff>95250</xdr:colOff>
      <xdr:row>87</xdr:row>
      <xdr:rowOff>32657</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17434</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933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136979</xdr:rowOff>
    </xdr:from>
    <xdr:to>
      <xdr:col>73</xdr:col>
      <xdr:colOff>44450</xdr:colOff>
      <xdr:row>87</xdr:row>
      <xdr:rowOff>67129</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51906</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17236</xdr:rowOff>
    </xdr:from>
    <xdr:to>
      <xdr:col>68</xdr:col>
      <xdr:colOff>203200</xdr:colOff>
      <xdr:row>87</xdr:row>
      <xdr:rowOff>118836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103613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当市は平成１６年度に旧６町村が合併し、平成１７年度以降１８９名の職員数が減少していますが、令和６年度実績は、令和３年７月に発生した豪雨災害に伴う災害復旧業務に傾注するため職員数を令和５年度に引き続いて増員しており、類似団体平均と比較して、１</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人多くなっています。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災害復旧のため、「雲南市定員管理計画」を上回る職員数となっていますが、今後の財政状況も踏まえ、災害復旧後は適正な職員規模となるよう計画的な職員数の削減に努めます。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136271</xdr:rowOff>
    </xdr:from>
    <xdr:to>
      <xdr:col>81</xdr:col>
      <xdr:colOff>44450</xdr:colOff>
      <xdr:row>61</xdr:row>
      <xdr:rowOff>165227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594721"/>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117771</xdr:rowOff>
    </xdr:from>
    <xdr:to>
      <xdr:col>77</xdr:col>
      <xdr:colOff>44450</xdr:colOff>
      <xdr:row>61</xdr:row>
      <xdr:rowOff>136271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576221"/>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74337</xdr:rowOff>
    </xdr:from>
    <xdr:to>
      <xdr:col>72</xdr:col>
      <xdr:colOff>203200</xdr:colOff>
      <xdr:row>61</xdr:row>
      <xdr:rowOff>117771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532787"/>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55838</xdr:rowOff>
    </xdr:from>
    <xdr:to>
      <xdr:col>68</xdr:col>
      <xdr:colOff>152400</xdr:colOff>
      <xdr:row>61</xdr:row>
      <xdr:rowOff>74337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514288"/>
          <a:ext cx="889000" cy="1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114427</xdr:rowOff>
    </xdr:from>
    <xdr:to>
      <xdr:col>81</xdr:col>
      <xdr:colOff>95250</xdr:colOff>
      <xdr:row>62</xdr:row>
      <xdr:rowOff>44577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57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86504</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44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85471</xdr:rowOff>
    </xdr:from>
    <xdr:to>
      <xdr:col>77</xdr:col>
      <xdr:colOff>95250</xdr:colOff>
      <xdr:row>62</xdr:row>
      <xdr:rowOff>15621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4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398</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30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66971</xdr:rowOff>
    </xdr:from>
    <xdr:to>
      <xdr:col>73</xdr:col>
      <xdr:colOff>44450</xdr:colOff>
      <xdr:row>61</xdr:row>
      <xdr:rowOff>168571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52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153348</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611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23537</xdr:rowOff>
    </xdr:from>
    <xdr:to>
      <xdr:col>68</xdr:col>
      <xdr:colOff>203200</xdr:colOff>
      <xdr:row>61</xdr:row>
      <xdr:rowOff>125137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48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109914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568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5038</xdr:rowOff>
    </xdr:from>
    <xdr:to>
      <xdr:col>64</xdr:col>
      <xdr:colOff>152400</xdr:colOff>
      <xdr:row>61</xdr:row>
      <xdr:rowOff>106638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46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91415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5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合併前の旧町村において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積極的に普通建設事業に取り組んできた結果、公債費は普通会計や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下水道事業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会計などで高い水準で推移してきました。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令和６年度の比率については０．１ポイント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改善され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ものの、公共施設の長寿命化対策等の普通建設事業の実施により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横ばいとなっています。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今後も単年度数値が上昇傾向で推移する見込みであり、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普通交付税等の動向に注視し、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実施計画に基づき計画的な普通建設事業の執行により地方債の新規発行と起債償還額とのバランスを図りながら抑制に努めます。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60219</xdr:rowOff>
    </xdr:from>
    <xdr:to>
      <xdr:col>81</xdr:col>
      <xdr:colOff>44450</xdr:colOff>
      <xdr:row>37</xdr:row>
      <xdr:rowOff>62230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403869"/>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56197</xdr:rowOff>
    </xdr:from>
    <xdr:to>
      <xdr:col>77</xdr:col>
      <xdr:colOff>44450</xdr:colOff>
      <xdr:row>37</xdr:row>
      <xdr:rowOff>62230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399847"/>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56197</xdr:rowOff>
    </xdr:from>
    <xdr:to>
      <xdr:col>72</xdr:col>
      <xdr:colOff>203200</xdr:colOff>
      <xdr:row>37</xdr:row>
      <xdr:rowOff>60219</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399847"/>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60219</xdr:rowOff>
    </xdr:from>
    <xdr:to>
      <xdr:col>68</xdr:col>
      <xdr:colOff>152400</xdr:colOff>
      <xdr:row>37</xdr:row>
      <xdr:rowOff>64241</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0386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9419</xdr:rowOff>
    </xdr:from>
    <xdr:to>
      <xdr:col>81</xdr:col>
      <xdr:colOff>95250</xdr:colOff>
      <xdr:row>37</xdr:row>
      <xdr:rowOff>111019</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5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152946</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25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11430</xdr:rowOff>
    </xdr:from>
    <xdr:to>
      <xdr:col>77</xdr:col>
      <xdr:colOff>95250</xdr:colOff>
      <xdr:row>37</xdr:row>
      <xdr:rowOff>113030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97807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4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5397</xdr:rowOff>
    </xdr:from>
    <xdr:to>
      <xdr:col>73</xdr:col>
      <xdr:colOff>44450</xdr:colOff>
      <xdr:row>37</xdr:row>
      <xdr:rowOff>106997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4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91774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35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9419</xdr:rowOff>
    </xdr:from>
    <xdr:to>
      <xdr:col>68</xdr:col>
      <xdr:colOff>203200</xdr:colOff>
      <xdr:row>37</xdr:row>
      <xdr:rowOff>111019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5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95796</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3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13441</xdr:rowOff>
    </xdr:from>
    <xdr:to>
      <xdr:col>64</xdr:col>
      <xdr:colOff>152400</xdr:colOff>
      <xdr:row>37</xdr:row>
      <xdr:rowOff>115041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99818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43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将来負担比率については、令和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年度において分子にあたる一般会計等に係る地方債の現在高をはじめ、公営企業の公債費にかかる負担額もそれぞれ減少したため、数値が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ポイント改善しました。類似団体平均と比較</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乖離</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は縮小してきています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今後も新規地方債の発行抑制などの取り組みにより、将来負担比率を軽減するよう努めます。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122696</xdr:rowOff>
    </xdr:from>
    <xdr:to>
      <xdr:col>81</xdr:col>
      <xdr:colOff>44450</xdr:colOff>
      <xdr:row>21</xdr:row>
      <xdr:rowOff>4868</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551696"/>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4868</xdr:rowOff>
    </xdr:from>
    <xdr:to>
      <xdr:col>77</xdr:col>
      <xdr:colOff>44450</xdr:colOff>
      <xdr:row>21</xdr:row>
      <xdr:rowOff>53128</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60531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53128</xdr:rowOff>
    </xdr:from>
    <xdr:to>
      <xdr:col>72</xdr:col>
      <xdr:colOff>203200</xdr:colOff>
      <xdr:row>21</xdr:row>
      <xdr:rowOff>83961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653578"/>
          <a:ext cx="889000" cy="3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83961</xdr:rowOff>
    </xdr:from>
    <xdr:to>
      <xdr:col>68</xdr:col>
      <xdr:colOff>152400</xdr:colOff>
      <xdr:row>22</xdr:row>
      <xdr:rowOff>23777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684411"/>
          <a:ext cx="889000" cy="111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73324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64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71896</xdr:rowOff>
    </xdr:from>
    <xdr:to>
      <xdr:col>81</xdr:col>
      <xdr:colOff>95250</xdr:colOff>
      <xdr:row>21</xdr:row>
      <xdr:rowOff>2046</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50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43973</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47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125518</xdr:rowOff>
    </xdr:from>
    <xdr:to>
      <xdr:col>77</xdr:col>
      <xdr:colOff>95250</xdr:colOff>
      <xdr:row>21</xdr:row>
      <xdr:rowOff>55668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55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40445</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640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2328</xdr:rowOff>
    </xdr:from>
    <xdr:to>
      <xdr:col>73</xdr:col>
      <xdr:colOff>44450</xdr:colOff>
      <xdr:row>21</xdr:row>
      <xdr:rowOff>103928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60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88705</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68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33161</xdr:rowOff>
    </xdr:from>
    <xdr:to>
      <xdr:col>68</xdr:col>
      <xdr:colOff>203200</xdr:colOff>
      <xdr:row>21</xdr:row>
      <xdr:rowOff>134761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63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119538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719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144427</xdr:rowOff>
    </xdr:from>
    <xdr:to>
      <xdr:col>64</xdr:col>
      <xdr:colOff>152400</xdr:colOff>
      <xdr:row>22</xdr:row>
      <xdr:rowOff>74577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7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59354</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8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島根県雲南市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34,426
34,151
553.18
32,438,391
31,657,035
392,454
17,149,098
34,314,631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類似団体平均と比較すると、人件費にかかる経常収支比率は低くなっていますが、要因としては消防業務やごみ処理業務を一部事務組合で行っていることが挙げられます。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年度は、人件費が増加し、また、類似団体に比べ人口千人当たりの職員数が多</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、今後も定員管理計画に基づき職員数の削減や行財政改革の取組を通じて人件費の抑制に努めます。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xdr:rowOff>
    </xdr:from>
    <xdr:to>
      <xdr:col>24</xdr:col>
      <xdr:colOff>25400</xdr:colOff>
      <xdr:row>37</xdr:row>
      <xdr:rowOff>24130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449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45991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140716</xdr:rowOff>
    </xdr:from>
    <xdr:to>
      <xdr:col>19</xdr:col>
      <xdr:colOff>187325</xdr:colOff>
      <xdr:row>37</xdr:row>
      <xdr:rowOff>1270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1291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131572</xdr:rowOff>
    </xdr:from>
    <xdr:to>
      <xdr:col>15</xdr:col>
      <xdr:colOff>98425</xdr:colOff>
      <xdr:row>36</xdr:row>
      <xdr:rowOff>140716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037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131572</xdr:rowOff>
    </xdr:from>
    <xdr:to>
      <xdr:col>11</xdr:col>
      <xdr:colOff>9525</xdr:colOff>
      <xdr:row>37</xdr:row>
      <xdr:rowOff>10414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0377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137431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161307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89916</xdr:rowOff>
    </xdr:from>
    <xdr:to>
      <xdr:col>15</xdr:col>
      <xdr:colOff>149225</xdr:colOff>
      <xdr:row>37</xdr:row>
      <xdr:rowOff>20066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80772</xdr:rowOff>
    </xdr:from>
    <xdr:to>
      <xdr:col>11</xdr:col>
      <xdr:colOff>60325</xdr:colOff>
      <xdr:row>37</xdr:row>
      <xdr:rowOff>10922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21099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71391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年度の物件費にかかる経常収支比率は、類似団体平均に近づき改善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傾向にあります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しかし、今後の自治体情報システム標準化・共通化の取り組みに関連して電算システムのランニング経費の増加や物価高等による影響を受け、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物件費は増加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すると見込まれるため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、公共施設等総合管理計画の着実な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実施</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や事業の見直しなどにより経費の削減に努めます。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149860</xdr:rowOff>
    </xdr:from>
    <xdr:to>
      <xdr:col>82</xdr:col>
      <xdr:colOff>107950</xdr:colOff>
      <xdr:row>16</xdr:row>
      <xdr:rowOff>157480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8930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157480</xdr:rowOff>
    </xdr:from>
    <xdr:to>
      <xdr:col>78</xdr:col>
      <xdr:colOff>69850</xdr:colOff>
      <xdr:row>17</xdr:row>
      <xdr:rowOff>8890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9006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81280</xdr:rowOff>
    </xdr:from>
    <xdr:to>
      <xdr:col>73</xdr:col>
      <xdr:colOff>180975</xdr:colOff>
      <xdr:row>17</xdr:row>
      <xdr:rowOff>8890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244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66040</xdr:rowOff>
    </xdr:from>
    <xdr:to>
      <xdr:col>69</xdr:col>
      <xdr:colOff>92075</xdr:colOff>
      <xdr:row>16</xdr:row>
      <xdr:rowOff>81280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809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109237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115587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106680</xdr:rowOff>
    </xdr:from>
    <xdr:to>
      <xdr:col>78</xdr:col>
      <xdr:colOff>120650</xdr:colOff>
      <xdr:row>17</xdr:row>
      <xdr:rowOff>36830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21607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129540</xdr:rowOff>
    </xdr:from>
    <xdr:to>
      <xdr:col>74</xdr:col>
      <xdr:colOff>31750</xdr:colOff>
      <xdr:row>17</xdr:row>
      <xdr:rowOff>59690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44467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30480</xdr:rowOff>
    </xdr:from>
    <xdr:to>
      <xdr:col>69</xdr:col>
      <xdr:colOff>142875</xdr:colOff>
      <xdr:row>16</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116857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民間委託の推進のために保育業務委託を進めている中、保育単価の上昇等により、単独扶助費が増加傾向にあります。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また、障がい者福祉等のサービスに係る扶助費も増加傾向にあり、経常収支比率上昇の一因として挙げられます。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23585</xdr:rowOff>
    </xdr:from>
    <xdr:to>
      <xdr:col>24</xdr:col>
      <xdr:colOff>25400</xdr:colOff>
      <xdr:row>56</xdr:row>
      <xdr:rowOff>110672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24785"/>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160762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23585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139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151493</xdr:rowOff>
    </xdr:from>
    <xdr:to>
      <xdr:col>15</xdr:col>
      <xdr:colOff>98425</xdr:colOff>
      <xdr:row>56</xdr:row>
      <xdr:rowOff>12700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581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51905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75293</xdr:rowOff>
    </xdr:from>
    <xdr:to>
      <xdr:col>11</xdr:col>
      <xdr:colOff>9525</xdr:colOff>
      <xdr:row>55</xdr:row>
      <xdr:rowOff>151493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5050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31949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144235</xdr:rowOff>
    </xdr:from>
    <xdr:to>
      <xdr:col>20</xdr:col>
      <xdr:colOff>38100</xdr:colOff>
      <xdr:row>56</xdr:row>
      <xdr:rowOff>74385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100693</xdr:rowOff>
    </xdr:from>
    <xdr:to>
      <xdr:col>11</xdr:col>
      <xdr:colOff>60325</xdr:colOff>
      <xdr:row>56</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15620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その他にかかる経常収支比率は近年増加傾向でしたが、令和２年度以降、類似団体平均を下回りました。要因としては下水道事業の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公営企業法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適用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により繰出金が減少したことなどが挙げられます。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本市の繰出金は下水道事業が占める割合が大きく、令和６年度には、農業集落排水事業などの地方公営企業法適用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により、独立採算の原則に則り、健全経営となるよう努めます。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158750</xdr:rowOff>
    </xdr:from>
    <xdr:to>
      <xdr:col>82</xdr:col>
      <xdr:colOff>107950</xdr:colOff>
      <xdr:row>58</xdr:row>
      <xdr:rowOff>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588500"/>
          <a:ext cx="8382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0</xdr:rowOff>
    </xdr:from>
    <xdr:to>
      <xdr:col>78</xdr:col>
      <xdr:colOff>69850</xdr:colOff>
      <xdr:row>58</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944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133350</xdr:rowOff>
    </xdr:from>
    <xdr:to>
      <xdr:col>73</xdr:col>
      <xdr:colOff>180975</xdr:colOff>
      <xdr:row>58</xdr:row>
      <xdr:rowOff>12700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06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133350</xdr:rowOff>
    </xdr:from>
    <xdr:to>
      <xdr:col>69</xdr:col>
      <xdr:colOff>92075</xdr:colOff>
      <xdr:row>58</xdr:row>
      <xdr:rowOff>38100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906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107950</xdr:rowOff>
    </xdr:from>
    <xdr:to>
      <xdr:col>82</xdr:col>
      <xdr:colOff>158750</xdr:colOff>
      <xdr:row>56</xdr:row>
      <xdr:rowOff>38100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124477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120650</xdr:rowOff>
    </xdr:from>
    <xdr:to>
      <xdr:col>78</xdr:col>
      <xdr:colOff>120650</xdr:colOff>
      <xdr:row>58</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60977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662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133350</xdr:rowOff>
    </xdr:from>
    <xdr:to>
      <xdr:col>74</xdr:col>
      <xdr:colOff>31750</xdr:colOff>
      <xdr:row>58</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82550</xdr:rowOff>
    </xdr:from>
    <xdr:to>
      <xdr:col>69</xdr:col>
      <xdr:colOff>142875</xdr:colOff>
      <xdr:row>58</xdr:row>
      <xdr:rowOff>12700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22877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99077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前年度と比較して数値</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は２．８ポイント増加し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います。その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要因は、一部事務組合で実施している業務が多いことや、各種団体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への補助金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企業会計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上水道事業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下水道事業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補助金が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多額となっていることが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挙げられます。</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今後も引き続き、事業の見直しや一部事務組合等へのヒアリングを実施しながら補助費等の削減に努めます。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97282</xdr:rowOff>
    </xdr:from>
    <xdr:to>
      <xdr:col>82</xdr:col>
      <xdr:colOff>107950</xdr:colOff>
      <xdr:row>38</xdr:row>
      <xdr:rowOff>53848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440932"/>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97282</xdr:rowOff>
    </xdr:from>
    <xdr:to>
      <xdr:col>78</xdr:col>
      <xdr:colOff>69850</xdr:colOff>
      <xdr:row>38</xdr:row>
      <xdr:rowOff>17272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44093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17272</xdr:rowOff>
    </xdr:from>
    <xdr:to>
      <xdr:col>73</xdr:col>
      <xdr:colOff>180975</xdr:colOff>
      <xdr:row>38</xdr:row>
      <xdr:rowOff>17272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5323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17272</xdr:rowOff>
    </xdr:from>
    <xdr:to>
      <xdr:col>69</xdr:col>
      <xdr:colOff>92075</xdr:colOff>
      <xdr:row>38</xdr:row>
      <xdr:rowOff>40132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5323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xdr:rowOff>
    </xdr:from>
    <xdr:to>
      <xdr:col>82</xdr:col>
      <xdr:colOff>158750</xdr:colOff>
      <xdr:row>38</xdr:row>
      <xdr:rowOff>104648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146575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46482</xdr:rowOff>
    </xdr:from>
    <xdr:to>
      <xdr:col>78</xdr:col>
      <xdr:colOff>120650</xdr:colOff>
      <xdr:row>37</xdr:row>
      <xdr:rowOff>148082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132859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137922</xdr:rowOff>
    </xdr:from>
    <xdr:to>
      <xdr:col>74</xdr:col>
      <xdr:colOff>31750</xdr:colOff>
      <xdr:row>38</xdr:row>
      <xdr:rowOff>68072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52849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137922</xdr:rowOff>
    </xdr:from>
    <xdr:to>
      <xdr:col>69</xdr:col>
      <xdr:colOff>142875</xdr:colOff>
      <xdr:row>38</xdr:row>
      <xdr:rowOff>68072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52849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160782</xdr:rowOff>
    </xdr:from>
    <xdr:to>
      <xdr:col>65</xdr:col>
      <xdr:colOff>53975</xdr:colOff>
      <xdr:row>38</xdr:row>
      <xdr:rowOff>90932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75709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これまで実施してきた普通建設事業の影響により、公債費にかかる経常収支比率および、人口一人当たり決算額、実質公債費比率は類似団体平均大きく上回っています。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これまで減少傾向にあった公債費総額が近年の大型事業や公共施設の長寿命化対策等により、今後も上昇することが想定されることから、中期財政計画などに基づき、地方債の発行と償還のバランスを図り、公債費の抑制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71755</xdr:rowOff>
    </xdr:from>
    <xdr:to>
      <xdr:col>24</xdr:col>
      <xdr:colOff>25400</xdr:colOff>
      <xdr:row>75</xdr:row>
      <xdr:rowOff>85090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3050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52705</xdr:rowOff>
    </xdr:from>
    <xdr:to>
      <xdr:col>19</xdr:col>
      <xdr:colOff>187325</xdr:colOff>
      <xdr:row>75</xdr:row>
      <xdr:rowOff>85090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291145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43180</xdr:rowOff>
    </xdr:from>
    <xdr:to>
      <xdr:col>15</xdr:col>
      <xdr:colOff>98425</xdr:colOff>
      <xdr:row>75</xdr:row>
      <xdr:rowOff>52705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019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43180</xdr:rowOff>
    </xdr:from>
    <xdr:to>
      <xdr:col>11</xdr:col>
      <xdr:colOff>9525</xdr:colOff>
      <xdr:row>75</xdr:row>
      <xdr:rowOff>67945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0193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20955</xdr:rowOff>
    </xdr:from>
    <xdr:to>
      <xdr:col>24</xdr:col>
      <xdr:colOff>76200</xdr:colOff>
      <xdr:row>75</xdr:row>
      <xdr:rowOff>122555</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164482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5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120666</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79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xdr:rowOff>
    </xdr:from>
    <xdr:to>
      <xdr:col>15</xdr:col>
      <xdr:colOff>149225</xdr:colOff>
      <xdr:row>75</xdr:row>
      <xdr:rowOff>103505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88282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47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163830</xdr:rowOff>
    </xdr:from>
    <xdr:to>
      <xdr:col>11</xdr:col>
      <xdr:colOff>60325</xdr:colOff>
      <xdr:row>75</xdr:row>
      <xdr:rowOff>93980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78757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17145</xdr:rowOff>
    </xdr:from>
    <xdr:to>
      <xdr:col>6</xdr:col>
      <xdr:colOff>171450</xdr:colOff>
      <xdr:row>75</xdr:row>
      <xdr:rowOff>118745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103522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6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令和元年度までは公債費以外にかかる経常収支比率は、類似団体平均に比べ低くなっていましたが、令和２年度以降、物件費、扶助費等の増により、類似団体平均を上回っています。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ポイント上回りましたが、今後も大幅な一般財源の増が見込めない中、引き続き行財政改革を確実に進めることにより、数値の改善に努めます。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37846</xdr:rowOff>
    </xdr:from>
    <xdr:to>
      <xdr:col>82</xdr:col>
      <xdr:colOff>107950</xdr:colOff>
      <xdr:row>77</xdr:row>
      <xdr:rowOff>92711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239496"/>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37846</xdr:rowOff>
    </xdr:from>
    <xdr:to>
      <xdr:col>78</xdr:col>
      <xdr:colOff>69850</xdr:colOff>
      <xdr:row>77</xdr:row>
      <xdr:rowOff>110998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2394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10413</xdr:rowOff>
    </xdr:from>
    <xdr:to>
      <xdr:col>73</xdr:col>
      <xdr:colOff>180975</xdr:colOff>
      <xdr:row>77</xdr:row>
      <xdr:rowOff>110998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212063"/>
          <a:ext cx="8890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10413</xdr:rowOff>
    </xdr:from>
    <xdr:to>
      <xdr:col>69</xdr:col>
      <xdr:colOff>92075</xdr:colOff>
      <xdr:row>77</xdr:row>
      <xdr:rowOff>69850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212063"/>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13988</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158496</xdr:rowOff>
    </xdr:from>
    <xdr:to>
      <xdr:col>78</xdr:col>
      <xdr:colOff>120650</xdr:colOff>
      <xdr:row>77</xdr:row>
      <xdr:rowOff>88646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73423</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275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60198</xdr:rowOff>
    </xdr:from>
    <xdr:to>
      <xdr:col>74</xdr:col>
      <xdr:colOff>31750</xdr:colOff>
      <xdr:row>77</xdr:row>
      <xdr:rowOff>161798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146575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131063</xdr:rowOff>
    </xdr:from>
    <xdr:to>
      <xdr:col>69</xdr:col>
      <xdr:colOff>142875</xdr:colOff>
      <xdr:row>77</xdr:row>
      <xdr:rowOff>61213</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45990</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島根県雲南市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129486</xdr:rowOff>
    </xdr:from>
    <xdr:to>
      <xdr:col>29</xdr:col>
      <xdr:colOff>127000</xdr:colOff>
      <xdr:row>16</xdr:row>
      <xdr:rowOff>75308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748861"/>
          <a:ext cx="647700" cy="1172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75308</xdr:rowOff>
    </xdr:from>
    <xdr:to>
      <xdr:col>26</xdr:col>
      <xdr:colOff>50800</xdr:colOff>
      <xdr:row>16</xdr:row>
      <xdr:rowOff>106988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866133"/>
          <a:ext cx="698500" cy="31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106988</xdr:rowOff>
    </xdr:from>
    <xdr:to>
      <xdr:col>22</xdr:col>
      <xdr:colOff>114300</xdr:colOff>
      <xdr:row>16</xdr:row>
      <xdr:rowOff>130372</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897813"/>
          <a:ext cx="698500" cy="23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122561</xdr:rowOff>
    </xdr:from>
    <xdr:to>
      <xdr:col>18</xdr:col>
      <xdr:colOff>177800</xdr:colOff>
      <xdr:row>16</xdr:row>
      <xdr:rowOff>130372</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a:off x="2908300" y="2913386"/>
          <a:ext cx="698500" cy="78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78686</xdr:rowOff>
    </xdr:from>
    <xdr:to>
      <xdr:col>29</xdr:col>
      <xdr:colOff>177800</xdr:colOff>
      <xdr:row>16</xdr:row>
      <xdr:rowOff>8836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6980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95213</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543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24508</xdr:rowOff>
    </xdr:from>
    <xdr:to>
      <xdr:col>26</xdr:col>
      <xdr:colOff>101600</xdr:colOff>
      <xdr:row>16</xdr:row>
      <xdr:rowOff>126108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8153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136285</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584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56188</xdr:rowOff>
    </xdr:from>
    <xdr:to>
      <xdr:col>22</xdr:col>
      <xdr:colOff>165100</xdr:colOff>
      <xdr:row>16</xdr:row>
      <xdr:rowOff>157788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847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167965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61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79572</xdr:rowOff>
    </xdr:from>
    <xdr:to>
      <xdr:col>19</xdr:col>
      <xdr:colOff>38100</xdr:colOff>
      <xdr:row>17</xdr:row>
      <xdr:rowOff>9722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870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19899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639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71761</xdr:rowOff>
    </xdr:from>
    <xdr:to>
      <xdr:col>15</xdr:col>
      <xdr:colOff>101600</xdr:colOff>
      <xdr:row>17</xdr:row>
      <xdr:rowOff>1911</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8625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12088</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63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341851</xdr:rowOff>
    </xdr:from>
    <xdr:to>
      <xdr:col>29</xdr:col>
      <xdr:colOff>127000</xdr:colOff>
      <xdr:row>38</xdr:row>
      <xdr:rowOff>12785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466551"/>
          <a:ext cx="647700" cy="13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340461</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465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341851</xdr:rowOff>
    </xdr:from>
    <xdr:to>
      <xdr:col>26</xdr:col>
      <xdr:colOff>50800</xdr:colOff>
      <xdr:row>38</xdr:row>
      <xdr:rowOff>11717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466551"/>
          <a:ext cx="698500" cy="12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11717</xdr:rowOff>
    </xdr:from>
    <xdr:to>
      <xdr:col>22</xdr:col>
      <xdr:colOff>114300</xdr:colOff>
      <xdr:row>38</xdr:row>
      <xdr:rowOff>15842</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479317"/>
          <a:ext cx="698500" cy="41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14434</xdr:rowOff>
    </xdr:from>
    <xdr:to>
      <xdr:col>18</xdr:col>
      <xdr:colOff>177800</xdr:colOff>
      <xdr:row>38</xdr:row>
      <xdr:rowOff>15842</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482034"/>
          <a:ext cx="698500" cy="1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304885</xdr:rowOff>
    </xdr:from>
    <xdr:to>
      <xdr:col>29</xdr:col>
      <xdr:colOff>177800</xdr:colOff>
      <xdr:row>38</xdr:row>
      <xdr:rowOff>63585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29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149962</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27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291051</xdr:rowOff>
    </xdr:from>
    <xdr:to>
      <xdr:col>26</xdr:col>
      <xdr:colOff>101600</xdr:colOff>
      <xdr:row>38</xdr:row>
      <xdr:rowOff>49751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157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59928</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184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303817</xdr:rowOff>
    </xdr:from>
    <xdr:to>
      <xdr:col>22</xdr:col>
      <xdr:colOff>165100</xdr:colOff>
      <xdr:row>38</xdr:row>
      <xdr:rowOff>62517</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28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72694</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197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307942</xdr:rowOff>
    </xdr:from>
    <xdr:to>
      <xdr:col>19</xdr:col>
      <xdr:colOff>38100</xdr:colOff>
      <xdr:row>38</xdr:row>
      <xdr:rowOff>66642</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32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76819</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20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306534</xdr:rowOff>
    </xdr:from>
    <xdr:to>
      <xdr:col>15</xdr:col>
      <xdr:colOff>101600</xdr:colOff>
      <xdr:row>38</xdr:row>
      <xdr:rowOff>65234</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31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75411</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20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島根県雲南市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34,426
34,151
553.18
32,438,391
31,657,035
392,454
17,149,098
34,314,631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121303</xdr:rowOff>
    </xdr:from>
    <xdr:to>
      <xdr:col>24</xdr:col>
      <xdr:colOff>63500</xdr:colOff>
      <xdr:row>35</xdr:row>
      <xdr:rowOff>42632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50603"/>
          <a:ext cx="838200" cy="9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42632</xdr:rowOff>
    </xdr:from>
    <xdr:to>
      <xdr:col>19</xdr:col>
      <xdr:colOff>177800</xdr:colOff>
      <xdr:row>35</xdr:row>
      <xdr:rowOff>127682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43382"/>
          <a:ext cx="889000" cy="8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96658</xdr:rowOff>
    </xdr:from>
    <xdr:to>
      <xdr:col>15</xdr:col>
      <xdr:colOff>50800</xdr:colOff>
      <xdr:row>35</xdr:row>
      <xdr:rowOff>127682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97408"/>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96658</xdr:rowOff>
    </xdr:from>
    <xdr:to>
      <xdr:col>10</xdr:col>
      <xdr:colOff>114300</xdr:colOff>
      <xdr:row>35</xdr:row>
      <xdr:rowOff>106161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97408"/>
          <a:ext cx="889000" cy="9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70503</xdr:rowOff>
    </xdr:from>
    <xdr:to>
      <xdr:col>24</xdr:col>
      <xdr:colOff>114300</xdr:colOff>
      <xdr:row>35</xdr:row>
      <xdr:rowOff>653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9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93380</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5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163282</xdr:rowOff>
    </xdr:from>
    <xdr:to>
      <xdr:col>20</xdr:col>
      <xdr:colOff>38100</xdr:colOff>
      <xdr:row>35</xdr:row>
      <xdr:rowOff>93432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9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109959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767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76882</xdr:rowOff>
    </xdr:from>
    <xdr:to>
      <xdr:col>15</xdr:col>
      <xdr:colOff>101600</xdr:colOff>
      <xdr:row>36</xdr:row>
      <xdr:rowOff>7032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7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23559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852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45858</xdr:rowOff>
    </xdr:from>
    <xdr:to>
      <xdr:col>10</xdr:col>
      <xdr:colOff>165100</xdr:colOff>
      <xdr:row>35</xdr:row>
      <xdr:rowOff>147458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4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163985</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821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55361</xdr:rowOff>
    </xdr:from>
    <xdr:to>
      <xdr:col>6</xdr:col>
      <xdr:colOff>38100</xdr:colOff>
      <xdr:row>35</xdr:row>
      <xdr:rowOff>156961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5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2038</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831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107779</xdr:rowOff>
    </xdr:from>
    <xdr:to>
      <xdr:col>24</xdr:col>
      <xdr:colOff>63500</xdr:colOff>
      <xdr:row>58</xdr:row>
      <xdr:rowOff>110555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51879"/>
          <a:ext cx="8382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110555</xdr:rowOff>
    </xdr:from>
    <xdr:to>
      <xdr:col>19</xdr:col>
      <xdr:colOff>177800</xdr:colOff>
      <xdr:row>58</xdr:row>
      <xdr:rowOff>110970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54655"/>
          <a:ext cx="889000" cy="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157756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10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110970</xdr:rowOff>
    </xdr:from>
    <xdr:to>
      <xdr:col>15</xdr:col>
      <xdr:colOff>50800</xdr:colOff>
      <xdr:row>58</xdr:row>
      <xdr:rowOff>112891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55070"/>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158147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02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112891</xdr:rowOff>
    </xdr:from>
    <xdr:to>
      <xdr:col>10</xdr:col>
      <xdr:colOff>114300</xdr:colOff>
      <xdr:row>58</xdr:row>
      <xdr:rowOff>114931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56991"/>
          <a:ext cx="889000" cy="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56979</xdr:rowOff>
    </xdr:from>
    <xdr:to>
      <xdr:col>24</xdr:col>
      <xdr:colOff>114300</xdr:colOff>
      <xdr:row>58</xdr:row>
      <xdr:rowOff>158579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0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16356</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89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59755</xdr:rowOff>
    </xdr:from>
    <xdr:to>
      <xdr:col>20</xdr:col>
      <xdr:colOff>38100</xdr:colOff>
      <xdr:row>58</xdr:row>
      <xdr:rowOff>161355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0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6432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79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60170</xdr:rowOff>
    </xdr:from>
    <xdr:to>
      <xdr:col>15</xdr:col>
      <xdr:colOff>101600</xdr:colOff>
      <xdr:row>58</xdr:row>
      <xdr:rowOff>161770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0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6847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79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62091</xdr:rowOff>
    </xdr:from>
    <xdr:to>
      <xdr:col>10</xdr:col>
      <xdr:colOff>165100</xdr:colOff>
      <xdr:row>58</xdr:row>
      <xdr:rowOff>163691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0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8768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81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64131</xdr:rowOff>
    </xdr:from>
    <xdr:to>
      <xdr:col>6</xdr:col>
      <xdr:colOff>38100</xdr:colOff>
      <xdr:row>58</xdr:row>
      <xdr:rowOff>165731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0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10808</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83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71286</xdr:rowOff>
    </xdr:from>
    <xdr:to>
      <xdr:col>24</xdr:col>
      <xdr:colOff>63500</xdr:colOff>
      <xdr:row>78</xdr:row>
      <xdr:rowOff>120244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44386"/>
          <a:ext cx="838200" cy="4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89585</xdr:rowOff>
    </xdr:from>
    <xdr:to>
      <xdr:col>19</xdr:col>
      <xdr:colOff>177800</xdr:colOff>
      <xdr:row>78</xdr:row>
      <xdr:rowOff>120244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62685"/>
          <a:ext cx="889000" cy="3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89585</xdr:rowOff>
    </xdr:from>
    <xdr:to>
      <xdr:col>15</xdr:col>
      <xdr:colOff>50800</xdr:colOff>
      <xdr:row>78</xdr:row>
      <xdr:rowOff>111227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62685"/>
          <a:ext cx="889000" cy="2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111227</xdr:rowOff>
    </xdr:from>
    <xdr:to>
      <xdr:col>10</xdr:col>
      <xdr:colOff>114300</xdr:colOff>
      <xdr:row>78</xdr:row>
      <xdr:rowOff>117957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84327"/>
          <a:ext cx="889000" cy="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20486</xdr:rowOff>
    </xdr:from>
    <xdr:to>
      <xdr:col>24</xdr:col>
      <xdr:colOff>114300</xdr:colOff>
      <xdr:row>78</xdr:row>
      <xdr:rowOff>122086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9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170363</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7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69444</xdr:rowOff>
    </xdr:from>
    <xdr:to>
      <xdr:col>20</xdr:col>
      <xdr:colOff>38100</xdr:colOff>
      <xdr:row>78</xdr:row>
      <xdr:rowOff>171044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4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162171</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3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38785</xdr:rowOff>
    </xdr:from>
    <xdr:to>
      <xdr:col>15</xdr:col>
      <xdr:colOff>101600</xdr:colOff>
      <xdr:row>78</xdr:row>
      <xdr:rowOff>140385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1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131512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0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60427</xdr:rowOff>
    </xdr:from>
    <xdr:to>
      <xdr:col>10</xdr:col>
      <xdr:colOff>165100</xdr:colOff>
      <xdr:row>78</xdr:row>
      <xdr:rowOff>162027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3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153154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26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67157</xdr:rowOff>
    </xdr:from>
    <xdr:to>
      <xdr:col>6</xdr:col>
      <xdr:colOff>38100</xdr:colOff>
      <xdr:row>78</xdr:row>
      <xdr:rowOff>168757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4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159884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3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1663</xdr:rowOff>
    </xdr:from>
    <xdr:to>
      <xdr:col>24</xdr:col>
      <xdr:colOff>63500</xdr:colOff>
      <xdr:row>96</xdr:row>
      <xdr:rowOff>82276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60863"/>
          <a:ext cx="838200" cy="8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82276</xdr:rowOff>
    </xdr:from>
    <xdr:to>
      <xdr:col>19</xdr:col>
      <xdr:colOff>177800</xdr:colOff>
      <xdr:row>96</xdr:row>
      <xdr:rowOff>116650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41476"/>
          <a:ext cx="889000" cy="34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17514</xdr:rowOff>
    </xdr:from>
    <xdr:to>
      <xdr:col>15</xdr:col>
      <xdr:colOff>50800</xdr:colOff>
      <xdr:row>96</xdr:row>
      <xdr:rowOff>116650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476714"/>
          <a:ext cx="889000" cy="99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17514</xdr:rowOff>
    </xdr:from>
    <xdr:to>
      <xdr:col>10</xdr:col>
      <xdr:colOff>114300</xdr:colOff>
      <xdr:row>97</xdr:row>
      <xdr:rowOff>38553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476714"/>
          <a:ext cx="889000" cy="19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122313</xdr:rowOff>
    </xdr:from>
    <xdr:to>
      <xdr:col>24</xdr:col>
      <xdr:colOff>114300</xdr:colOff>
      <xdr:row>96</xdr:row>
      <xdr:rowOff>52463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1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100740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88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31476</xdr:rowOff>
    </xdr:from>
    <xdr:to>
      <xdr:col>20</xdr:col>
      <xdr:colOff>38100</xdr:colOff>
      <xdr:row>96</xdr:row>
      <xdr:rowOff>133076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9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124203</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58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65850</xdr:rowOff>
    </xdr:from>
    <xdr:to>
      <xdr:col>15</xdr:col>
      <xdr:colOff>101600</xdr:colOff>
      <xdr:row>96</xdr:row>
      <xdr:rowOff>167450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158577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617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138164</xdr:rowOff>
    </xdr:from>
    <xdr:to>
      <xdr:col>10</xdr:col>
      <xdr:colOff>165100</xdr:colOff>
      <xdr:row>96</xdr:row>
      <xdr:rowOff>68314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2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59441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518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159203</xdr:rowOff>
    </xdr:from>
    <xdr:to>
      <xdr:col>6</xdr:col>
      <xdr:colOff>38100</xdr:colOff>
      <xdr:row>97</xdr:row>
      <xdr:rowOff>89353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1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80480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1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12461</xdr:rowOff>
    </xdr:from>
    <xdr:to>
      <xdr:col>55</xdr:col>
      <xdr:colOff>0</xdr:colOff>
      <xdr:row>36</xdr:row>
      <xdr:rowOff>62561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184661"/>
          <a:ext cx="838200" cy="50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25937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69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12461</xdr:rowOff>
    </xdr:from>
    <xdr:to>
      <xdr:col>50</xdr:col>
      <xdr:colOff>114300</xdr:colOff>
      <xdr:row>36</xdr:row>
      <xdr:rowOff>67417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184661"/>
          <a:ext cx="889000" cy="5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139042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48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13215</xdr:rowOff>
    </xdr:from>
    <xdr:to>
      <xdr:col>45</xdr:col>
      <xdr:colOff>177800</xdr:colOff>
      <xdr:row>36</xdr:row>
      <xdr:rowOff>67417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185415"/>
          <a:ext cx="889000" cy="5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143549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48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105985</xdr:rowOff>
    </xdr:from>
    <xdr:to>
      <xdr:col>41</xdr:col>
      <xdr:colOff>50800</xdr:colOff>
      <xdr:row>36</xdr:row>
      <xdr:rowOff>13215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935285"/>
          <a:ext cx="889000" cy="250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11761</xdr:rowOff>
    </xdr:from>
    <xdr:to>
      <xdr:col>55</xdr:col>
      <xdr:colOff>50800</xdr:colOff>
      <xdr:row>36</xdr:row>
      <xdr:rowOff>113361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8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34638</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03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133111</xdr:rowOff>
    </xdr:from>
    <xdr:to>
      <xdr:col>50</xdr:col>
      <xdr:colOff>165100</xdr:colOff>
      <xdr:row>36</xdr:row>
      <xdr:rowOff>63261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3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79788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90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16617</xdr:rowOff>
    </xdr:from>
    <xdr:to>
      <xdr:col>46</xdr:col>
      <xdr:colOff>38100</xdr:colOff>
      <xdr:row>36</xdr:row>
      <xdr:rowOff>118217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18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134744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96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133865</xdr:rowOff>
    </xdr:from>
    <xdr:to>
      <xdr:col>41</xdr:col>
      <xdr:colOff>101600</xdr:colOff>
      <xdr:row>36</xdr:row>
      <xdr:rowOff>64015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13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80542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90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55185</xdr:rowOff>
    </xdr:from>
    <xdr:to>
      <xdr:col>36</xdr:col>
      <xdr:colOff>165100</xdr:colOff>
      <xdr:row>34</xdr:row>
      <xdr:rowOff>156785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88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1862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659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124389</xdr:rowOff>
    </xdr:from>
    <xdr:to>
      <xdr:col>55</xdr:col>
      <xdr:colOff>0</xdr:colOff>
      <xdr:row>56</xdr:row>
      <xdr:rowOff>137775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725589"/>
          <a:ext cx="838200" cy="1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96293</xdr:rowOff>
    </xdr:from>
    <xdr:to>
      <xdr:col>50</xdr:col>
      <xdr:colOff>114300</xdr:colOff>
      <xdr:row>56</xdr:row>
      <xdr:rowOff>124389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697493"/>
          <a:ext cx="889000" cy="2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64422</xdr:rowOff>
    </xdr:from>
    <xdr:to>
      <xdr:col>45</xdr:col>
      <xdr:colOff>177800</xdr:colOff>
      <xdr:row>56</xdr:row>
      <xdr:rowOff>96293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665622"/>
          <a:ext cx="889000" cy="3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95859</xdr:rowOff>
    </xdr:from>
    <xdr:to>
      <xdr:col>41</xdr:col>
      <xdr:colOff>50800</xdr:colOff>
      <xdr:row>56</xdr:row>
      <xdr:rowOff>64422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525609"/>
          <a:ext cx="889000" cy="14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101013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86975</xdr:rowOff>
    </xdr:from>
    <xdr:to>
      <xdr:col>55</xdr:col>
      <xdr:colOff>50800</xdr:colOff>
      <xdr:row>57</xdr:row>
      <xdr:rowOff>17125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68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65402</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6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73589</xdr:rowOff>
    </xdr:from>
    <xdr:to>
      <xdr:col>50</xdr:col>
      <xdr:colOff>165100</xdr:colOff>
      <xdr:row>57</xdr:row>
      <xdr:rowOff>3739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67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166316</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76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45493</xdr:rowOff>
    </xdr:from>
    <xdr:to>
      <xdr:col>46</xdr:col>
      <xdr:colOff>38100</xdr:colOff>
      <xdr:row>56</xdr:row>
      <xdr:rowOff>147093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4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138220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73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13622</xdr:rowOff>
    </xdr:from>
    <xdr:to>
      <xdr:col>41</xdr:col>
      <xdr:colOff>101600</xdr:colOff>
      <xdr:row>56</xdr:row>
      <xdr:rowOff>115222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61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106349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70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45059</xdr:rowOff>
    </xdr:from>
    <xdr:to>
      <xdr:col>36</xdr:col>
      <xdr:colOff>165100</xdr:colOff>
      <xdr:row>55</xdr:row>
      <xdr:rowOff>146659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47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163186</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250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39638</xdr:rowOff>
    </xdr:from>
    <xdr:to>
      <xdr:col>55</xdr:col>
      <xdr:colOff>0</xdr:colOff>
      <xdr:row>79</xdr:row>
      <xdr:rowOff>64295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584188"/>
          <a:ext cx="838200" cy="24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64295</xdr:rowOff>
    </xdr:from>
    <xdr:to>
      <xdr:col>50</xdr:col>
      <xdr:colOff>114300</xdr:colOff>
      <xdr:row>79</xdr:row>
      <xdr:rowOff>95439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608845"/>
          <a:ext cx="889000" cy="3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11761</xdr:rowOff>
    </xdr:from>
    <xdr:to>
      <xdr:col>45</xdr:col>
      <xdr:colOff>177800</xdr:colOff>
      <xdr:row>79</xdr:row>
      <xdr:rowOff>95439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56311"/>
          <a:ext cx="889000" cy="8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64850</xdr:rowOff>
    </xdr:from>
    <xdr:to>
      <xdr:col>41</xdr:col>
      <xdr:colOff>50800</xdr:colOff>
      <xdr:row>79</xdr:row>
      <xdr:rowOff>11761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266500"/>
          <a:ext cx="889000" cy="28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20931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3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160288</xdr:rowOff>
    </xdr:from>
    <xdr:to>
      <xdr:col>55</xdr:col>
      <xdr:colOff>50800</xdr:colOff>
      <xdr:row>79</xdr:row>
      <xdr:rowOff>90438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3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75215</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4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13495</xdr:rowOff>
    </xdr:from>
    <xdr:to>
      <xdr:col>50</xdr:col>
      <xdr:colOff>165100</xdr:colOff>
      <xdr:row>79</xdr:row>
      <xdr:rowOff>115095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106222</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650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44639</xdr:rowOff>
    </xdr:from>
    <xdr:to>
      <xdr:col>46</xdr:col>
      <xdr:colOff>38100</xdr:colOff>
      <xdr:row>79</xdr:row>
      <xdr:rowOff>146239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8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137366</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61017" y="13681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132411</xdr:rowOff>
    </xdr:from>
    <xdr:to>
      <xdr:col>41</xdr:col>
      <xdr:colOff>101600</xdr:colOff>
      <xdr:row>79</xdr:row>
      <xdr:rowOff>62561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0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53688</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9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14050</xdr:rowOff>
    </xdr:from>
    <xdr:to>
      <xdr:col>36</xdr:col>
      <xdr:colOff>165100</xdr:colOff>
      <xdr:row>77</xdr:row>
      <xdr:rowOff>115650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21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132177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990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24926</xdr:rowOff>
    </xdr:from>
    <xdr:to>
      <xdr:col>55</xdr:col>
      <xdr:colOff>0</xdr:colOff>
      <xdr:row>96</xdr:row>
      <xdr:rowOff>36664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484126"/>
          <a:ext cx="838200" cy="1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102890</xdr:rowOff>
    </xdr:from>
    <xdr:to>
      <xdr:col>50</xdr:col>
      <xdr:colOff>114300</xdr:colOff>
      <xdr:row>96</xdr:row>
      <xdr:rowOff>36664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390640"/>
          <a:ext cx="889000" cy="10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102890</xdr:rowOff>
    </xdr:from>
    <xdr:to>
      <xdr:col>45</xdr:col>
      <xdr:colOff>177800</xdr:colOff>
      <xdr:row>95</xdr:row>
      <xdr:rowOff>110559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390640"/>
          <a:ext cx="889000" cy="7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91432</xdr:rowOff>
    </xdr:from>
    <xdr:to>
      <xdr:col>41</xdr:col>
      <xdr:colOff>50800</xdr:colOff>
      <xdr:row>95</xdr:row>
      <xdr:rowOff>110559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379182"/>
          <a:ext cx="889000" cy="1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94651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119746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145576</xdr:rowOff>
    </xdr:from>
    <xdr:to>
      <xdr:col>55</xdr:col>
      <xdr:colOff>50800</xdr:colOff>
      <xdr:row>96</xdr:row>
      <xdr:rowOff>75726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43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124003</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1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157314</xdr:rowOff>
    </xdr:from>
    <xdr:to>
      <xdr:col>50</xdr:col>
      <xdr:colOff>165100</xdr:colOff>
      <xdr:row>96</xdr:row>
      <xdr:rowOff>87464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44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78591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53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52090</xdr:rowOff>
    </xdr:from>
    <xdr:to>
      <xdr:col>46</xdr:col>
      <xdr:colOff>38100</xdr:colOff>
      <xdr:row>95</xdr:row>
      <xdr:rowOff>153690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170217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1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59759</xdr:rowOff>
    </xdr:from>
    <xdr:to>
      <xdr:col>41</xdr:col>
      <xdr:colOff>101600</xdr:colOff>
      <xdr:row>95</xdr:row>
      <xdr:rowOff>161359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34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6436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122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40632</xdr:rowOff>
    </xdr:from>
    <xdr:to>
      <xdr:col>36</xdr:col>
      <xdr:colOff>165100</xdr:colOff>
      <xdr:row>95</xdr:row>
      <xdr:rowOff>142232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32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158759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10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72220</xdr:rowOff>
    </xdr:from>
    <xdr:to>
      <xdr:col>85</xdr:col>
      <xdr:colOff>127000</xdr:colOff>
      <xdr:row>38</xdr:row>
      <xdr:rowOff>98490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587320"/>
          <a:ext cx="838200" cy="26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84287</xdr:rowOff>
    </xdr:from>
    <xdr:to>
      <xdr:col>81</xdr:col>
      <xdr:colOff>50800</xdr:colOff>
      <xdr:row>38</xdr:row>
      <xdr:rowOff>98490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599387"/>
          <a:ext cx="889000" cy="14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115379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80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84287</xdr:rowOff>
    </xdr:from>
    <xdr:to>
      <xdr:col>76</xdr:col>
      <xdr:colOff>114300</xdr:colOff>
      <xdr:row>39</xdr:row>
      <xdr:rowOff>6600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599387"/>
          <a:ext cx="889000" cy="9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6600</xdr:rowOff>
    </xdr:from>
    <xdr:to>
      <xdr:col>71</xdr:col>
      <xdr:colOff>177800</xdr:colOff>
      <xdr:row>39</xdr:row>
      <xdr:rowOff>81338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693150"/>
          <a:ext cx="889000" cy="7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107939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79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21420</xdr:rowOff>
    </xdr:from>
    <xdr:to>
      <xdr:col>85</xdr:col>
      <xdr:colOff>177800</xdr:colOff>
      <xdr:row>38</xdr:row>
      <xdr:rowOff>123020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44297</xdr:rowOff>
    </xdr:from>
    <xdr:ext cx="534377"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38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47690</xdr:rowOff>
    </xdr:from>
    <xdr:to>
      <xdr:col>81</xdr:col>
      <xdr:colOff>101600</xdr:colOff>
      <xdr:row>38</xdr:row>
      <xdr:rowOff>149290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6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165817</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14111" y="633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33487</xdr:rowOff>
    </xdr:from>
    <xdr:to>
      <xdr:col>76</xdr:col>
      <xdr:colOff>165100</xdr:colOff>
      <xdr:row>38</xdr:row>
      <xdr:rowOff>135087</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54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151614</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32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127250</xdr:rowOff>
    </xdr:from>
    <xdr:to>
      <xdr:col>72</xdr:col>
      <xdr:colOff>38100</xdr:colOff>
      <xdr:row>39</xdr:row>
      <xdr:rowOff>57400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4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73926</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41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30538</xdr:rowOff>
    </xdr:from>
    <xdr:to>
      <xdr:col>67</xdr:col>
      <xdr:colOff>101600</xdr:colOff>
      <xdr:row>39</xdr:row>
      <xdr:rowOff>132138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1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123265</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80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18323</xdr:rowOff>
    </xdr:from>
    <xdr:to>
      <xdr:col>85</xdr:col>
      <xdr:colOff>127000</xdr:colOff>
      <xdr:row>77</xdr:row>
      <xdr:rowOff>20929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19973"/>
          <a:ext cx="8382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20929</xdr:rowOff>
    </xdr:from>
    <xdr:to>
      <xdr:col>81</xdr:col>
      <xdr:colOff>50800</xdr:colOff>
      <xdr:row>77</xdr:row>
      <xdr:rowOff>43791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22579"/>
          <a:ext cx="889000" cy="2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43791</xdr:rowOff>
    </xdr:from>
    <xdr:to>
      <xdr:col>76</xdr:col>
      <xdr:colOff>114300</xdr:colOff>
      <xdr:row>77</xdr:row>
      <xdr:rowOff>77383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45441"/>
          <a:ext cx="889000" cy="3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72785</xdr:rowOff>
    </xdr:from>
    <xdr:to>
      <xdr:col>71</xdr:col>
      <xdr:colOff>177800</xdr:colOff>
      <xdr:row>77</xdr:row>
      <xdr:rowOff>77383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274435"/>
          <a:ext cx="889000" cy="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138973</xdr:rowOff>
    </xdr:from>
    <xdr:to>
      <xdr:col>85</xdr:col>
      <xdr:colOff>177800</xdr:colOff>
      <xdr:row>77</xdr:row>
      <xdr:rowOff>69123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6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161850</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20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141579</xdr:rowOff>
    </xdr:from>
    <xdr:to>
      <xdr:col>81</xdr:col>
      <xdr:colOff>101600</xdr:colOff>
      <xdr:row>77</xdr:row>
      <xdr:rowOff>71729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7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88256</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947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164441</xdr:rowOff>
    </xdr:from>
    <xdr:to>
      <xdr:col>76</xdr:col>
      <xdr:colOff>165100</xdr:colOff>
      <xdr:row>77</xdr:row>
      <xdr:rowOff>94591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19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111118</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969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26583</xdr:rowOff>
    </xdr:from>
    <xdr:to>
      <xdr:col>72</xdr:col>
      <xdr:colOff>38100</xdr:colOff>
      <xdr:row>77</xdr:row>
      <xdr:rowOff>128183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2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144710</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300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21985</xdr:rowOff>
    </xdr:from>
    <xdr:to>
      <xdr:col>67</xdr:col>
      <xdr:colOff>101600</xdr:colOff>
      <xdr:row>77</xdr:row>
      <xdr:rowOff>123585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2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140112</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998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11047</xdr:rowOff>
    </xdr:from>
    <xdr:to>
      <xdr:col>85</xdr:col>
      <xdr:colOff>127000</xdr:colOff>
      <xdr:row>99</xdr:row>
      <xdr:rowOff>22878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5481300" y="16984597"/>
          <a:ext cx="838200" cy="1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11047</xdr:rowOff>
    </xdr:from>
    <xdr:to>
      <xdr:col>81</xdr:col>
      <xdr:colOff>50800</xdr:colOff>
      <xdr:row>99</xdr:row>
      <xdr:rowOff>14551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984597"/>
          <a:ext cx="889000" cy="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165086</xdr:rowOff>
    </xdr:from>
    <xdr:to>
      <xdr:col>76</xdr:col>
      <xdr:colOff>114300</xdr:colOff>
      <xdr:row>99</xdr:row>
      <xdr:rowOff>14551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67186"/>
          <a:ext cx="889000" cy="2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165086</xdr:rowOff>
    </xdr:from>
    <xdr:to>
      <xdr:col>71</xdr:col>
      <xdr:colOff>177800</xdr:colOff>
      <xdr:row>99</xdr:row>
      <xdr:rowOff>25916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67186"/>
          <a:ext cx="889000" cy="32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143528</xdr:rowOff>
    </xdr:from>
    <xdr:to>
      <xdr:col>85</xdr:col>
      <xdr:colOff>177800</xdr:colOff>
      <xdr:row>99</xdr:row>
      <xdr:rowOff>73678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4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58455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6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131697</xdr:rowOff>
    </xdr:from>
    <xdr:to>
      <xdr:col>81</xdr:col>
      <xdr:colOff>101600</xdr:colOff>
      <xdr:row>99</xdr:row>
      <xdr:rowOff>61847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3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52974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26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135201</xdr:rowOff>
    </xdr:from>
    <xdr:to>
      <xdr:col>76</xdr:col>
      <xdr:colOff>165100</xdr:colOff>
      <xdr:row>99</xdr:row>
      <xdr:rowOff>65351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3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56478</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3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114286</xdr:rowOff>
    </xdr:from>
    <xdr:to>
      <xdr:col>72</xdr:col>
      <xdr:colOff>38100</xdr:colOff>
      <xdr:row>99</xdr:row>
      <xdr:rowOff>44436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1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35563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0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146566</xdr:rowOff>
    </xdr:from>
    <xdr:to>
      <xdr:col>67</xdr:col>
      <xdr:colOff>101600</xdr:colOff>
      <xdr:row>99</xdr:row>
      <xdr:rowOff>76716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4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67843</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7041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123665</xdr:rowOff>
    </xdr:from>
    <xdr:to>
      <xdr:col>116</xdr:col>
      <xdr:colOff>63500</xdr:colOff>
      <xdr:row>37</xdr:row>
      <xdr:rowOff>149301</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467315"/>
          <a:ext cx="838200" cy="2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64780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79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149301</xdr:rowOff>
    </xdr:from>
    <xdr:to>
      <xdr:col>111</xdr:col>
      <xdr:colOff>177800</xdr:colOff>
      <xdr:row>38</xdr:row>
      <xdr:rowOff>65928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492951"/>
          <a:ext cx="889000" cy="8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65928</xdr:rowOff>
    </xdr:from>
    <xdr:to>
      <xdr:col>107</xdr:col>
      <xdr:colOff>50800</xdr:colOff>
      <xdr:row>38</xdr:row>
      <xdr:rowOff>85457</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581028"/>
          <a:ext cx="889000" cy="1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15206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70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85457</xdr:rowOff>
    </xdr:from>
    <xdr:to>
      <xdr:col>102</xdr:col>
      <xdr:colOff>114300</xdr:colOff>
      <xdr:row>38</xdr:row>
      <xdr:rowOff>87775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600557"/>
          <a:ext cx="889000" cy="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22293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12985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72865</xdr:rowOff>
    </xdr:from>
    <xdr:to>
      <xdr:col>116</xdr:col>
      <xdr:colOff>114300</xdr:colOff>
      <xdr:row>38</xdr:row>
      <xdr:rowOff>3015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41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95742</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267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98501</xdr:rowOff>
    </xdr:from>
    <xdr:to>
      <xdr:col>112</xdr:col>
      <xdr:colOff>38100</xdr:colOff>
      <xdr:row>38</xdr:row>
      <xdr:rowOff>28651</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44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45178</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217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15128</xdr:rowOff>
    </xdr:from>
    <xdr:to>
      <xdr:col>107</xdr:col>
      <xdr:colOff>101600</xdr:colOff>
      <xdr:row>38</xdr:row>
      <xdr:rowOff>116728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53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133254</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30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34657</xdr:rowOff>
    </xdr:from>
    <xdr:to>
      <xdr:col>102</xdr:col>
      <xdr:colOff>165100</xdr:colOff>
      <xdr:row>38</xdr:row>
      <xdr:rowOff>136257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54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152783</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32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36975</xdr:rowOff>
    </xdr:from>
    <xdr:to>
      <xdr:col>98</xdr:col>
      <xdr:colOff>38100</xdr:colOff>
      <xdr:row>38</xdr:row>
      <xdr:rowOff>138575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55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155102</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327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37935</xdr:rowOff>
    </xdr:from>
    <xdr:to>
      <xdr:col>116</xdr:col>
      <xdr:colOff>63500</xdr:colOff>
      <xdr:row>59</xdr:row>
      <xdr:rowOff>40023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3485"/>
          <a:ext cx="838200" cy="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35923</xdr:rowOff>
    </xdr:from>
    <xdr:to>
      <xdr:col>111</xdr:col>
      <xdr:colOff>177800</xdr:colOff>
      <xdr:row>59</xdr:row>
      <xdr:rowOff>37935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51473"/>
          <a:ext cx="8890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33622</xdr:rowOff>
    </xdr:from>
    <xdr:to>
      <xdr:col>107</xdr:col>
      <xdr:colOff>50800</xdr:colOff>
      <xdr:row>59</xdr:row>
      <xdr:rowOff>35923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49172"/>
          <a:ext cx="889000" cy="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33622</xdr:rowOff>
    </xdr:from>
    <xdr:to>
      <xdr:col>102</xdr:col>
      <xdr:colOff>114300</xdr:colOff>
      <xdr:row>59</xdr:row>
      <xdr:rowOff>34179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49172"/>
          <a:ext cx="889000" cy="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160673</xdr:rowOff>
    </xdr:from>
    <xdr:to>
      <xdr:col>116</xdr:col>
      <xdr:colOff>114300</xdr:colOff>
      <xdr:row>59</xdr:row>
      <xdr:rowOff>90823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378565"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158585</xdr:rowOff>
    </xdr:from>
    <xdr:to>
      <xdr:col>112</xdr:col>
      <xdr:colOff>38100</xdr:colOff>
      <xdr:row>59</xdr:row>
      <xdr:rowOff>88735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79862</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4017" y="10195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156573</xdr:rowOff>
    </xdr:from>
    <xdr:to>
      <xdr:col>107</xdr:col>
      <xdr:colOff>101600</xdr:colOff>
      <xdr:row>59</xdr:row>
      <xdr:rowOff>86723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77850</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93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154272</xdr:rowOff>
    </xdr:from>
    <xdr:to>
      <xdr:col>102</xdr:col>
      <xdr:colOff>165100</xdr:colOff>
      <xdr:row>59</xdr:row>
      <xdr:rowOff>84422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9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75549</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9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154829</xdr:rowOff>
    </xdr:from>
    <xdr:to>
      <xdr:col>98</xdr:col>
      <xdr:colOff>38100</xdr:colOff>
      <xdr:row>59</xdr:row>
      <xdr:rowOff>84979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76106</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9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56452</xdr:rowOff>
    </xdr:from>
    <xdr:to>
      <xdr:col>116</xdr:col>
      <xdr:colOff>63500</xdr:colOff>
      <xdr:row>75</xdr:row>
      <xdr:rowOff>77006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2572302"/>
          <a:ext cx="838200" cy="363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56452</xdr:rowOff>
    </xdr:from>
    <xdr:to>
      <xdr:col>111</xdr:col>
      <xdr:colOff>177800</xdr:colOff>
      <xdr:row>73</xdr:row>
      <xdr:rowOff>72796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572302"/>
          <a:ext cx="889000" cy="1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40849</xdr:rowOff>
    </xdr:from>
    <xdr:to>
      <xdr:col>107</xdr:col>
      <xdr:colOff>50800</xdr:colOff>
      <xdr:row>73</xdr:row>
      <xdr:rowOff>72796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556699"/>
          <a:ext cx="889000" cy="31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40849</xdr:rowOff>
    </xdr:from>
    <xdr:to>
      <xdr:col>102</xdr:col>
      <xdr:colOff>114300</xdr:colOff>
      <xdr:row>73</xdr:row>
      <xdr:rowOff>53156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556699"/>
          <a:ext cx="889000" cy="1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26206</xdr:rowOff>
    </xdr:from>
    <xdr:to>
      <xdr:col>116</xdr:col>
      <xdr:colOff>114300</xdr:colOff>
      <xdr:row>75</xdr:row>
      <xdr:rowOff>127806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88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4633</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86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5652</xdr:rowOff>
    </xdr:from>
    <xdr:to>
      <xdr:col>112</xdr:col>
      <xdr:colOff>38100</xdr:colOff>
      <xdr:row>73</xdr:row>
      <xdr:rowOff>107252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52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123779</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296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21996</xdr:rowOff>
    </xdr:from>
    <xdr:to>
      <xdr:col>107</xdr:col>
      <xdr:colOff>101600</xdr:colOff>
      <xdr:row>73</xdr:row>
      <xdr:rowOff>123596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53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140123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313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161499</xdr:rowOff>
    </xdr:from>
    <xdr:to>
      <xdr:col>102</xdr:col>
      <xdr:colOff>165100</xdr:colOff>
      <xdr:row>73</xdr:row>
      <xdr:rowOff>91649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50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108176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28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2356</xdr:rowOff>
    </xdr:from>
    <xdr:to>
      <xdr:col>98</xdr:col>
      <xdr:colOff>38100</xdr:colOff>
      <xdr:row>73</xdr:row>
      <xdr:rowOff>103956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51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120483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29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普通建設事業費は、公共施設の長寿命化対策等や公営住宅等の整備を行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、令和元年度をピークに減少傾向にあり、類似団体平均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を下回っています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災害復旧事業費は、令和３年７月豪雨災害の影響を大きく受け、公共土木施設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や農業用施設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等の復旧工事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が進んだため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大幅に増加しています。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公債費は、令和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５００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百万円の繰上償還を実施し、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公債費の抑制を図っていますが、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これまで</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普通建設事業の影響</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もあり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類似団体平均を大きく上回っています。</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将来の金利等の上昇に注視しながら、今後も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中期財政計画や実施計画等に基づき計画的な事業の実施、地方債の新規発行と償還額のバランスを図り、健全財政に努めます。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人件費は、類似団体平均に比べ人口千人当たりコストが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高く</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、職員の平均年齢が高いこと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や会計年度任用職員</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の人件費増加が起因しています。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今後も定員管理計画に基づき、適正な人員配置に努めます。</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補助費等は、一部事務組合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で実施している業務が多いことや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、また、各種団体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への補助金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や企業会計への補助金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も多額になっている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類似団体平均を大きく上回っています。今後、事業の見直しや一部事務組合等へのヒアリング等を実施しながら経費削減に努めます。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繰出金は、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下水道事業への占める割合が大きかったが、令和６年度から農業集落排水事業などすべての下水道事業が地方公営企業法適用化になったため大きく</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しました。</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島根県雲南市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34,426
34,151
553.18
32,438,391
31,657,035
392,454
17,149,098
34,314,631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88.1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96266</xdr:rowOff>
    </xdr:from>
    <xdr:to>
      <xdr:col>24</xdr:col>
      <xdr:colOff>63500</xdr:colOff>
      <xdr:row>37</xdr:row>
      <xdr:rowOff>137604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439916"/>
          <a:ext cx="8382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96266</xdr:rowOff>
    </xdr:from>
    <xdr:to>
      <xdr:col>19</xdr:col>
      <xdr:colOff>177800</xdr:colOff>
      <xdr:row>37</xdr:row>
      <xdr:rowOff>140081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439916"/>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25988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54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140081</xdr:rowOff>
    </xdr:from>
    <xdr:to>
      <xdr:col>15</xdr:col>
      <xdr:colOff>50800</xdr:colOff>
      <xdr:row>38</xdr:row>
      <xdr:rowOff>1588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483731"/>
          <a:ext cx="889000" cy="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49230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5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124651</xdr:rowOff>
    </xdr:from>
    <xdr:to>
      <xdr:col>10</xdr:col>
      <xdr:colOff>114300</xdr:colOff>
      <xdr:row>38</xdr:row>
      <xdr:rowOff>1588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468301"/>
          <a:ext cx="889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59897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5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85044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6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86804</xdr:rowOff>
    </xdr:from>
    <xdr:to>
      <xdr:col>24</xdr:col>
      <xdr:colOff>114300</xdr:colOff>
      <xdr:row>38</xdr:row>
      <xdr:rowOff>16954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3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65231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08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45466</xdr:rowOff>
    </xdr:from>
    <xdr:to>
      <xdr:col>20</xdr:col>
      <xdr:colOff>38100</xdr:colOff>
      <xdr:row>37</xdr:row>
      <xdr:rowOff>147066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8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163593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64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89281</xdr:rowOff>
    </xdr:from>
    <xdr:to>
      <xdr:col>15</xdr:col>
      <xdr:colOff>101600</xdr:colOff>
      <xdr:row>38</xdr:row>
      <xdr:rowOff>19431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3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35958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08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122238</xdr:rowOff>
    </xdr:from>
    <xdr:to>
      <xdr:col>10</xdr:col>
      <xdr:colOff>165100</xdr:colOff>
      <xdr:row>38</xdr:row>
      <xdr:rowOff>52388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6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68915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73851</xdr:rowOff>
    </xdr:from>
    <xdr:to>
      <xdr:col>6</xdr:col>
      <xdr:colOff>38100</xdr:colOff>
      <xdr:row>38</xdr:row>
      <xdr:rowOff>4001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1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20528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92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168154</xdr:rowOff>
    </xdr:from>
    <xdr:to>
      <xdr:col>24</xdr:col>
      <xdr:colOff>63500</xdr:colOff>
      <xdr:row>58</xdr:row>
      <xdr:rowOff>52410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40804"/>
          <a:ext cx="838200" cy="5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168154</xdr:rowOff>
    </xdr:from>
    <xdr:to>
      <xdr:col>19</xdr:col>
      <xdr:colOff>177800</xdr:colOff>
      <xdr:row>58</xdr:row>
      <xdr:rowOff>38524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40804"/>
          <a:ext cx="889000" cy="4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86341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161571</xdr:rowOff>
    </xdr:from>
    <xdr:to>
      <xdr:col>15</xdr:col>
      <xdr:colOff>50800</xdr:colOff>
      <xdr:row>58</xdr:row>
      <xdr:rowOff>38524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34221"/>
          <a:ext cx="889000" cy="4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90809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108583</xdr:rowOff>
    </xdr:from>
    <xdr:to>
      <xdr:col>10</xdr:col>
      <xdr:colOff>114300</xdr:colOff>
      <xdr:row>57</xdr:row>
      <xdr:rowOff>161571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81233"/>
          <a:ext cx="889000" cy="5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161669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1610</xdr:rowOff>
    </xdr:from>
    <xdr:to>
      <xdr:col>24</xdr:col>
      <xdr:colOff>114300</xdr:colOff>
      <xdr:row>58</xdr:row>
      <xdr:rowOff>103210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4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136871</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0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117354</xdr:rowOff>
    </xdr:from>
    <xdr:to>
      <xdr:col>20</xdr:col>
      <xdr:colOff>38100</xdr:colOff>
      <xdr:row>58</xdr:row>
      <xdr:rowOff>47504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9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64031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665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159174</xdr:rowOff>
    </xdr:from>
    <xdr:to>
      <xdr:col>15</xdr:col>
      <xdr:colOff>101600</xdr:colOff>
      <xdr:row>58</xdr:row>
      <xdr:rowOff>89324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3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105851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707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110771</xdr:rowOff>
    </xdr:from>
    <xdr:to>
      <xdr:col>10</xdr:col>
      <xdr:colOff>165100</xdr:colOff>
      <xdr:row>58</xdr:row>
      <xdr:rowOff>40921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8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57448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658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57783</xdr:rowOff>
    </xdr:from>
    <xdr:to>
      <xdr:col>6</xdr:col>
      <xdr:colOff>38100</xdr:colOff>
      <xdr:row>57</xdr:row>
      <xdr:rowOff>159383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3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4460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1718</xdr:rowOff>
    </xdr:from>
    <xdr:to>
      <xdr:col>24</xdr:col>
      <xdr:colOff>63500</xdr:colOff>
      <xdr:row>77</xdr:row>
      <xdr:rowOff>50631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03368"/>
          <a:ext cx="838200" cy="48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117874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4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50631</xdr:rowOff>
    </xdr:from>
    <xdr:to>
      <xdr:col>19</xdr:col>
      <xdr:colOff>177800</xdr:colOff>
      <xdr:row>77</xdr:row>
      <xdr:rowOff>93954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52281"/>
          <a:ext cx="889000" cy="4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53349</xdr:rowOff>
    </xdr:from>
    <xdr:to>
      <xdr:col>15</xdr:col>
      <xdr:colOff>50800</xdr:colOff>
      <xdr:row>77</xdr:row>
      <xdr:rowOff>93954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54999"/>
          <a:ext cx="889000" cy="4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53349</xdr:rowOff>
    </xdr:from>
    <xdr:to>
      <xdr:col>10</xdr:col>
      <xdr:colOff>114300</xdr:colOff>
      <xdr:row>77</xdr:row>
      <xdr:rowOff>82804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54999"/>
          <a:ext cx="889000" cy="2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102936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0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22489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95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122368</xdr:rowOff>
    </xdr:from>
    <xdr:to>
      <xdr:col>24</xdr:col>
      <xdr:colOff>114300</xdr:colOff>
      <xdr:row>77</xdr:row>
      <xdr:rowOff>52518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5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145245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03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171281</xdr:rowOff>
    </xdr:from>
    <xdr:to>
      <xdr:col>20</xdr:col>
      <xdr:colOff>38100</xdr:colOff>
      <xdr:row>77</xdr:row>
      <xdr:rowOff>101431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0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92558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294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43154</xdr:rowOff>
    </xdr:from>
    <xdr:to>
      <xdr:col>15</xdr:col>
      <xdr:colOff>101600</xdr:colOff>
      <xdr:row>77</xdr:row>
      <xdr:rowOff>144754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4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135881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3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2549</xdr:rowOff>
    </xdr:from>
    <xdr:to>
      <xdr:col>10</xdr:col>
      <xdr:colOff>165100</xdr:colOff>
      <xdr:row>77</xdr:row>
      <xdr:rowOff>104149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0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120676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7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32004</xdr:rowOff>
    </xdr:from>
    <xdr:to>
      <xdr:col>6</xdr:col>
      <xdr:colOff>38100</xdr:colOff>
      <xdr:row>77</xdr:row>
      <xdr:rowOff>133604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33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150131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08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70717</xdr:rowOff>
    </xdr:from>
    <xdr:to>
      <xdr:col>24</xdr:col>
      <xdr:colOff>63500</xdr:colOff>
      <xdr:row>99</xdr:row>
      <xdr:rowOff>71442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44267"/>
          <a:ext cx="838200" cy="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3771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97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70717</xdr:rowOff>
    </xdr:from>
    <xdr:to>
      <xdr:col>19</xdr:col>
      <xdr:colOff>177800</xdr:colOff>
      <xdr:row>99</xdr:row>
      <xdr:rowOff>72495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44267"/>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118615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709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71129</xdr:rowOff>
    </xdr:from>
    <xdr:to>
      <xdr:col>15</xdr:col>
      <xdr:colOff>50800</xdr:colOff>
      <xdr:row>99</xdr:row>
      <xdr:rowOff>72495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7044679"/>
          <a:ext cx="889000" cy="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70783</xdr:rowOff>
    </xdr:from>
    <xdr:to>
      <xdr:col>10</xdr:col>
      <xdr:colOff>114300</xdr:colOff>
      <xdr:row>99</xdr:row>
      <xdr:rowOff>71129</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a:off x="1130300" y="17044333"/>
          <a:ext cx="889000" cy="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119722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709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122189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709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20642</xdr:rowOff>
    </xdr:from>
    <xdr:to>
      <xdr:col>24</xdr:col>
      <xdr:colOff>114300</xdr:colOff>
      <xdr:row>99</xdr:row>
      <xdr:rowOff>122242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99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151469</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7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19917</xdr:rowOff>
    </xdr:from>
    <xdr:to>
      <xdr:col>20</xdr:col>
      <xdr:colOff>38100</xdr:colOff>
      <xdr:row>99</xdr:row>
      <xdr:rowOff>121517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993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138044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76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21695</xdr:rowOff>
    </xdr:from>
    <xdr:to>
      <xdr:col>15</xdr:col>
      <xdr:colOff>101600</xdr:colOff>
      <xdr:row>99</xdr:row>
      <xdr:rowOff>123295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99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139822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77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20329</xdr:rowOff>
    </xdr:from>
    <xdr:to>
      <xdr:col>10</xdr:col>
      <xdr:colOff>165100</xdr:colOff>
      <xdr:row>99</xdr:row>
      <xdr:rowOff>121929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99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138456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76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19983</xdr:rowOff>
    </xdr:from>
    <xdr:to>
      <xdr:col>6</xdr:col>
      <xdr:colOff>38100</xdr:colOff>
      <xdr:row>99</xdr:row>
      <xdr:rowOff>121583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99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138110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76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46627</xdr:rowOff>
    </xdr:from>
    <xdr:to>
      <xdr:col>55</xdr:col>
      <xdr:colOff>0</xdr:colOff>
      <xdr:row>35</xdr:row>
      <xdr:rowOff>145252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047377"/>
          <a:ext cx="838200" cy="9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82676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426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46627</xdr:rowOff>
    </xdr:from>
    <xdr:to>
      <xdr:col>50</xdr:col>
      <xdr:colOff>114300</xdr:colOff>
      <xdr:row>36</xdr:row>
      <xdr:rowOff>29645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047377"/>
          <a:ext cx="889000" cy="15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53284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568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125331</xdr:rowOff>
    </xdr:from>
    <xdr:to>
      <xdr:col>45</xdr:col>
      <xdr:colOff>177800</xdr:colOff>
      <xdr:row>36</xdr:row>
      <xdr:rowOff>29645</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126081"/>
          <a:ext cx="889000" cy="7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40548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112268</xdr:rowOff>
    </xdr:from>
    <xdr:to>
      <xdr:col>41</xdr:col>
      <xdr:colOff>50800</xdr:colOff>
      <xdr:row>35</xdr:row>
      <xdr:rowOff>125331</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11301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54264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79410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94452</xdr:rowOff>
    </xdr:from>
    <xdr:to>
      <xdr:col>55</xdr:col>
      <xdr:colOff>50800</xdr:colOff>
      <xdr:row>36</xdr:row>
      <xdr:rowOff>24602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09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117329</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94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167277</xdr:rowOff>
    </xdr:from>
    <xdr:to>
      <xdr:col>50</xdr:col>
      <xdr:colOff>165100</xdr:colOff>
      <xdr:row>35</xdr:row>
      <xdr:rowOff>97427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599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113954</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771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150295</xdr:rowOff>
    </xdr:from>
    <xdr:to>
      <xdr:col>46</xdr:col>
      <xdr:colOff>38100</xdr:colOff>
      <xdr:row>36</xdr:row>
      <xdr:rowOff>80445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15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96972</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92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74531</xdr:rowOff>
    </xdr:from>
    <xdr:to>
      <xdr:col>41</xdr:col>
      <xdr:colOff>101600</xdr:colOff>
      <xdr:row>36</xdr:row>
      <xdr:rowOff>4681</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07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21208</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85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61468</xdr:rowOff>
    </xdr:from>
    <xdr:to>
      <xdr:col>36</xdr:col>
      <xdr:colOff>165100</xdr:colOff>
      <xdr:row>35</xdr:row>
      <xdr:rowOff>163068</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8145</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837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110757</xdr:rowOff>
    </xdr:from>
    <xdr:to>
      <xdr:col>55</xdr:col>
      <xdr:colOff>0</xdr:colOff>
      <xdr:row>54</xdr:row>
      <xdr:rowOff>149771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369057"/>
          <a:ext cx="838200" cy="3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104902</xdr:rowOff>
    </xdr:from>
    <xdr:to>
      <xdr:col>50</xdr:col>
      <xdr:colOff>114300</xdr:colOff>
      <xdr:row>54</xdr:row>
      <xdr:rowOff>110757</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8750300" y="9191752"/>
          <a:ext cx="889000" cy="17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104902</xdr:rowOff>
    </xdr:from>
    <xdr:to>
      <xdr:col>45</xdr:col>
      <xdr:colOff>177800</xdr:colOff>
      <xdr:row>54</xdr:row>
      <xdr:rowOff>60287</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191752"/>
          <a:ext cx="889000" cy="12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55220</xdr:rowOff>
    </xdr:from>
    <xdr:to>
      <xdr:col>41</xdr:col>
      <xdr:colOff>50800</xdr:colOff>
      <xdr:row>54</xdr:row>
      <xdr:rowOff>60287</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313520"/>
          <a:ext cx="889000" cy="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103078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114444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98971</xdr:rowOff>
    </xdr:from>
    <xdr:to>
      <xdr:col>55</xdr:col>
      <xdr:colOff>50800</xdr:colOff>
      <xdr:row>55</xdr:row>
      <xdr:rowOff>29121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35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121848</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20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59957</xdr:rowOff>
    </xdr:from>
    <xdr:to>
      <xdr:col>50</xdr:col>
      <xdr:colOff>165100</xdr:colOff>
      <xdr:row>54</xdr:row>
      <xdr:rowOff>161557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31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6634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09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54102</xdr:rowOff>
    </xdr:from>
    <xdr:to>
      <xdr:col>46</xdr:col>
      <xdr:colOff>38100</xdr:colOff>
      <xdr:row>53</xdr:row>
      <xdr:rowOff>155702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14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779</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891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9487</xdr:rowOff>
    </xdr:from>
    <xdr:to>
      <xdr:col>41</xdr:col>
      <xdr:colOff>101600</xdr:colOff>
      <xdr:row>54</xdr:row>
      <xdr:rowOff>111087</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26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127614</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04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4420</xdr:rowOff>
    </xdr:from>
    <xdr:to>
      <xdr:col>36</xdr:col>
      <xdr:colOff>165100</xdr:colOff>
      <xdr:row>54</xdr:row>
      <xdr:rowOff>106020</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26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122547</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0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28051</xdr:rowOff>
    </xdr:from>
    <xdr:to>
      <xdr:col>55</xdr:col>
      <xdr:colOff>0</xdr:colOff>
      <xdr:row>78</xdr:row>
      <xdr:rowOff>48146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401151"/>
          <a:ext cx="838200" cy="2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164332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94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28051</xdr:rowOff>
    </xdr:from>
    <xdr:to>
      <xdr:col>50</xdr:col>
      <xdr:colOff>114300</xdr:colOff>
      <xdr:row>78</xdr:row>
      <xdr:rowOff>65039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401151"/>
          <a:ext cx="889000" cy="3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79171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10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50358</xdr:rowOff>
    </xdr:from>
    <xdr:to>
      <xdr:col>45</xdr:col>
      <xdr:colOff>177800</xdr:colOff>
      <xdr:row>78</xdr:row>
      <xdr:rowOff>65039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423458"/>
          <a:ext cx="889000" cy="1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50358</xdr:rowOff>
    </xdr:from>
    <xdr:to>
      <xdr:col>41</xdr:col>
      <xdr:colOff>50800</xdr:colOff>
      <xdr:row>78</xdr:row>
      <xdr:rowOff>59973</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423458"/>
          <a:ext cx="889000" cy="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168796</xdr:rowOff>
    </xdr:from>
    <xdr:to>
      <xdr:col>55</xdr:col>
      <xdr:colOff>50800</xdr:colOff>
      <xdr:row>78</xdr:row>
      <xdr:rowOff>98946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7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119882</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2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148701</xdr:rowOff>
    </xdr:from>
    <xdr:to>
      <xdr:col>50</xdr:col>
      <xdr:colOff>165100</xdr:colOff>
      <xdr:row>78</xdr:row>
      <xdr:rowOff>78851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5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69978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4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14239</xdr:rowOff>
    </xdr:from>
    <xdr:to>
      <xdr:col>46</xdr:col>
      <xdr:colOff>38100</xdr:colOff>
      <xdr:row>78</xdr:row>
      <xdr:rowOff>115839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8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106966</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8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171008</xdr:rowOff>
    </xdr:from>
    <xdr:to>
      <xdr:col>41</xdr:col>
      <xdr:colOff>101600</xdr:colOff>
      <xdr:row>78</xdr:row>
      <xdr:rowOff>101158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7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92285</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6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9173</xdr:rowOff>
    </xdr:from>
    <xdr:to>
      <xdr:col>36</xdr:col>
      <xdr:colOff>165100</xdr:colOff>
      <xdr:row>78</xdr:row>
      <xdr:rowOff>110773</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8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101900</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7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142442</xdr:rowOff>
    </xdr:from>
    <xdr:to>
      <xdr:col>55</xdr:col>
      <xdr:colOff>0</xdr:colOff>
      <xdr:row>96</xdr:row>
      <xdr:rowOff>90841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430192"/>
          <a:ext cx="838200" cy="11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29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5260</xdr:rowOff>
    </xdr:from>
    <xdr:to>
      <xdr:col>50</xdr:col>
      <xdr:colOff>114300</xdr:colOff>
      <xdr:row>96</xdr:row>
      <xdr:rowOff>90841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464460"/>
          <a:ext cx="889000" cy="8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5260</xdr:rowOff>
    </xdr:from>
    <xdr:to>
      <xdr:col>45</xdr:col>
      <xdr:colOff>177800</xdr:colOff>
      <xdr:row>96</xdr:row>
      <xdr:rowOff>45655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464460"/>
          <a:ext cx="889000" cy="4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118770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57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13269</xdr:rowOff>
    </xdr:from>
    <xdr:to>
      <xdr:col>41</xdr:col>
      <xdr:colOff>50800</xdr:colOff>
      <xdr:row>96</xdr:row>
      <xdr:rowOff>45655</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472469"/>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106135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146194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91642</xdr:rowOff>
    </xdr:from>
    <xdr:to>
      <xdr:col>55</xdr:col>
      <xdr:colOff>50800</xdr:colOff>
      <xdr:row>96</xdr:row>
      <xdr:rowOff>21792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37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114519</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23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40041</xdr:rowOff>
    </xdr:from>
    <xdr:to>
      <xdr:col>50</xdr:col>
      <xdr:colOff>165100</xdr:colOff>
      <xdr:row>96</xdr:row>
      <xdr:rowOff>141641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49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132768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59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125910</xdr:rowOff>
    </xdr:from>
    <xdr:to>
      <xdr:col>46</xdr:col>
      <xdr:colOff>38100</xdr:colOff>
      <xdr:row>96</xdr:row>
      <xdr:rowOff>56060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72587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18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166305</xdr:rowOff>
    </xdr:from>
    <xdr:to>
      <xdr:col>41</xdr:col>
      <xdr:colOff>101600</xdr:colOff>
      <xdr:row>96</xdr:row>
      <xdr:rowOff>96455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45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112982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22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133919</xdr:rowOff>
    </xdr:from>
    <xdr:to>
      <xdr:col>36</xdr:col>
      <xdr:colOff>165100</xdr:colOff>
      <xdr:row>96</xdr:row>
      <xdr:rowOff>64069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42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80596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196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55118</xdr:rowOff>
    </xdr:from>
    <xdr:to>
      <xdr:col>85</xdr:col>
      <xdr:colOff>127000</xdr:colOff>
      <xdr:row>37</xdr:row>
      <xdr:rowOff>90351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398768"/>
          <a:ext cx="838200" cy="3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78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53946</xdr:rowOff>
    </xdr:from>
    <xdr:to>
      <xdr:col>81</xdr:col>
      <xdr:colOff>50800</xdr:colOff>
      <xdr:row>37</xdr:row>
      <xdr:rowOff>90351</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4592300" y="6397596"/>
          <a:ext cx="889000" cy="36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15156</xdr:rowOff>
    </xdr:from>
    <xdr:to>
      <xdr:col>76</xdr:col>
      <xdr:colOff>114300</xdr:colOff>
      <xdr:row>37</xdr:row>
      <xdr:rowOff>53946</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358806"/>
          <a:ext cx="889000" cy="3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152895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9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19614</xdr:rowOff>
    </xdr:from>
    <xdr:to>
      <xdr:col>71</xdr:col>
      <xdr:colOff>177800</xdr:colOff>
      <xdr:row>37</xdr:row>
      <xdr:rowOff>15156</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020364"/>
          <a:ext cx="889000" cy="33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132492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47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4318</xdr:rowOff>
    </xdr:from>
    <xdr:to>
      <xdr:col>85</xdr:col>
      <xdr:colOff>177800</xdr:colOff>
      <xdr:row>37</xdr:row>
      <xdr:rowOff>105918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34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154195</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32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39551</xdr:rowOff>
    </xdr:from>
    <xdr:to>
      <xdr:col>81</xdr:col>
      <xdr:colOff>101600</xdr:colOff>
      <xdr:row>37</xdr:row>
      <xdr:rowOff>141151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38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157678</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15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3146</xdr:rowOff>
    </xdr:from>
    <xdr:to>
      <xdr:col>76</xdr:col>
      <xdr:colOff>165100</xdr:colOff>
      <xdr:row>37</xdr:row>
      <xdr:rowOff>104746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346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121273</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12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135806</xdr:rowOff>
    </xdr:from>
    <xdr:to>
      <xdr:col>72</xdr:col>
      <xdr:colOff>38100</xdr:colOff>
      <xdr:row>37</xdr:row>
      <xdr:rowOff>65956</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30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82483</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08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140264</xdr:rowOff>
    </xdr:from>
    <xdr:to>
      <xdr:col>67</xdr:col>
      <xdr:colOff>101600</xdr:colOff>
      <xdr:row>35</xdr:row>
      <xdr:rowOff>70414</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596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86941</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574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46340</xdr:rowOff>
    </xdr:from>
    <xdr:to>
      <xdr:col>85</xdr:col>
      <xdr:colOff>127000</xdr:colOff>
      <xdr:row>55</xdr:row>
      <xdr:rowOff>145065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476090"/>
          <a:ext cx="838200" cy="9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105753</xdr:rowOff>
    </xdr:from>
    <xdr:to>
      <xdr:col>81</xdr:col>
      <xdr:colOff>50800</xdr:colOff>
      <xdr:row>55</xdr:row>
      <xdr:rowOff>145065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535503"/>
          <a:ext cx="889000" cy="3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105753</xdr:rowOff>
    </xdr:from>
    <xdr:to>
      <xdr:col>76</xdr:col>
      <xdr:colOff>114300</xdr:colOff>
      <xdr:row>55</xdr:row>
      <xdr:rowOff>134297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535503"/>
          <a:ext cx="889000" cy="2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134297</xdr:rowOff>
    </xdr:from>
    <xdr:to>
      <xdr:col>71</xdr:col>
      <xdr:colOff>177800</xdr:colOff>
      <xdr:row>56</xdr:row>
      <xdr:rowOff>11585</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564047"/>
          <a:ext cx="889000" cy="4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99552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7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61102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166990</xdr:rowOff>
    </xdr:from>
    <xdr:to>
      <xdr:col>85</xdr:col>
      <xdr:colOff>177800</xdr:colOff>
      <xdr:row>55</xdr:row>
      <xdr:rowOff>97140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42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18417</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27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94265</xdr:rowOff>
    </xdr:from>
    <xdr:to>
      <xdr:col>81</xdr:col>
      <xdr:colOff>101600</xdr:colOff>
      <xdr:row>56</xdr:row>
      <xdr:rowOff>24415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52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40942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29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54953</xdr:rowOff>
    </xdr:from>
    <xdr:to>
      <xdr:col>76</xdr:col>
      <xdr:colOff>165100</xdr:colOff>
      <xdr:row>55</xdr:row>
      <xdr:rowOff>156553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48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1630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259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83497</xdr:rowOff>
    </xdr:from>
    <xdr:to>
      <xdr:col>72</xdr:col>
      <xdr:colOff>38100</xdr:colOff>
      <xdr:row>56</xdr:row>
      <xdr:rowOff>13647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51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30174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28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132235</xdr:rowOff>
    </xdr:from>
    <xdr:to>
      <xdr:col>67</xdr:col>
      <xdr:colOff>101600</xdr:colOff>
      <xdr:row>56</xdr:row>
      <xdr:rowOff>62385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56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78912</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33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72220</xdr:rowOff>
    </xdr:from>
    <xdr:to>
      <xdr:col>85</xdr:col>
      <xdr:colOff>127000</xdr:colOff>
      <xdr:row>78</xdr:row>
      <xdr:rowOff>98490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445320"/>
          <a:ext cx="838200" cy="26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84288</xdr:rowOff>
    </xdr:from>
    <xdr:to>
      <xdr:col>81</xdr:col>
      <xdr:colOff>50800</xdr:colOff>
      <xdr:row>78</xdr:row>
      <xdr:rowOff>98490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457388"/>
          <a:ext cx="889000" cy="1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115378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6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84288</xdr:rowOff>
    </xdr:from>
    <xdr:to>
      <xdr:col>76</xdr:col>
      <xdr:colOff>114300</xdr:colOff>
      <xdr:row>79</xdr:row>
      <xdr:rowOff>6600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457388"/>
          <a:ext cx="889000" cy="93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6600</xdr:rowOff>
    </xdr:from>
    <xdr:to>
      <xdr:col>71</xdr:col>
      <xdr:colOff>177800</xdr:colOff>
      <xdr:row>79</xdr:row>
      <xdr:rowOff>81338</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551150"/>
          <a:ext cx="889000" cy="7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107940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65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21420</xdr:rowOff>
    </xdr:from>
    <xdr:to>
      <xdr:col>85</xdr:col>
      <xdr:colOff>177800</xdr:colOff>
      <xdr:row>78</xdr:row>
      <xdr:rowOff>123020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39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44297</xdr:rowOff>
    </xdr:from>
    <xdr:ext cx="534377"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24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47690</xdr:rowOff>
    </xdr:from>
    <xdr:to>
      <xdr:col>81</xdr:col>
      <xdr:colOff>101600</xdr:colOff>
      <xdr:row>78</xdr:row>
      <xdr:rowOff>149290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165817</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14111" y="1319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33488</xdr:rowOff>
    </xdr:from>
    <xdr:to>
      <xdr:col>76</xdr:col>
      <xdr:colOff>165100</xdr:colOff>
      <xdr:row>78</xdr:row>
      <xdr:rowOff>135088</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0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151615</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318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127250</xdr:rowOff>
    </xdr:from>
    <xdr:to>
      <xdr:col>72</xdr:col>
      <xdr:colOff>38100</xdr:colOff>
      <xdr:row>79</xdr:row>
      <xdr:rowOff>57400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0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73927</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327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30538</xdr:rowOff>
    </xdr:from>
    <xdr:to>
      <xdr:col>67</xdr:col>
      <xdr:colOff>101600</xdr:colOff>
      <xdr:row>79</xdr:row>
      <xdr:rowOff>132138</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7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123265</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67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18323</xdr:rowOff>
    </xdr:from>
    <xdr:to>
      <xdr:col>85</xdr:col>
      <xdr:colOff>127000</xdr:colOff>
      <xdr:row>97</xdr:row>
      <xdr:rowOff>20929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648973"/>
          <a:ext cx="8382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20929</xdr:rowOff>
    </xdr:from>
    <xdr:to>
      <xdr:col>81</xdr:col>
      <xdr:colOff>50800</xdr:colOff>
      <xdr:row>97</xdr:row>
      <xdr:rowOff>43791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651579"/>
          <a:ext cx="889000" cy="2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43791</xdr:rowOff>
    </xdr:from>
    <xdr:to>
      <xdr:col>76</xdr:col>
      <xdr:colOff>114300</xdr:colOff>
      <xdr:row>97</xdr:row>
      <xdr:rowOff>77383</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674441"/>
          <a:ext cx="889000" cy="3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72785</xdr:rowOff>
    </xdr:from>
    <xdr:to>
      <xdr:col>71</xdr:col>
      <xdr:colOff>177800</xdr:colOff>
      <xdr:row>97</xdr:row>
      <xdr:rowOff>77383</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703435"/>
          <a:ext cx="889000" cy="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138973</xdr:rowOff>
    </xdr:from>
    <xdr:to>
      <xdr:col>85</xdr:col>
      <xdr:colOff>177800</xdr:colOff>
      <xdr:row>97</xdr:row>
      <xdr:rowOff>69123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59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161850</xdr:rowOff>
    </xdr:from>
    <xdr:ext cx="599010"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44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141579</xdr:rowOff>
    </xdr:from>
    <xdr:to>
      <xdr:col>81</xdr:col>
      <xdr:colOff>101600</xdr:colOff>
      <xdr:row>97</xdr:row>
      <xdr:rowOff>71729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0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88256</xdr:rowOff>
    </xdr:from>
    <xdr:ext cx="59901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181795" y="16376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164441</xdr:rowOff>
    </xdr:from>
    <xdr:to>
      <xdr:col>76</xdr:col>
      <xdr:colOff>165100</xdr:colOff>
      <xdr:row>97</xdr:row>
      <xdr:rowOff>94591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2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111118</xdr:rowOff>
    </xdr:from>
    <xdr:ext cx="59901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292795" y="1639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26583</xdr:rowOff>
    </xdr:from>
    <xdr:to>
      <xdr:col>72</xdr:col>
      <xdr:colOff>38100</xdr:colOff>
      <xdr:row>97</xdr:row>
      <xdr:rowOff>128183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5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144710</xdr:rowOff>
    </xdr:from>
    <xdr:ext cx="59901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03795" y="1643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21985</xdr:rowOff>
    </xdr:from>
    <xdr:to>
      <xdr:col>67</xdr:col>
      <xdr:colOff>101600</xdr:colOff>
      <xdr:row>97</xdr:row>
      <xdr:rowOff>123585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5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140112</xdr:rowOff>
    </xdr:from>
    <xdr:ext cx="599010"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14795" y="16427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総務費は、住民一人当たり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１２８，７３２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千円となっており、前年度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に比べ一部事務組合負担金や普通建設事業が大きく</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減少したため類似団体平均を下回りました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民生費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は２３４，７５２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千円と前年度から増加して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おり、介護給付費事業等の社会保障費関連の扶助費が年々増加傾向となっています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農林水産業費は、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５９，２０７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前年度に比べ減少してお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災害に係る林地崩壊防止事業等が要因となっています。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土木費は、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県営住宅取得費を含む</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公営住宅整備</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事業等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により、また、教育費においては、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教育施設等解体撤去事業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等により、それぞれ前年度に比べ</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災害復旧費では、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令和３年</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豪雨災害により被害を受けたことに伴い、令和４年度以降に復旧工事が本格的に始まった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ため増加が続いています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全般的に目的別歳出費目において、類似団体平均を上回っている状況であるため、引き続き、行財政改革</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による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事業の見直し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や実施計画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等により効率化を図り、歳出削減に努めます。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島根県雲南市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財政調整基金は、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以前より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利子の積み立てにより徐々に増加し、標準財政規模に対する比率はほぼ横ばいととなっていま</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が、令和６年度については、災害復旧事業の国庫支出金等に係る財源調整により大きく取り崩した結果となりました。なお、国庫支出金等の財源調整分は後年戻ってくるためその際に積み立てる計画となっています。</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それ以外の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基金取り崩し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回避できましたが、中期財政計画（令和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年２月策定）では令和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財源不足が見込まれるため、適切な財源の確保と歳出削減により、健全な行財政運営に努めていきます。</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なお、実質単年度収支は、令和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年度も引き続き繰上償還を実施し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令和元年度以降黒字が続いています。</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島根県雲南市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黒字・赤字の構成分析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は、令和６年度においてもすべての会計で黒字決算となりました。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これまで生活排水処理事業特別会計として実施していました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下水道事業が、令和６年度にはすべて公営企業法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適用化</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ました。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また、工業用水道事業会計は、令和６年度をもって廃止となりました。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病院事業会計では、令和２年度以降の新型コロナウイルス感染症関係補助金の収入等の要因により、黒字額が大きくなっています。</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引き続き、人件費、物件費、補助費等の経費の削減に取り組み財政の健全化に努めます。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topLeftCell="A7" workbookViewId="0">
      <selection activeCell="BN5" sqref="BN5:BU5"/>
    </sheetView>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32438391</v>
      </c>
      <c r="BO4" s="449"/>
      <c r="BP4" s="449"/>
      <c r="BQ4" s="449"/>
      <c r="BR4" s="449"/>
      <c r="BS4" s="449"/>
      <c r="BT4" s="449"/>
      <c r="BU4" s="450"/>
      <c r="BV4" s="448">
        <v>32712023</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2.2999999999999998</v>
      </c>
      <c r="CU4" s="589"/>
      <c r="CV4" s="589"/>
      <c r="CW4" s="589"/>
      <c r="CX4" s="589"/>
      <c r="CY4" s="589"/>
      <c r="CZ4" s="589"/>
      <c r="DA4" s="590"/>
      <c r="DB4" s="588">
        <v>2.6</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31657035</v>
      </c>
      <c r="BO5" s="420"/>
      <c r="BP5" s="420"/>
      <c r="BQ5" s="420"/>
      <c r="BR5" s="420"/>
      <c r="BS5" s="420"/>
      <c r="BT5" s="420"/>
      <c r="BU5" s="421"/>
      <c r="BV5" s="419">
        <v>32219514</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97.6</v>
      </c>
      <c r="CU5" s="417"/>
      <c r="CV5" s="417"/>
      <c r="CW5" s="417"/>
      <c r="CX5" s="417"/>
      <c r="CY5" s="417"/>
      <c r="CZ5" s="417"/>
      <c r="DA5" s="418"/>
      <c r="DB5" s="416">
        <v>97.1</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781356</v>
      </c>
      <c r="BO6" s="420"/>
      <c r="BP6" s="420"/>
      <c r="BQ6" s="420"/>
      <c r="BR6" s="420"/>
      <c r="BS6" s="420"/>
      <c r="BT6" s="420"/>
      <c r="BU6" s="421"/>
      <c r="BV6" s="419">
        <v>492509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97.7</v>
      </c>
      <c r="CU6" s="563"/>
      <c r="CV6" s="563"/>
      <c r="CW6" s="563"/>
      <c r="CX6" s="563"/>
      <c r="CY6" s="563"/>
      <c r="CZ6" s="563"/>
      <c r="DA6" s="564"/>
      <c r="DB6" s="562">
        <v>97.5</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388902</v>
      </c>
      <c r="BO7" s="420"/>
      <c r="BP7" s="420"/>
      <c r="BQ7" s="420"/>
      <c r="BR7" s="420"/>
      <c r="BS7" s="420"/>
      <c r="BT7" s="420"/>
      <c r="BU7" s="421"/>
      <c r="BV7" s="419">
        <v>50830</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17149098</v>
      </c>
      <c r="CU7" s="420"/>
      <c r="CV7" s="420"/>
      <c r="CW7" s="420"/>
      <c r="CX7" s="420"/>
      <c r="CY7" s="420"/>
      <c r="CZ7" s="420"/>
      <c r="DA7" s="421"/>
      <c r="DB7" s="419">
        <v>17134205</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392454</v>
      </c>
      <c r="BO8" s="420"/>
      <c r="BP8" s="420"/>
      <c r="BQ8" s="420"/>
      <c r="BR8" s="420"/>
      <c r="BS8" s="420"/>
      <c r="BT8" s="420"/>
      <c r="BU8" s="421"/>
      <c r="BV8" s="419">
        <v>441679</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0.26</v>
      </c>
      <c r="CU8" s="523"/>
      <c r="CV8" s="523"/>
      <c r="CW8" s="523"/>
      <c r="CX8" s="523"/>
      <c r="CY8" s="523"/>
      <c r="CZ8" s="523"/>
      <c r="DA8" s="524"/>
      <c r="DB8" s="522">
        <v>0.25</v>
      </c>
      <c r="DC8" s="523"/>
      <c r="DD8" s="523"/>
      <c r="DE8" s="523"/>
      <c r="DF8" s="523"/>
      <c r="DG8" s="523"/>
      <c r="DH8" s="523"/>
      <c r="DI8" s="524"/>
    </row>
    <row r="9" spans="1:119" ht="18.75" customHeight="1" thickBot="1" x14ac:dyDescent="0.25">
      <c r="A9" s="169"/>
      <c r="B9" s="551" t="s">
        <v>106</v>
      </c>
      <c r="C9" s="552"/>
      <c r="D9" s="552"/>
      <c r="E9" s="552"/>
      <c r="F9" s="552"/>
      <c r="G9" s="552"/>
      <c r="H9" s="552"/>
      <c r="I9" s="552"/>
      <c r="J9" s="552"/>
      <c r="K9" s="470"/>
      <c r="L9" s="553" t="s">
        <v>107</v>
      </c>
      <c r="M9" s="554"/>
      <c r="N9" s="554"/>
      <c r="O9" s="554"/>
      <c r="P9" s="554"/>
      <c r="Q9" s="555"/>
      <c r="R9" s="556">
        <v>36007</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-49225</v>
      </c>
      <c r="BO9" s="420"/>
      <c r="BP9" s="420"/>
      <c r="BQ9" s="420"/>
      <c r="BR9" s="420"/>
      <c r="BS9" s="420"/>
      <c r="BT9" s="420"/>
      <c r="BU9" s="421"/>
      <c r="BV9" s="419">
        <v>-176006</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19.8</v>
      </c>
      <c r="CU9" s="417"/>
      <c r="CV9" s="417"/>
      <c r="CW9" s="417"/>
      <c r="CX9" s="417"/>
      <c r="CY9" s="417"/>
      <c r="CZ9" s="417"/>
      <c r="DA9" s="418"/>
      <c r="DB9" s="416">
        <v>20</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112</v>
      </c>
      <c r="M10" s="376"/>
      <c r="N10" s="376"/>
      <c r="O10" s="376"/>
      <c r="P10" s="376"/>
      <c r="Q10" s="377"/>
      <c r="R10" s="372">
        <v>39032</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883</v>
      </c>
      <c r="BO10" s="420"/>
      <c r="BP10" s="420"/>
      <c r="BQ10" s="420"/>
      <c r="BR10" s="420"/>
      <c r="BS10" s="420"/>
      <c r="BT10" s="420"/>
      <c r="BU10" s="421"/>
      <c r="BV10" s="419">
        <v>12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114</v>
      </c>
      <c r="AV11" s="478"/>
      <c r="AW11" s="478"/>
      <c r="AX11" s="478"/>
      <c r="AY11" s="433" t="s">
        <v>120</v>
      </c>
      <c r="AZ11" s="434"/>
      <c r="BA11" s="434"/>
      <c r="BB11" s="434"/>
      <c r="BC11" s="434"/>
      <c r="BD11" s="434"/>
      <c r="BE11" s="434"/>
      <c r="BF11" s="434"/>
      <c r="BG11" s="434"/>
      <c r="BH11" s="434"/>
      <c r="BI11" s="434"/>
      <c r="BJ11" s="434"/>
      <c r="BK11" s="434"/>
      <c r="BL11" s="434"/>
      <c r="BM11" s="435"/>
      <c r="BN11" s="419">
        <v>499543</v>
      </c>
      <c r="BO11" s="420"/>
      <c r="BP11" s="420"/>
      <c r="BQ11" s="420"/>
      <c r="BR11" s="420"/>
      <c r="BS11" s="420"/>
      <c r="BT11" s="420"/>
      <c r="BU11" s="421"/>
      <c r="BV11" s="419">
        <v>427222</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34426</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114</v>
      </c>
      <c r="AV12" s="478"/>
      <c r="AW12" s="478"/>
      <c r="AX12" s="478"/>
      <c r="AY12" s="433" t="s">
        <v>128</v>
      </c>
      <c r="AZ12" s="434"/>
      <c r="BA12" s="434"/>
      <c r="BB12" s="434"/>
      <c r="BC12" s="434"/>
      <c r="BD12" s="434"/>
      <c r="BE12" s="434"/>
      <c r="BF12" s="434"/>
      <c r="BG12" s="434"/>
      <c r="BH12" s="434"/>
      <c r="BI12" s="434"/>
      <c r="BJ12" s="434"/>
      <c r="BK12" s="434"/>
      <c r="BL12" s="434"/>
      <c r="BM12" s="435"/>
      <c r="BN12" s="419">
        <v>266000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34151</v>
      </c>
      <c r="S13" s="507"/>
      <c r="T13" s="507"/>
      <c r="U13" s="507"/>
      <c r="V13" s="508"/>
      <c r="W13" s="509" t="s">
        <v>131</v>
      </c>
      <c r="X13" s="405"/>
      <c r="Y13" s="405"/>
      <c r="Z13" s="405"/>
      <c r="AA13" s="405"/>
      <c r="AB13" s="406"/>
      <c r="AC13" s="372">
        <v>1784</v>
      </c>
      <c r="AD13" s="373"/>
      <c r="AE13" s="373"/>
      <c r="AF13" s="373"/>
      <c r="AG13" s="374"/>
      <c r="AH13" s="372">
        <v>2315</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185201</v>
      </c>
      <c r="BO13" s="420"/>
      <c r="BP13" s="420"/>
      <c r="BQ13" s="420"/>
      <c r="BR13" s="420"/>
      <c r="BS13" s="420"/>
      <c r="BT13" s="420"/>
      <c r="BU13" s="421"/>
      <c r="BV13" s="419">
        <v>251228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11.1</v>
      </c>
      <c r="CU13" s="417"/>
      <c r="CV13" s="417"/>
      <c r="CW13" s="417"/>
      <c r="CX13" s="417"/>
      <c r="CY13" s="417"/>
      <c r="CZ13" s="417"/>
      <c r="DA13" s="418"/>
      <c r="DB13" s="416">
        <v>11.2</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35085</v>
      </c>
      <c r="S14" s="507"/>
      <c r="T14" s="507"/>
      <c r="U14" s="507"/>
      <c r="V14" s="508"/>
      <c r="W14" s="510"/>
      <c r="X14" s="408"/>
      <c r="Y14" s="408"/>
      <c r="Z14" s="408"/>
      <c r="AA14" s="408"/>
      <c r="AB14" s="409"/>
      <c r="AC14" s="499">
        <v>9.6</v>
      </c>
      <c r="AD14" s="500"/>
      <c r="AE14" s="500"/>
      <c r="AF14" s="500"/>
      <c r="AG14" s="501"/>
      <c r="AH14" s="499">
        <v>11.7</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88.1</v>
      </c>
      <c r="CU14" s="517"/>
      <c r="CV14" s="517"/>
      <c r="CW14" s="517"/>
      <c r="CX14" s="517"/>
      <c r="CY14" s="517"/>
      <c r="CZ14" s="517"/>
      <c r="DA14" s="518"/>
      <c r="DB14" s="516">
        <v>92.1</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34846</v>
      </c>
      <c r="S15" s="507"/>
      <c r="T15" s="507"/>
      <c r="U15" s="507"/>
      <c r="V15" s="508"/>
      <c r="W15" s="509" t="s">
        <v>137</v>
      </c>
      <c r="X15" s="405"/>
      <c r="Y15" s="405"/>
      <c r="Z15" s="405"/>
      <c r="AA15" s="405"/>
      <c r="AB15" s="406"/>
      <c r="AC15" s="372">
        <v>5148</v>
      </c>
      <c r="AD15" s="373"/>
      <c r="AE15" s="373"/>
      <c r="AF15" s="373"/>
      <c r="AG15" s="374"/>
      <c r="AH15" s="372">
        <v>5559</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4211134</v>
      </c>
      <c r="BO15" s="449"/>
      <c r="BP15" s="449"/>
      <c r="BQ15" s="449"/>
      <c r="BR15" s="449"/>
      <c r="BS15" s="449"/>
      <c r="BT15" s="449"/>
      <c r="BU15" s="450"/>
      <c r="BV15" s="448">
        <v>4093472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27.8</v>
      </c>
      <c r="AD16" s="500"/>
      <c r="AE16" s="500"/>
      <c r="AF16" s="500"/>
      <c r="AG16" s="501"/>
      <c r="AH16" s="499">
        <v>28.1</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16127595</v>
      </c>
      <c r="BO16" s="420"/>
      <c r="BP16" s="420"/>
      <c r="BQ16" s="420"/>
      <c r="BR16" s="420"/>
      <c r="BS16" s="420"/>
      <c r="BT16" s="420"/>
      <c r="BU16" s="421"/>
      <c r="BV16" s="419">
        <v>16098071</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11567</v>
      </c>
      <c r="AD17" s="373"/>
      <c r="AE17" s="373"/>
      <c r="AF17" s="373"/>
      <c r="AG17" s="374"/>
      <c r="AH17" s="372">
        <v>11881</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5204716</v>
      </c>
      <c r="BO17" s="420"/>
      <c r="BP17" s="420"/>
      <c r="BQ17" s="420"/>
      <c r="BR17" s="420"/>
      <c r="BS17" s="420"/>
      <c r="BT17" s="420"/>
      <c r="BU17" s="421"/>
      <c r="BV17" s="419">
        <v>5052950</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553.17999999999995</v>
      </c>
      <c r="M18" s="472"/>
      <c r="N18" s="472"/>
      <c r="O18" s="472"/>
      <c r="P18" s="472"/>
      <c r="Q18" s="472"/>
      <c r="R18" s="473"/>
      <c r="S18" s="473"/>
      <c r="T18" s="473"/>
      <c r="U18" s="473"/>
      <c r="V18" s="474"/>
      <c r="W18" s="490"/>
      <c r="X18" s="491"/>
      <c r="Y18" s="491"/>
      <c r="Z18" s="491"/>
      <c r="AA18" s="491"/>
      <c r="AB18" s="515"/>
      <c r="AC18" s="389">
        <v>62.5</v>
      </c>
      <c r="AD18" s="390"/>
      <c r="AE18" s="390"/>
      <c r="AF18" s="390"/>
      <c r="AG18" s="475"/>
      <c r="AH18" s="389">
        <v>60.1</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17091596</v>
      </c>
      <c r="BO18" s="420"/>
      <c r="BP18" s="420"/>
      <c r="BQ18" s="420"/>
      <c r="BR18" s="420"/>
      <c r="BS18" s="420"/>
      <c r="BT18" s="420"/>
      <c r="BU18" s="421"/>
      <c r="BV18" s="419">
        <v>16945695</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65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21991798</v>
      </c>
      <c r="BO19" s="420"/>
      <c r="BP19" s="420"/>
      <c r="BQ19" s="420"/>
      <c r="BR19" s="420"/>
      <c r="BS19" s="420"/>
      <c r="BT19" s="420"/>
      <c r="BU19" s="421"/>
      <c r="BV19" s="419">
        <v>22075622</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12432</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34314631</v>
      </c>
      <c r="BO22" s="449"/>
      <c r="BP22" s="449"/>
      <c r="BQ22" s="449"/>
      <c r="BR22" s="449"/>
      <c r="BS22" s="449"/>
      <c r="BT22" s="449"/>
      <c r="BU22" s="450"/>
      <c r="BV22" s="448">
        <v>35703295</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21254604</v>
      </c>
      <c r="BO23" s="420"/>
      <c r="BP23" s="420"/>
      <c r="BQ23" s="420"/>
      <c r="BR23" s="420"/>
      <c r="BS23" s="420"/>
      <c r="BT23" s="420"/>
      <c r="BU23" s="421"/>
      <c r="BV23" s="419">
        <v>22255396</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8900</v>
      </c>
      <c r="R24" s="373"/>
      <c r="S24" s="373"/>
      <c r="T24" s="373"/>
      <c r="U24" s="373"/>
      <c r="V24" s="374"/>
      <c r="W24" s="462"/>
      <c r="X24" s="399"/>
      <c r="Y24" s="400"/>
      <c r="Z24" s="375" t="s">
        <v>162</v>
      </c>
      <c r="AA24" s="376"/>
      <c r="AB24" s="376"/>
      <c r="AC24" s="376"/>
      <c r="AD24" s="376"/>
      <c r="AE24" s="376"/>
      <c r="AF24" s="376"/>
      <c r="AG24" s="377"/>
      <c r="AH24" s="372">
        <v>421</v>
      </c>
      <c r="AI24" s="373"/>
      <c r="AJ24" s="373"/>
      <c r="AK24" s="373"/>
      <c r="AL24" s="374"/>
      <c r="AM24" s="372">
        <v>1417086</v>
      </c>
      <c r="AN24" s="373"/>
      <c r="AO24" s="373"/>
      <c r="AP24" s="373"/>
      <c r="AQ24" s="373"/>
      <c r="AR24" s="374"/>
      <c r="AS24" s="372">
        <v>3366</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27452968</v>
      </c>
      <c r="BO24" s="420"/>
      <c r="BP24" s="420"/>
      <c r="BQ24" s="420"/>
      <c r="BR24" s="420"/>
      <c r="BS24" s="420"/>
      <c r="BT24" s="420"/>
      <c r="BU24" s="421"/>
      <c r="BV24" s="419">
        <v>28005326</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7210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9385615</v>
      </c>
      <c r="BO25" s="449"/>
      <c r="BP25" s="449"/>
      <c r="BQ25" s="449"/>
      <c r="BR25" s="449"/>
      <c r="BS25" s="449"/>
      <c r="BT25" s="449"/>
      <c r="BU25" s="450"/>
      <c r="BV25" s="448">
        <v>6607961</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6390</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4340</v>
      </c>
      <c r="R27" s="373"/>
      <c r="S27" s="373"/>
      <c r="T27" s="373"/>
      <c r="U27" s="373"/>
      <c r="V27" s="374"/>
      <c r="W27" s="462"/>
      <c r="X27" s="399"/>
      <c r="Y27" s="400"/>
      <c r="Z27" s="375" t="s">
        <v>171</v>
      </c>
      <c r="AA27" s="376"/>
      <c r="AB27" s="376"/>
      <c r="AC27" s="376"/>
      <c r="AD27" s="376"/>
      <c r="AE27" s="376"/>
      <c r="AF27" s="376"/>
      <c r="AG27" s="377"/>
      <c r="AH27" s="372">
        <v>22</v>
      </c>
      <c r="AI27" s="373"/>
      <c r="AJ27" s="373"/>
      <c r="AK27" s="373"/>
      <c r="AL27" s="374"/>
      <c r="AM27" s="372">
        <v>69916</v>
      </c>
      <c r="AN27" s="373"/>
      <c r="AO27" s="373"/>
      <c r="AP27" s="373"/>
      <c r="AQ27" s="373"/>
      <c r="AR27" s="374"/>
      <c r="AS27" s="372">
        <v>3178</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536581</v>
      </c>
      <c r="BO27" s="454"/>
      <c r="BP27" s="454"/>
      <c r="BQ27" s="454"/>
      <c r="BR27" s="454"/>
      <c r="BS27" s="454"/>
      <c r="BT27" s="454"/>
      <c r="BU27" s="455"/>
      <c r="BV27" s="453">
        <v>536194</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3720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1175259</v>
      </c>
      <c r="BO28" s="449"/>
      <c r="BP28" s="449"/>
      <c r="BQ28" s="449"/>
      <c r="BR28" s="449"/>
      <c r="BS28" s="449"/>
      <c r="BT28" s="449"/>
      <c r="BU28" s="450"/>
      <c r="BV28" s="448">
        <v>1440289</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17</v>
      </c>
      <c r="M29" s="373"/>
      <c r="N29" s="373"/>
      <c r="O29" s="373"/>
      <c r="P29" s="374"/>
      <c r="Q29" s="372">
        <v>3450</v>
      </c>
      <c r="R29" s="373"/>
      <c r="S29" s="373"/>
      <c r="T29" s="373"/>
      <c r="U29" s="373"/>
      <c r="V29" s="374"/>
      <c r="W29" s="463"/>
      <c r="X29" s="464"/>
      <c r="Y29" s="465"/>
      <c r="Z29" s="375" t="s">
        <v>177</v>
      </c>
      <c r="AA29" s="376"/>
      <c r="AB29" s="376"/>
      <c r="AC29" s="376"/>
      <c r="AD29" s="376"/>
      <c r="AE29" s="376"/>
      <c r="AF29" s="376"/>
      <c r="AG29" s="377"/>
      <c r="AH29" s="372">
        <v>443</v>
      </c>
      <c r="AI29" s="373"/>
      <c r="AJ29" s="373"/>
      <c r="AK29" s="373"/>
      <c r="AL29" s="374"/>
      <c r="AM29" s="372">
        <v>1487002</v>
      </c>
      <c r="AN29" s="373"/>
      <c r="AO29" s="373"/>
      <c r="AP29" s="373"/>
      <c r="AQ29" s="373"/>
      <c r="AR29" s="374"/>
      <c r="AS29" s="372">
        <v>3357</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2511054</v>
      </c>
      <c r="BO29" s="420"/>
      <c r="BP29" s="420"/>
      <c r="BQ29" s="420"/>
      <c r="BR29" s="420"/>
      <c r="BS29" s="420"/>
      <c r="BT29" s="420"/>
      <c r="BU29" s="421"/>
      <c r="BV29" s="419">
        <v>3139296</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4597217</v>
      </c>
      <c r="BO30" s="454"/>
      <c r="BP30" s="454"/>
      <c r="BQ30" s="454"/>
      <c r="BR30" s="454"/>
      <c r="BS30" s="454"/>
      <c r="BT30" s="454"/>
      <c r="BU30" s="455"/>
      <c r="BV30" s="453">
        <v>5055935</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IF('各会計、関係団体の財政状況及び健全化判断比率'!B30="","",'各会計、関係団体の財政状況及び健全化判断比率'!B30)</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9</v>
      </c>
      <c r="BX34" s="367"/>
      <c r="BY34" s="368" t="str">
        <f>IF('各会計、関係団体の財政状況及び健全化判断比率'!B68="","",'各会計、関係団体の財政状況及び健全化判断比率'!B68)</f>
        <v>雲南市・飯南町事務組合（普）</v>
      </c>
      <c r="BZ34" s="368"/>
      <c r="CA34" s="368"/>
      <c r="CB34" s="368"/>
      <c r="CC34" s="368"/>
      <c r="CD34" s="368"/>
      <c r="CE34" s="368"/>
      <c r="CF34" s="368"/>
      <c r="CG34" s="368"/>
      <c r="CH34" s="368"/>
      <c r="CI34" s="368"/>
      <c r="CJ34" s="368"/>
      <c r="CK34" s="368"/>
      <c r="CL34" s="368"/>
      <c r="CM34" s="368"/>
      <c r="CN34" s="169"/>
      <c r="CO34" s="367">
        <f>IF(CQ34="","",MAX(C34:D43,U34:V43,AM34:AN43,BE34:BF43,BW34:BX43)+1)</f>
        <v>16</v>
      </c>
      <c r="CP34" s="367"/>
      <c r="CQ34" s="368" t="str">
        <f>IF('各会計、関係団体の財政状況及び健全化判断比率'!BS7="","",'各会計、関係団体の財政状況及び健全化判断比率'!BS7)</f>
        <v>㈱キラキラ雲南</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農業労働災害共済事業特別会計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後期高齢者医療事業特別会計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IF('各会計、関係団体の財政状況及び健全化判断比率'!B31="","",'各会計、関係団体の財政状況及び健全化判断比率'!B31)</f>
        <v>工業用水道事業会計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10</v>
      </c>
      <c r="BX35" s="367"/>
      <c r="BY35" s="368" t="str">
        <f>IF('各会計、関係団体の財政状況及び健全化判断比率'!B69="","",'各会計、関係団体の財政状況及び健全化判断比率'!B69)</f>
        <v>島根県市町村総合事務組合（普）</v>
      </c>
      <c r="BZ35" s="368"/>
      <c r="CA35" s="368"/>
      <c r="CB35" s="368"/>
      <c r="CC35" s="368"/>
      <c r="CD35" s="368"/>
      <c r="CE35" s="368"/>
      <c r="CF35" s="368"/>
      <c r="CG35" s="368"/>
      <c r="CH35" s="368"/>
      <c r="CI35" s="368"/>
      <c r="CJ35" s="368"/>
      <c r="CK35" s="368"/>
      <c r="CL35" s="368"/>
      <c r="CM35" s="368"/>
      <c r="CN35" s="169"/>
      <c r="CO35" s="367">
        <f t="shared" ref="CO35:CO43" si="3">IF(CQ35="","",CO34+1)</f>
        <v>17</v>
      </c>
      <c r="CP35" s="367"/>
      <c r="CQ35" s="368" t="str">
        <f>IF('各会計、関係団体の財政状況及び健全化判断比率'!BS8="","",'各会計、関係団体の財政状況及び健全化判断比率'!BS8)</f>
        <v>㈱雲南都市開発</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t="str">
        <f t="shared" ref="U36:U43" si="4">IF(W36="","",U35+1)</f>
        <v/>
      </c>
      <c r="V36" s="367"/>
      <c r="W36" s="368"/>
      <c r="X36" s="368"/>
      <c r="Y36" s="368"/>
      <c r="Z36" s="368"/>
      <c r="AA36" s="368"/>
      <c r="AB36" s="368"/>
      <c r="AC36" s="368"/>
      <c r="AD36" s="368"/>
      <c r="AE36" s="368"/>
      <c r="AF36" s="368"/>
      <c r="AG36" s="368"/>
      <c r="AH36" s="368"/>
      <c r="AI36" s="368"/>
      <c r="AJ36" s="368"/>
      <c r="AK36" s="368"/>
      <c r="AL36" s="169"/>
      <c r="AM36" s="367">
        <f t="shared" si="0"/>
        <v>7</v>
      </c>
      <c r="AN36" s="367"/>
      <c r="AO36" s="368" t="str">
        <f>IF('各会計、関係団体の財政状況及び健全化判断比率'!B32="","",'各会計、関係団体の財政状況及び健全化判断比率'!B32)</f>
        <v>病院事業会計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11</v>
      </c>
      <c r="BX36" s="367"/>
      <c r="BY36" s="368" t="str">
        <f>IF('各会計、関係団体の財政状況及び健全化判断比率'!B70="","",'各会計、関係団体の財政状況及び健全化判断比率'!B70)</f>
        <v>雲南広域連合（普）</v>
      </c>
      <c r="BZ36" s="368"/>
      <c r="CA36" s="368"/>
      <c r="CB36" s="368"/>
      <c r="CC36" s="368"/>
      <c r="CD36" s="368"/>
      <c r="CE36" s="368"/>
      <c r="CF36" s="368"/>
      <c r="CG36" s="368"/>
      <c r="CH36" s="368"/>
      <c r="CI36" s="368"/>
      <c r="CJ36" s="368"/>
      <c r="CK36" s="368"/>
      <c r="CL36" s="368"/>
      <c r="CM36" s="368"/>
      <c r="CN36" s="169"/>
      <c r="CO36" s="367">
        <f t="shared" si="3"/>
        <v>18</v>
      </c>
      <c r="CP36" s="367"/>
      <c r="CQ36" s="368" t="str">
        <f>IF('各会計、関係団体の財政状況及び健全化判断比率'!BS9="","",'各会計、関係団体の財政状況及び健全化判断比率'!BS9)</f>
        <v>鉄の歴史村地域振興事業団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f t="shared" si="0"/>
        <v>8</v>
      </c>
      <c r="AN37" s="367"/>
      <c r="AO37" s="368" t="str">
        <f>IF('各会計、関係団体の財政状況及び健全化判断比率'!B33="","",'各会計、関係団体の財政状況及び健全化判断比率'!B33)</f>
        <v>下水道事業会計</v>
      </c>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12</v>
      </c>
      <c r="BX37" s="367"/>
      <c r="BY37" s="368" t="str">
        <f>IF('各会計、関係団体の財政状況及び健全化判断比率'!B71="","",'各会計、関係団体の財政状況及び健全化判断比率'!B71)</f>
        <v>雲南広域連合（介護）</v>
      </c>
      <c r="BZ37" s="368"/>
      <c r="CA37" s="368"/>
      <c r="CB37" s="368"/>
      <c r="CC37" s="368"/>
      <c r="CD37" s="368"/>
      <c r="CE37" s="368"/>
      <c r="CF37" s="368"/>
      <c r="CG37" s="368"/>
      <c r="CH37" s="368"/>
      <c r="CI37" s="368"/>
      <c r="CJ37" s="368"/>
      <c r="CK37" s="368"/>
      <c r="CL37" s="368"/>
      <c r="CM37" s="368"/>
      <c r="CN37" s="169"/>
      <c r="CO37" s="367">
        <f t="shared" si="3"/>
        <v>19</v>
      </c>
      <c r="CP37" s="367"/>
      <c r="CQ37" s="368" t="str">
        <f>IF('各会計、関係団体の財政状況及び健全化判断比率'!BS10="","",'各会計、関係団体の財政状況及び健全化判断比率'!BS10)</f>
        <v>雲南市土地開発公社</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〇</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13</v>
      </c>
      <c r="BX38" s="367"/>
      <c r="BY38" s="368" t="str">
        <f>IF('各会計、関係団体の財政状況及び健全化判断比率'!B72="","",'各会計、関係団体の財政状況及び健全化判断比率'!B72)</f>
        <v>雲南広域連合（公共下水）</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14</v>
      </c>
      <c r="BX39" s="367"/>
      <c r="BY39" s="368" t="str">
        <f>IF('各会計、関係団体の財政状況及び健全化判断比率'!B73="","",'各会計、関係団体の財政状況及び健全化判断比率'!B73)</f>
        <v>島根県後期高齢者医療広域連合（普）</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15</v>
      </c>
      <c r="BX40" s="367"/>
      <c r="BY40" s="368" t="str">
        <f>IF('各会計、関係団体の財政状況及び健全化判断比率'!B74="","",'各会計、関係団体の財政状況及び健全化判断比率'!B74)</f>
        <v>島根県後期高齢者医療広域連合（後期高齢）</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Wf1IujveX2yRyq7tEYJxFex+CQDy9i7n+xPljXruXP+7ZWmhU6amsmUxuix/6+5zWIb+Igg9v4ACGeqKc/RG+A==" saltValue="ajs/E04SPzZWwQ865W3vW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topLeftCell="A25" zoomScale="85" zoomScaleNormal="85"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531</v>
      </c>
      <c r="D34" s="1151"/>
      <c r="E34" s="1152"/>
      <c r="F34" s="32">
        <v>10.52</v>
      </c>
      <c r="G34" s="33">
        <v>14.77</v>
      </c>
      <c r="H34" s="33">
        <v>18.829999999999998</v>
      </c>
      <c r="I34" s="33">
        <v>16.07</v>
      </c>
      <c r="J34" s="34">
        <v>13.78</v>
      </c>
      <c r="K34" s="22"/>
      <c r="L34" s="22"/>
      <c r="M34" s="22"/>
      <c r="N34" s="22"/>
      <c r="O34" s="22"/>
      <c r="P34" s="22"/>
    </row>
    <row r="35" spans="1:16" ht="39" customHeight="1" x14ac:dyDescent="0.2">
      <c r="A35" s="22"/>
      <c r="B35" s="35"/>
      <c r="C35" s="1145" t="s">
        <v>532</v>
      </c>
      <c r="D35" s="1146"/>
      <c r="E35" s="1147"/>
      <c r="F35" s="36">
        <v>10.97</v>
      </c>
      <c r="G35" s="37">
        <v>11.12</v>
      </c>
      <c r="H35" s="37">
        <v>11.86</v>
      </c>
      <c r="I35" s="37">
        <v>9.0299999999999994</v>
      </c>
      <c r="J35" s="38">
        <v>9.24</v>
      </c>
      <c r="K35" s="22"/>
      <c r="L35" s="22"/>
      <c r="M35" s="22"/>
      <c r="N35" s="22"/>
      <c r="O35" s="22"/>
      <c r="P35" s="22"/>
    </row>
    <row r="36" spans="1:16" ht="39" customHeight="1" x14ac:dyDescent="0.2">
      <c r="A36" s="22"/>
      <c r="B36" s="35"/>
      <c r="C36" s="1145" t="s">
        <v>533</v>
      </c>
      <c r="D36" s="1146"/>
      <c r="E36" s="1147"/>
      <c r="F36" s="36">
        <v>2.08</v>
      </c>
      <c r="G36" s="37">
        <v>2.59</v>
      </c>
      <c r="H36" s="37">
        <v>3.66</v>
      </c>
      <c r="I36" s="37">
        <v>2.57</v>
      </c>
      <c r="J36" s="38">
        <v>2.2799999999999998</v>
      </c>
      <c r="K36" s="22"/>
      <c r="L36" s="22"/>
      <c r="M36" s="22"/>
      <c r="N36" s="22"/>
      <c r="O36" s="22"/>
      <c r="P36" s="22"/>
    </row>
    <row r="37" spans="1:16" ht="39" customHeight="1" x14ac:dyDescent="0.2">
      <c r="A37" s="22"/>
      <c r="B37" s="35"/>
      <c r="C37" s="1145" t="s">
        <v>534</v>
      </c>
      <c r="D37" s="1146"/>
      <c r="E37" s="1147"/>
      <c r="F37" s="36">
        <v>0.47</v>
      </c>
      <c r="G37" s="37">
        <v>0.78</v>
      </c>
      <c r="H37" s="37">
        <v>1.0900000000000001</v>
      </c>
      <c r="I37" s="37">
        <v>1.41</v>
      </c>
      <c r="J37" s="38">
        <v>2.0299999999999998</v>
      </c>
      <c r="K37" s="22"/>
      <c r="L37" s="22"/>
      <c r="M37" s="22"/>
      <c r="N37" s="22"/>
      <c r="O37" s="22"/>
      <c r="P37" s="22"/>
    </row>
    <row r="38" spans="1:16" ht="39" customHeight="1" x14ac:dyDescent="0.2">
      <c r="A38" s="22"/>
      <c r="B38" s="35"/>
      <c r="C38" s="1145" t="s">
        <v>535</v>
      </c>
      <c r="D38" s="1146"/>
      <c r="E38" s="1147"/>
      <c r="F38" s="36">
        <v>7.0000000000000007E-2</v>
      </c>
      <c r="G38" s="37">
        <v>7.0000000000000007E-2</v>
      </c>
      <c r="H38" s="37">
        <v>0.06</v>
      </c>
      <c r="I38" s="37">
        <v>0.06</v>
      </c>
      <c r="J38" s="38">
        <v>0.11</v>
      </c>
      <c r="K38" s="22"/>
      <c r="L38" s="22"/>
      <c r="M38" s="22"/>
      <c r="N38" s="22"/>
      <c r="O38" s="22"/>
      <c r="P38" s="22"/>
    </row>
    <row r="39" spans="1:16" ht="39" customHeight="1" x14ac:dyDescent="0.2">
      <c r="A39" s="22"/>
      <c r="B39" s="35"/>
      <c r="C39" s="1145" t="s">
        <v>536</v>
      </c>
      <c r="D39" s="1146"/>
      <c r="E39" s="1147"/>
      <c r="F39" s="36">
        <v>0.74</v>
      </c>
      <c r="G39" s="37">
        <v>0.7</v>
      </c>
      <c r="H39" s="37">
        <v>0.51</v>
      </c>
      <c r="I39" s="37">
        <v>0.99</v>
      </c>
      <c r="J39" s="38">
        <v>0.11</v>
      </c>
      <c r="K39" s="22"/>
      <c r="L39" s="22"/>
      <c r="M39" s="22"/>
      <c r="N39" s="22"/>
      <c r="O39" s="22"/>
      <c r="P39" s="22"/>
    </row>
    <row r="40" spans="1:16" ht="39" customHeight="1" x14ac:dyDescent="0.2">
      <c r="A40" s="22"/>
      <c r="B40" s="35"/>
      <c r="C40" s="1145" t="s">
        <v>537</v>
      </c>
      <c r="D40" s="1146"/>
      <c r="E40" s="1147"/>
      <c r="F40" s="36">
        <v>0.04</v>
      </c>
      <c r="G40" s="37">
        <v>0.05</v>
      </c>
      <c r="H40" s="37">
        <v>0.06</v>
      </c>
      <c r="I40" s="37">
        <v>0.06</v>
      </c>
      <c r="J40" s="38">
        <v>7.0000000000000007E-2</v>
      </c>
      <c r="K40" s="22"/>
      <c r="L40" s="22"/>
      <c r="M40" s="22"/>
      <c r="N40" s="22"/>
      <c r="O40" s="22"/>
      <c r="P40" s="22"/>
    </row>
    <row r="41" spans="1:16" ht="39" customHeight="1" x14ac:dyDescent="0.2">
      <c r="A41" s="22"/>
      <c r="B41" s="35"/>
      <c r="C41" s="1145" t="s">
        <v>538</v>
      </c>
      <c r="D41" s="1146"/>
      <c r="E41" s="1147"/>
      <c r="F41" s="36">
        <v>0</v>
      </c>
      <c r="G41" s="37">
        <v>0</v>
      </c>
      <c r="H41" s="37">
        <v>0</v>
      </c>
      <c r="I41" s="37">
        <v>0</v>
      </c>
      <c r="J41" s="38">
        <v>0</v>
      </c>
      <c r="K41" s="22"/>
      <c r="L41" s="22"/>
      <c r="M41" s="22"/>
      <c r="N41" s="22"/>
      <c r="O41" s="22"/>
      <c r="P41" s="22"/>
    </row>
    <row r="42" spans="1:16" ht="39" customHeight="1" x14ac:dyDescent="0.2">
      <c r="A42" s="22"/>
      <c r="B42" s="39"/>
      <c r="C42" s="1145" t="s">
        <v>539</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540</v>
      </c>
      <c r="D43" s="1149"/>
      <c r="E43" s="1150"/>
      <c r="F43" s="41">
        <v>0.01</v>
      </c>
      <c r="G43" s="42">
        <v>0.01</v>
      </c>
      <c r="H43" s="42">
        <v>0.01</v>
      </c>
      <c r="I43" s="42">
        <v>0.57999999999999996</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qT7MUV+b3E5ZBniVb7mMmfbP/giy+RMRq4y3j5F/3V2AK1EsaYhuEBxYXAwDU8o+8HTQoiE3pYnTpH8hst01g==" saltValue="PA37pIvrw/6IhFI/MXdoH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topLeftCell="A43" workbookViewId="0">
      <selection activeCell="I56" sqref="I56"/>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3868</v>
      </c>
      <c r="L45" s="60">
        <v>3719</v>
      </c>
      <c r="M45" s="60">
        <v>3657</v>
      </c>
      <c r="N45" s="60">
        <v>4027</v>
      </c>
      <c r="O45" s="61">
        <v>3910</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1780</v>
      </c>
      <c r="L48" s="64">
        <v>1701</v>
      </c>
      <c r="M48" s="64">
        <v>1659</v>
      </c>
      <c r="N48" s="64">
        <v>1667</v>
      </c>
      <c r="O48" s="65">
        <v>1475</v>
      </c>
      <c r="P48" s="48"/>
      <c r="Q48" s="48"/>
      <c r="R48" s="48"/>
      <c r="S48" s="48"/>
      <c r="T48" s="48"/>
      <c r="U48" s="48"/>
    </row>
    <row r="49" spans="1:21" ht="30.75" customHeight="1" x14ac:dyDescent="0.2">
      <c r="A49" s="48"/>
      <c r="B49" s="1178"/>
      <c r="C49" s="1179"/>
      <c r="D49" s="62"/>
      <c r="E49" s="1155" t="s">
        <v>14</v>
      </c>
      <c r="F49" s="1155"/>
      <c r="G49" s="1155"/>
      <c r="H49" s="1155"/>
      <c r="I49" s="1155"/>
      <c r="J49" s="1156"/>
      <c r="K49" s="63">
        <v>98</v>
      </c>
      <c r="L49" s="64">
        <v>99</v>
      </c>
      <c r="M49" s="64">
        <v>94</v>
      </c>
      <c r="N49" s="64">
        <v>75</v>
      </c>
      <c r="O49" s="65">
        <v>68</v>
      </c>
      <c r="P49" s="48"/>
      <c r="Q49" s="48"/>
      <c r="R49" s="48"/>
      <c r="S49" s="48"/>
      <c r="T49" s="48"/>
      <c r="U49" s="48"/>
    </row>
    <row r="50" spans="1:21" ht="30.75" customHeight="1" x14ac:dyDescent="0.2">
      <c r="A50" s="48"/>
      <c r="B50" s="1178"/>
      <c r="C50" s="1179"/>
      <c r="D50" s="62"/>
      <c r="E50" s="1155" t="s">
        <v>15</v>
      </c>
      <c r="F50" s="1155"/>
      <c r="G50" s="1155"/>
      <c r="H50" s="1155"/>
      <c r="I50" s="1155"/>
      <c r="J50" s="1156"/>
      <c r="K50" s="63">
        <v>3</v>
      </c>
      <c r="L50" s="64">
        <v>1</v>
      </c>
      <c r="M50" s="64">
        <v>0</v>
      </c>
      <c r="N50" s="64">
        <v>0</v>
      </c>
      <c r="O50" s="65" t="s">
        <v>487</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4286</v>
      </c>
      <c r="L52" s="64">
        <v>4100</v>
      </c>
      <c r="M52" s="64">
        <v>3971</v>
      </c>
      <c r="N52" s="64">
        <v>4218</v>
      </c>
      <c r="O52" s="65">
        <v>4076</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1463</v>
      </c>
      <c r="L53" s="69">
        <v>1420</v>
      </c>
      <c r="M53" s="69">
        <v>1439</v>
      </c>
      <c r="N53" s="69">
        <v>1551</v>
      </c>
      <c r="O53" s="70">
        <v>1377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IdVevkB6bvsG7D7NN5BuBRSPRuxJj5kEtAxWyaPKk/rn6+5mtqucW/pQ1NiJpbkc0SbRiHkhHgdFwjryGefTw==" saltValue="1aiIyg1RADAfG5/r2j2kc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topLeftCell="A28" workbookViewId="0">
      <selection activeCell="N39" sqref="N39"/>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96" t="s">
        <v>30</v>
      </c>
      <c r="C41" s="1197"/>
      <c r="D41" s="105"/>
      <c r="E41" s="1198" t="s">
        <v>31</v>
      </c>
      <c r="F41" s="1198"/>
      <c r="G41" s="1198"/>
      <c r="H41" s="1199"/>
      <c r="I41" s="343">
        <v>37725</v>
      </c>
      <c r="J41" s="344">
        <v>37522</v>
      </c>
      <c r="K41" s="344">
        <v>36753</v>
      </c>
      <c r="L41" s="344">
        <v>35703</v>
      </c>
      <c r="M41" s="345">
        <v>34315</v>
      </c>
    </row>
    <row r="42" spans="2:13" ht="27.75" customHeight="1" x14ac:dyDescent="0.2">
      <c r="B42" s="1186"/>
      <c r="C42" s="1187"/>
      <c r="D42" s="106"/>
      <c r="E42" s="1190" t="s">
        <v>32</v>
      </c>
      <c r="F42" s="1190"/>
      <c r="G42" s="1190"/>
      <c r="H42" s="1191"/>
      <c r="I42" s="346">
        <v>0</v>
      </c>
      <c r="J42" s="347" t="s">
        <v>487</v>
      </c>
      <c r="K42" s="347" t="s">
        <v>487</v>
      </c>
      <c r="L42" s="347" t="s">
        <v>487</v>
      </c>
      <c r="M42" s="348" t="s">
        <v>487</v>
      </c>
    </row>
    <row r="43" spans="2:13" ht="27.75" customHeight="1" x14ac:dyDescent="0.2">
      <c r="B43" s="1186"/>
      <c r="C43" s="1187"/>
      <c r="D43" s="106"/>
      <c r="E43" s="1190" t="s">
        <v>33</v>
      </c>
      <c r="F43" s="1190"/>
      <c r="G43" s="1190"/>
      <c r="H43" s="1191"/>
      <c r="I43" s="346">
        <v>21269</v>
      </c>
      <c r="J43" s="347">
        <v>20312</v>
      </c>
      <c r="K43" s="347">
        <v>18800</v>
      </c>
      <c r="L43" s="347">
        <v>17297</v>
      </c>
      <c r="M43" s="348">
        <v>16074</v>
      </c>
    </row>
    <row r="44" spans="2:13" ht="27.75" customHeight="1" x14ac:dyDescent="0.2">
      <c r="B44" s="1186"/>
      <c r="C44" s="1187"/>
      <c r="D44" s="106"/>
      <c r="E44" s="1190" t="s">
        <v>34</v>
      </c>
      <c r="F44" s="1190"/>
      <c r="G44" s="1190"/>
      <c r="H44" s="1191"/>
      <c r="I44" s="346">
        <v>866</v>
      </c>
      <c r="J44" s="347">
        <v>741</v>
      </c>
      <c r="K44" s="347">
        <v>623</v>
      </c>
      <c r="L44" s="347">
        <v>678</v>
      </c>
      <c r="M44" s="348">
        <v>815</v>
      </c>
    </row>
    <row r="45" spans="2:13" ht="27.75" customHeight="1" x14ac:dyDescent="0.2">
      <c r="B45" s="1186"/>
      <c r="C45" s="1187"/>
      <c r="D45" s="106"/>
      <c r="E45" s="1190" t="s">
        <v>35</v>
      </c>
      <c r="F45" s="1190"/>
      <c r="G45" s="1190"/>
      <c r="H45" s="1191"/>
      <c r="I45" s="346">
        <v>4414</v>
      </c>
      <c r="J45" s="347">
        <v>4409</v>
      </c>
      <c r="K45" s="347">
        <v>4286</v>
      </c>
      <c r="L45" s="347">
        <v>4210</v>
      </c>
      <c r="M45" s="348">
        <v>4162</v>
      </c>
    </row>
    <row r="46" spans="2:13" ht="27.75" customHeight="1" x14ac:dyDescent="0.2">
      <c r="B46" s="1186"/>
      <c r="C46" s="1187"/>
      <c r="D46" s="107"/>
      <c r="E46" s="1190" t="s">
        <v>36</v>
      </c>
      <c r="F46" s="1190"/>
      <c r="G46" s="1190"/>
      <c r="H46" s="1191"/>
      <c r="I46" s="346">
        <v>6</v>
      </c>
      <c r="J46" s="347">
        <v>5</v>
      </c>
      <c r="K46" s="347">
        <v>4</v>
      </c>
      <c r="L46" s="347">
        <v>3</v>
      </c>
      <c r="M46" s="348">
        <v>3</v>
      </c>
    </row>
    <row r="47" spans="2:13" ht="27.75" customHeight="1" x14ac:dyDescent="0.2">
      <c r="B47" s="1186"/>
      <c r="C47" s="1187"/>
      <c r="D47" s="108"/>
      <c r="E47" s="1200" t="s">
        <v>37</v>
      </c>
      <c r="F47" s="1201"/>
      <c r="G47" s="1201"/>
      <c r="H47" s="1202"/>
      <c r="I47" s="346" t="s">
        <v>487</v>
      </c>
      <c r="J47" s="347" t="s">
        <v>487</v>
      </c>
      <c r="K47" s="347" t="s">
        <v>487</v>
      </c>
      <c r="L47" s="347" t="s">
        <v>487</v>
      </c>
      <c r="M47" s="348" t="s">
        <v>487</v>
      </c>
    </row>
    <row r="48" spans="2:13" ht="27.75" customHeight="1" x14ac:dyDescent="0.2">
      <c r="B48" s="1186"/>
      <c r="C48" s="1187"/>
      <c r="D48" s="106"/>
      <c r="E48" s="1190" t="s">
        <v>38</v>
      </c>
      <c r="F48" s="1190"/>
      <c r="G48" s="1190"/>
      <c r="H48" s="1191"/>
      <c r="I48" s="346" t="s">
        <v>487</v>
      </c>
      <c r="J48" s="347" t="s">
        <v>487</v>
      </c>
      <c r="K48" s="347" t="s">
        <v>487</v>
      </c>
      <c r="L48" s="347" t="s">
        <v>487</v>
      </c>
      <c r="M48" s="348" t="s">
        <v>487</v>
      </c>
    </row>
    <row r="49" spans="2:13" ht="27.75" customHeight="1" x14ac:dyDescent="0.2">
      <c r="B49" s="1188"/>
      <c r="C49" s="1189"/>
      <c r="D49" s="106"/>
      <c r="E49" s="1190" t="s">
        <v>39</v>
      </c>
      <c r="F49" s="1190"/>
      <c r="G49" s="1190"/>
      <c r="H49" s="1191"/>
      <c r="I49" s="346" t="s">
        <v>487</v>
      </c>
      <c r="J49" s="347" t="s">
        <v>487</v>
      </c>
      <c r="K49" s="347" t="s">
        <v>487</v>
      </c>
      <c r="L49" s="347" t="s">
        <v>487</v>
      </c>
      <c r="M49" s="348" t="s">
        <v>487</v>
      </c>
    </row>
    <row r="50" spans="2:13" ht="27.75" customHeight="1" x14ac:dyDescent="0.2">
      <c r="B50" s="1184" t="s">
        <v>40</v>
      </c>
      <c r="C50" s="1185"/>
      <c r="D50" s="109"/>
      <c r="E50" s="1190" t="s">
        <v>41</v>
      </c>
      <c r="F50" s="1190"/>
      <c r="G50" s="1190"/>
      <c r="H50" s="1191"/>
      <c r="I50" s="346">
        <v>7259</v>
      </c>
      <c r="J50" s="347">
        <v>7813</v>
      </c>
      <c r="K50" s="347">
        <v>7382</v>
      </c>
      <c r="L50" s="347">
        <v>6776</v>
      </c>
      <c r="M50" s="348">
        <v>5750</v>
      </c>
    </row>
    <row r="51" spans="2:13" ht="27.75" customHeight="1" x14ac:dyDescent="0.2">
      <c r="B51" s="1186"/>
      <c r="C51" s="1187"/>
      <c r="D51" s="106"/>
      <c r="E51" s="1190" t="s">
        <v>42</v>
      </c>
      <c r="F51" s="1190"/>
      <c r="G51" s="1190"/>
      <c r="H51" s="1191"/>
      <c r="I51" s="346">
        <v>356</v>
      </c>
      <c r="J51" s="347">
        <v>317</v>
      </c>
      <c r="K51" s="347">
        <v>424</v>
      </c>
      <c r="L51" s="347">
        <v>409</v>
      </c>
      <c r="M51" s="348">
        <v>698</v>
      </c>
    </row>
    <row r="52" spans="2:13" ht="27.75" customHeight="1" x14ac:dyDescent="0.2">
      <c r="B52" s="1188"/>
      <c r="C52" s="1189"/>
      <c r="D52" s="106"/>
      <c r="E52" s="1190" t="s">
        <v>43</v>
      </c>
      <c r="F52" s="1190"/>
      <c r="G52" s="1190"/>
      <c r="H52" s="1191"/>
      <c r="I52" s="346">
        <v>42841</v>
      </c>
      <c r="J52" s="347">
        <v>41644</v>
      </c>
      <c r="K52" s="347">
        <v>40265</v>
      </c>
      <c r="L52" s="347">
        <v>38765</v>
      </c>
      <c r="M52" s="348">
        <v>37329</v>
      </c>
    </row>
    <row r="53" spans="2:13" ht="27.75" customHeight="1" thickBot="1" x14ac:dyDescent="0.25">
      <c r="B53" s="1192" t="s">
        <v>19</v>
      </c>
      <c r="C53" s="1193"/>
      <c r="D53" s="110"/>
      <c r="E53" s="1194" t="s">
        <v>44</v>
      </c>
      <c r="F53" s="1194"/>
      <c r="G53" s="1194"/>
      <c r="H53" s="1195"/>
      <c r="I53" s="349">
        <v>13823</v>
      </c>
      <c r="J53" s="350">
        <v>13215</v>
      </c>
      <c r="K53" s="350">
        <v>12395</v>
      </c>
      <c r="L53" s="350">
        <v>11943</v>
      </c>
      <c r="M53" s="351">
        <v>11591</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0yTk1YFbI255CWxL3ZN2a+sE3YRRPN/ejAaq0Cx2JcM0p487ct9Bku3KVof6y/XI6+byihh+ER5xyCtsH1HaHQ==" saltValue="+kYGdOLyetYg/u/yOb8/s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tabSelected="1" topLeftCell="C1" zoomScale="70" zoomScaleNormal="70" workbookViewId="0">
      <selection activeCell="H53" sqref="H5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1" t="s">
        <v>46</v>
      </c>
      <c r="D55" s="1211"/>
      <c r="E55" s="1212"/>
      <c r="F55" s="352">
        <v>1440</v>
      </c>
      <c r="G55" s="352">
        <v>1440</v>
      </c>
      <c r="H55" s="353">
        <v>1175</v>
      </c>
    </row>
    <row r="56" spans="2:8" ht="52.5" customHeight="1" x14ac:dyDescent="0.2">
      <c r="B56" s="122"/>
      <c r="C56" s="1213" t="s">
        <v>47</v>
      </c>
      <c r="D56" s="1213"/>
      <c r="E56" s="1214"/>
      <c r="F56" s="354">
        <v>3963</v>
      </c>
      <c r="G56" s="354">
        <v>3139</v>
      </c>
      <c r="H56" s="355">
        <v>2511</v>
      </c>
    </row>
    <row r="57" spans="2:8" ht="53.25" customHeight="1" x14ac:dyDescent="0.2">
      <c r="B57" s="122"/>
      <c r="C57" s="1215" t="s">
        <v>48</v>
      </c>
      <c r="D57" s="1215"/>
      <c r="E57" s="1216"/>
      <c r="F57" s="356">
        <v>4687</v>
      </c>
      <c r="G57" s="356">
        <v>5056</v>
      </c>
      <c r="H57" s="357">
        <v>4597</v>
      </c>
    </row>
    <row r="58" spans="2:8" ht="45.75" customHeight="1" x14ac:dyDescent="0.2">
      <c r="B58" s="123"/>
      <c r="C58" s="1203" t="s">
        <v>559</v>
      </c>
      <c r="D58" s="1204"/>
      <c r="E58" s="1205"/>
      <c r="F58" s="358">
        <v>2882</v>
      </c>
      <c r="G58" s="358">
        <v>3082</v>
      </c>
      <c r="H58" s="359">
        <v>2691</v>
      </c>
    </row>
    <row r="59" spans="2:8" ht="45.75" customHeight="1" x14ac:dyDescent="0.2">
      <c r="B59" s="123"/>
      <c r="C59" s="1203" t="s">
        <v>560</v>
      </c>
      <c r="D59" s="1204"/>
      <c r="E59" s="1205"/>
      <c r="F59" s="358">
        <v>464</v>
      </c>
      <c r="G59" s="358">
        <v>575</v>
      </c>
      <c r="H59" s="359">
        <v>581</v>
      </c>
    </row>
    <row r="60" spans="2:8" ht="45.75" customHeight="1" x14ac:dyDescent="0.2">
      <c r="B60" s="123"/>
      <c r="C60" s="1203" t="s">
        <v>561</v>
      </c>
      <c r="D60" s="1204"/>
      <c r="E60" s="1205"/>
      <c r="F60" s="358">
        <v>421</v>
      </c>
      <c r="G60" s="358">
        <v>493</v>
      </c>
      <c r="H60" s="359">
        <v>427</v>
      </c>
    </row>
    <row r="61" spans="2:8" ht="45.75" customHeight="1" x14ac:dyDescent="0.2">
      <c r="B61" s="123"/>
      <c r="C61" s="1203" t="s">
        <v>562</v>
      </c>
      <c r="D61" s="1204"/>
      <c r="E61" s="1205"/>
      <c r="F61" s="358">
        <v>314</v>
      </c>
      <c r="G61" s="358">
        <v>315</v>
      </c>
      <c r="H61" s="359">
        <v>316</v>
      </c>
    </row>
    <row r="62" spans="2:8" ht="45.75" customHeight="1" thickBot="1" x14ac:dyDescent="0.25">
      <c r="B62" s="124"/>
      <c r="C62" s="1206" t="s">
        <v>563</v>
      </c>
      <c r="D62" s="1207"/>
      <c r="E62" s="1208"/>
      <c r="F62" s="360">
        <v>109</v>
      </c>
      <c r="G62" s="360">
        <v>95</v>
      </c>
      <c r="H62" s="361">
        <v>85</v>
      </c>
    </row>
    <row r="63" spans="2:8" ht="52.5" customHeight="1" thickBot="1" x14ac:dyDescent="0.25">
      <c r="B63" s="125"/>
      <c r="C63" s="1209" t="s">
        <v>49</v>
      </c>
      <c r="D63" s="1209"/>
      <c r="E63" s="1210"/>
      <c r="F63" s="362">
        <v>10090</v>
      </c>
      <c r="G63" s="362">
        <v>9636</v>
      </c>
      <c r="H63" s="363">
        <v>8284</v>
      </c>
    </row>
    <row r="64" spans="2:8" ht="13.2" x14ac:dyDescent="0.2"/>
  </sheetData>
  <sheetProtection algorithmName="SHA-512" hashValue="obhlZ3kyIJg4doJY9smQAicgiMz9349+ni1qqt3JPLMEbe01wwqrBvjDUnHVDyZSX14YDOivW/9kT4zrGjCD6g==" saltValue="nkd92Anu+a83I7/thq/lm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122089</v>
      </c>
      <c r="E3" s="144"/>
      <c r="F3" s="145">
        <v>92632</v>
      </c>
      <c r="G3" s="146"/>
      <c r="H3" s="147"/>
    </row>
    <row r="4" spans="1:8" x14ac:dyDescent="0.2">
      <c r="A4" s="148"/>
      <c r="B4" s="149"/>
      <c r="C4" s="150"/>
      <c r="D4" s="151">
        <v>90085</v>
      </c>
      <c r="E4" s="152"/>
      <c r="F4" s="153">
        <v>47978</v>
      </c>
      <c r="G4" s="154"/>
      <c r="H4" s="155"/>
    </row>
    <row r="5" spans="1:8" x14ac:dyDescent="0.2">
      <c r="A5" s="136" t="s">
        <v>520</v>
      </c>
      <c r="B5" s="141"/>
      <c r="C5" s="142"/>
      <c r="D5" s="143">
        <v>91465</v>
      </c>
      <c r="E5" s="144"/>
      <c r="F5" s="145">
        <v>96469</v>
      </c>
      <c r="G5" s="146"/>
      <c r="H5" s="147"/>
    </row>
    <row r="6" spans="1:8" x14ac:dyDescent="0.2">
      <c r="A6" s="148"/>
      <c r="B6" s="149"/>
      <c r="C6" s="150"/>
      <c r="D6" s="151">
        <v>33348</v>
      </c>
      <c r="E6" s="152"/>
      <c r="F6" s="153">
        <v>49775</v>
      </c>
      <c r="G6" s="154"/>
      <c r="H6" s="155"/>
    </row>
    <row r="7" spans="1:8" x14ac:dyDescent="0.2">
      <c r="A7" s="136" t="s">
        <v>521</v>
      </c>
      <c r="B7" s="141"/>
      <c r="C7" s="142"/>
      <c r="D7" s="143">
        <v>84494</v>
      </c>
      <c r="E7" s="144"/>
      <c r="F7" s="145">
        <v>85743</v>
      </c>
      <c r="G7" s="146"/>
      <c r="H7" s="147"/>
    </row>
    <row r="8" spans="1:8" x14ac:dyDescent="0.2">
      <c r="A8" s="148"/>
      <c r="B8" s="149"/>
      <c r="C8" s="150"/>
      <c r="D8" s="151">
        <v>48213</v>
      </c>
      <c r="E8" s="152"/>
      <c r="F8" s="153">
        <v>45231</v>
      </c>
      <c r="G8" s="154"/>
      <c r="H8" s="155"/>
    </row>
    <row r="9" spans="1:8" x14ac:dyDescent="0.2">
      <c r="A9" s="136" t="s">
        <v>522</v>
      </c>
      <c r="B9" s="141"/>
      <c r="C9" s="142"/>
      <c r="D9" s="143">
        <v>78349</v>
      </c>
      <c r="E9" s="144"/>
      <c r="F9" s="145">
        <v>92509</v>
      </c>
      <c r="G9" s="146"/>
      <c r="H9" s="147"/>
    </row>
    <row r="10" spans="1:8" x14ac:dyDescent="0.2">
      <c r="A10" s="148"/>
      <c r="B10" s="149"/>
      <c r="C10" s="150"/>
      <c r="D10" s="151">
        <v>49530</v>
      </c>
      <c r="E10" s="152"/>
      <c r="F10" s="153">
        <v>52274</v>
      </c>
      <c r="G10" s="154"/>
      <c r="H10" s="155"/>
    </row>
    <row r="11" spans="1:8" x14ac:dyDescent="0.2">
      <c r="A11" s="136" t="s">
        <v>523</v>
      </c>
      <c r="B11" s="141"/>
      <c r="C11" s="142"/>
      <c r="D11" s="143">
        <v>75421</v>
      </c>
      <c r="E11" s="144"/>
      <c r="F11" s="145">
        <v>98544</v>
      </c>
      <c r="G11" s="146"/>
      <c r="H11" s="147"/>
    </row>
    <row r="12" spans="1:8" x14ac:dyDescent="0.2">
      <c r="A12" s="148"/>
      <c r="B12" s="149"/>
      <c r="C12" s="156"/>
      <c r="D12" s="151">
        <v>49293</v>
      </c>
      <c r="E12" s="152"/>
      <c r="F12" s="153">
        <v>55816</v>
      </c>
      <c r="G12" s="154"/>
      <c r="H12" s="155"/>
    </row>
    <row r="13" spans="1:8" x14ac:dyDescent="0.2">
      <c r="A13" s="136"/>
      <c r="B13" s="141"/>
      <c r="C13" s="157"/>
      <c r="D13" s="158">
        <v>90364</v>
      </c>
      <c r="E13" s="159"/>
      <c r="F13" s="160">
        <v>93179</v>
      </c>
      <c r="G13" s="161"/>
      <c r="H13" s="147"/>
    </row>
    <row r="14" spans="1:8" x14ac:dyDescent="0.2">
      <c r="A14" s="148"/>
      <c r="B14" s="149"/>
      <c r="C14" s="150"/>
      <c r="D14" s="151">
        <v>54094</v>
      </c>
      <c r="E14" s="152"/>
      <c r="F14" s="153">
        <v>50215</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2.08</v>
      </c>
      <c r="C19" s="162">
        <f>ROUND(VALUE(SUBSTITUTE(実質収支比率等に係る経年分析!G$48,"▲","-")),2)</f>
        <v>2.59</v>
      </c>
      <c r="D19" s="162">
        <f>ROUND(VALUE(SUBSTITUTE(実質収支比率等に係る経年分析!H$48,"▲","-")),2)</f>
        <v>3.66</v>
      </c>
      <c r="E19" s="162">
        <f>ROUND(VALUE(SUBSTITUTE(実質収支比率等に係る経年分析!I$48,"▲","-")),2)</f>
        <v>2.58</v>
      </c>
      <c r="F19" s="162">
        <f>ROUND(VALUE(SUBSTITUTE(実質収支比率等に係る経年分析!J$48,"▲","-")),2)</f>
        <v>2.29</v>
      </c>
    </row>
    <row r="20" spans="1:11" x14ac:dyDescent="0.2">
      <c r="A20" s="162" t="s">
        <v>53</v>
      </c>
      <c r="B20" s="162">
        <f>ROUND(VALUE(SUBSTITUTE(実質収支比率等に係る経年分析!F$47,"▲","-")),2)</f>
        <v>8.35</v>
      </c>
      <c r="C20" s="162">
        <f>ROUND(VALUE(SUBSTITUTE(実質収支比率等に係る経年分析!G$47,"▲","-")),2)</f>
        <v>8.2100000000000009</v>
      </c>
      <c r="D20" s="162">
        <f>ROUND(VALUE(SUBSTITUTE(実質収支比率等に係る経年分析!H$47,"▲","-")),2)</f>
        <v>8.5299999999999994</v>
      </c>
      <c r="E20" s="162">
        <f>ROUND(VALUE(SUBSTITUTE(実質収支比率等に係る経年分析!I$47,"▲","-")),2)</f>
        <v>8.41</v>
      </c>
      <c r="F20" s="162">
        <f>ROUND(VALUE(SUBSTITUTE(実質収支比率等に係る経年分析!J$47,"▲","-")),2)</f>
        <v>6.85</v>
      </c>
    </row>
    <row r="21" spans="1:11" x14ac:dyDescent="0.2">
      <c r="A21" s="162" t="s">
        <v>54</v>
      </c>
      <c r="B21" s="162">
        <f>IF(ISNUMBER(VALUE(SUBSTITUTE(実質収支比率等に係る経年分析!F$49,"▲","-"))),ROUND(VALUE(SUBSTITUTE(実質収支比率等に係る経年分析!F$49,"▲","-")),2),NA())</f>
        <v>0.12</v>
      </c>
      <c r="C21" s="162">
        <f>IF(ISNUMBER(VALUE(SUBSTITUTE(実質収支比率等に係る経年分析!G$49,"▲","-"))),ROUND(VALUE(SUBSTITUTE(実質収支比率等に係る経年分析!G$49,"▲","-")),2),NA())</f>
        <v>0.54</v>
      </c>
      <c r="D21" s="162">
        <f>IF(ISNUMBER(VALUE(SUBSTITUTE(実質収支比率等に係る経年分析!H$49,"▲","-"))),ROUND(VALUE(SUBSTITUTE(実質収支比率等に係る経年分析!H$49,"▲","-")),2),NA())</f>
        <v>4.0599999999999996</v>
      </c>
      <c r="E21" s="162">
        <f>IF(ISNUMBER(VALUE(SUBSTITUTE(実質収支比率等に係る経年分析!I$49,"▲","-"))),ROUND(VALUE(SUBSTITUTE(実質収支比率等に係る経年分析!I$49,"▲","-")),2),NA())</f>
        <v>1.47</v>
      </c>
      <c r="F21" s="162">
        <f>IF(ISNUMBER(VALUE(SUBSTITUTE(実質収支比率等に係る経年分析!J$49,"▲","-"))),ROUND(VALUE(SUBSTITUTE(実質収支比率等に係る経年分析!J$49,"▲","-")),2),NA())</f>
        <v>1.08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0.57999999999999996</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農業労働災害共済事業特別会計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0.04</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0.06</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7.0000000000000007E-2</v>
      </c>
    </row>
    <row r="31" spans="1:11" x14ac:dyDescent="0.2">
      <c r="A31" s="163" t="str">
        <f>IF(連結実質赤字比率に係る赤字・黒字の構成分析!C$39="",NA(),連結実質赤字比率に係る赤字・黒字の構成分析!C$39)</f>
        <v>工業用水道事業会計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0.74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0.7</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0.51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0.99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0.11</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7.0000000000000007E-2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7.0000000000000007E-2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0.11</v>
      </c>
    </row>
    <row r="33" spans="1:16" x14ac:dyDescent="0.2">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0.47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0.78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1.0900000000000001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1.41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2.0299999999999998</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2.08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2.59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3.66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2.57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2.2799999999999998</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10.97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11.12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11.86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9.0299999999999994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9.24</v>
      </c>
    </row>
    <row r="36" spans="1:16" x14ac:dyDescent="0.2">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10.52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14.77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18.829999999999998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16.07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13.78</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4286</v>
      </c>
      <c r="E42" s="164"/>
      <c r="F42" s="164"/>
      <c r="G42" s="164">
        <f>'実質公債費比率（分子）の構造'!L$52</f>
        <v>4100</v>
      </c>
      <c r="H42" s="164"/>
      <c r="I42" s="164"/>
      <c r="J42" s="164">
        <f>'実質公債費比率（分子）の構造'!M$52</f>
        <v>3971</v>
      </c>
      <c r="K42" s="164"/>
      <c r="L42" s="164"/>
      <c r="M42" s="164">
        <f>'実質公債費比率（分子）の構造'!N$52</f>
        <v>4218</v>
      </c>
      <c r="N42" s="164"/>
      <c r="O42" s="164"/>
      <c r="P42" s="164">
        <f>'実質公債費比率（分子）の構造'!O$52</f>
        <v>4076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3</v>
      </c>
      <c r="C44" s="164"/>
      <c r="D44" s="164"/>
      <c r="E44" s="164">
        <f>'実質公債費比率（分子）の構造'!L$50</f>
        <v>1</v>
      </c>
      <c r="F44" s="164"/>
      <c r="G44" s="164"/>
      <c r="H44" s="164">
        <f>'実質公債費比率（分子）の構造'!M$50</f>
        <v>0</v>
      </c>
      <c r="I44" s="164"/>
      <c r="J44" s="164"/>
      <c r="K44" s="164">
        <f>'実質公債費比率（分子）の構造'!N$50</f>
        <v>0</v>
      </c>
      <c r="L44" s="164"/>
      <c r="M44" s="164"/>
      <c r="N44" s="164" t="str">
        <f>'実質公債費比率（分子）の構造'!O$50</f>
        <v>-</v>
      </c>
      <c r="O44" s="164"/>
      <c r="P44" s="164"/>
    </row>
    <row r="45" spans="1:16" x14ac:dyDescent="0.2">
      <c r="A45" s="164" t="s">
        <v>63</v>
      </c>
      <c r="B45" s="164">
        <f>'実質公債費比率（分子）の構造'!K$49</f>
        <v>98</v>
      </c>
      <c r="C45" s="164"/>
      <c r="D45" s="164"/>
      <c r="E45" s="164">
        <f>'実質公債費比率（分子）の構造'!L$49</f>
        <v>99</v>
      </c>
      <c r="F45" s="164"/>
      <c r="G45" s="164"/>
      <c r="H45" s="164">
        <f>'実質公債費比率（分子）の構造'!M$49</f>
        <v>94</v>
      </c>
      <c r="I45" s="164"/>
      <c r="J45" s="164"/>
      <c r="K45" s="164">
        <f>'実質公債費比率（分子）の構造'!N$49</f>
        <v>75</v>
      </c>
      <c r="L45" s="164"/>
      <c r="M45" s="164"/>
      <c r="N45" s="164">
        <f>'実質公債費比率（分子）の構造'!O$49</f>
        <v>68</v>
      </c>
      <c r="O45" s="164"/>
      <c r="P45" s="164"/>
    </row>
    <row r="46" spans="1:16" x14ac:dyDescent="0.2">
      <c r="A46" s="164" t="s">
        <v>64</v>
      </c>
      <c r="B46" s="164">
        <f>'実質公債費比率（分子）の構造'!K$48</f>
        <v>1780</v>
      </c>
      <c r="C46" s="164"/>
      <c r="D46" s="164"/>
      <c r="E46" s="164">
        <f>'実質公債費比率（分子）の構造'!L$48</f>
        <v>1701</v>
      </c>
      <c r="F46" s="164"/>
      <c r="G46" s="164"/>
      <c r="H46" s="164">
        <f>'実質公債費比率（分子）の構造'!M$48</f>
        <v>1659</v>
      </c>
      <c r="I46" s="164"/>
      <c r="J46" s="164"/>
      <c r="K46" s="164">
        <f>'実質公債費比率（分子）の構造'!N$48</f>
        <v>1667</v>
      </c>
      <c r="L46" s="164"/>
      <c r="M46" s="164"/>
      <c r="N46" s="164">
        <f>'実質公債費比率（分子）の構造'!O$48</f>
        <v>1475</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3868</v>
      </c>
      <c r="C49" s="164"/>
      <c r="D49" s="164"/>
      <c r="E49" s="164">
        <f>'実質公債費比率（分子）の構造'!L$45</f>
        <v>3719</v>
      </c>
      <c r="F49" s="164"/>
      <c r="G49" s="164"/>
      <c r="H49" s="164">
        <f>'実質公債費比率（分子）の構造'!M$45</f>
        <v>3657</v>
      </c>
      <c r="I49" s="164"/>
      <c r="J49" s="164"/>
      <c r="K49" s="164">
        <f>'実質公債費比率（分子）の構造'!N$45</f>
        <v>4027</v>
      </c>
      <c r="L49" s="164"/>
      <c r="M49" s="164"/>
      <c r="N49" s="164">
        <f>'実質公債費比率（分子）の構造'!O$45</f>
        <v>3910</v>
      </c>
      <c r="O49" s="164"/>
      <c r="P49" s="164"/>
    </row>
    <row r="50" spans="1:16" x14ac:dyDescent="0.2">
      <c r="A50" s="164" t="s">
        <v>67</v>
      </c>
      <c r="B50" s="164" t="e">
        <f>NA()</f>
        <v>#N/A</v>
      </c>
      <c r="C50" s="164">
        <f>IF(ISNUMBER('実質公債費比率（分子）の構造'!K$53),'実質公債費比率（分子）の構造'!K$53,NA())</f>
        <v>1463</v>
      </c>
      <c r="D50" s="164" t="e">
        <f>NA()</f>
        <v>#N/A</v>
      </c>
      <c r="E50" s="164" t="e">
        <f>NA()</f>
        <v>#N/A</v>
      </c>
      <c r="F50" s="164">
        <f>IF(ISNUMBER('実質公債費比率（分子）の構造'!L$53),'実質公債費比率（分子）の構造'!L$53,NA())</f>
        <v>1420</v>
      </c>
      <c r="G50" s="164" t="e">
        <f>NA()</f>
        <v>#N/A</v>
      </c>
      <c r="H50" s="164" t="e">
        <f>NA()</f>
        <v>#N/A</v>
      </c>
      <c r="I50" s="164">
        <f>IF(ISNUMBER('実質公債費比率（分子）の構造'!M$53),'実質公債費比率（分子）の構造'!M$53,NA())</f>
        <v>1439</v>
      </c>
      <c r="J50" s="164" t="e">
        <f>NA()</f>
        <v>#N/A</v>
      </c>
      <c r="K50" s="164" t="e">
        <f>NA()</f>
        <v>#N/A</v>
      </c>
      <c r="L50" s="164">
        <f>IF(ISNUMBER('実質公債費比率（分子）の構造'!N$53),'実質公債費比率（分子）の構造'!N$53,NA())</f>
        <v>1551</v>
      </c>
      <c r="M50" s="164" t="e">
        <f>NA()</f>
        <v>#N/A</v>
      </c>
      <c r="N50" s="164" t="e">
        <f>NA()</f>
        <v>#N/A</v>
      </c>
      <c r="O50" s="164">
        <f>IF(ISNUMBER('実質公債費比率（分子）の構造'!O$53),'実質公債費比率（分子）の構造'!O$53,NA())</f>
        <v>1377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42841</v>
      </c>
      <c r="E56" s="163"/>
      <c r="F56" s="163"/>
      <c r="G56" s="163">
        <f>'将来負担比率（分子）の構造'!J$52</f>
        <v>41644</v>
      </c>
      <c r="H56" s="163"/>
      <c r="I56" s="163"/>
      <c r="J56" s="163">
        <f>'将来負担比率（分子）の構造'!K$52</f>
        <v>40265</v>
      </c>
      <c r="K56" s="163"/>
      <c r="L56" s="163"/>
      <c r="M56" s="163">
        <f>'将来負担比率（分子）の構造'!L$52</f>
        <v>38765</v>
      </c>
      <c r="N56" s="163"/>
      <c r="O56" s="163"/>
      <c r="P56" s="163">
        <f>'将来負担比率（分子）の構造'!M$52</f>
        <v>37329</v>
      </c>
    </row>
    <row r="57" spans="1:16" x14ac:dyDescent="0.2">
      <c r="A57" s="163" t="s">
        <v>42</v>
      </c>
      <c r="B57" s="163"/>
      <c r="C57" s="163"/>
      <c r="D57" s="163">
        <f>'将来負担比率（分子）の構造'!I$51</f>
        <v>356</v>
      </c>
      <c r="E57" s="163"/>
      <c r="F57" s="163"/>
      <c r="G57" s="163">
        <f>'将来負担比率（分子）の構造'!J$51</f>
        <v>317</v>
      </c>
      <c r="H57" s="163"/>
      <c r="I57" s="163"/>
      <c r="J57" s="163">
        <f>'将来負担比率（分子）の構造'!K$51</f>
        <v>424</v>
      </c>
      <c r="K57" s="163"/>
      <c r="L57" s="163"/>
      <c r="M57" s="163">
        <f>'将来負担比率（分子）の構造'!L$51</f>
        <v>409</v>
      </c>
      <c r="N57" s="163"/>
      <c r="O57" s="163"/>
      <c r="P57" s="163">
        <f>'将来負担比率（分子）の構造'!M$51</f>
        <v>698</v>
      </c>
    </row>
    <row r="58" spans="1:16" x14ac:dyDescent="0.2">
      <c r="A58" s="163" t="s">
        <v>41</v>
      </c>
      <c r="B58" s="163"/>
      <c r="C58" s="163"/>
      <c r="D58" s="163">
        <f>'将来負担比率（分子）の構造'!I$50</f>
        <v>7259</v>
      </c>
      <c r="E58" s="163"/>
      <c r="F58" s="163"/>
      <c r="G58" s="163">
        <f>'将来負担比率（分子）の構造'!J$50</f>
        <v>7813</v>
      </c>
      <c r="H58" s="163"/>
      <c r="I58" s="163"/>
      <c r="J58" s="163">
        <f>'将来負担比率（分子）の構造'!K$50</f>
        <v>7382</v>
      </c>
      <c r="K58" s="163"/>
      <c r="L58" s="163"/>
      <c r="M58" s="163">
        <f>'将来負担比率（分子）の構造'!L$50</f>
        <v>6776</v>
      </c>
      <c r="N58" s="163"/>
      <c r="O58" s="163"/>
      <c r="P58" s="163">
        <f>'将来負担比率（分子）の構造'!M$50</f>
        <v>5750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6</v>
      </c>
      <c r="C61" s="163"/>
      <c r="D61" s="163"/>
      <c r="E61" s="163">
        <f>'将来負担比率（分子）の構造'!J$46</f>
        <v>5</v>
      </c>
      <c r="F61" s="163"/>
      <c r="G61" s="163"/>
      <c r="H61" s="163">
        <f>'将来負担比率（分子）の構造'!K$46</f>
        <v>4</v>
      </c>
      <c r="I61" s="163"/>
      <c r="J61" s="163"/>
      <c r="K61" s="163">
        <f>'将来負担比率（分子）の構造'!L$46</f>
        <v>3</v>
      </c>
      <c r="L61" s="163"/>
      <c r="M61" s="163"/>
      <c r="N61" s="163">
        <f>'将来負担比率（分子）の構造'!M$46</f>
        <v>3</v>
      </c>
      <c r="O61" s="163"/>
      <c r="P61" s="163"/>
    </row>
    <row r="62" spans="1:16" x14ac:dyDescent="0.2">
      <c r="A62" s="163" t="s">
        <v>35</v>
      </c>
      <c r="B62" s="163">
        <f>'将来負担比率（分子）の構造'!I$45</f>
        <v>4414</v>
      </c>
      <c r="C62" s="163"/>
      <c r="D62" s="163"/>
      <c r="E62" s="163">
        <f>'将来負担比率（分子）の構造'!J$45</f>
        <v>4409</v>
      </c>
      <c r="F62" s="163"/>
      <c r="G62" s="163"/>
      <c r="H62" s="163">
        <f>'将来負担比率（分子）の構造'!K$45</f>
        <v>4286</v>
      </c>
      <c r="I62" s="163"/>
      <c r="J62" s="163"/>
      <c r="K62" s="163">
        <f>'将来負担比率（分子）の構造'!L$45</f>
        <v>4210</v>
      </c>
      <c r="L62" s="163"/>
      <c r="M62" s="163"/>
      <c r="N62" s="163">
        <f>'将来負担比率（分子）の構造'!M$45</f>
        <v>4162</v>
      </c>
      <c r="O62" s="163"/>
      <c r="P62" s="163"/>
    </row>
    <row r="63" spans="1:16" x14ac:dyDescent="0.2">
      <c r="A63" s="163" t="s">
        <v>34</v>
      </c>
      <c r="B63" s="163">
        <f>'将来負担比率（分子）の構造'!I$44</f>
        <v>866</v>
      </c>
      <c r="C63" s="163"/>
      <c r="D63" s="163"/>
      <c r="E63" s="163">
        <f>'将来負担比率（分子）の構造'!J$44</f>
        <v>741</v>
      </c>
      <c r="F63" s="163"/>
      <c r="G63" s="163"/>
      <c r="H63" s="163">
        <f>'将来負担比率（分子）の構造'!K$44</f>
        <v>623</v>
      </c>
      <c r="I63" s="163"/>
      <c r="J63" s="163"/>
      <c r="K63" s="163">
        <f>'将来負担比率（分子）の構造'!L$44</f>
        <v>678</v>
      </c>
      <c r="L63" s="163"/>
      <c r="M63" s="163"/>
      <c r="N63" s="163">
        <f>'将来負担比率（分子）の構造'!M$44</f>
        <v>815</v>
      </c>
      <c r="O63" s="163"/>
      <c r="P63" s="163"/>
    </row>
    <row r="64" spans="1:16" x14ac:dyDescent="0.2">
      <c r="A64" s="163" t="s">
        <v>33</v>
      </c>
      <c r="B64" s="163">
        <f>'将来負担比率（分子）の構造'!I$43</f>
        <v>21269</v>
      </c>
      <c r="C64" s="163"/>
      <c r="D64" s="163"/>
      <c r="E64" s="163">
        <f>'将来負担比率（分子）の構造'!J$43</f>
        <v>20312</v>
      </c>
      <c r="F64" s="163"/>
      <c r="G64" s="163"/>
      <c r="H64" s="163">
        <f>'将来負担比率（分子）の構造'!K$43</f>
        <v>18800</v>
      </c>
      <c r="I64" s="163"/>
      <c r="J64" s="163"/>
      <c r="K64" s="163">
        <f>'将来負担比率（分子）の構造'!L$43</f>
        <v>17297</v>
      </c>
      <c r="L64" s="163"/>
      <c r="M64" s="163"/>
      <c r="N64" s="163">
        <f>'将来負担比率（分子）の構造'!M$43</f>
        <v>16074</v>
      </c>
      <c r="O64" s="163"/>
      <c r="P64" s="163"/>
    </row>
    <row r="65" spans="1:16" x14ac:dyDescent="0.2">
      <c r="A65" s="163" t="s">
        <v>32</v>
      </c>
      <c r="B65" s="163">
        <f>'将来負担比率（分子）の構造'!I$42</f>
        <v>0</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37725</v>
      </c>
      <c r="C66" s="163"/>
      <c r="D66" s="163"/>
      <c r="E66" s="163">
        <f>'将来負担比率（分子）の構造'!J$41</f>
        <v>37522</v>
      </c>
      <c r="F66" s="163"/>
      <c r="G66" s="163"/>
      <c r="H66" s="163">
        <f>'将来負担比率（分子）の構造'!K$41</f>
        <v>36753</v>
      </c>
      <c r="I66" s="163"/>
      <c r="J66" s="163"/>
      <c r="K66" s="163">
        <f>'将来負担比率（分子）の構造'!L$41</f>
        <v>35703</v>
      </c>
      <c r="L66" s="163"/>
      <c r="M66" s="163"/>
      <c r="N66" s="163">
        <f>'将来負担比率（分子）の構造'!M$41</f>
        <v>34315</v>
      </c>
      <c r="O66" s="163"/>
      <c r="P66" s="163"/>
    </row>
    <row r="67" spans="1:16" x14ac:dyDescent="0.2">
      <c r="A67" s="163" t="s">
        <v>71</v>
      </c>
      <c r="B67" s="163" t="e">
        <f>NA()</f>
        <v>#N/A</v>
      </c>
      <c r="C67" s="163">
        <f>IF(ISNUMBER('将来負担比率（分子）の構造'!I$53), IF('将来負担比率（分子）の構造'!I$53 &lt; 0, 0, '将来負担比率（分子）の構造'!I$53), NA())</f>
        <v>13823</v>
      </c>
      <c r="D67" s="163" t="e">
        <f>NA()</f>
        <v>#N/A</v>
      </c>
      <c r="E67" s="163" t="e">
        <f>NA()</f>
        <v>#N/A</v>
      </c>
      <c r="F67" s="163">
        <f>IF(ISNUMBER('将来負担比率（分子）の構造'!J$53), IF('将来負担比率（分子）の構造'!J$53 &lt; 0, 0, '将来負担比率（分子）の構造'!J$53), NA())</f>
        <v>13215</v>
      </c>
      <c r="G67" s="163" t="e">
        <f>NA()</f>
        <v>#N/A</v>
      </c>
      <c r="H67" s="163" t="e">
        <f>NA()</f>
        <v>#N/A</v>
      </c>
      <c r="I67" s="163">
        <f>IF(ISNUMBER('将来負担比率（分子）の構造'!K$53), IF('将来負担比率（分子）の構造'!K$53 &lt; 0, 0, '将来負担比率（分子）の構造'!K$53), NA())</f>
        <v>12395</v>
      </c>
      <c r="J67" s="163" t="e">
        <f>NA()</f>
        <v>#N/A</v>
      </c>
      <c r="K67" s="163" t="e">
        <f>NA()</f>
        <v>#N/A</v>
      </c>
      <c r="L67" s="163">
        <f>IF(ISNUMBER('将来負担比率（分子）の構造'!L$53), IF('将来負担比率（分子）の構造'!L$53 &lt; 0, 0, '将来負担比率（分子）の構造'!L$53), NA())</f>
        <v>11943</v>
      </c>
      <c r="M67" s="163" t="e">
        <f>NA()</f>
        <v>#N/A</v>
      </c>
      <c r="N67" s="163" t="e">
        <f>NA()</f>
        <v>#N/A</v>
      </c>
      <c r="O67" s="163">
        <f>IF(ISNUMBER('将来負担比率（分子）の構造'!M$53), IF('将来負担比率（分子）の構造'!M$53 &lt; 0, 0, '将来負担比率（分子）の構造'!M$53), NA())</f>
        <v>11591</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1440</v>
      </c>
      <c r="C72" s="167">
        <f>基金残高に係る経年分析!G55</f>
        <v>1440</v>
      </c>
      <c r="D72" s="167">
        <f>基金残高に係る経年分析!H55</f>
        <v>1175</v>
      </c>
    </row>
    <row r="73" spans="1:16" x14ac:dyDescent="0.2">
      <c r="A73" s="166" t="s">
        <v>74</v>
      </c>
      <c r="B73" s="167">
        <f>基金残高に係る経年分析!F56</f>
        <v>3963</v>
      </c>
      <c r="C73" s="167">
        <f>基金残高に係る経年分析!G56</f>
        <v>3139</v>
      </c>
      <c r="D73" s="167">
        <f>基金残高に係る経年分析!H56</f>
        <v>2511</v>
      </c>
    </row>
    <row r="74" spans="1:16" x14ac:dyDescent="0.2">
      <c r="A74" s="166" t="s">
        <v>75</v>
      </c>
      <c r="B74" s="167">
        <f>基金残高に係る経年分析!F57</f>
        <v>4687</v>
      </c>
      <c r="C74" s="167">
        <f>基金残高に係る経年分析!G57</f>
        <v>5056</v>
      </c>
      <c r="D74" s="167">
        <f>基金残高に係る経年分析!H57</f>
        <v>4597</v>
      </c>
    </row>
  </sheetData>
  <sheetProtection algorithmName="SHA-512" hashValue="MT0Cj27Io4QvSiNgK+3SKdt9mhZ2bWHiBIpjjYp94FPzww5CY/jAWL/dSVzolljmTMxEEJEAP8MDCp3+E83SAA==" saltValue="DkeoYWQERw3i9pwuY1aQk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3916738</v>
      </c>
      <c r="S5" s="677"/>
      <c r="T5" s="677"/>
      <c r="U5" s="677"/>
      <c r="V5" s="677"/>
      <c r="W5" s="677"/>
      <c r="X5" s="677"/>
      <c r="Y5" s="702"/>
      <c r="Z5" s="715">
        <v>12.1</v>
      </c>
      <c r="AA5" s="715"/>
      <c r="AB5" s="715"/>
      <c r="AC5" s="715"/>
      <c r="AD5" s="716">
        <v>3916738</v>
      </c>
      <c r="AE5" s="716"/>
      <c r="AF5" s="716"/>
      <c r="AG5" s="716"/>
      <c r="AH5" s="716"/>
      <c r="AI5" s="716"/>
      <c r="AJ5" s="716"/>
      <c r="AK5" s="716"/>
      <c r="AL5" s="703">
        <v>22.4</v>
      </c>
      <c r="AM5" s="685"/>
      <c r="AN5" s="685"/>
      <c r="AO5" s="704"/>
      <c r="AP5" s="679" t="s">
        <v>216</v>
      </c>
      <c r="AQ5" s="680"/>
      <c r="AR5" s="680"/>
      <c r="AS5" s="680"/>
      <c r="AT5" s="680"/>
      <c r="AU5" s="680"/>
      <c r="AV5" s="680"/>
      <c r="AW5" s="680"/>
      <c r="AX5" s="680"/>
      <c r="AY5" s="680"/>
      <c r="AZ5" s="680"/>
      <c r="BA5" s="680"/>
      <c r="BB5" s="680"/>
      <c r="BC5" s="680"/>
      <c r="BD5" s="680"/>
      <c r="BE5" s="680"/>
      <c r="BF5" s="681"/>
      <c r="BG5" s="621">
        <v>3914895</v>
      </c>
      <c r="BH5" s="622"/>
      <c r="BI5" s="622"/>
      <c r="BJ5" s="622"/>
      <c r="BK5" s="622"/>
      <c r="BL5" s="622"/>
      <c r="BM5" s="622"/>
      <c r="BN5" s="623"/>
      <c r="BO5" s="659">
        <v>100</v>
      </c>
      <c r="BP5" s="659"/>
      <c r="BQ5" s="659"/>
      <c r="BR5" s="659"/>
      <c r="BS5" s="660">
        <v>260502</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379991</v>
      </c>
      <c r="S6" s="622"/>
      <c r="T6" s="622"/>
      <c r="U6" s="622"/>
      <c r="V6" s="622"/>
      <c r="W6" s="622"/>
      <c r="X6" s="622"/>
      <c r="Y6" s="623"/>
      <c r="Z6" s="659">
        <v>1.2</v>
      </c>
      <c r="AA6" s="659"/>
      <c r="AB6" s="659"/>
      <c r="AC6" s="659"/>
      <c r="AD6" s="660">
        <v>379991</v>
      </c>
      <c r="AE6" s="660"/>
      <c r="AF6" s="660"/>
      <c r="AG6" s="660"/>
      <c r="AH6" s="660"/>
      <c r="AI6" s="660"/>
      <c r="AJ6" s="660"/>
      <c r="AK6" s="660"/>
      <c r="AL6" s="624">
        <v>2.2000000000000002</v>
      </c>
      <c r="AM6" s="625"/>
      <c r="AN6" s="625"/>
      <c r="AO6" s="661"/>
      <c r="AP6" s="618" t="s">
        <v>221</v>
      </c>
      <c r="AQ6" s="619"/>
      <c r="AR6" s="619"/>
      <c r="AS6" s="619"/>
      <c r="AT6" s="619"/>
      <c r="AU6" s="619"/>
      <c r="AV6" s="619"/>
      <c r="AW6" s="619"/>
      <c r="AX6" s="619"/>
      <c r="AY6" s="619"/>
      <c r="AZ6" s="619"/>
      <c r="BA6" s="619"/>
      <c r="BB6" s="619"/>
      <c r="BC6" s="619"/>
      <c r="BD6" s="619"/>
      <c r="BE6" s="619"/>
      <c r="BF6" s="620"/>
      <c r="BG6" s="621">
        <v>3914895</v>
      </c>
      <c r="BH6" s="622"/>
      <c r="BI6" s="622"/>
      <c r="BJ6" s="622"/>
      <c r="BK6" s="622"/>
      <c r="BL6" s="622"/>
      <c r="BM6" s="622"/>
      <c r="BN6" s="623"/>
      <c r="BO6" s="659">
        <v>100</v>
      </c>
      <c r="BP6" s="659"/>
      <c r="BQ6" s="659"/>
      <c r="BR6" s="659"/>
      <c r="BS6" s="660">
        <v>260502</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182820</v>
      </c>
      <c r="CS6" s="622"/>
      <c r="CT6" s="622"/>
      <c r="CU6" s="622"/>
      <c r="CV6" s="622"/>
      <c r="CW6" s="622"/>
      <c r="CX6" s="622"/>
      <c r="CY6" s="623"/>
      <c r="CZ6" s="703">
        <v>0.6</v>
      </c>
      <c r="DA6" s="685"/>
      <c r="DB6" s="685"/>
      <c r="DC6" s="705"/>
      <c r="DD6" s="627" t="s">
        <v>122</v>
      </c>
      <c r="DE6" s="622"/>
      <c r="DF6" s="622"/>
      <c r="DG6" s="622"/>
      <c r="DH6" s="622"/>
      <c r="DI6" s="622"/>
      <c r="DJ6" s="622"/>
      <c r="DK6" s="622"/>
      <c r="DL6" s="622"/>
      <c r="DM6" s="622"/>
      <c r="DN6" s="622"/>
      <c r="DO6" s="622"/>
      <c r="DP6" s="623"/>
      <c r="DQ6" s="627">
        <v>182820</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3309</v>
      </c>
      <c r="S7" s="622"/>
      <c r="T7" s="622"/>
      <c r="U7" s="622"/>
      <c r="V7" s="622"/>
      <c r="W7" s="622"/>
      <c r="X7" s="622"/>
      <c r="Y7" s="623"/>
      <c r="Z7" s="659">
        <v>0</v>
      </c>
      <c r="AA7" s="659"/>
      <c r="AB7" s="659"/>
      <c r="AC7" s="659"/>
      <c r="AD7" s="660">
        <v>3309</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1720100</v>
      </c>
      <c r="BH7" s="622"/>
      <c r="BI7" s="622"/>
      <c r="BJ7" s="622"/>
      <c r="BK7" s="622"/>
      <c r="BL7" s="622"/>
      <c r="BM7" s="622"/>
      <c r="BN7" s="623"/>
      <c r="BO7" s="659">
        <v>43.9</v>
      </c>
      <c r="BP7" s="659"/>
      <c r="BQ7" s="659"/>
      <c r="BR7" s="659"/>
      <c r="BS7" s="660">
        <v>85685</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4431744</v>
      </c>
      <c r="CS7" s="622"/>
      <c r="CT7" s="622"/>
      <c r="CU7" s="622"/>
      <c r="CV7" s="622"/>
      <c r="CW7" s="622"/>
      <c r="CX7" s="622"/>
      <c r="CY7" s="623"/>
      <c r="CZ7" s="659">
        <v>14</v>
      </c>
      <c r="DA7" s="659"/>
      <c r="DB7" s="659"/>
      <c r="DC7" s="659"/>
      <c r="DD7" s="627">
        <v>262182</v>
      </c>
      <c r="DE7" s="622"/>
      <c r="DF7" s="622"/>
      <c r="DG7" s="622"/>
      <c r="DH7" s="622"/>
      <c r="DI7" s="622"/>
      <c r="DJ7" s="622"/>
      <c r="DK7" s="622"/>
      <c r="DL7" s="622"/>
      <c r="DM7" s="622"/>
      <c r="DN7" s="622"/>
      <c r="DO7" s="622"/>
      <c r="DP7" s="623"/>
      <c r="DQ7" s="627">
        <v>2863626</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26097</v>
      </c>
      <c r="S8" s="622"/>
      <c r="T8" s="622"/>
      <c r="U8" s="622"/>
      <c r="V8" s="622"/>
      <c r="W8" s="622"/>
      <c r="X8" s="622"/>
      <c r="Y8" s="623"/>
      <c r="Z8" s="659">
        <v>0.1</v>
      </c>
      <c r="AA8" s="659"/>
      <c r="AB8" s="659"/>
      <c r="AC8" s="659"/>
      <c r="AD8" s="660">
        <v>26097</v>
      </c>
      <c r="AE8" s="660"/>
      <c r="AF8" s="660"/>
      <c r="AG8" s="660"/>
      <c r="AH8" s="660"/>
      <c r="AI8" s="660"/>
      <c r="AJ8" s="660"/>
      <c r="AK8" s="660"/>
      <c r="AL8" s="624">
        <v>0.1</v>
      </c>
      <c r="AM8" s="625"/>
      <c r="AN8" s="625"/>
      <c r="AO8" s="661"/>
      <c r="AP8" s="618" t="s">
        <v>227</v>
      </c>
      <c r="AQ8" s="619"/>
      <c r="AR8" s="619"/>
      <c r="AS8" s="619"/>
      <c r="AT8" s="619"/>
      <c r="AU8" s="619"/>
      <c r="AV8" s="619"/>
      <c r="AW8" s="619"/>
      <c r="AX8" s="619"/>
      <c r="AY8" s="619"/>
      <c r="AZ8" s="619"/>
      <c r="BA8" s="619"/>
      <c r="BB8" s="619"/>
      <c r="BC8" s="619"/>
      <c r="BD8" s="619"/>
      <c r="BE8" s="619"/>
      <c r="BF8" s="620"/>
      <c r="BG8" s="621">
        <v>54265</v>
      </c>
      <c r="BH8" s="622"/>
      <c r="BI8" s="622"/>
      <c r="BJ8" s="622"/>
      <c r="BK8" s="622"/>
      <c r="BL8" s="622"/>
      <c r="BM8" s="622"/>
      <c r="BN8" s="623"/>
      <c r="BO8" s="659">
        <v>1.4</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8081579</v>
      </c>
      <c r="CS8" s="622"/>
      <c r="CT8" s="622"/>
      <c r="CU8" s="622"/>
      <c r="CV8" s="622"/>
      <c r="CW8" s="622"/>
      <c r="CX8" s="622"/>
      <c r="CY8" s="623"/>
      <c r="CZ8" s="659">
        <v>25.5</v>
      </c>
      <c r="DA8" s="659"/>
      <c r="DB8" s="659"/>
      <c r="DC8" s="659"/>
      <c r="DD8" s="627">
        <v>201885</v>
      </c>
      <c r="DE8" s="622"/>
      <c r="DF8" s="622"/>
      <c r="DG8" s="622"/>
      <c r="DH8" s="622"/>
      <c r="DI8" s="622"/>
      <c r="DJ8" s="622"/>
      <c r="DK8" s="622"/>
      <c r="DL8" s="622"/>
      <c r="DM8" s="622"/>
      <c r="DN8" s="622"/>
      <c r="DO8" s="622"/>
      <c r="DP8" s="623"/>
      <c r="DQ8" s="627">
        <v>5046441</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32633</v>
      </c>
      <c r="S9" s="622"/>
      <c r="T9" s="622"/>
      <c r="U9" s="622"/>
      <c r="V9" s="622"/>
      <c r="W9" s="622"/>
      <c r="X9" s="622"/>
      <c r="Y9" s="623"/>
      <c r="Z9" s="659">
        <v>0.1</v>
      </c>
      <c r="AA9" s="659"/>
      <c r="AB9" s="659"/>
      <c r="AC9" s="659"/>
      <c r="AD9" s="660">
        <v>32633</v>
      </c>
      <c r="AE9" s="660"/>
      <c r="AF9" s="660"/>
      <c r="AG9" s="660"/>
      <c r="AH9" s="660"/>
      <c r="AI9" s="660"/>
      <c r="AJ9" s="660"/>
      <c r="AK9" s="660"/>
      <c r="AL9" s="624">
        <v>0.2</v>
      </c>
      <c r="AM9" s="625"/>
      <c r="AN9" s="625"/>
      <c r="AO9" s="661"/>
      <c r="AP9" s="618" t="s">
        <v>230</v>
      </c>
      <c r="AQ9" s="619"/>
      <c r="AR9" s="619"/>
      <c r="AS9" s="619"/>
      <c r="AT9" s="619"/>
      <c r="AU9" s="619"/>
      <c r="AV9" s="619"/>
      <c r="AW9" s="619"/>
      <c r="AX9" s="619"/>
      <c r="AY9" s="619"/>
      <c r="AZ9" s="619"/>
      <c r="BA9" s="619"/>
      <c r="BB9" s="619"/>
      <c r="BC9" s="619"/>
      <c r="BD9" s="619"/>
      <c r="BE9" s="619"/>
      <c r="BF9" s="620"/>
      <c r="BG9" s="621">
        <v>1324039</v>
      </c>
      <c r="BH9" s="622"/>
      <c r="BI9" s="622"/>
      <c r="BJ9" s="622"/>
      <c r="BK9" s="622"/>
      <c r="BL9" s="622"/>
      <c r="BM9" s="622"/>
      <c r="BN9" s="623"/>
      <c r="BO9" s="659">
        <v>33.799999999999997</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2892188</v>
      </c>
      <c r="CS9" s="622"/>
      <c r="CT9" s="622"/>
      <c r="CU9" s="622"/>
      <c r="CV9" s="622"/>
      <c r="CW9" s="622"/>
      <c r="CX9" s="622"/>
      <c r="CY9" s="623"/>
      <c r="CZ9" s="659">
        <v>9.1</v>
      </c>
      <c r="DA9" s="659"/>
      <c r="DB9" s="659"/>
      <c r="DC9" s="659"/>
      <c r="DD9" s="627">
        <v>3547</v>
      </c>
      <c r="DE9" s="622"/>
      <c r="DF9" s="622"/>
      <c r="DG9" s="622"/>
      <c r="DH9" s="622"/>
      <c r="DI9" s="622"/>
      <c r="DJ9" s="622"/>
      <c r="DK9" s="622"/>
      <c r="DL9" s="622"/>
      <c r="DM9" s="622"/>
      <c r="DN9" s="622"/>
      <c r="DO9" s="622"/>
      <c r="DP9" s="623"/>
      <c r="DQ9" s="627">
        <v>2747312</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100260</v>
      </c>
      <c r="BH10" s="622"/>
      <c r="BI10" s="622"/>
      <c r="BJ10" s="622"/>
      <c r="BK10" s="622"/>
      <c r="BL10" s="622"/>
      <c r="BM10" s="622"/>
      <c r="BN10" s="623"/>
      <c r="BO10" s="659">
        <v>2.6</v>
      </c>
      <c r="BP10" s="659"/>
      <c r="BQ10" s="659"/>
      <c r="BR10" s="659"/>
      <c r="BS10" s="660">
        <v>16676</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67404</v>
      </c>
      <c r="CS10" s="622"/>
      <c r="CT10" s="622"/>
      <c r="CU10" s="622"/>
      <c r="CV10" s="622"/>
      <c r="CW10" s="622"/>
      <c r="CX10" s="622"/>
      <c r="CY10" s="623"/>
      <c r="CZ10" s="659">
        <v>0.2</v>
      </c>
      <c r="DA10" s="659"/>
      <c r="DB10" s="659"/>
      <c r="DC10" s="659"/>
      <c r="DD10" s="627">
        <v>1703</v>
      </c>
      <c r="DE10" s="622"/>
      <c r="DF10" s="622"/>
      <c r="DG10" s="622"/>
      <c r="DH10" s="622"/>
      <c r="DI10" s="622"/>
      <c r="DJ10" s="622"/>
      <c r="DK10" s="622"/>
      <c r="DL10" s="622"/>
      <c r="DM10" s="622"/>
      <c r="DN10" s="622"/>
      <c r="DO10" s="622"/>
      <c r="DP10" s="623"/>
      <c r="DQ10" s="627">
        <v>66608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878523</v>
      </c>
      <c r="S11" s="622"/>
      <c r="T11" s="622"/>
      <c r="U11" s="622"/>
      <c r="V11" s="622"/>
      <c r="W11" s="622"/>
      <c r="X11" s="622"/>
      <c r="Y11" s="623"/>
      <c r="Z11" s="624">
        <v>2.7</v>
      </c>
      <c r="AA11" s="625"/>
      <c r="AB11" s="625"/>
      <c r="AC11" s="626"/>
      <c r="AD11" s="627">
        <v>878523</v>
      </c>
      <c r="AE11" s="622"/>
      <c r="AF11" s="622"/>
      <c r="AG11" s="622"/>
      <c r="AH11" s="622"/>
      <c r="AI11" s="622"/>
      <c r="AJ11" s="622"/>
      <c r="AK11" s="623"/>
      <c r="AL11" s="624">
        <v>5</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241536</v>
      </c>
      <c r="BH11" s="622"/>
      <c r="BI11" s="622"/>
      <c r="BJ11" s="622"/>
      <c r="BK11" s="622"/>
      <c r="BL11" s="622"/>
      <c r="BM11" s="622"/>
      <c r="BN11" s="623"/>
      <c r="BO11" s="659">
        <v>6.2</v>
      </c>
      <c r="BP11" s="659"/>
      <c r="BQ11" s="659"/>
      <c r="BR11" s="659"/>
      <c r="BS11" s="660">
        <v>69009</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2038260</v>
      </c>
      <c r="CS11" s="622"/>
      <c r="CT11" s="622"/>
      <c r="CU11" s="622"/>
      <c r="CV11" s="622"/>
      <c r="CW11" s="622"/>
      <c r="CX11" s="622"/>
      <c r="CY11" s="623"/>
      <c r="CZ11" s="659">
        <v>6.4</v>
      </c>
      <c r="DA11" s="659"/>
      <c r="DB11" s="659"/>
      <c r="DC11" s="659"/>
      <c r="DD11" s="627">
        <v>313629</v>
      </c>
      <c r="DE11" s="622"/>
      <c r="DF11" s="622"/>
      <c r="DG11" s="622"/>
      <c r="DH11" s="622"/>
      <c r="DI11" s="622"/>
      <c r="DJ11" s="622"/>
      <c r="DK11" s="622"/>
      <c r="DL11" s="622"/>
      <c r="DM11" s="622"/>
      <c r="DN11" s="622"/>
      <c r="DO11" s="622"/>
      <c r="DP11" s="623"/>
      <c r="DQ11" s="627">
        <v>1216213</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1839298</v>
      </c>
      <c r="BH12" s="622"/>
      <c r="BI12" s="622"/>
      <c r="BJ12" s="622"/>
      <c r="BK12" s="622"/>
      <c r="BL12" s="622"/>
      <c r="BM12" s="622"/>
      <c r="BN12" s="623"/>
      <c r="BO12" s="659">
        <v>47</v>
      </c>
      <c r="BP12" s="659"/>
      <c r="BQ12" s="659"/>
      <c r="BR12" s="659"/>
      <c r="BS12" s="660">
        <v>174817</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689367</v>
      </c>
      <c r="CS12" s="622"/>
      <c r="CT12" s="622"/>
      <c r="CU12" s="622"/>
      <c r="CV12" s="622"/>
      <c r="CW12" s="622"/>
      <c r="CX12" s="622"/>
      <c r="CY12" s="623"/>
      <c r="CZ12" s="659">
        <v>2.2000000000000002</v>
      </c>
      <c r="DA12" s="659"/>
      <c r="DB12" s="659"/>
      <c r="DC12" s="659"/>
      <c r="DD12" s="627">
        <v>178955</v>
      </c>
      <c r="DE12" s="622"/>
      <c r="DF12" s="622"/>
      <c r="DG12" s="622"/>
      <c r="DH12" s="622"/>
      <c r="DI12" s="622"/>
      <c r="DJ12" s="622"/>
      <c r="DK12" s="622"/>
      <c r="DL12" s="622"/>
      <c r="DM12" s="622"/>
      <c r="DN12" s="622"/>
      <c r="DO12" s="622"/>
      <c r="DP12" s="623"/>
      <c r="DQ12" s="627">
        <v>355501</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1807827</v>
      </c>
      <c r="BH13" s="622"/>
      <c r="BI13" s="622"/>
      <c r="BJ13" s="622"/>
      <c r="BK13" s="622"/>
      <c r="BL13" s="622"/>
      <c r="BM13" s="622"/>
      <c r="BN13" s="623"/>
      <c r="BO13" s="659">
        <v>46.2</v>
      </c>
      <c r="BP13" s="659"/>
      <c r="BQ13" s="659"/>
      <c r="BR13" s="659"/>
      <c r="BS13" s="660">
        <v>174817</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2655607</v>
      </c>
      <c r="CS13" s="622"/>
      <c r="CT13" s="622"/>
      <c r="CU13" s="622"/>
      <c r="CV13" s="622"/>
      <c r="CW13" s="622"/>
      <c r="CX13" s="622"/>
      <c r="CY13" s="623"/>
      <c r="CZ13" s="659">
        <v>8.4</v>
      </c>
      <c r="DA13" s="659"/>
      <c r="DB13" s="659"/>
      <c r="DC13" s="659"/>
      <c r="DD13" s="627">
        <v>1184484</v>
      </c>
      <c r="DE13" s="622"/>
      <c r="DF13" s="622"/>
      <c r="DG13" s="622"/>
      <c r="DH13" s="622"/>
      <c r="DI13" s="622"/>
      <c r="DJ13" s="622"/>
      <c r="DK13" s="622"/>
      <c r="DL13" s="622"/>
      <c r="DM13" s="622"/>
      <c r="DN13" s="622"/>
      <c r="DO13" s="622"/>
      <c r="DP13" s="623"/>
      <c r="DQ13" s="627">
        <v>1372383</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174919</v>
      </c>
      <c r="BH14" s="622"/>
      <c r="BI14" s="622"/>
      <c r="BJ14" s="622"/>
      <c r="BK14" s="622"/>
      <c r="BL14" s="622"/>
      <c r="BM14" s="622"/>
      <c r="BN14" s="623"/>
      <c r="BO14" s="659">
        <v>4.5</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1030025</v>
      </c>
      <c r="CS14" s="622"/>
      <c r="CT14" s="622"/>
      <c r="CU14" s="622"/>
      <c r="CV14" s="622"/>
      <c r="CW14" s="622"/>
      <c r="CX14" s="622"/>
      <c r="CY14" s="623"/>
      <c r="CZ14" s="659">
        <v>3.3</v>
      </c>
      <c r="DA14" s="659"/>
      <c r="DB14" s="659"/>
      <c r="DC14" s="659"/>
      <c r="DD14" s="627">
        <v>59843</v>
      </c>
      <c r="DE14" s="622"/>
      <c r="DF14" s="622"/>
      <c r="DG14" s="622"/>
      <c r="DH14" s="622"/>
      <c r="DI14" s="622"/>
      <c r="DJ14" s="622"/>
      <c r="DK14" s="622"/>
      <c r="DL14" s="622"/>
      <c r="DM14" s="622"/>
      <c r="DN14" s="622"/>
      <c r="DO14" s="622"/>
      <c r="DP14" s="623"/>
      <c r="DQ14" s="627">
        <v>847562</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21978</v>
      </c>
      <c r="S15" s="622"/>
      <c r="T15" s="622"/>
      <c r="U15" s="622"/>
      <c r="V15" s="622"/>
      <c r="W15" s="622"/>
      <c r="X15" s="622"/>
      <c r="Y15" s="623"/>
      <c r="Z15" s="659">
        <v>0.1</v>
      </c>
      <c r="AA15" s="659"/>
      <c r="AB15" s="659"/>
      <c r="AC15" s="659"/>
      <c r="AD15" s="660">
        <v>21978</v>
      </c>
      <c r="AE15" s="660"/>
      <c r="AF15" s="660"/>
      <c r="AG15" s="660"/>
      <c r="AH15" s="660"/>
      <c r="AI15" s="660"/>
      <c r="AJ15" s="660"/>
      <c r="AK15" s="660"/>
      <c r="AL15" s="624">
        <v>0.1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180578</v>
      </c>
      <c r="BH15" s="622"/>
      <c r="BI15" s="622"/>
      <c r="BJ15" s="622"/>
      <c r="BK15" s="622"/>
      <c r="BL15" s="622"/>
      <c r="BM15" s="622"/>
      <c r="BN15" s="623"/>
      <c r="BO15" s="659">
        <v>4.5999999999999996</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3089793</v>
      </c>
      <c r="CS15" s="622"/>
      <c r="CT15" s="622"/>
      <c r="CU15" s="622"/>
      <c r="CV15" s="622"/>
      <c r="CW15" s="622"/>
      <c r="CX15" s="622"/>
      <c r="CY15" s="623"/>
      <c r="CZ15" s="659">
        <v>9.8000000000000007</v>
      </c>
      <c r="DA15" s="659"/>
      <c r="DB15" s="659"/>
      <c r="DC15" s="659"/>
      <c r="DD15" s="627">
        <v>390229</v>
      </c>
      <c r="DE15" s="622"/>
      <c r="DF15" s="622"/>
      <c r="DG15" s="622"/>
      <c r="DH15" s="622"/>
      <c r="DI15" s="622"/>
      <c r="DJ15" s="622"/>
      <c r="DK15" s="622"/>
      <c r="DL15" s="622"/>
      <c r="DM15" s="622"/>
      <c r="DN15" s="622"/>
      <c r="DO15" s="622"/>
      <c r="DP15" s="623"/>
      <c r="DQ15" s="627">
        <v>1953634</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79917</v>
      </c>
      <c r="S16" s="622"/>
      <c r="T16" s="622"/>
      <c r="U16" s="622"/>
      <c r="V16" s="622"/>
      <c r="W16" s="622"/>
      <c r="X16" s="622"/>
      <c r="Y16" s="623"/>
      <c r="Z16" s="659">
        <v>0.2</v>
      </c>
      <c r="AA16" s="659"/>
      <c r="AB16" s="659"/>
      <c r="AC16" s="659"/>
      <c r="AD16" s="660">
        <v>79917</v>
      </c>
      <c r="AE16" s="660"/>
      <c r="AF16" s="660"/>
      <c r="AG16" s="660"/>
      <c r="AH16" s="660"/>
      <c r="AI16" s="660"/>
      <c r="AJ16" s="660"/>
      <c r="AK16" s="660"/>
      <c r="AL16" s="624">
        <v>0.5</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2088401</v>
      </c>
      <c r="CS16" s="622"/>
      <c r="CT16" s="622"/>
      <c r="CU16" s="622"/>
      <c r="CV16" s="622"/>
      <c r="CW16" s="622"/>
      <c r="CX16" s="622"/>
      <c r="CY16" s="623"/>
      <c r="CZ16" s="659">
        <v>6.6</v>
      </c>
      <c r="DA16" s="659"/>
      <c r="DB16" s="659"/>
      <c r="DC16" s="659"/>
      <c r="DD16" s="627" t="s">
        <v>122</v>
      </c>
      <c r="DE16" s="622"/>
      <c r="DF16" s="622"/>
      <c r="DG16" s="622"/>
      <c r="DH16" s="622"/>
      <c r="DI16" s="622"/>
      <c r="DJ16" s="622"/>
      <c r="DK16" s="622"/>
      <c r="DL16" s="622"/>
      <c r="DM16" s="622"/>
      <c r="DN16" s="622"/>
      <c r="DO16" s="622"/>
      <c r="DP16" s="623"/>
      <c r="DQ16" s="627">
        <v>195317</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172466</v>
      </c>
      <c r="S17" s="622"/>
      <c r="T17" s="622"/>
      <c r="U17" s="622"/>
      <c r="V17" s="622"/>
      <c r="W17" s="622"/>
      <c r="X17" s="622"/>
      <c r="Y17" s="623"/>
      <c r="Z17" s="659">
        <v>0.5</v>
      </c>
      <c r="AA17" s="659"/>
      <c r="AB17" s="659"/>
      <c r="AC17" s="659"/>
      <c r="AD17" s="660">
        <v>172466</v>
      </c>
      <c r="AE17" s="660"/>
      <c r="AF17" s="660"/>
      <c r="AG17" s="660"/>
      <c r="AH17" s="660"/>
      <c r="AI17" s="660"/>
      <c r="AJ17" s="660"/>
      <c r="AK17" s="660"/>
      <c r="AL17" s="624">
        <v>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4409847</v>
      </c>
      <c r="CS17" s="622"/>
      <c r="CT17" s="622"/>
      <c r="CU17" s="622"/>
      <c r="CV17" s="622"/>
      <c r="CW17" s="622"/>
      <c r="CX17" s="622"/>
      <c r="CY17" s="623"/>
      <c r="CZ17" s="659">
        <v>13.9</v>
      </c>
      <c r="DA17" s="659"/>
      <c r="DB17" s="659"/>
      <c r="DC17" s="659"/>
      <c r="DD17" s="627" t="s">
        <v>122</v>
      </c>
      <c r="DE17" s="622"/>
      <c r="DF17" s="622"/>
      <c r="DG17" s="622"/>
      <c r="DH17" s="622"/>
      <c r="DI17" s="622"/>
      <c r="DJ17" s="622"/>
      <c r="DK17" s="622"/>
      <c r="DL17" s="622"/>
      <c r="DM17" s="622"/>
      <c r="DN17" s="622"/>
      <c r="DO17" s="622"/>
      <c r="DP17" s="623"/>
      <c r="DQ17" s="627">
        <v>4363025</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20704</v>
      </c>
      <c r="S18" s="622"/>
      <c r="T18" s="622"/>
      <c r="U18" s="622"/>
      <c r="V18" s="622"/>
      <c r="W18" s="622"/>
      <c r="X18" s="622"/>
      <c r="Y18" s="623"/>
      <c r="Z18" s="659">
        <v>0.1</v>
      </c>
      <c r="AA18" s="659"/>
      <c r="AB18" s="659"/>
      <c r="AC18" s="659"/>
      <c r="AD18" s="660">
        <v>20704</v>
      </c>
      <c r="AE18" s="660"/>
      <c r="AF18" s="660"/>
      <c r="AG18" s="660"/>
      <c r="AH18" s="660"/>
      <c r="AI18" s="660"/>
      <c r="AJ18" s="660"/>
      <c r="AK18" s="660"/>
      <c r="AL18" s="624">
        <v>0.1</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148492</v>
      </c>
      <c r="S19" s="622"/>
      <c r="T19" s="622"/>
      <c r="U19" s="622"/>
      <c r="V19" s="622"/>
      <c r="W19" s="622"/>
      <c r="X19" s="622"/>
      <c r="Y19" s="623"/>
      <c r="Z19" s="659">
        <v>0.5</v>
      </c>
      <c r="AA19" s="659"/>
      <c r="AB19" s="659"/>
      <c r="AC19" s="659"/>
      <c r="AD19" s="660">
        <v>148492</v>
      </c>
      <c r="AE19" s="660"/>
      <c r="AF19" s="660"/>
      <c r="AG19" s="660"/>
      <c r="AH19" s="660"/>
      <c r="AI19" s="660"/>
      <c r="AJ19" s="660"/>
      <c r="AK19" s="660"/>
      <c r="AL19" s="624">
        <v>0.8</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1843</v>
      </c>
      <c r="BH19" s="622"/>
      <c r="BI19" s="622"/>
      <c r="BJ19" s="622"/>
      <c r="BK19" s="622"/>
      <c r="BL19" s="622"/>
      <c r="BM19" s="622"/>
      <c r="BN19" s="623"/>
      <c r="BO19" s="659">
        <v>0</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262</v>
      </c>
      <c r="C20" s="697"/>
      <c r="D20" s="697"/>
      <c r="E20" s="697"/>
      <c r="F20" s="697"/>
      <c r="G20" s="697"/>
      <c r="H20" s="697"/>
      <c r="I20" s="697"/>
      <c r="J20" s="697"/>
      <c r="K20" s="697"/>
      <c r="L20" s="697"/>
      <c r="M20" s="697"/>
      <c r="N20" s="697"/>
      <c r="O20" s="697"/>
      <c r="P20" s="697"/>
      <c r="Q20" s="698"/>
      <c r="R20" s="621">
        <v>3270</v>
      </c>
      <c r="S20" s="622"/>
      <c r="T20" s="622"/>
      <c r="U20" s="622"/>
      <c r="V20" s="622"/>
      <c r="W20" s="622"/>
      <c r="X20" s="622"/>
      <c r="Y20" s="623"/>
      <c r="Z20" s="659">
        <v>0</v>
      </c>
      <c r="AA20" s="659"/>
      <c r="AB20" s="659"/>
      <c r="AC20" s="659"/>
      <c r="AD20" s="660">
        <v>3270</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1843</v>
      </c>
      <c r="BH20" s="622"/>
      <c r="BI20" s="622"/>
      <c r="BJ20" s="622"/>
      <c r="BK20" s="622"/>
      <c r="BL20" s="622"/>
      <c r="BM20" s="622"/>
      <c r="BN20" s="623"/>
      <c r="BO20" s="659">
        <v>0</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31657035</v>
      </c>
      <c r="CS20" s="622"/>
      <c r="CT20" s="622"/>
      <c r="CU20" s="622"/>
      <c r="CV20" s="622"/>
      <c r="CW20" s="622"/>
      <c r="CX20" s="622"/>
      <c r="CY20" s="623"/>
      <c r="CZ20" s="659">
        <v>100</v>
      </c>
      <c r="DA20" s="659"/>
      <c r="DB20" s="659"/>
      <c r="DC20" s="659"/>
      <c r="DD20" s="627">
        <v>2596457</v>
      </c>
      <c r="DE20" s="622"/>
      <c r="DF20" s="622"/>
      <c r="DG20" s="622"/>
      <c r="DH20" s="622"/>
      <c r="DI20" s="622"/>
      <c r="DJ20" s="622"/>
      <c r="DK20" s="622"/>
      <c r="DL20" s="622"/>
      <c r="DM20" s="622"/>
      <c r="DN20" s="622"/>
      <c r="DO20" s="622"/>
      <c r="DP20" s="623"/>
      <c r="DQ20" s="627">
        <v>21210442</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13931186</v>
      </c>
      <c r="S21" s="622"/>
      <c r="T21" s="622"/>
      <c r="U21" s="622"/>
      <c r="V21" s="622"/>
      <c r="W21" s="622"/>
      <c r="X21" s="622"/>
      <c r="Y21" s="623"/>
      <c r="Z21" s="659">
        <v>42.9</v>
      </c>
      <c r="AA21" s="659"/>
      <c r="AB21" s="659"/>
      <c r="AC21" s="659"/>
      <c r="AD21" s="660">
        <v>11909304</v>
      </c>
      <c r="AE21" s="660"/>
      <c r="AF21" s="660"/>
      <c r="AG21" s="660"/>
      <c r="AH21" s="660"/>
      <c r="AI21" s="660"/>
      <c r="AJ21" s="660"/>
      <c r="AK21" s="660"/>
      <c r="AL21" s="624">
        <v>68.099999999999994</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1843</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11909304</v>
      </c>
      <c r="S22" s="622"/>
      <c r="T22" s="622"/>
      <c r="U22" s="622"/>
      <c r="V22" s="622"/>
      <c r="W22" s="622"/>
      <c r="X22" s="622"/>
      <c r="Y22" s="623"/>
      <c r="Z22" s="659">
        <v>36.700000000000003</v>
      </c>
      <c r="AA22" s="659"/>
      <c r="AB22" s="659"/>
      <c r="AC22" s="659"/>
      <c r="AD22" s="660">
        <v>11909304</v>
      </c>
      <c r="AE22" s="660"/>
      <c r="AF22" s="660"/>
      <c r="AG22" s="660"/>
      <c r="AH22" s="660"/>
      <c r="AI22" s="660"/>
      <c r="AJ22" s="660"/>
      <c r="AK22" s="660"/>
      <c r="AL22" s="624">
        <v>68.099999999999994</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2021882</v>
      </c>
      <c r="S23" s="622"/>
      <c r="T23" s="622"/>
      <c r="U23" s="622"/>
      <c r="V23" s="622"/>
      <c r="W23" s="622"/>
      <c r="X23" s="622"/>
      <c r="Y23" s="623"/>
      <c r="Z23" s="659">
        <v>6.2</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13353885</v>
      </c>
      <c r="CS24" s="677"/>
      <c r="CT24" s="677"/>
      <c r="CU24" s="677"/>
      <c r="CV24" s="677"/>
      <c r="CW24" s="677"/>
      <c r="CX24" s="677"/>
      <c r="CY24" s="702"/>
      <c r="CZ24" s="703">
        <v>42.2</v>
      </c>
      <c r="DA24" s="685"/>
      <c r="DB24" s="685"/>
      <c r="DC24" s="705"/>
      <c r="DD24" s="701">
        <v>10747896</v>
      </c>
      <c r="DE24" s="677"/>
      <c r="DF24" s="677"/>
      <c r="DG24" s="677"/>
      <c r="DH24" s="677"/>
      <c r="DI24" s="677"/>
      <c r="DJ24" s="677"/>
      <c r="DK24" s="702"/>
      <c r="DL24" s="701">
        <v>9702759</v>
      </c>
      <c r="DM24" s="677"/>
      <c r="DN24" s="677"/>
      <c r="DO24" s="677"/>
      <c r="DP24" s="677"/>
      <c r="DQ24" s="677"/>
      <c r="DR24" s="677"/>
      <c r="DS24" s="677"/>
      <c r="DT24" s="677"/>
      <c r="DU24" s="677"/>
      <c r="DV24" s="702"/>
      <c r="DW24" s="703">
        <v>55.4</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19442838</v>
      </c>
      <c r="S25" s="622"/>
      <c r="T25" s="622"/>
      <c r="U25" s="622"/>
      <c r="V25" s="622"/>
      <c r="W25" s="622"/>
      <c r="X25" s="622"/>
      <c r="Y25" s="623"/>
      <c r="Z25" s="659">
        <v>59.9</v>
      </c>
      <c r="AA25" s="659"/>
      <c r="AB25" s="659"/>
      <c r="AC25" s="659"/>
      <c r="AD25" s="660">
        <v>17420956</v>
      </c>
      <c r="AE25" s="660"/>
      <c r="AF25" s="660"/>
      <c r="AG25" s="660"/>
      <c r="AH25" s="660"/>
      <c r="AI25" s="660"/>
      <c r="AJ25" s="660"/>
      <c r="AK25" s="660"/>
      <c r="AL25" s="624">
        <v>99.6</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4705693</v>
      </c>
      <c r="CS25" s="634"/>
      <c r="CT25" s="634"/>
      <c r="CU25" s="634"/>
      <c r="CV25" s="634"/>
      <c r="CW25" s="634"/>
      <c r="CX25" s="634"/>
      <c r="CY25" s="635"/>
      <c r="CZ25" s="624">
        <v>14.9</v>
      </c>
      <c r="DA25" s="636"/>
      <c r="DB25" s="636"/>
      <c r="DC25" s="637"/>
      <c r="DD25" s="627">
        <v>4305122</v>
      </c>
      <c r="DE25" s="634"/>
      <c r="DF25" s="634"/>
      <c r="DG25" s="634"/>
      <c r="DH25" s="634"/>
      <c r="DI25" s="634"/>
      <c r="DJ25" s="634"/>
      <c r="DK25" s="635"/>
      <c r="DL25" s="627">
        <v>4208678</v>
      </c>
      <c r="DM25" s="634"/>
      <c r="DN25" s="634"/>
      <c r="DO25" s="634"/>
      <c r="DP25" s="634"/>
      <c r="DQ25" s="634"/>
      <c r="DR25" s="634"/>
      <c r="DS25" s="634"/>
      <c r="DT25" s="634"/>
      <c r="DU25" s="634"/>
      <c r="DV25" s="635"/>
      <c r="DW25" s="624">
        <v>24</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2739</v>
      </c>
      <c r="S26" s="622"/>
      <c r="T26" s="622"/>
      <c r="U26" s="622"/>
      <c r="V26" s="622"/>
      <c r="W26" s="622"/>
      <c r="X26" s="622"/>
      <c r="Y26" s="623"/>
      <c r="Z26" s="659">
        <v>0</v>
      </c>
      <c r="AA26" s="659"/>
      <c r="AB26" s="659"/>
      <c r="AC26" s="659"/>
      <c r="AD26" s="660">
        <v>2739</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2950683</v>
      </c>
      <c r="CS26" s="622"/>
      <c r="CT26" s="622"/>
      <c r="CU26" s="622"/>
      <c r="CV26" s="622"/>
      <c r="CW26" s="622"/>
      <c r="CX26" s="622"/>
      <c r="CY26" s="623"/>
      <c r="CZ26" s="624">
        <v>9.3000000000000007</v>
      </c>
      <c r="DA26" s="636"/>
      <c r="DB26" s="636"/>
      <c r="DC26" s="637"/>
      <c r="DD26" s="627">
        <v>2780989</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207885</v>
      </c>
      <c r="S27" s="622"/>
      <c r="T27" s="622"/>
      <c r="U27" s="622"/>
      <c r="V27" s="622"/>
      <c r="W27" s="622"/>
      <c r="X27" s="622"/>
      <c r="Y27" s="623"/>
      <c r="Z27" s="659">
        <v>0.6</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3916738</v>
      </c>
      <c r="BH27" s="622"/>
      <c r="BI27" s="622"/>
      <c r="BJ27" s="622"/>
      <c r="BK27" s="622"/>
      <c r="BL27" s="622"/>
      <c r="BM27" s="622"/>
      <c r="BN27" s="623"/>
      <c r="BO27" s="659">
        <v>100</v>
      </c>
      <c r="BP27" s="659"/>
      <c r="BQ27" s="659"/>
      <c r="BR27" s="659"/>
      <c r="BS27" s="660">
        <v>260502</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4238345</v>
      </c>
      <c r="CS27" s="634"/>
      <c r="CT27" s="634"/>
      <c r="CU27" s="634"/>
      <c r="CV27" s="634"/>
      <c r="CW27" s="634"/>
      <c r="CX27" s="634"/>
      <c r="CY27" s="635"/>
      <c r="CZ27" s="624">
        <v>13.4</v>
      </c>
      <c r="DA27" s="636"/>
      <c r="DB27" s="636"/>
      <c r="DC27" s="637"/>
      <c r="DD27" s="627">
        <v>2079749</v>
      </c>
      <c r="DE27" s="634"/>
      <c r="DF27" s="634"/>
      <c r="DG27" s="634"/>
      <c r="DH27" s="634"/>
      <c r="DI27" s="634"/>
      <c r="DJ27" s="634"/>
      <c r="DK27" s="635"/>
      <c r="DL27" s="627">
        <v>1630599</v>
      </c>
      <c r="DM27" s="634"/>
      <c r="DN27" s="634"/>
      <c r="DO27" s="634"/>
      <c r="DP27" s="634"/>
      <c r="DQ27" s="634"/>
      <c r="DR27" s="634"/>
      <c r="DS27" s="634"/>
      <c r="DT27" s="634"/>
      <c r="DU27" s="634"/>
      <c r="DV27" s="635"/>
      <c r="DW27" s="624">
        <v>9.3000000000000007</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271152</v>
      </c>
      <c r="S28" s="622"/>
      <c r="T28" s="622"/>
      <c r="U28" s="622"/>
      <c r="V28" s="622"/>
      <c r="W28" s="622"/>
      <c r="X28" s="622"/>
      <c r="Y28" s="623"/>
      <c r="Z28" s="659">
        <v>0.8</v>
      </c>
      <c r="AA28" s="659"/>
      <c r="AB28" s="659"/>
      <c r="AC28" s="659"/>
      <c r="AD28" s="660">
        <v>16090</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4409847</v>
      </c>
      <c r="CS28" s="622"/>
      <c r="CT28" s="622"/>
      <c r="CU28" s="622"/>
      <c r="CV28" s="622"/>
      <c r="CW28" s="622"/>
      <c r="CX28" s="622"/>
      <c r="CY28" s="623"/>
      <c r="CZ28" s="624">
        <v>13.9</v>
      </c>
      <c r="DA28" s="636"/>
      <c r="DB28" s="636"/>
      <c r="DC28" s="637"/>
      <c r="DD28" s="627">
        <v>4363025</v>
      </c>
      <c r="DE28" s="622"/>
      <c r="DF28" s="622"/>
      <c r="DG28" s="622"/>
      <c r="DH28" s="622"/>
      <c r="DI28" s="622"/>
      <c r="DJ28" s="622"/>
      <c r="DK28" s="623"/>
      <c r="DL28" s="627">
        <v>3863482</v>
      </c>
      <c r="DM28" s="622"/>
      <c r="DN28" s="622"/>
      <c r="DO28" s="622"/>
      <c r="DP28" s="622"/>
      <c r="DQ28" s="622"/>
      <c r="DR28" s="622"/>
      <c r="DS28" s="622"/>
      <c r="DT28" s="622"/>
      <c r="DU28" s="622"/>
      <c r="DV28" s="623"/>
      <c r="DW28" s="624">
        <v>22.1</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17943</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4409289</v>
      </c>
      <c r="CS29" s="634"/>
      <c r="CT29" s="634"/>
      <c r="CU29" s="634"/>
      <c r="CV29" s="634"/>
      <c r="CW29" s="634"/>
      <c r="CX29" s="634"/>
      <c r="CY29" s="635"/>
      <c r="CZ29" s="624">
        <v>13.9</v>
      </c>
      <c r="DA29" s="636"/>
      <c r="DB29" s="636"/>
      <c r="DC29" s="637"/>
      <c r="DD29" s="627">
        <v>4362467</v>
      </c>
      <c r="DE29" s="634"/>
      <c r="DF29" s="634"/>
      <c r="DG29" s="634"/>
      <c r="DH29" s="634"/>
      <c r="DI29" s="634"/>
      <c r="DJ29" s="634"/>
      <c r="DK29" s="635"/>
      <c r="DL29" s="627">
        <v>3862924</v>
      </c>
      <c r="DM29" s="634"/>
      <c r="DN29" s="634"/>
      <c r="DO29" s="634"/>
      <c r="DP29" s="634"/>
      <c r="DQ29" s="634"/>
      <c r="DR29" s="634"/>
      <c r="DS29" s="634"/>
      <c r="DT29" s="634"/>
      <c r="DU29" s="634"/>
      <c r="DV29" s="635"/>
      <c r="DW29" s="624">
        <v>22</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3466047</v>
      </c>
      <c r="S30" s="622"/>
      <c r="T30" s="622"/>
      <c r="U30" s="622"/>
      <c r="V30" s="622"/>
      <c r="W30" s="622"/>
      <c r="X30" s="622"/>
      <c r="Y30" s="623"/>
      <c r="Z30" s="659">
        <v>10.7</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4295264</v>
      </c>
      <c r="CS30" s="622"/>
      <c r="CT30" s="622"/>
      <c r="CU30" s="622"/>
      <c r="CV30" s="622"/>
      <c r="CW30" s="622"/>
      <c r="CX30" s="622"/>
      <c r="CY30" s="623"/>
      <c r="CZ30" s="624">
        <v>13.6</v>
      </c>
      <c r="DA30" s="636"/>
      <c r="DB30" s="636"/>
      <c r="DC30" s="637"/>
      <c r="DD30" s="627">
        <v>4249501</v>
      </c>
      <c r="DE30" s="622"/>
      <c r="DF30" s="622"/>
      <c r="DG30" s="622"/>
      <c r="DH30" s="622"/>
      <c r="DI30" s="622"/>
      <c r="DJ30" s="622"/>
      <c r="DK30" s="623"/>
      <c r="DL30" s="627">
        <v>3749958</v>
      </c>
      <c r="DM30" s="622"/>
      <c r="DN30" s="622"/>
      <c r="DO30" s="622"/>
      <c r="DP30" s="622"/>
      <c r="DQ30" s="622"/>
      <c r="DR30" s="622"/>
      <c r="DS30" s="622"/>
      <c r="DT30" s="622"/>
      <c r="DU30" s="622"/>
      <c r="DV30" s="623"/>
      <c r="DW30" s="624">
        <v>21.4</v>
      </c>
      <c r="DX30" s="636"/>
      <c r="DY30" s="636"/>
      <c r="DZ30" s="636"/>
      <c r="EA30" s="636"/>
      <c r="EB30" s="636"/>
      <c r="EC30" s="648"/>
    </row>
    <row r="31" spans="2:133" ht="11.25" customHeight="1" x14ac:dyDescent="0.2">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06"/>
      <c r="AV31" s="206"/>
      <c r="AW31" s="206"/>
      <c r="AX31" s="679" t="s">
        <v>177</v>
      </c>
      <c r="AY31" s="680"/>
      <c r="AZ31" s="680"/>
      <c r="BA31" s="680"/>
      <c r="BB31" s="680"/>
      <c r="BC31" s="680"/>
      <c r="BD31" s="680"/>
      <c r="BE31" s="680"/>
      <c r="BF31" s="681"/>
      <c r="BG31" s="683">
        <v>99.6</v>
      </c>
      <c r="BH31" s="684"/>
      <c r="BI31" s="684"/>
      <c r="BJ31" s="684"/>
      <c r="BK31" s="684"/>
      <c r="BL31" s="684"/>
      <c r="BM31" s="685">
        <v>99.1</v>
      </c>
      <c r="BN31" s="684"/>
      <c r="BO31" s="684"/>
      <c r="BP31" s="684"/>
      <c r="BQ31" s="686"/>
      <c r="BR31" s="683">
        <v>99.7</v>
      </c>
      <c r="BS31" s="684"/>
      <c r="BT31" s="684"/>
      <c r="BU31" s="684"/>
      <c r="BV31" s="684"/>
      <c r="BW31" s="684"/>
      <c r="BX31" s="685">
        <v>99</v>
      </c>
      <c r="BY31" s="684"/>
      <c r="BZ31" s="684"/>
      <c r="CA31" s="684"/>
      <c r="CB31" s="686"/>
      <c r="CD31" s="642"/>
      <c r="CE31" s="643"/>
      <c r="CF31" s="618" t="s">
        <v>300</v>
      </c>
      <c r="CG31" s="619"/>
      <c r="CH31" s="619"/>
      <c r="CI31" s="619"/>
      <c r="CJ31" s="619"/>
      <c r="CK31" s="619"/>
      <c r="CL31" s="619"/>
      <c r="CM31" s="619"/>
      <c r="CN31" s="619"/>
      <c r="CO31" s="619"/>
      <c r="CP31" s="619"/>
      <c r="CQ31" s="620"/>
      <c r="CR31" s="621">
        <v>114025</v>
      </c>
      <c r="CS31" s="634"/>
      <c r="CT31" s="634"/>
      <c r="CU31" s="634"/>
      <c r="CV31" s="634"/>
      <c r="CW31" s="634"/>
      <c r="CX31" s="634"/>
      <c r="CY31" s="635"/>
      <c r="CZ31" s="624">
        <v>0.4</v>
      </c>
      <c r="DA31" s="636"/>
      <c r="DB31" s="636"/>
      <c r="DC31" s="637"/>
      <c r="DD31" s="627">
        <v>112966</v>
      </c>
      <c r="DE31" s="634"/>
      <c r="DF31" s="634"/>
      <c r="DG31" s="634"/>
      <c r="DH31" s="634"/>
      <c r="DI31" s="634"/>
      <c r="DJ31" s="634"/>
      <c r="DK31" s="635"/>
      <c r="DL31" s="627">
        <v>112966</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2735758</v>
      </c>
      <c r="S32" s="622"/>
      <c r="T32" s="622"/>
      <c r="U32" s="622"/>
      <c r="V32" s="622"/>
      <c r="W32" s="622"/>
      <c r="X32" s="622"/>
      <c r="Y32" s="623"/>
      <c r="Z32" s="659">
        <v>8.4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99.7</v>
      </c>
      <c r="BH32" s="634"/>
      <c r="BI32" s="634"/>
      <c r="BJ32" s="634"/>
      <c r="BK32" s="634"/>
      <c r="BL32" s="634"/>
      <c r="BM32" s="625">
        <v>99.4</v>
      </c>
      <c r="BN32" s="634"/>
      <c r="BO32" s="634"/>
      <c r="BP32" s="634"/>
      <c r="BQ32" s="657"/>
      <c r="BR32" s="692">
        <v>99.7</v>
      </c>
      <c r="BS32" s="634"/>
      <c r="BT32" s="634"/>
      <c r="BU32" s="634"/>
      <c r="BV32" s="634"/>
      <c r="BW32" s="634"/>
      <c r="BX32" s="625">
        <v>99.4</v>
      </c>
      <c r="BY32" s="634"/>
      <c r="BZ32" s="634"/>
      <c r="CA32" s="634"/>
      <c r="CB32" s="657"/>
      <c r="CD32" s="644"/>
      <c r="CE32" s="645"/>
      <c r="CF32" s="618" t="s">
        <v>304</v>
      </c>
      <c r="CG32" s="619"/>
      <c r="CH32" s="619"/>
      <c r="CI32" s="619"/>
      <c r="CJ32" s="619"/>
      <c r="CK32" s="619"/>
      <c r="CL32" s="619"/>
      <c r="CM32" s="619"/>
      <c r="CN32" s="619"/>
      <c r="CO32" s="619"/>
      <c r="CP32" s="619"/>
      <c r="CQ32" s="620"/>
      <c r="CR32" s="621">
        <v>558</v>
      </c>
      <c r="CS32" s="622"/>
      <c r="CT32" s="622"/>
      <c r="CU32" s="622"/>
      <c r="CV32" s="622"/>
      <c r="CW32" s="622"/>
      <c r="CX32" s="622"/>
      <c r="CY32" s="623"/>
      <c r="CZ32" s="624">
        <v>0</v>
      </c>
      <c r="DA32" s="636"/>
      <c r="DB32" s="636"/>
      <c r="DC32" s="637"/>
      <c r="DD32" s="627">
        <v>558</v>
      </c>
      <c r="DE32" s="622"/>
      <c r="DF32" s="622"/>
      <c r="DG32" s="622"/>
      <c r="DH32" s="622"/>
      <c r="DI32" s="622"/>
      <c r="DJ32" s="622"/>
      <c r="DK32" s="623"/>
      <c r="DL32" s="627">
        <v>558</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66836</v>
      </c>
      <c r="S33" s="622"/>
      <c r="T33" s="622"/>
      <c r="U33" s="622"/>
      <c r="V33" s="622"/>
      <c r="W33" s="622"/>
      <c r="X33" s="622"/>
      <c r="Y33" s="623"/>
      <c r="Z33" s="659">
        <v>0.2</v>
      </c>
      <c r="AA33" s="659"/>
      <c r="AB33" s="659"/>
      <c r="AC33" s="659"/>
      <c r="AD33" s="660">
        <v>14790</v>
      </c>
      <c r="AE33" s="660"/>
      <c r="AF33" s="660"/>
      <c r="AG33" s="660"/>
      <c r="AH33" s="660"/>
      <c r="AI33" s="660"/>
      <c r="AJ33" s="660"/>
      <c r="AK33" s="660"/>
      <c r="AL33" s="624">
        <v>0.1</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99.5</v>
      </c>
      <c r="BH33" s="606"/>
      <c r="BI33" s="606"/>
      <c r="BJ33" s="606"/>
      <c r="BK33" s="606"/>
      <c r="BL33" s="606"/>
      <c r="BM33" s="652">
        <v>98.5</v>
      </c>
      <c r="BN33" s="606"/>
      <c r="BO33" s="606"/>
      <c r="BP33" s="606"/>
      <c r="BQ33" s="669"/>
      <c r="BR33" s="682">
        <v>99.5</v>
      </c>
      <c r="BS33" s="606"/>
      <c r="BT33" s="606"/>
      <c r="BU33" s="606"/>
      <c r="BV33" s="606"/>
      <c r="BW33" s="606"/>
      <c r="BX33" s="652">
        <v>98.6</v>
      </c>
      <c r="BY33" s="606"/>
      <c r="BZ33" s="606"/>
      <c r="CA33" s="606"/>
      <c r="CB33" s="669"/>
      <c r="CD33" s="618" t="s">
        <v>307</v>
      </c>
      <c r="CE33" s="619"/>
      <c r="CF33" s="619"/>
      <c r="CG33" s="619"/>
      <c r="CH33" s="619"/>
      <c r="CI33" s="619"/>
      <c r="CJ33" s="619"/>
      <c r="CK33" s="619"/>
      <c r="CL33" s="619"/>
      <c r="CM33" s="619"/>
      <c r="CN33" s="619"/>
      <c r="CO33" s="619"/>
      <c r="CP33" s="619"/>
      <c r="CQ33" s="620"/>
      <c r="CR33" s="621">
        <v>13618292</v>
      </c>
      <c r="CS33" s="634"/>
      <c r="CT33" s="634"/>
      <c r="CU33" s="634"/>
      <c r="CV33" s="634"/>
      <c r="CW33" s="634"/>
      <c r="CX33" s="634"/>
      <c r="CY33" s="635"/>
      <c r="CZ33" s="624">
        <v>43</v>
      </c>
      <c r="DA33" s="636"/>
      <c r="DB33" s="636"/>
      <c r="DC33" s="637"/>
      <c r="DD33" s="627">
        <v>10032656</v>
      </c>
      <c r="DE33" s="634"/>
      <c r="DF33" s="634"/>
      <c r="DG33" s="634"/>
      <c r="DH33" s="634"/>
      <c r="DI33" s="634"/>
      <c r="DJ33" s="634"/>
      <c r="DK33" s="635"/>
      <c r="DL33" s="627">
        <v>7388837</v>
      </c>
      <c r="DM33" s="634"/>
      <c r="DN33" s="634"/>
      <c r="DO33" s="634"/>
      <c r="DP33" s="634"/>
      <c r="DQ33" s="634"/>
      <c r="DR33" s="634"/>
      <c r="DS33" s="634"/>
      <c r="DT33" s="634"/>
      <c r="DU33" s="634"/>
      <c r="DV33" s="635"/>
      <c r="DW33" s="624">
        <v>42.2</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351114</v>
      </c>
      <c r="S34" s="622"/>
      <c r="T34" s="622"/>
      <c r="U34" s="622"/>
      <c r="V34" s="622"/>
      <c r="W34" s="622"/>
      <c r="X34" s="622"/>
      <c r="Y34" s="623"/>
      <c r="Z34" s="659">
        <v>1.1000000000000001</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4807110</v>
      </c>
      <c r="CS34" s="622"/>
      <c r="CT34" s="622"/>
      <c r="CU34" s="622"/>
      <c r="CV34" s="622"/>
      <c r="CW34" s="622"/>
      <c r="CX34" s="622"/>
      <c r="CY34" s="623"/>
      <c r="CZ34" s="624">
        <v>15.2</v>
      </c>
      <c r="DA34" s="636"/>
      <c r="DB34" s="636"/>
      <c r="DC34" s="637"/>
      <c r="DD34" s="627">
        <v>3010515</v>
      </c>
      <c r="DE34" s="622"/>
      <c r="DF34" s="622"/>
      <c r="DG34" s="622"/>
      <c r="DH34" s="622"/>
      <c r="DI34" s="622"/>
      <c r="DJ34" s="622"/>
      <c r="DK34" s="623"/>
      <c r="DL34" s="627">
        <v>2422136</v>
      </c>
      <c r="DM34" s="622"/>
      <c r="DN34" s="622"/>
      <c r="DO34" s="622"/>
      <c r="DP34" s="622"/>
      <c r="DQ34" s="622"/>
      <c r="DR34" s="622"/>
      <c r="DS34" s="622"/>
      <c r="DT34" s="622"/>
      <c r="DU34" s="622"/>
      <c r="DV34" s="623"/>
      <c r="DW34" s="624">
        <v>13.8</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1742394</v>
      </c>
      <c r="S35" s="622"/>
      <c r="T35" s="622"/>
      <c r="U35" s="622"/>
      <c r="V35" s="622"/>
      <c r="W35" s="622"/>
      <c r="X35" s="622"/>
      <c r="Y35" s="623"/>
      <c r="Z35" s="659">
        <v>5.4</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392025</v>
      </c>
      <c r="CS35" s="634"/>
      <c r="CT35" s="634"/>
      <c r="CU35" s="634"/>
      <c r="CV35" s="634"/>
      <c r="CW35" s="634"/>
      <c r="CX35" s="634"/>
      <c r="CY35" s="635"/>
      <c r="CZ35" s="624">
        <v>1.2</v>
      </c>
      <c r="DA35" s="636"/>
      <c r="DB35" s="636"/>
      <c r="DC35" s="637"/>
      <c r="DD35" s="627">
        <v>385568</v>
      </c>
      <c r="DE35" s="634"/>
      <c r="DF35" s="634"/>
      <c r="DG35" s="634"/>
      <c r="DH35" s="634"/>
      <c r="DI35" s="634"/>
      <c r="DJ35" s="634"/>
      <c r="DK35" s="635"/>
      <c r="DL35" s="627">
        <v>233731</v>
      </c>
      <c r="DM35" s="634"/>
      <c r="DN35" s="634"/>
      <c r="DO35" s="634"/>
      <c r="DP35" s="634"/>
      <c r="DQ35" s="634"/>
      <c r="DR35" s="634"/>
      <c r="DS35" s="634"/>
      <c r="DT35" s="634"/>
      <c r="DU35" s="634"/>
      <c r="DV35" s="635"/>
      <c r="DW35" s="624">
        <v>1.3</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492509</v>
      </c>
      <c r="S36" s="622"/>
      <c r="T36" s="622"/>
      <c r="U36" s="622"/>
      <c r="V36" s="622"/>
      <c r="W36" s="622"/>
      <c r="X36" s="622"/>
      <c r="Y36" s="623"/>
      <c r="Z36" s="659">
        <v>1.5</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4389575</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19897</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5804945</v>
      </c>
      <c r="CS36" s="622"/>
      <c r="CT36" s="622"/>
      <c r="CU36" s="622"/>
      <c r="CV36" s="622"/>
      <c r="CW36" s="622"/>
      <c r="CX36" s="622"/>
      <c r="CY36" s="623"/>
      <c r="CZ36" s="624">
        <v>18.3</v>
      </c>
      <c r="DA36" s="636"/>
      <c r="DB36" s="636"/>
      <c r="DC36" s="637"/>
      <c r="DD36" s="627">
        <v>4743357</v>
      </c>
      <c r="DE36" s="622"/>
      <c r="DF36" s="622"/>
      <c r="DG36" s="622"/>
      <c r="DH36" s="622"/>
      <c r="DI36" s="622"/>
      <c r="DJ36" s="622"/>
      <c r="DK36" s="623"/>
      <c r="DL36" s="627">
        <v>3221667</v>
      </c>
      <c r="DM36" s="622"/>
      <c r="DN36" s="622"/>
      <c r="DO36" s="622"/>
      <c r="DP36" s="622"/>
      <c r="DQ36" s="622"/>
      <c r="DR36" s="622"/>
      <c r="DS36" s="622"/>
      <c r="DT36" s="622"/>
      <c r="DU36" s="622"/>
      <c r="DV36" s="623"/>
      <c r="DW36" s="624">
        <v>18.399999999999999</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734576</v>
      </c>
      <c r="S37" s="622"/>
      <c r="T37" s="622"/>
      <c r="U37" s="622"/>
      <c r="V37" s="622"/>
      <c r="W37" s="622"/>
      <c r="X37" s="622"/>
      <c r="Y37" s="623"/>
      <c r="Z37" s="659">
        <v>2.2999999999999998</v>
      </c>
      <c r="AA37" s="659"/>
      <c r="AB37" s="659"/>
      <c r="AC37" s="659"/>
      <c r="AD37" s="660">
        <v>31133</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1306972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-20816</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1603445</v>
      </c>
      <c r="CS37" s="634"/>
      <c r="CT37" s="634"/>
      <c r="CU37" s="634"/>
      <c r="CV37" s="634"/>
      <c r="CW37" s="634"/>
      <c r="CX37" s="634"/>
      <c r="CY37" s="635"/>
      <c r="CZ37" s="624">
        <v>5.0999999999999996</v>
      </c>
      <c r="DA37" s="636"/>
      <c r="DB37" s="636"/>
      <c r="DC37" s="637"/>
      <c r="DD37" s="627">
        <v>1550645</v>
      </c>
      <c r="DE37" s="634"/>
      <c r="DF37" s="634"/>
      <c r="DG37" s="634"/>
      <c r="DH37" s="634"/>
      <c r="DI37" s="634"/>
      <c r="DJ37" s="634"/>
      <c r="DK37" s="635"/>
      <c r="DL37" s="627">
        <v>1418362</v>
      </c>
      <c r="DM37" s="634"/>
      <c r="DN37" s="634"/>
      <c r="DO37" s="634"/>
      <c r="DP37" s="634"/>
      <c r="DQ37" s="634"/>
      <c r="DR37" s="634"/>
      <c r="DS37" s="634"/>
      <c r="DT37" s="634"/>
      <c r="DU37" s="634"/>
      <c r="DV37" s="635"/>
      <c r="DW37" s="624">
        <v>8.1</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2906600</v>
      </c>
      <c r="S38" s="622"/>
      <c r="T38" s="622"/>
      <c r="U38" s="622"/>
      <c r="V38" s="622"/>
      <c r="W38" s="622"/>
      <c r="X38" s="622"/>
      <c r="Y38" s="623"/>
      <c r="Z38" s="659">
        <v>9</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822814</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4075</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1869015</v>
      </c>
      <c r="CS38" s="622"/>
      <c r="CT38" s="622"/>
      <c r="CU38" s="622"/>
      <c r="CV38" s="622"/>
      <c r="CW38" s="622"/>
      <c r="CX38" s="622"/>
      <c r="CY38" s="623"/>
      <c r="CZ38" s="624">
        <v>5.9</v>
      </c>
      <c r="DA38" s="636"/>
      <c r="DB38" s="636"/>
      <c r="DC38" s="637"/>
      <c r="DD38" s="627">
        <v>1584965</v>
      </c>
      <c r="DE38" s="622"/>
      <c r="DF38" s="622"/>
      <c r="DG38" s="622"/>
      <c r="DH38" s="622"/>
      <c r="DI38" s="622"/>
      <c r="DJ38" s="622"/>
      <c r="DK38" s="623"/>
      <c r="DL38" s="627">
        <v>1511303</v>
      </c>
      <c r="DM38" s="622"/>
      <c r="DN38" s="622"/>
      <c r="DO38" s="622"/>
      <c r="DP38" s="622"/>
      <c r="DQ38" s="622"/>
      <c r="DR38" s="622"/>
      <c r="DS38" s="622"/>
      <c r="DT38" s="622"/>
      <c r="DU38" s="622"/>
      <c r="DV38" s="623"/>
      <c r="DW38" s="624">
        <v>8.6</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390774</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5769</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389846</v>
      </c>
      <c r="CS39" s="634"/>
      <c r="CT39" s="634"/>
      <c r="CU39" s="634"/>
      <c r="CV39" s="634"/>
      <c r="CW39" s="634"/>
      <c r="CX39" s="634"/>
      <c r="CY39" s="635"/>
      <c r="CZ39" s="624">
        <v>1.2</v>
      </c>
      <c r="DA39" s="636"/>
      <c r="DB39" s="636"/>
      <c r="DC39" s="637"/>
      <c r="DD39" s="627">
        <v>2500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35000</v>
      </c>
      <c r="S40" s="622"/>
      <c r="T40" s="622"/>
      <c r="U40" s="622"/>
      <c r="V40" s="622"/>
      <c r="W40" s="622"/>
      <c r="X40" s="622"/>
      <c r="Y40" s="623"/>
      <c r="Z40" s="659">
        <v>0.1</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99</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355351</v>
      </c>
      <c r="CS40" s="622"/>
      <c r="CT40" s="622"/>
      <c r="CU40" s="622"/>
      <c r="CV40" s="622"/>
      <c r="CW40" s="622"/>
      <c r="CX40" s="622"/>
      <c r="CY40" s="623"/>
      <c r="CZ40" s="624">
        <v>1.1000000000000001</v>
      </c>
      <c r="DA40" s="636"/>
      <c r="DB40" s="636"/>
      <c r="DC40" s="637"/>
      <c r="DD40" s="627">
        <v>305751</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32438391</v>
      </c>
      <c r="S41" s="646"/>
      <c r="T41" s="646"/>
      <c r="U41" s="646"/>
      <c r="V41" s="646"/>
      <c r="W41" s="646"/>
      <c r="X41" s="646"/>
      <c r="Y41" s="649"/>
      <c r="Z41" s="650">
        <v>100</v>
      </c>
      <c r="AA41" s="650"/>
      <c r="AB41" s="650"/>
      <c r="AC41" s="650"/>
      <c r="AD41" s="651">
        <v>17485708</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338468</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1530547</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496</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4684858</v>
      </c>
      <c r="CS42" s="634"/>
      <c r="CT42" s="634"/>
      <c r="CU42" s="634"/>
      <c r="CV42" s="634"/>
      <c r="CW42" s="634"/>
      <c r="CX42" s="634"/>
      <c r="CY42" s="635"/>
      <c r="CZ42" s="624">
        <v>14.8</v>
      </c>
      <c r="DA42" s="636"/>
      <c r="DB42" s="636"/>
      <c r="DC42" s="637"/>
      <c r="DD42" s="627">
        <v>429890</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134112</v>
      </c>
      <c r="CS43" s="634"/>
      <c r="CT43" s="634"/>
      <c r="CU43" s="634"/>
      <c r="CV43" s="634"/>
      <c r="CW43" s="634"/>
      <c r="CX43" s="634"/>
      <c r="CY43" s="635"/>
      <c r="CZ43" s="624">
        <v>0.4</v>
      </c>
      <c r="DA43" s="636"/>
      <c r="DB43" s="636"/>
      <c r="DC43" s="637"/>
      <c r="DD43" s="627">
        <v>104712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2596457</v>
      </c>
      <c r="CS44" s="622"/>
      <c r="CT44" s="622"/>
      <c r="CU44" s="622"/>
      <c r="CV44" s="622"/>
      <c r="CW44" s="622"/>
      <c r="CX44" s="622"/>
      <c r="CY44" s="623"/>
      <c r="CZ44" s="624">
        <v>8.1999999999999993</v>
      </c>
      <c r="DA44" s="625"/>
      <c r="DB44" s="625"/>
      <c r="DC44" s="626"/>
      <c r="DD44" s="627">
        <v>234573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736586</v>
      </c>
      <c r="CS45" s="634"/>
      <c r="CT45" s="634"/>
      <c r="CU45" s="634"/>
      <c r="CV45" s="634"/>
      <c r="CW45" s="634"/>
      <c r="CX45" s="634"/>
      <c r="CY45" s="635"/>
      <c r="CZ45" s="624">
        <v>2.2999999999999998</v>
      </c>
      <c r="DA45" s="636"/>
      <c r="DB45" s="636"/>
      <c r="DC45" s="637"/>
      <c r="DD45" s="627">
        <v>36887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1696959</v>
      </c>
      <c r="CS46" s="622"/>
      <c r="CT46" s="622"/>
      <c r="CU46" s="622"/>
      <c r="CV46" s="622"/>
      <c r="CW46" s="622"/>
      <c r="CX46" s="622"/>
      <c r="CY46" s="623"/>
      <c r="CZ46" s="624">
        <v>5.4</v>
      </c>
      <c r="DA46" s="625"/>
      <c r="DB46" s="625"/>
      <c r="DC46" s="626"/>
      <c r="DD46" s="627">
        <v>194530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v>2088401</v>
      </c>
      <c r="CS47" s="634"/>
      <c r="CT47" s="634"/>
      <c r="CU47" s="634"/>
      <c r="CV47" s="634"/>
      <c r="CW47" s="634"/>
      <c r="CX47" s="634"/>
      <c r="CY47" s="635"/>
      <c r="CZ47" s="624">
        <v>6.6</v>
      </c>
      <c r="DA47" s="636"/>
      <c r="DB47" s="636"/>
      <c r="DC47" s="637"/>
      <c r="DD47" s="627">
        <v>195317</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31657035</v>
      </c>
      <c r="CS49" s="606"/>
      <c r="CT49" s="606"/>
      <c r="CU49" s="606"/>
      <c r="CV49" s="606"/>
      <c r="CW49" s="606"/>
      <c r="CX49" s="606"/>
      <c r="CY49" s="607"/>
      <c r="CZ49" s="608">
        <v>100</v>
      </c>
      <c r="DA49" s="609"/>
      <c r="DB49" s="609"/>
      <c r="DC49" s="610"/>
      <c r="DD49" s="611">
        <v>21210442</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V5YQ5R+eKRuLNlF3a2dkrZBGm5CGGRiZuBRpH8TAsd1mJqoT2U4nkdtG+DfIvWo14hJ5A0ERDbplQwRq5oJmlQ==" saltValue="txTPOEeZkBFS94aP0sGu5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workbookViewId="0">
      <selection activeCell="BL4" sqref="BL4"/>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32449</v>
      </c>
      <c r="R7" s="1103"/>
      <c r="S7" s="1103"/>
      <c r="T7" s="1103"/>
      <c r="U7" s="1103"/>
      <c r="V7" s="1103">
        <v>31668</v>
      </c>
      <c r="W7" s="1103"/>
      <c r="X7" s="1103"/>
      <c r="Y7" s="1103"/>
      <c r="Z7" s="1103"/>
      <c r="AA7" s="1103">
        <v>781</v>
      </c>
      <c r="AB7" s="1103"/>
      <c r="AC7" s="1103"/>
      <c r="AD7" s="1103"/>
      <c r="AE7" s="1104"/>
      <c r="AF7" s="1105">
        <v>392</v>
      </c>
      <c r="AG7" s="1106"/>
      <c r="AH7" s="1106"/>
      <c r="AI7" s="1106"/>
      <c r="AJ7" s="1107"/>
      <c r="AK7" s="1108">
        <v>1742</v>
      </c>
      <c r="AL7" s="1109"/>
      <c r="AM7" s="1109"/>
      <c r="AN7" s="1109"/>
      <c r="AO7" s="1109"/>
      <c r="AP7" s="1109">
        <v>34315</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546</v>
      </c>
      <c r="BT7" s="1100"/>
      <c r="BU7" s="1100"/>
      <c r="BV7" s="1100"/>
      <c r="BW7" s="1100"/>
      <c r="BX7" s="1100"/>
      <c r="BY7" s="1100"/>
      <c r="BZ7" s="1100"/>
      <c r="CA7" s="1100"/>
      <c r="CB7" s="1100"/>
      <c r="CC7" s="1100"/>
      <c r="CD7" s="1100"/>
      <c r="CE7" s="1100"/>
      <c r="CF7" s="1100"/>
      <c r="CG7" s="1112"/>
      <c r="CH7" s="1096">
        <v>1</v>
      </c>
      <c r="CI7" s="1097"/>
      <c r="CJ7" s="1097"/>
      <c r="CK7" s="1097"/>
      <c r="CL7" s="1098"/>
      <c r="CM7" s="1096">
        <v>138</v>
      </c>
      <c r="CN7" s="1097"/>
      <c r="CO7" s="1097"/>
      <c r="CP7" s="1097"/>
      <c r="CQ7" s="1098"/>
      <c r="CR7" s="1096">
        <v>24</v>
      </c>
      <c r="CS7" s="1097"/>
      <c r="CT7" s="1097"/>
      <c r="CU7" s="1097"/>
      <c r="CV7" s="1098"/>
      <c r="CW7" s="1096">
        <v>4</v>
      </c>
      <c r="CX7" s="1097"/>
      <c r="CY7" s="1097"/>
      <c r="CZ7" s="1097"/>
      <c r="DA7" s="1098"/>
      <c r="DB7" s="1096" t="s">
        <v>487</v>
      </c>
      <c r="DC7" s="1097"/>
      <c r="DD7" s="1097"/>
      <c r="DE7" s="1097"/>
      <c r="DF7" s="1098"/>
      <c r="DG7" s="1096" t="s">
        <v>487</v>
      </c>
      <c r="DH7" s="1097"/>
      <c r="DI7" s="1097"/>
      <c r="DJ7" s="1097"/>
      <c r="DK7" s="1098"/>
      <c r="DL7" s="1096" t="s">
        <v>487</v>
      </c>
      <c r="DM7" s="1097"/>
      <c r="DN7" s="1097"/>
      <c r="DO7" s="1097"/>
      <c r="DP7" s="1098"/>
      <c r="DQ7" s="1096" t="s">
        <v>487</v>
      </c>
      <c r="DR7" s="1097"/>
      <c r="DS7" s="1097"/>
      <c r="DT7" s="1097"/>
      <c r="DU7" s="1098"/>
      <c r="DV7" s="1099"/>
      <c r="DW7" s="1100"/>
      <c r="DX7" s="1100"/>
      <c r="DY7" s="1100"/>
      <c r="DZ7" s="1101"/>
      <c r="EA7" s="222"/>
    </row>
    <row r="8" spans="1:131" s="223" customFormat="1" ht="26.25" customHeight="1" x14ac:dyDescent="0.2">
      <c r="A8" s="226">
        <v>2</v>
      </c>
      <c r="B8" s="1030" t="s">
        <v>375</v>
      </c>
      <c r="C8" s="1031"/>
      <c r="D8" s="1031"/>
      <c r="E8" s="1031"/>
      <c r="F8" s="1031"/>
      <c r="G8" s="1031"/>
      <c r="H8" s="1031"/>
      <c r="I8" s="1031"/>
      <c r="J8" s="1031"/>
      <c r="K8" s="1031"/>
      <c r="L8" s="1031"/>
      <c r="M8" s="1031"/>
      <c r="N8" s="1031"/>
      <c r="O8" s="1031"/>
      <c r="P8" s="1032"/>
      <c r="Q8" s="1038">
        <v>2</v>
      </c>
      <c r="R8" s="1039"/>
      <c r="S8" s="1039"/>
      <c r="T8" s="1039"/>
      <c r="U8" s="1039"/>
      <c r="V8" s="1039">
        <v>2</v>
      </c>
      <c r="W8" s="1039"/>
      <c r="X8" s="1039"/>
      <c r="Y8" s="1039"/>
      <c r="Z8" s="1039"/>
      <c r="AA8" s="1039">
        <v>0</v>
      </c>
      <c r="AB8" s="1039"/>
      <c r="AC8" s="1039"/>
      <c r="AD8" s="1039"/>
      <c r="AE8" s="1040"/>
      <c r="AF8" s="1035">
        <v>0</v>
      </c>
      <c r="AG8" s="1036"/>
      <c r="AH8" s="1036"/>
      <c r="AI8" s="1036"/>
      <c r="AJ8" s="1037"/>
      <c r="AK8" s="1080" t="s">
        <v>558</v>
      </c>
      <c r="AL8" s="1081"/>
      <c r="AM8" s="1081"/>
      <c r="AN8" s="1081"/>
      <c r="AO8" s="1081"/>
      <c r="AP8" s="1081" t="s">
        <v>558</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547</v>
      </c>
      <c r="BT8" s="993"/>
      <c r="BU8" s="993"/>
      <c r="BV8" s="993"/>
      <c r="BW8" s="993"/>
      <c r="BX8" s="993"/>
      <c r="BY8" s="993"/>
      <c r="BZ8" s="993"/>
      <c r="CA8" s="993"/>
      <c r="CB8" s="993"/>
      <c r="CC8" s="993"/>
      <c r="CD8" s="993"/>
      <c r="CE8" s="993"/>
      <c r="CF8" s="993"/>
      <c r="CG8" s="1014"/>
      <c r="CH8" s="989">
        <v>-3</v>
      </c>
      <c r="CI8" s="990"/>
      <c r="CJ8" s="990"/>
      <c r="CK8" s="990"/>
      <c r="CL8" s="991"/>
      <c r="CM8" s="989">
        <v>34</v>
      </c>
      <c r="CN8" s="990"/>
      <c r="CO8" s="990"/>
      <c r="CP8" s="990"/>
      <c r="CQ8" s="991"/>
      <c r="CR8" s="989">
        <v>11</v>
      </c>
      <c r="CS8" s="990"/>
      <c r="CT8" s="990"/>
      <c r="CU8" s="990"/>
      <c r="CV8" s="991"/>
      <c r="CW8" s="989">
        <v>31</v>
      </c>
      <c r="CX8" s="990"/>
      <c r="CY8" s="990"/>
      <c r="CZ8" s="990"/>
      <c r="DA8" s="991"/>
      <c r="DB8" s="989" t="s">
        <v>487</v>
      </c>
      <c r="DC8" s="990"/>
      <c r="DD8" s="990"/>
      <c r="DE8" s="990"/>
      <c r="DF8" s="991"/>
      <c r="DG8" s="989" t="s">
        <v>487</v>
      </c>
      <c r="DH8" s="990"/>
      <c r="DI8" s="990"/>
      <c r="DJ8" s="990"/>
      <c r="DK8" s="991"/>
      <c r="DL8" s="989" t="s">
        <v>487</v>
      </c>
      <c r="DM8" s="990"/>
      <c r="DN8" s="990"/>
      <c r="DO8" s="990"/>
      <c r="DP8" s="991"/>
      <c r="DQ8" s="989" t="s">
        <v>487</v>
      </c>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548</v>
      </c>
      <c r="BT9" s="993"/>
      <c r="BU9" s="993"/>
      <c r="BV9" s="993"/>
      <c r="BW9" s="993"/>
      <c r="BX9" s="993"/>
      <c r="BY9" s="993"/>
      <c r="BZ9" s="993"/>
      <c r="CA9" s="993"/>
      <c r="CB9" s="993"/>
      <c r="CC9" s="993"/>
      <c r="CD9" s="993"/>
      <c r="CE9" s="993"/>
      <c r="CF9" s="993"/>
      <c r="CG9" s="1014"/>
      <c r="CH9" s="989">
        <v>-3</v>
      </c>
      <c r="CI9" s="990"/>
      <c r="CJ9" s="990"/>
      <c r="CK9" s="990"/>
      <c r="CL9" s="991"/>
      <c r="CM9" s="989">
        <v>32</v>
      </c>
      <c r="CN9" s="990"/>
      <c r="CO9" s="990"/>
      <c r="CP9" s="990"/>
      <c r="CQ9" s="991"/>
      <c r="CR9" s="989">
        <v>6</v>
      </c>
      <c r="CS9" s="990"/>
      <c r="CT9" s="990"/>
      <c r="CU9" s="990"/>
      <c r="CV9" s="991"/>
      <c r="CW9" s="989">
        <v>9</v>
      </c>
      <c r="CX9" s="990"/>
      <c r="CY9" s="990"/>
      <c r="CZ9" s="990"/>
      <c r="DA9" s="991"/>
      <c r="DB9" s="989" t="s">
        <v>487</v>
      </c>
      <c r="DC9" s="990"/>
      <c r="DD9" s="990"/>
      <c r="DE9" s="990"/>
      <c r="DF9" s="991"/>
      <c r="DG9" s="989" t="s">
        <v>487</v>
      </c>
      <c r="DH9" s="990"/>
      <c r="DI9" s="990"/>
      <c r="DJ9" s="990"/>
      <c r="DK9" s="991"/>
      <c r="DL9" s="989" t="s">
        <v>487</v>
      </c>
      <c r="DM9" s="990"/>
      <c r="DN9" s="990"/>
      <c r="DO9" s="990"/>
      <c r="DP9" s="991"/>
      <c r="DQ9" s="989" t="s">
        <v>487</v>
      </c>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t="s">
        <v>550</v>
      </c>
      <c r="BS10" s="992" t="s">
        <v>549</v>
      </c>
      <c r="BT10" s="993"/>
      <c r="BU10" s="993"/>
      <c r="BV10" s="993"/>
      <c r="BW10" s="993"/>
      <c r="BX10" s="993"/>
      <c r="BY10" s="993"/>
      <c r="BZ10" s="993"/>
      <c r="CA10" s="993"/>
      <c r="CB10" s="993"/>
      <c r="CC10" s="993"/>
      <c r="CD10" s="993"/>
      <c r="CE10" s="993"/>
      <c r="CF10" s="993"/>
      <c r="CG10" s="1014"/>
      <c r="CH10" s="989">
        <v>19</v>
      </c>
      <c r="CI10" s="990"/>
      <c r="CJ10" s="990"/>
      <c r="CK10" s="990"/>
      <c r="CL10" s="991"/>
      <c r="CM10" s="989">
        <v>619</v>
      </c>
      <c r="CN10" s="990"/>
      <c r="CO10" s="990"/>
      <c r="CP10" s="990"/>
      <c r="CQ10" s="991"/>
      <c r="CR10" s="989">
        <v>5</v>
      </c>
      <c r="CS10" s="990"/>
      <c r="CT10" s="990"/>
      <c r="CU10" s="990"/>
      <c r="CV10" s="991"/>
      <c r="CW10" s="989">
        <v>0</v>
      </c>
      <c r="CX10" s="990"/>
      <c r="CY10" s="990"/>
      <c r="CZ10" s="990"/>
      <c r="DA10" s="991"/>
      <c r="DB10" s="989" t="s">
        <v>487</v>
      </c>
      <c r="DC10" s="990"/>
      <c r="DD10" s="990"/>
      <c r="DE10" s="990"/>
      <c r="DF10" s="991"/>
      <c r="DG10" s="989" t="s">
        <v>487</v>
      </c>
      <c r="DH10" s="990"/>
      <c r="DI10" s="990"/>
      <c r="DJ10" s="990"/>
      <c r="DK10" s="991"/>
      <c r="DL10" s="989">
        <v>48</v>
      </c>
      <c r="DM10" s="990"/>
      <c r="DN10" s="990"/>
      <c r="DO10" s="990"/>
      <c r="DP10" s="991"/>
      <c r="DQ10" s="989" t="s">
        <v>487</v>
      </c>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377</v>
      </c>
      <c r="B23" s="937" t="s">
        <v>378</v>
      </c>
      <c r="C23" s="938"/>
      <c r="D23" s="938"/>
      <c r="E23" s="938"/>
      <c r="F23" s="938"/>
      <c r="G23" s="938"/>
      <c r="H23" s="938"/>
      <c r="I23" s="938"/>
      <c r="J23" s="938"/>
      <c r="K23" s="938"/>
      <c r="L23" s="938"/>
      <c r="M23" s="938"/>
      <c r="N23" s="938"/>
      <c r="O23" s="938"/>
      <c r="P23" s="948"/>
      <c r="Q23" s="1067">
        <v>32451</v>
      </c>
      <c r="R23" s="1061"/>
      <c r="S23" s="1061"/>
      <c r="T23" s="1061"/>
      <c r="U23" s="1061"/>
      <c r="V23" s="1061">
        <v>31670</v>
      </c>
      <c r="W23" s="1061"/>
      <c r="X23" s="1061"/>
      <c r="Y23" s="1061"/>
      <c r="Z23" s="1061"/>
      <c r="AA23" s="1061">
        <v>781</v>
      </c>
      <c r="AB23" s="1061"/>
      <c r="AC23" s="1061"/>
      <c r="AD23" s="1061"/>
      <c r="AE23" s="1068"/>
      <c r="AF23" s="1069">
        <v>392</v>
      </c>
      <c r="AG23" s="1061"/>
      <c r="AH23" s="1061"/>
      <c r="AI23" s="1061"/>
      <c r="AJ23" s="1070"/>
      <c r="AK23" s="1071"/>
      <c r="AL23" s="1072"/>
      <c r="AM23" s="1072"/>
      <c r="AN23" s="1072"/>
      <c r="AO23" s="1072"/>
      <c r="AP23" s="1061">
        <v>34315</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389</v>
      </c>
      <c r="C28" s="1048"/>
      <c r="D28" s="1048"/>
      <c r="E28" s="1048"/>
      <c r="F28" s="1048"/>
      <c r="G28" s="1048"/>
      <c r="H28" s="1048"/>
      <c r="I28" s="1048"/>
      <c r="J28" s="1048"/>
      <c r="K28" s="1048"/>
      <c r="L28" s="1048"/>
      <c r="M28" s="1048"/>
      <c r="N28" s="1048"/>
      <c r="O28" s="1048"/>
      <c r="P28" s="1049"/>
      <c r="Q28" s="1050">
        <v>3953</v>
      </c>
      <c r="R28" s="1051"/>
      <c r="S28" s="1051"/>
      <c r="T28" s="1051"/>
      <c r="U28" s="1051"/>
      <c r="V28" s="1051">
        <v>3933</v>
      </c>
      <c r="W28" s="1051"/>
      <c r="X28" s="1051"/>
      <c r="Y28" s="1051"/>
      <c r="Z28" s="1051"/>
      <c r="AA28" s="1051">
        <v>20</v>
      </c>
      <c r="AB28" s="1051"/>
      <c r="AC28" s="1051"/>
      <c r="AD28" s="1051"/>
      <c r="AE28" s="1052"/>
      <c r="AF28" s="1053">
        <v>20</v>
      </c>
      <c r="AG28" s="1051"/>
      <c r="AH28" s="1051"/>
      <c r="AI28" s="1051"/>
      <c r="AJ28" s="1054"/>
      <c r="AK28" s="1042">
        <v>338</v>
      </c>
      <c r="AL28" s="1043"/>
      <c r="AM28" s="1043"/>
      <c r="AN28" s="1043"/>
      <c r="AO28" s="1043"/>
      <c r="AP28" s="1043" t="s">
        <v>487</v>
      </c>
      <c r="AQ28" s="1043"/>
      <c r="AR28" s="1043"/>
      <c r="AS28" s="1043"/>
      <c r="AT28" s="1043"/>
      <c r="AU28" s="1043" t="s">
        <v>487</v>
      </c>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390</v>
      </c>
      <c r="C29" s="1031"/>
      <c r="D29" s="1031"/>
      <c r="E29" s="1031"/>
      <c r="F29" s="1031"/>
      <c r="G29" s="1031"/>
      <c r="H29" s="1031"/>
      <c r="I29" s="1031"/>
      <c r="J29" s="1031"/>
      <c r="K29" s="1031"/>
      <c r="L29" s="1031"/>
      <c r="M29" s="1031"/>
      <c r="N29" s="1031"/>
      <c r="O29" s="1031"/>
      <c r="P29" s="1032"/>
      <c r="Q29" s="1038">
        <v>1254</v>
      </c>
      <c r="R29" s="1039"/>
      <c r="S29" s="1039"/>
      <c r="T29" s="1039"/>
      <c r="U29" s="1039"/>
      <c r="V29" s="1039">
        <v>1241</v>
      </c>
      <c r="W29" s="1039"/>
      <c r="X29" s="1039"/>
      <c r="Y29" s="1039"/>
      <c r="Z29" s="1039"/>
      <c r="AA29" s="1039">
        <v>13</v>
      </c>
      <c r="AB29" s="1039"/>
      <c r="AC29" s="1039"/>
      <c r="AD29" s="1039"/>
      <c r="AE29" s="1040"/>
      <c r="AF29" s="1035">
        <v>13</v>
      </c>
      <c r="AG29" s="1036"/>
      <c r="AH29" s="1036"/>
      <c r="AI29" s="1036"/>
      <c r="AJ29" s="1037"/>
      <c r="AK29" s="980">
        <v>691</v>
      </c>
      <c r="AL29" s="971"/>
      <c r="AM29" s="971"/>
      <c r="AN29" s="971"/>
      <c r="AO29" s="971"/>
      <c r="AP29" s="971" t="s">
        <v>487</v>
      </c>
      <c r="AQ29" s="971"/>
      <c r="AR29" s="971"/>
      <c r="AS29" s="971"/>
      <c r="AT29" s="971"/>
      <c r="AU29" s="971" t="s">
        <v>487</v>
      </c>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391</v>
      </c>
      <c r="C30" s="1031"/>
      <c r="D30" s="1031"/>
      <c r="E30" s="1031"/>
      <c r="F30" s="1031"/>
      <c r="G30" s="1031"/>
      <c r="H30" s="1031"/>
      <c r="I30" s="1031"/>
      <c r="J30" s="1031"/>
      <c r="K30" s="1031"/>
      <c r="L30" s="1031"/>
      <c r="M30" s="1031"/>
      <c r="N30" s="1031"/>
      <c r="O30" s="1031"/>
      <c r="P30" s="1032"/>
      <c r="Q30" s="1038">
        <v>1182</v>
      </c>
      <c r="R30" s="1039"/>
      <c r="S30" s="1039"/>
      <c r="T30" s="1039"/>
      <c r="U30" s="1039"/>
      <c r="V30" s="1039">
        <v>1164</v>
      </c>
      <c r="W30" s="1039"/>
      <c r="X30" s="1039"/>
      <c r="Y30" s="1039"/>
      <c r="Z30" s="1039"/>
      <c r="AA30" s="1039">
        <v>18</v>
      </c>
      <c r="AB30" s="1039"/>
      <c r="AC30" s="1039"/>
      <c r="AD30" s="1039"/>
      <c r="AE30" s="1040"/>
      <c r="AF30" s="1035">
        <v>1585</v>
      </c>
      <c r="AG30" s="1036"/>
      <c r="AH30" s="1036"/>
      <c r="AI30" s="1036"/>
      <c r="AJ30" s="1037"/>
      <c r="AK30" s="980">
        <v>391</v>
      </c>
      <c r="AL30" s="971"/>
      <c r="AM30" s="971"/>
      <c r="AN30" s="971"/>
      <c r="AO30" s="971"/>
      <c r="AP30" s="971">
        <v>4513</v>
      </c>
      <c r="AQ30" s="971"/>
      <c r="AR30" s="971"/>
      <c r="AS30" s="971"/>
      <c r="AT30" s="971"/>
      <c r="AU30" s="971">
        <v>2320</v>
      </c>
      <c r="AV30" s="971"/>
      <c r="AW30" s="971"/>
      <c r="AX30" s="971"/>
      <c r="AY30" s="971"/>
      <c r="AZ30" s="1041"/>
      <c r="BA30" s="1041"/>
      <c r="BB30" s="1041"/>
      <c r="BC30" s="1041"/>
      <c r="BD30" s="1041"/>
      <c r="BE30" s="972" t="s">
        <v>392</v>
      </c>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393</v>
      </c>
      <c r="C31" s="1031"/>
      <c r="D31" s="1031"/>
      <c r="E31" s="1031"/>
      <c r="F31" s="1031"/>
      <c r="G31" s="1031"/>
      <c r="H31" s="1031"/>
      <c r="I31" s="1031"/>
      <c r="J31" s="1031"/>
      <c r="K31" s="1031"/>
      <c r="L31" s="1031"/>
      <c r="M31" s="1031"/>
      <c r="N31" s="1031"/>
      <c r="O31" s="1031"/>
      <c r="P31" s="1032"/>
      <c r="Q31" s="1038">
        <v>39</v>
      </c>
      <c r="R31" s="1039"/>
      <c r="S31" s="1039"/>
      <c r="T31" s="1039"/>
      <c r="U31" s="1039"/>
      <c r="V31" s="1039">
        <v>295</v>
      </c>
      <c r="W31" s="1039"/>
      <c r="X31" s="1039"/>
      <c r="Y31" s="1039"/>
      <c r="Z31" s="1039"/>
      <c r="AA31" s="1039">
        <v>-256</v>
      </c>
      <c r="AB31" s="1039"/>
      <c r="AC31" s="1039"/>
      <c r="AD31" s="1039"/>
      <c r="AE31" s="1040"/>
      <c r="AF31" s="1035">
        <v>20</v>
      </c>
      <c r="AG31" s="1036"/>
      <c r="AH31" s="1036"/>
      <c r="AI31" s="1036"/>
      <c r="AJ31" s="1037"/>
      <c r="AK31" s="980" t="s">
        <v>558</v>
      </c>
      <c r="AL31" s="971"/>
      <c r="AM31" s="971"/>
      <c r="AN31" s="971"/>
      <c r="AO31" s="971"/>
      <c r="AP31" s="971" t="s">
        <v>558</v>
      </c>
      <c r="AQ31" s="971"/>
      <c r="AR31" s="971"/>
      <c r="AS31" s="971"/>
      <c r="AT31" s="971"/>
      <c r="AU31" s="971" t="s">
        <v>558</v>
      </c>
      <c r="AV31" s="971"/>
      <c r="AW31" s="971"/>
      <c r="AX31" s="971"/>
      <c r="AY31" s="971"/>
      <c r="AZ31" s="1041"/>
      <c r="BA31" s="1041"/>
      <c r="BB31" s="1041"/>
      <c r="BC31" s="1041"/>
      <c r="BD31" s="1041"/>
      <c r="BE31" s="972" t="s">
        <v>392</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394</v>
      </c>
      <c r="C32" s="1031"/>
      <c r="D32" s="1031"/>
      <c r="E32" s="1031"/>
      <c r="F32" s="1031"/>
      <c r="G32" s="1031"/>
      <c r="H32" s="1031"/>
      <c r="I32" s="1031"/>
      <c r="J32" s="1031"/>
      <c r="K32" s="1031"/>
      <c r="L32" s="1031"/>
      <c r="M32" s="1031"/>
      <c r="N32" s="1031"/>
      <c r="O32" s="1031"/>
      <c r="P32" s="1032"/>
      <c r="Q32" s="1038">
        <v>5063</v>
      </c>
      <c r="R32" s="1039"/>
      <c r="S32" s="1039"/>
      <c r="T32" s="1039"/>
      <c r="U32" s="1039"/>
      <c r="V32" s="1039">
        <v>5766</v>
      </c>
      <c r="W32" s="1039"/>
      <c r="X32" s="1039"/>
      <c r="Y32" s="1039"/>
      <c r="Z32" s="1039"/>
      <c r="AA32" s="1039">
        <v>-703</v>
      </c>
      <c r="AB32" s="1039"/>
      <c r="AC32" s="1039"/>
      <c r="AD32" s="1039"/>
      <c r="AE32" s="1040"/>
      <c r="AF32" s="1035">
        <v>2364</v>
      </c>
      <c r="AG32" s="1036"/>
      <c r="AH32" s="1036"/>
      <c r="AI32" s="1036"/>
      <c r="AJ32" s="1037"/>
      <c r="AK32" s="980">
        <v>823</v>
      </c>
      <c r="AL32" s="971"/>
      <c r="AM32" s="971"/>
      <c r="AN32" s="971"/>
      <c r="AO32" s="971"/>
      <c r="AP32" s="971">
        <v>8820</v>
      </c>
      <c r="AQ32" s="971"/>
      <c r="AR32" s="971"/>
      <c r="AS32" s="971"/>
      <c r="AT32" s="971"/>
      <c r="AU32" s="971">
        <v>4931</v>
      </c>
      <c r="AV32" s="971"/>
      <c r="AW32" s="971"/>
      <c r="AX32" s="971"/>
      <c r="AY32" s="971"/>
      <c r="AZ32" s="1041"/>
      <c r="BA32" s="1041"/>
      <c r="BB32" s="1041"/>
      <c r="BC32" s="1041"/>
      <c r="BD32" s="1041"/>
      <c r="BE32" s="972" t="s">
        <v>392</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395</v>
      </c>
      <c r="C33" s="1031"/>
      <c r="D33" s="1031"/>
      <c r="E33" s="1031"/>
      <c r="F33" s="1031"/>
      <c r="G33" s="1031"/>
      <c r="H33" s="1031"/>
      <c r="I33" s="1031"/>
      <c r="J33" s="1031"/>
      <c r="K33" s="1031"/>
      <c r="L33" s="1031"/>
      <c r="M33" s="1031"/>
      <c r="N33" s="1031"/>
      <c r="O33" s="1031"/>
      <c r="P33" s="1032"/>
      <c r="Q33" s="1038">
        <v>2062</v>
      </c>
      <c r="R33" s="1039"/>
      <c r="S33" s="1039"/>
      <c r="T33" s="1039"/>
      <c r="U33" s="1039"/>
      <c r="V33" s="1039">
        <v>1844</v>
      </c>
      <c r="W33" s="1039"/>
      <c r="X33" s="1039"/>
      <c r="Y33" s="1039"/>
      <c r="Z33" s="1039"/>
      <c r="AA33" s="1039">
        <v>218</v>
      </c>
      <c r="AB33" s="1039"/>
      <c r="AC33" s="1039"/>
      <c r="AD33" s="1039"/>
      <c r="AE33" s="1040"/>
      <c r="AF33" s="1035">
        <v>349</v>
      </c>
      <c r="AG33" s="1036"/>
      <c r="AH33" s="1036"/>
      <c r="AI33" s="1036"/>
      <c r="AJ33" s="1037"/>
      <c r="AK33" s="980">
        <v>1257</v>
      </c>
      <c r="AL33" s="971"/>
      <c r="AM33" s="971"/>
      <c r="AN33" s="971"/>
      <c r="AO33" s="971"/>
      <c r="AP33" s="971">
        <v>9230</v>
      </c>
      <c r="AQ33" s="971"/>
      <c r="AR33" s="971"/>
      <c r="AS33" s="971"/>
      <c r="AT33" s="971"/>
      <c r="AU33" s="971">
        <v>8823</v>
      </c>
      <c r="AV33" s="971"/>
      <c r="AW33" s="971"/>
      <c r="AX33" s="971"/>
      <c r="AY33" s="971"/>
      <c r="AZ33" s="1041"/>
      <c r="BA33" s="1041"/>
      <c r="BB33" s="1041"/>
      <c r="BC33" s="1041"/>
      <c r="BD33" s="1041"/>
      <c r="BE33" s="972" t="s">
        <v>392</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377</v>
      </c>
      <c r="B63" s="937" t="s">
        <v>397</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4351</v>
      </c>
      <c r="AG63" s="959"/>
      <c r="AH63" s="959"/>
      <c r="AI63" s="959"/>
      <c r="AJ63" s="1022"/>
      <c r="AK63" s="1023"/>
      <c r="AL63" s="963"/>
      <c r="AM63" s="963"/>
      <c r="AN63" s="963"/>
      <c r="AO63" s="963"/>
      <c r="AP63" s="959">
        <v>22563</v>
      </c>
      <c r="AQ63" s="959"/>
      <c r="AR63" s="959"/>
      <c r="AS63" s="959"/>
      <c r="AT63" s="959"/>
      <c r="AU63" s="959">
        <v>16074</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399</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400</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551</v>
      </c>
      <c r="C68" s="986"/>
      <c r="D68" s="986"/>
      <c r="E68" s="986"/>
      <c r="F68" s="986"/>
      <c r="G68" s="986"/>
      <c r="H68" s="986"/>
      <c r="I68" s="986"/>
      <c r="J68" s="986"/>
      <c r="K68" s="986"/>
      <c r="L68" s="986"/>
      <c r="M68" s="986"/>
      <c r="N68" s="986"/>
      <c r="O68" s="986"/>
      <c r="P68" s="987"/>
      <c r="Q68" s="988">
        <v>1746</v>
      </c>
      <c r="R68" s="982"/>
      <c r="S68" s="982"/>
      <c r="T68" s="982"/>
      <c r="U68" s="982"/>
      <c r="V68" s="982">
        <v>1607</v>
      </c>
      <c r="W68" s="982"/>
      <c r="X68" s="982"/>
      <c r="Y68" s="982"/>
      <c r="Z68" s="982"/>
      <c r="AA68" s="982">
        <v>139</v>
      </c>
      <c r="AB68" s="982"/>
      <c r="AC68" s="982"/>
      <c r="AD68" s="982"/>
      <c r="AE68" s="982"/>
      <c r="AF68" s="982">
        <v>139</v>
      </c>
      <c r="AG68" s="982"/>
      <c r="AH68" s="982"/>
      <c r="AI68" s="982"/>
      <c r="AJ68" s="982"/>
      <c r="AK68" s="982" t="s">
        <v>487</v>
      </c>
      <c r="AL68" s="982"/>
      <c r="AM68" s="982"/>
      <c r="AN68" s="982"/>
      <c r="AO68" s="982"/>
      <c r="AP68" s="982" t="s">
        <v>487</v>
      </c>
      <c r="AQ68" s="982"/>
      <c r="AR68" s="982"/>
      <c r="AS68" s="982"/>
      <c r="AT68" s="982"/>
      <c r="AU68" s="982" t="s">
        <v>487</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552</v>
      </c>
      <c r="C69" s="975"/>
      <c r="D69" s="975"/>
      <c r="E69" s="975"/>
      <c r="F69" s="975"/>
      <c r="G69" s="975"/>
      <c r="H69" s="975"/>
      <c r="I69" s="975"/>
      <c r="J69" s="975"/>
      <c r="K69" s="975"/>
      <c r="L69" s="975"/>
      <c r="M69" s="975"/>
      <c r="N69" s="975"/>
      <c r="O69" s="975"/>
      <c r="P69" s="976"/>
      <c r="Q69" s="977">
        <v>4946</v>
      </c>
      <c r="R69" s="971"/>
      <c r="S69" s="971"/>
      <c r="T69" s="971"/>
      <c r="U69" s="971"/>
      <c r="V69" s="971">
        <v>4580</v>
      </c>
      <c r="W69" s="971"/>
      <c r="X69" s="971"/>
      <c r="Y69" s="971"/>
      <c r="Z69" s="971"/>
      <c r="AA69" s="971">
        <v>366</v>
      </c>
      <c r="AB69" s="971"/>
      <c r="AC69" s="971"/>
      <c r="AD69" s="971"/>
      <c r="AE69" s="971"/>
      <c r="AF69" s="971">
        <v>366</v>
      </c>
      <c r="AG69" s="971"/>
      <c r="AH69" s="971"/>
      <c r="AI69" s="971"/>
      <c r="AJ69" s="971"/>
      <c r="AK69" s="971" t="s">
        <v>487</v>
      </c>
      <c r="AL69" s="971"/>
      <c r="AM69" s="971"/>
      <c r="AN69" s="971"/>
      <c r="AO69" s="971"/>
      <c r="AP69" s="971" t="s">
        <v>487</v>
      </c>
      <c r="AQ69" s="971"/>
      <c r="AR69" s="971"/>
      <c r="AS69" s="971"/>
      <c r="AT69" s="971"/>
      <c r="AU69" s="971" t="s">
        <v>487</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553</v>
      </c>
      <c r="C70" s="975"/>
      <c r="D70" s="975"/>
      <c r="E70" s="975"/>
      <c r="F70" s="975"/>
      <c r="G70" s="975"/>
      <c r="H70" s="975"/>
      <c r="I70" s="975"/>
      <c r="J70" s="975"/>
      <c r="K70" s="975"/>
      <c r="L70" s="975"/>
      <c r="M70" s="975"/>
      <c r="N70" s="975"/>
      <c r="O70" s="975"/>
      <c r="P70" s="976"/>
      <c r="Q70" s="977">
        <v>1769</v>
      </c>
      <c r="R70" s="971"/>
      <c r="S70" s="971"/>
      <c r="T70" s="971"/>
      <c r="U70" s="971"/>
      <c r="V70" s="971">
        <v>1740</v>
      </c>
      <c r="W70" s="971"/>
      <c r="X70" s="971"/>
      <c r="Y70" s="971"/>
      <c r="Z70" s="971"/>
      <c r="AA70" s="971">
        <v>29</v>
      </c>
      <c r="AB70" s="971"/>
      <c r="AC70" s="971"/>
      <c r="AD70" s="971"/>
      <c r="AE70" s="971"/>
      <c r="AF70" s="971">
        <v>29</v>
      </c>
      <c r="AG70" s="971"/>
      <c r="AH70" s="971"/>
      <c r="AI70" s="971"/>
      <c r="AJ70" s="971"/>
      <c r="AK70" s="971">
        <v>6</v>
      </c>
      <c r="AL70" s="971"/>
      <c r="AM70" s="971"/>
      <c r="AN70" s="971"/>
      <c r="AO70" s="971"/>
      <c r="AP70" s="971">
        <v>722</v>
      </c>
      <c r="AQ70" s="971"/>
      <c r="AR70" s="971"/>
      <c r="AS70" s="971"/>
      <c r="AT70" s="971"/>
      <c r="AU70" s="971"/>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554</v>
      </c>
      <c r="C71" s="975"/>
      <c r="D71" s="975"/>
      <c r="E71" s="975"/>
      <c r="F71" s="975"/>
      <c r="G71" s="975"/>
      <c r="H71" s="975"/>
      <c r="I71" s="975"/>
      <c r="J71" s="975"/>
      <c r="K71" s="975"/>
      <c r="L71" s="975"/>
      <c r="M71" s="975"/>
      <c r="N71" s="975"/>
      <c r="O71" s="975"/>
      <c r="P71" s="976"/>
      <c r="Q71" s="977">
        <v>8903</v>
      </c>
      <c r="R71" s="971"/>
      <c r="S71" s="971"/>
      <c r="T71" s="971"/>
      <c r="U71" s="971"/>
      <c r="V71" s="971">
        <v>8511</v>
      </c>
      <c r="W71" s="971"/>
      <c r="X71" s="971"/>
      <c r="Y71" s="971"/>
      <c r="Z71" s="971"/>
      <c r="AA71" s="971">
        <v>392</v>
      </c>
      <c r="AB71" s="971"/>
      <c r="AC71" s="971"/>
      <c r="AD71" s="971"/>
      <c r="AE71" s="971"/>
      <c r="AF71" s="971">
        <v>392</v>
      </c>
      <c r="AG71" s="971"/>
      <c r="AH71" s="971"/>
      <c r="AI71" s="971"/>
      <c r="AJ71" s="971"/>
      <c r="AK71" s="971">
        <v>1303</v>
      </c>
      <c r="AL71" s="971"/>
      <c r="AM71" s="971"/>
      <c r="AN71" s="971"/>
      <c r="AO71" s="971"/>
      <c r="AP71" s="971" t="s">
        <v>487</v>
      </c>
      <c r="AQ71" s="971"/>
      <c r="AR71" s="971"/>
      <c r="AS71" s="971"/>
      <c r="AT71" s="971"/>
      <c r="AU71" s="971" t="s">
        <v>487</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555</v>
      </c>
      <c r="C72" s="975"/>
      <c r="D72" s="975"/>
      <c r="E72" s="975"/>
      <c r="F72" s="975"/>
      <c r="G72" s="975"/>
      <c r="H72" s="975"/>
      <c r="I72" s="975"/>
      <c r="J72" s="975"/>
      <c r="K72" s="975"/>
      <c r="L72" s="975"/>
      <c r="M72" s="975"/>
      <c r="N72" s="975"/>
      <c r="O72" s="975"/>
      <c r="P72" s="976"/>
      <c r="Q72" s="977">
        <v>358</v>
      </c>
      <c r="R72" s="971"/>
      <c r="S72" s="971"/>
      <c r="T72" s="971"/>
      <c r="U72" s="971"/>
      <c r="V72" s="971">
        <v>355</v>
      </c>
      <c r="W72" s="971"/>
      <c r="X72" s="971"/>
      <c r="Y72" s="971"/>
      <c r="Z72" s="971"/>
      <c r="AA72" s="971">
        <v>2</v>
      </c>
      <c r="AB72" s="971"/>
      <c r="AC72" s="971"/>
      <c r="AD72" s="971"/>
      <c r="AE72" s="971"/>
      <c r="AF72" s="971">
        <v>95</v>
      </c>
      <c r="AG72" s="971"/>
      <c r="AH72" s="971"/>
      <c r="AI72" s="971"/>
      <c r="AJ72" s="971"/>
      <c r="AK72" s="971">
        <v>13</v>
      </c>
      <c r="AL72" s="971"/>
      <c r="AM72" s="971"/>
      <c r="AN72" s="971"/>
      <c r="AO72" s="971"/>
      <c r="AP72" s="971">
        <v>388</v>
      </c>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556</v>
      </c>
      <c r="C73" s="975"/>
      <c r="D73" s="975"/>
      <c r="E73" s="975"/>
      <c r="F73" s="975"/>
      <c r="G73" s="975"/>
      <c r="H73" s="975"/>
      <c r="I73" s="975"/>
      <c r="J73" s="975"/>
      <c r="K73" s="975"/>
      <c r="L73" s="975"/>
      <c r="M73" s="975"/>
      <c r="N73" s="975"/>
      <c r="O73" s="975"/>
      <c r="P73" s="976"/>
      <c r="Q73" s="977">
        <v>495</v>
      </c>
      <c r="R73" s="971"/>
      <c r="S73" s="971"/>
      <c r="T73" s="971"/>
      <c r="U73" s="971"/>
      <c r="V73" s="971">
        <v>353</v>
      </c>
      <c r="W73" s="971"/>
      <c r="X73" s="971"/>
      <c r="Y73" s="971"/>
      <c r="Z73" s="971"/>
      <c r="AA73" s="971">
        <v>141</v>
      </c>
      <c r="AB73" s="971"/>
      <c r="AC73" s="971"/>
      <c r="AD73" s="971"/>
      <c r="AE73" s="971"/>
      <c r="AF73" s="971">
        <v>141</v>
      </c>
      <c r="AG73" s="971"/>
      <c r="AH73" s="971"/>
      <c r="AI73" s="971"/>
      <c r="AJ73" s="971"/>
      <c r="AK73" s="971" t="s">
        <v>487</v>
      </c>
      <c r="AL73" s="971"/>
      <c r="AM73" s="971"/>
      <c r="AN73" s="971"/>
      <c r="AO73" s="971"/>
      <c r="AP73" s="971" t="s">
        <v>487</v>
      </c>
      <c r="AQ73" s="971"/>
      <c r="AR73" s="971"/>
      <c r="AS73" s="971"/>
      <c r="AT73" s="971"/>
      <c r="AU73" s="971" t="s">
        <v>487</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557</v>
      </c>
      <c r="C74" s="975"/>
      <c r="D74" s="975"/>
      <c r="E74" s="975"/>
      <c r="F74" s="975"/>
      <c r="G74" s="975"/>
      <c r="H74" s="975"/>
      <c r="I74" s="975"/>
      <c r="J74" s="975"/>
      <c r="K74" s="975"/>
      <c r="L74" s="975"/>
      <c r="M74" s="975"/>
      <c r="N74" s="975"/>
      <c r="O74" s="975"/>
      <c r="P74" s="976"/>
      <c r="Q74" s="977">
        <v>122277</v>
      </c>
      <c r="R74" s="971"/>
      <c r="S74" s="971"/>
      <c r="T74" s="971"/>
      <c r="U74" s="971"/>
      <c r="V74" s="971">
        <v>119933</v>
      </c>
      <c r="W74" s="971"/>
      <c r="X74" s="971"/>
      <c r="Y74" s="971"/>
      <c r="Z74" s="971"/>
      <c r="AA74" s="971">
        <v>2345</v>
      </c>
      <c r="AB74" s="971"/>
      <c r="AC74" s="971"/>
      <c r="AD74" s="971"/>
      <c r="AE74" s="971"/>
      <c r="AF74" s="971">
        <v>2345</v>
      </c>
      <c r="AG74" s="971"/>
      <c r="AH74" s="971"/>
      <c r="AI74" s="971"/>
      <c r="AJ74" s="971"/>
      <c r="AK74" s="971">
        <v>391</v>
      </c>
      <c r="AL74" s="971"/>
      <c r="AM74" s="971"/>
      <c r="AN74" s="971"/>
      <c r="AO74" s="971"/>
      <c r="AP74" s="971" t="s">
        <v>487</v>
      </c>
      <c r="AQ74" s="971"/>
      <c r="AR74" s="971"/>
      <c r="AS74" s="971"/>
      <c r="AT74" s="971"/>
      <c r="AU74" s="971" t="s">
        <v>487</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377</v>
      </c>
      <c r="B88" s="937" t="s">
        <v>401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3507</v>
      </c>
      <c r="AG88" s="959"/>
      <c r="AH88" s="959"/>
      <c r="AI88" s="959"/>
      <c r="AJ88" s="959"/>
      <c r="AK88" s="963"/>
      <c r="AL88" s="963"/>
      <c r="AM88" s="963"/>
      <c r="AN88" s="963"/>
      <c r="AO88" s="963"/>
      <c r="AP88" s="959">
        <v>1110</v>
      </c>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46</v>
      </c>
      <c r="CS102" s="953"/>
      <c r="CT102" s="953"/>
      <c r="CU102" s="953"/>
      <c r="CV102" s="954"/>
      <c r="CW102" s="952">
        <v>44</v>
      </c>
      <c r="CX102" s="953"/>
      <c r="CY102" s="953"/>
      <c r="CZ102" s="953"/>
      <c r="DA102" s="954"/>
      <c r="DB102" s="952"/>
      <c r="DC102" s="953"/>
      <c r="DD102" s="953"/>
      <c r="DE102" s="953"/>
      <c r="DF102" s="954"/>
      <c r="DG102" s="952"/>
      <c r="DH102" s="953"/>
      <c r="DI102" s="953"/>
      <c r="DJ102" s="953"/>
      <c r="DK102" s="954"/>
      <c r="DL102" s="952">
        <v>48</v>
      </c>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410</v>
      </c>
      <c r="AB109" s="896"/>
      <c r="AC109" s="896"/>
      <c r="AD109" s="896"/>
      <c r="AE109" s="897"/>
      <c r="AF109" s="898" t="s">
        <v>411</v>
      </c>
      <c r="AG109" s="896"/>
      <c r="AH109" s="896"/>
      <c r="AI109" s="896"/>
      <c r="AJ109" s="897"/>
      <c r="AK109" s="898" t="s">
        <v>294</v>
      </c>
      <c r="AL109" s="896"/>
      <c r="AM109" s="896"/>
      <c r="AN109" s="896"/>
      <c r="AO109" s="897"/>
      <c r="AP109" s="898" t="s">
        <v>412</v>
      </c>
      <c r="AQ109" s="896"/>
      <c r="AR109" s="896"/>
      <c r="AS109" s="896"/>
      <c r="AT109" s="929"/>
      <c r="AU109" s="89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410</v>
      </c>
      <c r="BR109" s="896"/>
      <c r="BS109" s="896"/>
      <c r="BT109" s="896"/>
      <c r="BU109" s="897"/>
      <c r="BV109" s="898" t="s">
        <v>411</v>
      </c>
      <c r="BW109" s="896"/>
      <c r="BX109" s="896"/>
      <c r="BY109" s="896"/>
      <c r="BZ109" s="897"/>
      <c r="CA109" s="898" t="s">
        <v>294</v>
      </c>
      <c r="CB109" s="896"/>
      <c r="CC109" s="896"/>
      <c r="CD109" s="896"/>
      <c r="CE109" s="897"/>
      <c r="CF109" s="936" t="s">
        <v>412</v>
      </c>
      <c r="CG109" s="936"/>
      <c r="CH109" s="936"/>
      <c r="CI109" s="936"/>
      <c r="CJ109" s="936"/>
      <c r="CK109" s="898"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410</v>
      </c>
      <c r="DH109" s="896"/>
      <c r="DI109" s="896"/>
      <c r="DJ109" s="896"/>
      <c r="DK109" s="897"/>
      <c r="DL109" s="898" t="s">
        <v>411</v>
      </c>
      <c r="DM109" s="896"/>
      <c r="DN109" s="896"/>
      <c r="DO109" s="896"/>
      <c r="DP109" s="897"/>
      <c r="DQ109" s="898" t="s">
        <v>294</v>
      </c>
      <c r="DR109" s="896"/>
      <c r="DS109" s="896"/>
      <c r="DT109" s="896"/>
      <c r="DU109" s="897"/>
      <c r="DV109" s="898" t="s">
        <v>412</v>
      </c>
      <c r="DW109" s="896"/>
      <c r="DX109" s="896"/>
      <c r="DY109" s="896"/>
      <c r="DZ109" s="929"/>
    </row>
    <row r="110" spans="1:131" s="218" customFormat="1" ht="26.25" customHeight="1" x14ac:dyDescent="0.2">
      <c r="A110" s="807" t="s">
        <v>414</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3657335</v>
      </c>
      <c r="AB110" s="889"/>
      <c r="AC110" s="889"/>
      <c r="AD110" s="889"/>
      <c r="AE110" s="890"/>
      <c r="AF110" s="891">
        <v>4026976</v>
      </c>
      <c r="AG110" s="889"/>
      <c r="AH110" s="889"/>
      <c r="AI110" s="889"/>
      <c r="AJ110" s="890"/>
      <c r="AK110" s="891">
        <v>3909746</v>
      </c>
      <c r="AL110" s="889"/>
      <c r="AM110" s="889"/>
      <c r="AN110" s="889"/>
      <c r="AO110" s="890"/>
      <c r="AP110" s="892">
        <v>29.7</v>
      </c>
      <c r="AQ110" s="893"/>
      <c r="AR110" s="893"/>
      <c r="AS110" s="893"/>
      <c r="AT110" s="894"/>
      <c r="AU110" s="930" t="s">
        <v>69</v>
      </c>
      <c r="AV110" s="931"/>
      <c r="AW110" s="931"/>
      <c r="AX110" s="931"/>
      <c r="AY110" s="931"/>
      <c r="AZ110" s="860" t="s">
        <v>415</v>
      </c>
      <c r="BA110" s="808"/>
      <c r="BB110" s="808"/>
      <c r="BC110" s="808"/>
      <c r="BD110" s="808"/>
      <c r="BE110" s="808"/>
      <c r="BF110" s="808"/>
      <c r="BG110" s="808"/>
      <c r="BH110" s="808"/>
      <c r="BI110" s="808"/>
      <c r="BJ110" s="808"/>
      <c r="BK110" s="808"/>
      <c r="BL110" s="808"/>
      <c r="BM110" s="808"/>
      <c r="BN110" s="808"/>
      <c r="BO110" s="808"/>
      <c r="BP110" s="809"/>
      <c r="BQ110" s="861">
        <v>36753400</v>
      </c>
      <c r="BR110" s="842"/>
      <c r="BS110" s="842"/>
      <c r="BT110" s="842"/>
      <c r="BU110" s="842"/>
      <c r="BV110" s="842">
        <v>35703295</v>
      </c>
      <c r="BW110" s="842"/>
      <c r="BX110" s="842"/>
      <c r="BY110" s="842"/>
      <c r="BZ110" s="842"/>
      <c r="CA110" s="842">
        <v>34314631</v>
      </c>
      <c r="CB110" s="842"/>
      <c r="CC110" s="842"/>
      <c r="CD110" s="842"/>
      <c r="CE110" s="842"/>
      <c r="CF110" s="866">
        <v>260.89999999999998</v>
      </c>
      <c r="CG110" s="867"/>
      <c r="CH110" s="867"/>
      <c r="CI110" s="867"/>
      <c r="CJ110" s="867"/>
      <c r="CK110" s="926" t="s">
        <v>416</v>
      </c>
      <c r="CL110" s="819"/>
      <c r="CM110" s="860" t="s">
        <v>417</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419</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421</v>
      </c>
      <c r="B112" s="913"/>
      <c r="C112" s="752" t="s">
        <v>422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423</v>
      </c>
      <c r="BA112" s="752"/>
      <c r="BB112" s="752"/>
      <c r="BC112" s="752"/>
      <c r="BD112" s="752"/>
      <c r="BE112" s="752"/>
      <c r="BF112" s="752"/>
      <c r="BG112" s="752"/>
      <c r="BH112" s="752"/>
      <c r="BI112" s="752"/>
      <c r="BJ112" s="752"/>
      <c r="BK112" s="752"/>
      <c r="BL112" s="752"/>
      <c r="BM112" s="752"/>
      <c r="BN112" s="752"/>
      <c r="BO112" s="752"/>
      <c r="BP112" s="753"/>
      <c r="BQ112" s="816">
        <v>18799562</v>
      </c>
      <c r="BR112" s="817"/>
      <c r="BS112" s="817"/>
      <c r="BT112" s="817"/>
      <c r="BU112" s="817"/>
      <c r="BV112" s="817">
        <v>17297420</v>
      </c>
      <c r="BW112" s="817"/>
      <c r="BX112" s="817"/>
      <c r="BY112" s="817"/>
      <c r="BZ112" s="817"/>
      <c r="CA112" s="817">
        <v>16073632</v>
      </c>
      <c r="CB112" s="817"/>
      <c r="CC112" s="817"/>
      <c r="CD112" s="817"/>
      <c r="CE112" s="817"/>
      <c r="CF112" s="875">
        <v>122.2</v>
      </c>
      <c r="CG112" s="876"/>
      <c r="CH112" s="876"/>
      <c r="CI112" s="876"/>
      <c r="CJ112" s="876"/>
      <c r="CK112" s="927"/>
      <c r="CL112" s="821"/>
      <c r="CM112" s="815" t="s">
        <v>424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1659183</v>
      </c>
      <c r="AB113" s="919"/>
      <c r="AC113" s="919"/>
      <c r="AD113" s="919"/>
      <c r="AE113" s="920"/>
      <c r="AF113" s="921">
        <v>1666568</v>
      </c>
      <c r="AG113" s="919"/>
      <c r="AH113" s="919"/>
      <c r="AI113" s="919"/>
      <c r="AJ113" s="920"/>
      <c r="AK113" s="921">
        <v>1474761</v>
      </c>
      <c r="AL113" s="919"/>
      <c r="AM113" s="919"/>
      <c r="AN113" s="919"/>
      <c r="AO113" s="920"/>
      <c r="AP113" s="922">
        <v>11.2</v>
      </c>
      <c r="AQ113" s="923"/>
      <c r="AR113" s="923"/>
      <c r="AS113" s="923"/>
      <c r="AT113" s="924"/>
      <c r="AU113" s="932"/>
      <c r="AV113" s="933"/>
      <c r="AW113" s="933"/>
      <c r="AX113" s="933"/>
      <c r="AY113" s="933"/>
      <c r="AZ113" s="815" t="s">
        <v>426</v>
      </c>
      <c r="BA113" s="752"/>
      <c r="BB113" s="752"/>
      <c r="BC113" s="752"/>
      <c r="BD113" s="752"/>
      <c r="BE113" s="752"/>
      <c r="BF113" s="752"/>
      <c r="BG113" s="752"/>
      <c r="BH113" s="752"/>
      <c r="BI113" s="752"/>
      <c r="BJ113" s="752"/>
      <c r="BK113" s="752"/>
      <c r="BL113" s="752"/>
      <c r="BM113" s="752"/>
      <c r="BN113" s="752"/>
      <c r="BO113" s="752"/>
      <c r="BP113" s="753"/>
      <c r="BQ113" s="816">
        <v>622649</v>
      </c>
      <c r="BR113" s="817"/>
      <c r="BS113" s="817"/>
      <c r="BT113" s="817"/>
      <c r="BU113" s="817"/>
      <c r="BV113" s="817">
        <v>677551</v>
      </c>
      <c r="BW113" s="817"/>
      <c r="BX113" s="817"/>
      <c r="BY113" s="817"/>
      <c r="BZ113" s="817"/>
      <c r="CA113" s="817">
        <v>815390</v>
      </c>
      <c r="CB113" s="817"/>
      <c r="CC113" s="817"/>
      <c r="CD113" s="817"/>
      <c r="CE113" s="817"/>
      <c r="CF113" s="875">
        <v>6.2</v>
      </c>
      <c r="CG113" s="876"/>
      <c r="CH113" s="876"/>
      <c r="CI113" s="876"/>
      <c r="CJ113" s="876"/>
      <c r="CK113" s="927"/>
      <c r="CL113" s="821"/>
      <c r="CM113" s="815" t="s">
        <v>427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94105</v>
      </c>
      <c r="AB114" s="780"/>
      <c r="AC114" s="780"/>
      <c r="AD114" s="780"/>
      <c r="AE114" s="781"/>
      <c r="AF114" s="782">
        <v>75061</v>
      </c>
      <c r="AG114" s="780"/>
      <c r="AH114" s="780"/>
      <c r="AI114" s="780"/>
      <c r="AJ114" s="781"/>
      <c r="AK114" s="782">
        <v>67505</v>
      </c>
      <c r="AL114" s="780"/>
      <c r="AM114" s="780"/>
      <c r="AN114" s="780"/>
      <c r="AO114" s="781"/>
      <c r="AP114" s="824">
        <v>0.5</v>
      </c>
      <c r="AQ114" s="825"/>
      <c r="AR114" s="825"/>
      <c r="AS114" s="825"/>
      <c r="AT114" s="826"/>
      <c r="AU114" s="932"/>
      <c r="AV114" s="933"/>
      <c r="AW114" s="933"/>
      <c r="AX114" s="933"/>
      <c r="AY114" s="933"/>
      <c r="AZ114" s="815" t="s">
        <v>429</v>
      </c>
      <c r="BA114" s="752"/>
      <c r="BB114" s="752"/>
      <c r="BC114" s="752"/>
      <c r="BD114" s="752"/>
      <c r="BE114" s="752"/>
      <c r="BF114" s="752"/>
      <c r="BG114" s="752"/>
      <c r="BH114" s="752"/>
      <c r="BI114" s="752"/>
      <c r="BJ114" s="752"/>
      <c r="BK114" s="752"/>
      <c r="BL114" s="752"/>
      <c r="BM114" s="752"/>
      <c r="BN114" s="752"/>
      <c r="BO114" s="752"/>
      <c r="BP114" s="753"/>
      <c r="BQ114" s="816">
        <v>4286246</v>
      </c>
      <c r="BR114" s="817"/>
      <c r="BS114" s="817"/>
      <c r="BT114" s="817"/>
      <c r="BU114" s="817"/>
      <c r="BV114" s="817">
        <v>4210346</v>
      </c>
      <c r="BW114" s="817"/>
      <c r="BX114" s="817"/>
      <c r="BY114" s="817"/>
      <c r="BZ114" s="817"/>
      <c r="CA114" s="817">
        <v>4161670</v>
      </c>
      <c r="CB114" s="817"/>
      <c r="CC114" s="817"/>
      <c r="CD114" s="817"/>
      <c r="CE114" s="817"/>
      <c r="CF114" s="875">
        <v>31.6</v>
      </c>
      <c r="CG114" s="876"/>
      <c r="CH114" s="876"/>
      <c r="CI114" s="876"/>
      <c r="CJ114" s="876"/>
      <c r="CK114" s="927"/>
      <c r="CL114" s="821"/>
      <c r="CM114" s="815" t="s">
        <v>430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278</v>
      </c>
      <c r="AB115" s="919"/>
      <c r="AC115" s="919"/>
      <c r="AD115" s="919"/>
      <c r="AE115" s="920"/>
      <c r="AF115" s="921">
        <v>166</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432</v>
      </c>
      <c r="BA115" s="752"/>
      <c r="BB115" s="752"/>
      <c r="BC115" s="752"/>
      <c r="BD115" s="752"/>
      <c r="BE115" s="752"/>
      <c r="BF115" s="752"/>
      <c r="BG115" s="752"/>
      <c r="BH115" s="752"/>
      <c r="BI115" s="752"/>
      <c r="BJ115" s="752"/>
      <c r="BK115" s="752"/>
      <c r="BL115" s="752"/>
      <c r="BM115" s="752"/>
      <c r="BN115" s="752"/>
      <c r="BO115" s="752"/>
      <c r="BP115" s="753"/>
      <c r="BQ115" s="816">
        <v>4289</v>
      </c>
      <c r="BR115" s="817"/>
      <c r="BS115" s="817"/>
      <c r="BT115" s="817"/>
      <c r="BU115" s="817"/>
      <c r="BV115" s="817">
        <v>3491</v>
      </c>
      <c r="BW115" s="817"/>
      <c r="BX115" s="817"/>
      <c r="BY115" s="817"/>
      <c r="BZ115" s="817"/>
      <c r="CA115" s="817">
        <v>2672</v>
      </c>
      <c r="CB115" s="817"/>
      <c r="CC115" s="817"/>
      <c r="CD115" s="817"/>
      <c r="CE115" s="817"/>
      <c r="CF115" s="875">
        <v>0</v>
      </c>
      <c r="CG115" s="876"/>
      <c r="CH115" s="876"/>
      <c r="CI115" s="876"/>
      <c r="CJ115" s="876"/>
      <c r="CK115" s="927"/>
      <c r="CL115" s="821"/>
      <c r="CM115" s="815" t="s">
        <v>433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435</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437</v>
      </c>
      <c r="Z117" s="897"/>
      <c r="AA117" s="902">
        <v>5410901</v>
      </c>
      <c r="AB117" s="903"/>
      <c r="AC117" s="903"/>
      <c r="AD117" s="903"/>
      <c r="AE117" s="904"/>
      <c r="AF117" s="905">
        <v>5768771</v>
      </c>
      <c r="AG117" s="903"/>
      <c r="AH117" s="903"/>
      <c r="AI117" s="903"/>
      <c r="AJ117" s="904"/>
      <c r="AK117" s="905">
        <v>5452012</v>
      </c>
      <c r="AL117" s="903"/>
      <c r="AM117" s="903"/>
      <c r="AN117" s="903"/>
      <c r="AO117" s="904"/>
      <c r="AP117" s="906"/>
      <c r="AQ117" s="907"/>
      <c r="AR117" s="907"/>
      <c r="AS117" s="907"/>
      <c r="AT117" s="908"/>
      <c r="AU117" s="932"/>
      <c r="AV117" s="933"/>
      <c r="AW117" s="933"/>
      <c r="AX117" s="933"/>
      <c r="AY117" s="933"/>
      <c r="AZ117" s="863" t="s">
        <v>438</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410</v>
      </c>
      <c r="AB118" s="896"/>
      <c r="AC118" s="896"/>
      <c r="AD118" s="896"/>
      <c r="AE118" s="897"/>
      <c r="AF118" s="898" t="s">
        <v>411</v>
      </c>
      <c r="AG118" s="896"/>
      <c r="AH118" s="896"/>
      <c r="AI118" s="896"/>
      <c r="AJ118" s="897"/>
      <c r="AK118" s="898" t="s">
        <v>294</v>
      </c>
      <c r="AL118" s="896"/>
      <c r="AM118" s="896"/>
      <c r="AN118" s="896"/>
      <c r="AO118" s="897"/>
      <c r="AP118" s="899" t="s">
        <v>412</v>
      </c>
      <c r="AQ118" s="900"/>
      <c r="AR118" s="900"/>
      <c r="AS118" s="900"/>
      <c r="AT118" s="901"/>
      <c r="AU118" s="932"/>
      <c r="AV118" s="933"/>
      <c r="AW118" s="933"/>
      <c r="AX118" s="933"/>
      <c r="AY118" s="933"/>
      <c r="AZ118" s="838" t="s">
        <v>440</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416</v>
      </c>
      <c r="B119" s="819"/>
      <c r="C119" s="860" t="s">
        <v>417</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442</v>
      </c>
      <c r="BP119" s="878"/>
      <c r="BQ119" s="879">
        <v>60466146</v>
      </c>
      <c r="BR119" s="845"/>
      <c r="BS119" s="845"/>
      <c r="BT119" s="845"/>
      <c r="BU119" s="845"/>
      <c r="BV119" s="845">
        <v>57892103</v>
      </c>
      <c r="BW119" s="845"/>
      <c r="BX119" s="845"/>
      <c r="BY119" s="845"/>
      <c r="BZ119" s="845"/>
      <c r="CA119" s="845">
        <v>55367995</v>
      </c>
      <c r="CB119" s="845"/>
      <c r="CC119" s="845"/>
      <c r="CD119" s="845"/>
      <c r="CE119" s="845"/>
      <c r="CF119" s="748"/>
      <c r="CG119" s="749"/>
      <c r="CH119" s="749"/>
      <c r="CI119" s="749"/>
      <c r="CJ119" s="834"/>
      <c r="CK119" s="928"/>
      <c r="CL119" s="823"/>
      <c r="CM119" s="838" t="s">
        <v>443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444</v>
      </c>
      <c r="AV120" s="881"/>
      <c r="AW120" s="881"/>
      <c r="AX120" s="881"/>
      <c r="AY120" s="882"/>
      <c r="AZ120" s="860" t="s">
        <v>445</v>
      </c>
      <c r="BA120" s="808"/>
      <c r="BB120" s="808"/>
      <c r="BC120" s="808"/>
      <c r="BD120" s="808"/>
      <c r="BE120" s="808"/>
      <c r="BF120" s="808"/>
      <c r="BG120" s="808"/>
      <c r="BH120" s="808"/>
      <c r="BI120" s="808"/>
      <c r="BJ120" s="808"/>
      <c r="BK120" s="808"/>
      <c r="BL120" s="808"/>
      <c r="BM120" s="808"/>
      <c r="BN120" s="808"/>
      <c r="BO120" s="808"/>
      <c r="BP120" s="809"/>
      <c r="BQ120" s="861">
        <v>7381851</v>
      </c>
      <c r="BR120" s="842"/>
      <c r="BS120" s="842"/>
      <c r="BT120" s="842"/>
      <c r="BU120" s="842"/>
      <c r="BV120" s="842">
        <v>6775983</v>
      </c>
      <c r="BW120" s="842"/>
      <c r="BX120" s="842"/>
      <c r="BY120" s="842"/>
      <c r="BZ120" s="842"/>
      <c r="CA120" s="842">
        <v>5750371</v>
      </c>
      <c r="CB120" s="842"/>
      <c r="CC120" s="842"/>
      <c r="CD120" s="842"/>
      <c r="CE120" s="842"/>
      <c r="CF120" s="866">
        <v>43.7</v>
      </c>
      <c r="CG120" s="867"/>
      <c r="CH120" s="867"/>
      <c r="CI120" s="867"/>
      <c r="CJ120" s="867"/>
      <c r="CK120" s="868" t="s">
        <v>446</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5731213</v>
      </c>
      <c r="DH120" s="842"/>
      <c r="DI120" s="842"/>
      <c r="DJ120" s="842"/>
      <c r="DK120" s="842"/>
      <c r="DL120" s="842">
        <v>5247923</v>
      </c>
      <c r="DM120" s="842"/>
      <c r="DN120" s="842"/>
      <c r="DO120" s="842"/>
      <c r="DP120" s="842"/>
      <c r="DQ120" s="842">
        <v>8823467</v>
      </c>
      <c r="DR120" s="842"/>
      <c r="DS120" s="842"/>
      <c r="DT120" s="842"/>
      <c r="DU120" s="842"/>
      <c r="DV120" s="843">
        <v>67.099999999999994</v>
      </c>
      <c r="DW120" s="843"/>
      <c r="DX120" s="843"/>
      <c r="DY120" s="843"/>
      <c r="DZ120" s="844"/>
    </row>
    <row r="121" spans="1:130" s="218" customFormat="1" ht="26.25" customHeight="1" x14ac:dyDescent="0.2">
      <c r="A121" s="820"/>
      <c r="B121" s="821"/>
      <c r="C121" s="863" t="s">
        <v>447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448</v>
      </c>
      <c r="BA121" s="752"/>
      <c r="BB121" s="752"/>
      <c r="BC121" s="752"/>
      <c r="BD121" s="752"/>
      <c r="BE121" s="752"/>
      <c r="BF121" s="752"/>
      <c r="BG121" s="752"/>
      <c r="BH121" s="752"/>
      <c r="BI121" s="752"/>
      <c r="BJ121" s="752"/>
      <c r="BK121" s="752"/>
      <c r="BL121" s="752"/>
      <c r="BM121" s="752"/>
      <c r="BN121" s="752"/>
      <c r="BO121" s="752"/>
      <c r="BP121" s="753"/>
      <c r="BQ121" s="816">
        <v>423701</v>
      </c>
      <c r="BR121" s="817"/>
      <c r="BS121" s="817"/>
      <c r="BT121" s="817"/>
      <c r="BU121" s="817"/>
      <c r="BV121" s="817">
        <v>408821</v>
      </c>
      <c r="BW121" s="817"/>
      <c r="BX121" s="817"/>
      <c r="BY121" s="817"/>
      <c r="BZ121" s="817"/>
      <c r="CA121" s="817">
        <v>697806</v>
      </c>
      <c r="CB121" s="817"/>
      <c r="CC121" s="817"/>
      <c r="CD121" s="817"/>
      <c r="CE121" s="817"/>
      <c r="CF121" s="875">
        <v>5.3</v>
      </c>
      <c r="CG121" s="876"/>
      <c r="CH121" s="876"/>
      <c r="CI121" s="876"/>
      <c r="CJ121" s="876"/>
      <c r="CK121" s="869"/>
      <c r="CL121" s="855"/>
      <c r="CM121" s="855"/>
      <c r="CN121" s="855"/>
      <c r="CO121" s="856"/>
      <c r="CP121" s="835" t="s">
        <v>394</v>
      </c>
      <c r="CQ121" s="836"/>
      <c r="CR121" s="836"/>
      <c r="CS121" s="836"/>
      <c r="CT121" s="836"/>
      <c r="CU121" s="836"/>
      <c r="CV121" s="836"/>
      <c r="CW121" s="836"/>
      <c r="CX121" s="836"/>
      <c r="CY121" s="836"/>
      <c r="CZ121" s="836"/>
      <c r="DA121" s="836"/>
      <c r="DB121" s="836"/>
      <c r="DC121" s="836"/>
      <c r="DD121" s="836"/>
      <c r="DE121" s="836"/>
      <c r="DF121" s="837"/>
      <c r="DG121" s="816">
        <v>5660966</v>
      </c>
      <c r="DH121" s="817"/>
      <c r="DI121" s="817"/>
      <c r="DJ121" s="817"/>
      <c r="DK121" s="817"/>
      <c r="DL121" s="817">
        <v>5313082</v>
      </c>
      <c r="DM121" s="817"/>
      <c r="DN121" s="817"/>
      <c r="DO121" s="817"/>
      <c r="DP121" s="817"/>
      <c r="DQ121" s="817">
        <v>4930515</v>
      </c>
      <c r="DR121" s="817"/>
      <c r="DS121" s="817"/>
      <c r="DT121" s="817"/>
      <c r="DU121" s="817"/>
      <c r="DV121" s="794">
        <v>37.5</v>
      </c>
      <c r="DW121" s="794"/>
      <c r="DX121" s="794"/>
      <c r="DY121" s="794"/>
      <c r="DZ121" s="795"/>
    </row>
    <row r="122" spans="1:130" s="218" customFormat="1" ht="26.25" customHeight="1" x14ac:dyDescent="0.2">
      <c r="A122" s="820"/>
      <c r="B122" s="821"/>
      <c r="C122" s="815" t="s">
        <v>430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449</v>
      </c>
      <c r="BA122" s="839"/>
      <c r="BB122" s="839"/>
      <c r="BC122" s="839"/>
      <c r="BD122" s="839"/>
      <c r="BE122" s="839"/>
      <c r="BF122" s="839"/>
      <c r="BG122" s="839"/>
      <c r="BH122" s="839"/>
      <c r="BI122" s="839"/>
      <c r="BJ122" s="839"/>
      <c r="BK122" s="839"/>
      <c r="BL122" s="839"/>
      <c r="BM122" s="839"/>
      <c r="BN122" s="839"/>
      <c r="BO122" s="839"/>
      <c r="BP122" s="840"/>
      <c r="BQ122" s="879">
        <v>40265139</v>
      </c>
      <c r="BR122" s="845"/>
      <c r="BS122" s="845"/>
      <c r="BT122" s="845"/>
      <c r="BU122" s="845"/>
      <c r="BV122" s="845">
        <v>38764699</v>
      </c>
      <c r="BW122" s="845"/>
      <c r="BX122" s="845"/>
      <c r="BY122" s="845"/>
      <c r="BZ122" s="845"/>
      <c r="CA122" s="845">
        <v>37328635</v>
      </c>
      <c r="CB122" s="845"/>
      <c r="CC122" s="845"/>
      <c r="CD122" s="845"/>
      <c r="CE122" s="845"/>
      <c r="CF122" s="846">
        <v>283.8</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v>2870005</v>
      </c>
      <c r="DH122" s="817"/>
      <c r="DI122" s="817"/>
      <c r="DJ122" s="817"/>
      <c r="DK122" s="817"/>
      <c r="DL122" s="817">
        <v>2554761</v>
      </c>
      <c r="DM122" s="817"/>
      <c r="DN122" s="817"/>
      <c r="DO122" s="817"/>
      <c r="DP122" s="817"/>
      <c r="DQ122" s="817">
        <v>2319650</v>
      </c>
      <c r="DR122" s="817"/>
      <c r="DS122" s="817"/>
      <c r="DT122" s="817"/>
      <c r="DU122" s="817"/>
      <c r="DV122" s="794">
        <v>17.600000000000001</v>
      </c>
      <c r="DW122" s="794"/>
      <c r="DX122" s="794"/>
      <c r="DY122" s="794"/>
      <c r="DZ122" s="795"/>
    </row>
    <row r="123" spans="1:130" s="218" customFormat="1" ht="26.25" customHeight="1" x14ac:dyDescent="0.2">
      <c r="A123" s="820"/>
      <c r="B123" s="821"/>
      <c r="C123" s="815" t="s">
        <v>436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450</v>
      </c>
      <c r="BP123" s="878"/>
      <c r="BQ123" s="832">
        <v>48070691</v>
      </c>
      <c r="BR123" s="833"/>
      <c r="BS123" s="833"/>
      <c r="BT123" s="833"/>
      <c r="BU123" s="833"/>
      <c r="BV123" s="833">
        <v>45949503</v>
      </c>
      <c r="BW123" s="833"/>
      <c r="BX123" s="833"/>
      <c r="BY123" s="833"/>
      <c r="BZ123" s="833"/>
      <c r="CA123" s="833">
        <v>43776812</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451</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95.7</v>
      </c>
      <c r="BR124" s="831"/>
      <c r="BS124" s="831"/>
      <c r="BT124" s="831"/>
      <c r="BU124" s="831"/>
      <c r="BV124" s="831">
        <v>92.1</v>
      </c>
      <c r="BW124" s="831"/>
      <c r="BX124" s="831"/>
      <c r="BY124" s="831"/>
      <c r="BZ124" s="831"/>
      <c r="CA124" s="831">
        <v>88.1</v>
      </c>
      <c r="CB124" s="831"/>
      <c r="CC124" s="831"/>
      <c r="CD124" s="831"/>
      <c r="CE124" s="831"/>
      <c r="CF124" s="726"/>
      <c r="CG124" s="727"/>
      <c r="CH124" s="727"/>
      <c r="CI124" s="727"/>
      <c r="CJ124" s="862"/>
      <c r="CK124" s="870"/>
      <c r="CL124" s="870"/>
      <c r="CM124" s="870"/>
      <c r="CN124" s="870"/>
      <c r="CO124" s="871"/>
      <c r="CP124" s="835" t="s">
        <v>452</v>
      </c>
      <c r="CQ124" s="836"/>
      <c r="CR124" s="836"/>
      <c r="CS124" s="836"/>
      <c r="CT124" s="836"/>
      <c r="CU124" s="836"/>
      <c r="CV124" s="836"/>
      <c r="CW124" s="836"/>
      <c r="CX124" s="836"/>
      <c r="CY124" s="836"/>
      <c r="CZ124" s="836"/>
      <c r="DA124" s="836"/>
      <c r="DB124" s="836"/>
      <c r="DC124" s="836"/>
      <c r="DD124" s="836"/>
      <c r="DE124" s="836"/>
      <c r="DF124" s="837"/>
      <c r="DG124" s="763">
        <v>4537378</v>
      </c>
      <c r="DH124" s="764"/>
      <c r="DI124" s="764"/>
      <c r="DJ124" s="764"/>
      <c r="DK124" s="765"/>
      <c r="DL124" s="766">
        <v>4181654</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453</v>
      </c>
      <c r="CL125" s="852"/>
      <c r="CM125" s="852"/>
      <c r="CN125" s="852"/>
      <c r="CO125" s="853"/>
      <c r="CP125" s="860" t="s">
        <v>454</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455</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456</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278</v>
      </c>
      <c r="AB127" s="780"/>
      <c r="AC127" s="780"/>
      <c r="AD127" s="780"/>
      <c r="AE127" s="781"/>
      <c r="AF127" s="782">
        <v>166</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457</v>
      </c>
      <c r="AY127" s="812"/>
      <c r="AZ127" s="812"/>
      <c r="BA127" s="812"/>
      <c r="BB127" s="812"/>
      <c r="BC127" s="812"/>
      <c r="BD127" s="812"/>
      <c r="BE127" s="813"/>
      <c r="BF127" s="811" t="s">
        <v>458</v>
      </c>
      <c r="BG127" s="812"/>
      <c r="BH127" s="812"/>
      <c r="BI127" s="812"/>
      <c r="BJ127" s="812"/>
      <c r="BK127" s="812"/>
      <c r="BL127" s="813"/>
      <c r="BM127" s="811" t="s">
        <v>459</v>
      </c>
      <c r="BN127" s="812"/>
      <c r="BO127" s="812"/>
      <c r="BP127" s="812"/>
      <c r="BQ127" s="812"/>
      <c r="BR127" s="812"/>
      <c r="BS127" s="813"/>
      <c r="BT127" s="811" t="s">
        <v>460</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461</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462</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463</v>
      </c>
      <c r="X128" s="798"/>
      <c r="Y128" s="798"/>
      <c r="Z128" s="799"/>
      <c r="AA128" s="800">
        <v>39799</v>
      </c>
      <c r="AB128" s="801"/>
      <c r="AC128" s="801"/>
      <c r="AD128" s="801"/>
      <c r="AE128" s="802"/>
      <c r="AF128" s="803">
        <v>43803</v>
      </c>
      <c r="AG128" s="801"/>
      <c r="AH128" s="801"/>
      <c r="AI128" s="801"/>
      <c r="AJ128" s="802"/>
      <c r="AK128" s="803">
        <v>80789</v>
      </c>
      <c r="AL128" s="801"/>
      <c r="AM128" s="801"/>
      <c r="AN128" s="801"/>
      <c r="AO128" s="802"/>
      <c r="AP128" s="804"/>
      <c r="AQ128" s="805"/>
      <c r="AR128" s="805"/>
      <c r="AS128" s="805"/>
      <c r="AT128" s="806"/>
      <c r="AU128" s="220"/>
      <c r="AV128" s="220"/>
      <c r="AW128" s="220"/>
      <c r="AX128" s="807" t="s">
        <v>464</v>
      </c>
      <c r="AY128" s="808"/>
      <c r="AZ128" s="808"/>
      <c r="BA128" s="808"/>
      <c r="BB128" s="808"/>
      <c r="BC128" s="808"/>
      <c r="BD128" s="808"/>
      <c r="BE128" s="809"/>
      <c r="BF128" s="786" t="s">
        <v>122</v>
      </c>
      <c r="BG128" s="787"/>
      <c r="BH128" s="787"/>
      <c r="BI128" s="787"/>
      <c r="BJ128" s="787"/>
      <c r="BK128" s="787"/>
      <c r="BL128" s="810"/>
      <c r="BM128" s="786">
        <v>12.64</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465</v>
      </c>
      <c r="CQ128" s="730"/>
      <c r="CR128" s="730"/>
      <c r="CS128" s="730"/>
      <c r="CT128" s="730"/>
      <c r="CU128" s="730"/>
      <c r="CV128" s="730"/>
      <c r="CW128" s="730"/>
      <c r="CX128" s="730"/>
      <c r="CY128" s="730"/>
      <c r="CZ128" s="730"/>
      <c r="DA128" s="730"/>
      <c r="DB128" s="730"/>
      <c r="DC128" s="730"/>
      <c r="DD128" s="730"/>
      <c r="DE128" s="730"/>
      <c r="DF128" s="731"/>
      <c r="DG128" s="790">
        <v>4289</v>
      </c>
      <c r="DH128" s="791"/>
      <c r="DI128" s="791"/>
      <c r="DJ128" s="791"/>
      <c r="DK128" s="791"/>
      <c r="DL128" s="791">
        <v>3491</v>
      </c>
      <c r="DM128" s="791"/>
      <c r="DN128" s="791"/>
      <c r="DO128" s="791"/>
      <c r="DP128" s="791"/>
      <c r="DQ128" s="791">
        <v>2672</v>
      </c>
      <c r="DR128" s="791"/>
      <c r="DS128" s="791"/>
      <c r="DT128" s="791"/>
      <c r="DU128" s="791"/>
      <c r="DV128" s="792">
        <v>0</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466</v>
      </c>
      <c r="X129" s="777"/>
      <c r="Y129" s="777"/>
      <c r="Z129" s="778"/>
      <c r="AA129" s="779">
        <v>16875648</v>
      </c>
      <c r="AB129" s="780"/>
      <c r="AC129" s="780"/>
      <c r="AD129" s="780"/>
      <c r="AE129" s="781"/>
      <c r="AF129" s="782">
        <v>17134205</v>
      </c>
      <c r="AG129" s="780"/>
      <c r="AH129" s="780"/>
      <c r="AI129" s="780"/>
      <c r="AJ129" s="781"/>
      <c r="AK129" s="782">
        <v>17149098</v>
      </c>
      <c r="AL129" s="780"/>
      <c r="AM129" s="780"/>
      <c r="AN129" s="780"/>
      <c r="AO129" s="781"/>
      <c r="AP129" s="783"/>
      <c r="AQ129" s="784"/>
      <c r="AR129" s="784"/>
      <c r="AS129" s="784"/>
      <c r="AT129" s="785"/>
      <c r="AU129" s="221"/>
      <c r="AV129" s="221"/>
      <c r="AW129" s="221"/>
      <c r="AX129" s="751" t="s">
        <v>467</v>
      </c>
      <c r="AY129" s="752"/>
      <c r="AZ129" s="752"/>
      <c r="BA129" s="752"/>
      <c r="BB129" s="752"/>
      <c r="BC129" s="752"/>
      <c r="BD129" s="752"/>
      <c r="BE129" s="753"/>
      <c r="BF129" s="770" t="s">
        <v>122</v>
      </c>
      <c r="BG129" s="771"/>
      <c r="BH129" s="771"/>
      <c r="BI129" s="771"/>
      <c r="BJ129" s="771"/>
      <c r="BK129" s="771"/>
      <c r="BL129" s="772"/>
      <c r="BM129" s="770">
        <v>17.64</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468</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469</v>
      </c>
      <c r="X130" s="777"/>
      <c r="Y130" s="777"/>
      <c r="Z130" s="778"/>
      <c r="AA130" s="779">
        <v>3930825</v>
      </c>
      <c r="AB130" s="780"/>
      <c r="AC130" s="780"/>
      <c r="AD130" s="780"/>
      <c r="AE130" s="781"/>
      <c r="AF130" s="782">
        <v>4173856</v>
      </c>
      <c r="AG130" s="780"/>
      <c r="AH130" s="780"/>
      <c r="AI130" s="780"/>
      <c r="AJ130" s="781"/>
      <c r="AK130" s="782">
        <v>3995081</v>
      </c>
      <c r="AL130" s="780"/>
      <c r="AM130" s="780"/>
      <c r="AN130" s="780"/>
      <c r="AO130" s="781"/>
      <c r="AP130" s="783"/>
      <c r="AQ130" s="784"/>
      <c r="AR130" s="784"/>
      <c r="AS130" s="784"/>
      <c r="AT130" s="785"/>
      <c r="AU130" s="221"/>
      <c r="AV130" s="221"/>
      <c r="AW130" s="221"/>
      <c r="AX130" s="751" t="s">
        <v>470</v>
      </c>
      <c r="AY130" s="752"/>
      <c r="AZ130" s="752"/>
      <c r="BA130" s="752"/>
      <c r="BB130" s="752"/>
      <c r="BC130" s="752"/>
      <c r="BD130" s="752"/>
      <c r="BE130" s="753"/>
      <c r="BF130" s="754">
        <v>11.1</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471</v>
      </c>
      <c r="X131" s="761"/>
      <c r="Y131" s="761"/>
      <c r="Z131" s="762"/>
      <c r="AA131" s="763">
        <v>12944823</v>
      </c>
      <c r="AB131" s="764"/>
      <c r="AC131" s="764"/>
      <c r="AD131" s="764"/>
      <c r="AE131" s="765"/>
      <c r="AF131" s="766">
        <v>12960349</v>
      </c>
      <c r="AG131" s="764"/>
      <c r="AH131" s="764"/>
      <c r="AI131" s="764"/>
      <c r="AJ131" s="765"/>
      <c r="AK131" s="766">
        <v>13154017</v>
      </c>
      <c r="AL131" s="764"/>
      <c r="AM131" s="764"/>
      <c r="AN131" s="764"/>
      <c r="AO131" s="765"/>
      <c r="AP131" s="767"/>
      <c r="AQ131" s="768"/>
      <c r="AR131" s="768"/>
      <c r="AS131" s="768"/>
      <c r="AT131" s="769"/>
      <c r="AU131" s="221"/>
      <c r="AV131" s="221"/>
      <c r="AW131" s="221"/>
      <c r="AX131" s="729" t="s">
        <v>472</v>
      </c>
      <c r="AY131" s="730"/>
      <c r="AZ131" s="730"/>
      <c r="BA131" s="730"/>
      <c r="BB131" s="730"/>
      <c r="BC131" s="730"/>
      <c r="BD131" s="730"/>
      <c r="BE131" s="731"/>
      <c r="BF131" s="732">
        <v>88.1</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473</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474</v>
      </c>
      <c r="W132" s="742"/>
      <c r="X132" s="742"/>
      <c r="Y132" s="742"/>
      <c r="Z132" s="743"/>
      <c r="AA132" s="744">
        <v>11.12627805</v>
      </c>
      <c r="AB132" s="745"/>
      <c r="AC132" s="745"/>
      <c r="AD132" s="745"/>
      <c r="AE132" s="746"/>
      <c r="AF132" s="747">
        <v>11.9681345</v>
      </c>
      <c r="AG132" s="745"/>
      <c r="AH132" s="745"/>
      <c r="AI132" s="745"/>
      <c r="AJ132" s="746"/>
      <c r="AK132" s="747">
        <v>10.461762370000001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475</v>
      </c>
      <c r="W133" s="721"/>
      <c r="X133" s="721"/>
      <c r="Y133" s="721"/>
      <c r="Z133" s="722"/>
      <c r="AA133" s="723">
        <v>10.9</v>
      </c>
      <c r="AB133" s="724"/>
      <c r="AC133" s="724"/>
      <c r="AD133" s="724"/>
      <c r="AE133" s="725"/>
      <c r="AF133" s="723">
        <v>11.2</v>
      </c>
      <c r="AG133" s="724"/>
      <c r="AH133" s="724"/>
      <c r="AI133" s="724"/>
      <c r="AJ133" s="725"/>
      <c r="AK133" s="723">
        <v>11.1</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9DUHgOeENlwVWdljsw0XQviXMRe7bxLgCkvkxL/h45B63nH/gPLG3nSiwGVykpX851lqBA42oLwHkgWru3kfdw==" saltValue="8QvjLSuCHO6HPyyxfwgR4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topLeftCell="AJ1" workbookViewId="0">
      <selection activeCell="AV51" sqref="AV51"/>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476</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MGFbFHq+GI6NcMbU5Xhv91pZSUta53ubbzqhu5h7FnOHV6BwHYK+nlE7OvPwzeAQIhZTpI2tpwjBYharXA3ZVg==" saltValue="TkzIUaruh5XxOaAYDaDvU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topLeftCell="BB43"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UxY+AU7XoDV3wwxV0wO1uHwUsKPjLFxxA1tD0QgTXsYZkOjqplPVEFplWkn9qzmtNUxbCXVhIajtBIE6Dj1jA==" saltValue="Jw4BBDLVlpgA12vVjEvoB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topLeftCell="A28"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479</v>
      </c>
      <c r="AP7" s="260"/>
      <c r="AQ7" s="261" t="s">
        <v>480</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481</v>
      </c>
      <c r="AQ8" s="267" t="s">
        <v>482</v>
      </c>
      <c r="AR8" s="268" t="s">
        <v>483</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484</v>
      </c>
      <c r="AL9" s="1131"/>
      <c r="AM9" s="1131"/>
      <c r="AN9" s="1132"/>
      <c r="AO9" s="269">
        <v>4705693</v>
      </c>
      <c r="AP9" s="269">
        <v>136690</v>
      </c>
      <c r="AQ9" s="270">
        <v>117270</v>
      </c>
      <c r="AR9" s="271">
        <v>16.600000000000001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485</v>
      </c>
      <c r="AL10" s="1131"/>
      <c r="AM10" s="1131"/>
      <c r="AN10" s="1132"/>
      <c r="AO10" s="272">
        <v>712391</v>
      </c>
      <c r="AP10" s="272">
        <v>20693</v>
      </c>
      <c r="AQ10" s="273">
        <v>10490</v>
      </c>
      <c r="AR10" s="274">
        <v>97.3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486</v>
      </c>
      <c r="AL11" s="1131"/>
      <c r="AM11" s="1131"/>
      <c r="AN11" s="1132"/>
      <c r="AO11" s="272" t="s">
        <v>487</v>
      </c>
      <c r="AP11" s="272" t="s">
        <v>487</v>
      </c>
      <c r="AQ11" s="273">
        <v>1802</v>
      </c>
      <c r="AR11" s="274" t="s">
        <v>487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488</v>
      </c>
      <c r="AL12" s="1131"/>
      <c r="AM12" s="1131"/>
      <c r="AN12" s="1132"/>
      <c r="AO12" s="272" t="s">
        <v>487</v>
      </c>
      <c r="AP12" s="272" t="s">
        <v>487</v>
      </c>
      <c r="AQ12" s="273">
        <v>3</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489</v>
      </c>
      <c r="AL13" s="1131"/>
      <c r="AM13" s="1131"/>
      <c r="AN13" s="1132"/>
      <c r="AO13" s="272">
        <v>138828</v>
      </c>
      <c r="AP13" s="272">
        <v>4033</v>
      </c>
      <c r="AQ13" s="273">
        <v>4482</v>
      </c>
      <c r="AR13" s="274">
        <v>-10</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490</v>
      </c>
      <c r="AL14" s="1131"/>
      <c r="AM14" s="1131"/>
      <c r="AN14" s="1132"/>
      <c r="AO14" s="272">
        <v>134112</v>
      </c>
      <c r="AP14" s="272">
        <v>3896</v>
      </c>
      <c r="AQ14" s="273">
        <v>2749</v>
      </c>
      <c r="AR14" s="274">
        <v>41.7</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491</v>
      </c>
      <c r="AL15" s="1134"/>
      <c r="AM15" s="1134"/>
      <c r="AN15" s="1135"/>
      <c r="AO15" s="272">
        <v>-363991</v>
      </c>
      <c r="AP15" s="272">
        <v>-10573</v>
      </c>
      <c r="AQ15" s="273">
        <v>-7399</v>
      </c>
      <c r="AR15" s="274">
        <v>42.9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5327033</v>
      </c>
      <c r="AP16" s="272">
        <v>154739</v>
      </c>
      <c r="AQ16" s="273">
        <v>129397</v>
      </c>
      <c r="AR16" s="274">
        <v>19.600000000000001</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496</v>
      </c>
      <c r="AL21" s="1137"/>
      <c r="AM21" s="1137"/>
      <c r="AN21" s="1138"/>
      <c r="AO21" s="285">
        <v>12.87</v>
      </c>
      <c r="AP21" s="286">
        <v>11.07</v>
      </c>
      <c r="AQ21" s="287">
        <v>1.8</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497</v>
      </c>
      <c r="AL22" s="1137"/>
      <c r="AM22" s="1137"/>
      <c r="AN22" s="1138"/>
      <c r="AO22" s="290">
        <v>98.8</v>
      </c>
      <c r="AP22" s="291">
        <v>97.2</v>
      </c>
      <c r="AQ22" s="292">
        <v>1.6</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479</v>
      </c>
      <c r="AP30" s="260"/>
      <c r="AQ30" s="261" t="s">
        <v>480</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501</v>
      </c>
      <c r="AL32" s="1121"/>
      <c r="AM32" s="1121"/>
      <c r="AN32" s="1122"/>
      <c r="AO32" s="300">
        <v>3909746</v>
      </c>
      <c r="AP32" s="300">
        <v>113570</v>
      </c>
      <c r="AQ32" s="301">
        <v>74841</v>
      </c>
      <c r="AR32" s="302">
        <v>51.7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502</v>
      </c>
      <c r="AL33" s="1121"/>
      <c r="AM33" s="1121"/>
      <c r="AN33" s="112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503</v>
      </c>
      <c r="AL34" s="1121"/>
      <c r="AM34" s="1121"/>
      <c r="AN34" s="1122"/>
      <c r="AO34" s="300" t="s">
        <v>487</v>
      </c>
      <c r="AP34" s="300" t="s">
        <v>487</v>
      </c>
      <c r="AQ34" s="301">
        <v>1</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504</v>
      </c>
      <c r="AL35" s="1121"/>
      <c r="AM35" s="1121"/>
      <c r="AN35" s="1122"/>
      <c r="AO35" s="300">
        <v>1474761</v>
      </c>
      <c r="AP35" s="300">
        <v>42839</v>
      </c>
      <c r="AQ35" s="301">
        <v>16683</v>
      </c>
      <c r="AR35" s="302">
        <v>156.80000000000001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505</v>
      </c>
      <c r="AL36" s="1121"/>
      <c r="AM36" s="1121"/>
      <c r="AN36" s="1122"/>
      <c r="AO36" s="300">
        <v>67505</v>
      </c>
      <c r="AP36" s="300">
        <v>1961</v>
      </c>
      <c r="AQ36" s="301">
        <v>2411</v>
      </c>
      <c r="AR36" s="302">
        <v>-18.7</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506</v>
      </c>
      <c r="AL37" s="1121"/>
      <c r="AM37" s="1121"/>
      <c r="AN37" s="1122"/>
      <c r="AO37" s="300" t="s">
        <v>487</v>
      </c>
      <c r="AP37" s="300" t="s">
        <v>487</v>
      </c>
      <c r="AQ37" s="301">
        <v>548</v>
      </c>
      <c r="AR37" s="302" t="s">
        <v>487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507</v>
      </c>
      <c r="AL38" s="1124"/>
      <c r="AM38" s="1124"/>
      <c r="AN38" s="1125"/>
      <c r="AO38" s="303" t="s">
        <v>487</v>
      </c>
      <c r="AP38" s="303" t="s">
        <v>487</v>
      </c>
      <c r="AQ38" s="304">
        <v>7</v>
      </c>
      <c r="AR38" s="292" t="s">
        <v>487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508</v>
      </c>
      <c r="AL39" s="1124"/>
      <c r="AM39" s="1124"/>
      <c r="AN39" s="1125"/>
      <c r="AO39" s="300">
        <v>-80789</v>
      </c>
      <c r="AP39" s="300">
        <v>-2347</v>
      </c>
      <c r="AQ39" s="301">
        <v>-3756</v>
      </c>
      <c r="AR39" s="302">
        <v>-37.5</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509</v>
      </c>
      <c r="AL40" s="1121"/>
      <c r="AM40" s="1121"/>
      <c r="AN40" s="1122"/>
      <c r="AO40" s="300">
        <v>-3995081</v>
      </c>
      <c r="AP40" s="300">
        <v>-116048</v>
      </c>
      <c r="AQ40" s="301">
        <v>-63247</v>
      </c>
      <c r="AR40" s="302">
        <v>83.5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1376142</v>
      </c>
      <c r="AP41" s="300">
        <v>39974</v>
      </c>
      <c r="AQ41" s="301">
        <v>27488</v>
      </c>
      <c r="AR41" s="302">
        <v>45.4</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479</v>
      </c>
      <c r="AN49" s="1115" t="s">
        <v>512</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513</v>
      </c>
      <c r="AO50" s="317" t="s">
        <v>514</v>
      </c>
      <c r="AP50" s="318" t="s">
        <v>515</v>
      </c>
      <c r="AQ50" s="319" t="s">
        <v>516</v>
      </c>
      <c r="AR50" s="320" t="s">
        <v>517</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4529762</v>
      </c>
      <c r="AN51" s="322">
        <v>122089</v>
      </c>
      <c r="AO51" s="323">
        <v>-25</v>
      </c>
      <c r="AP51" s="324">
        <v>92632</v>
      </c>
      <c r="AQ51" s="325">
        <v>-1.5</v>
      </c>
      <c r="AR51" s="326">
        <v>-23.5</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3342331</v>
      </c>
      <c r="AN52" s="330">
        <v>90085</v>
      </c>
      <c r="AO52" s="331">
        <v>-7.8</v>
      </c>
      <c r="AP52" s="332">
        <v>47978</v>
      </c>
      <c r="AQ52" s="333">
        <v>-2</v>
      </c>
      <c r="AR52" s="334">
        <v>-5.8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3326848</v>
      </c>
      <c r="AN53" s="322">
        <v>91465</v>
      </c>
      <c r="AO53" s="323">
        <v>-25.1</v>
      </c>
      <c r="AP53" s="324">
        <v>96469</v>
      </c>
      <c r="AQ53" s="325">
        <v>4.0999999999999996</v>
      </c>
      <c r="AR53" s="326">
        <v>-29.2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1212957</v>
      </c>
      <c r="AN54" s="330">
        <v>33348</v>
      </c>
      <c r="AO54" s="331">
        <v>-63</v>
      </c>
      <c r="AP54" s="332">
        <v>49775</v>
      </c>
      <c r="AQ54" s="333">
        <v>3.7</v>
      </c>
      <c r="AR54" s="334">
        <v>-66.7</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3019640</v>
      </c>
      <c r="AN55" s="322">
        <v>84494</v>
      </c>
      <c r="AO55" s="323">
        <v>-7.6</v>
      </c>
      <c r="AP55" s="324">
        <v>85743</v>
      </c>
      <c r="AQ55" s="325">
        <v>-11.1</v>
      </c>
      <c r="AR55" s="326">
        <v>3.5</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1723046</v>
      </c>
      <c r="AN56" s="330">
        <v>48213</v>
      </c>
      <c r="AO56" s="331">
        <v>44.6</v>
      </c>
      <c r="AP56" s="332">
        <v>45231</v>
      </c>
      <c r="AQ56" s="333">
        <v>-9.1</v>
      </c>
      <c r="AR56" s="334">
        <v>53.7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2748886</v>
      </c>
      <c r="AN57" s="322">
        <v>78349</v>
      </c>
      <c r="AO57" s="323">
        <v>-7.3</v>
      </c>
      <c r="AP57" s="324">
        <v>92509</v>
      </c>
      <c r="AQ57" s="325">
        <v>7.9</v>
      </c>
      <c r="AR57" s="326">
        <v>-15.2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1737749</v>
      </c>
      <c r="AN58" s="330">
        <v>49530</v>
      </c>
      <c r="AO58" s="331">
        <v>2.7</v>
      </c>
      <c r="AP58" s="332">
        <v>52274</v>
      </c>
      <c r="AQ58" s="333">
        <v>15.6</v>
      </c>
      <c r="AR58" s="334">
        <v>-12.9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2596457</v>
      </c>
      <c r="AN59" s="322">
        <v>75421</v>
      </c>
      <c r="AO59" s="323">
        <v>-3.7</v>
      </c>
      <c r="AP59" s="324">
        <v>98544</v>
      </c>
      <c r="AQ59" s="325">
        <v>6.5</v>
      </c>
      <c r="AR59" s="326">
        <v>-10.199999999999999</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1696959</v>
      </c>
      <c r="AN60" s="330">
        <v>49293</v>
      </c>
      <c r="AO60" s="331">
        <v>-0.5</v>
      </c>
      <c r="AP60" s="332">
        <v>55816</v>
      </c>
      <c r="AQ60" s="333">
        <v>6.8</v>
      </c>
      <c r="AR60" s="334">
        <v>-7.3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3244319</v>
      </c>
      <c r="AN61" s="337">
        <v>90364</v>
      </c>
      <c r="AO61" s="338">
        <v>-13.7</v>
      </c>
      <c r="AP61" s="339">
        <v>93179</v>
      </c>
      <c r="AQ61" s="340">
        <v>1.2</v>
      </c>
      <c r="AR61" s="326">
        <v>-14.9</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1942608</v>
      </c>
      <c r="AN62" s="330">
        <v>54094</v>
      </c>
      <c r="AO62" s="331">
        <v>-4.8</v>
      </c>
      <c r="AP62" s="332">
        <v>50215</v>
      </c>
      <c r="AQ62" s="333">
        <v>3</v>
      </c>
      <c r="AR62" s="334">
        <v>-7.8</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UQAsuKvdnxfgl188OSm9Ixsn6H4YB9M1uHyZgo1nenB4DU1J1GUv9umsD2f42xGNhXRCwOAF/m+2MmT9eBABnA==" saltValue="DmMxSCjTpyklOu4Wmd1C6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topLeftCell="A8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aUkYOPsQZzrcyEtzzqLayAE6VeJFrcYtkf/yB+zuRLsUw2dJDRTjMmtCeQT1EzLVako74YyjAboFwPOmM+ATTw==" saltValue="AIcEVGdX4R8ypcuxdYEGO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topLeftCell="A35" zoomScale="70" zoomScaleNormal="70" workbookViewId="0">
      <selection activeCell="DA90" sqref="DA90"/>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9RnDldaY0fQlpNMjaL9NCxx0qzT7YBIozEOwb/aHe4W7hI6QqjrFzBz+Wrudqq7VwB9jNK6MinsJtS/UYUEVZw==" saltValue="Bi939x+1nBKlGStu6ajF6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topLeftCell="A19" zoomScale="70" zoomScaleNormal="70" workbookViewId="0">
      <selection activeCell="L45" sqref="L45"/>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8.35</v>
      </c>
      <c r="G47" s="12">
        <v>8.2100000000000009</v>
      </c>
      <c r="H47" s="12">
        <v>8.5299999999999994</v>
      </c>
      <c r="I47" s="12">
        <v>8.41</v>
      </c>
      <c r="J47" s="13">
        <v>6.85</v>
      </c>
    </row>
    <row r="48" spans="2:10" ht="57.75" customHeight="1" x14ac:dyDescent="0.2">
      <c r="B48" s="14"/>
      <c r="C48" s="1141" t="s">
        <v>4</v>
      </c>
      <c r="D48" s="1141"/>
      <c r="E48" s="1142"/>
      <c r="F48" s="15">
        <v>2.08</v>
      </c>
      <c r="G48" s="16">
        <v>2.59</v>
      </c>
      <c r="H48" s="16">
        <v>3.66</v>
      </c>
      <c r="I48" s="16">
        <v>2.58</v>
      </c>
      <c r="J48" s="17">
        <v>2.29</v>
      </c>
    </row>
    <row r="49" spans="2:10" ht="57.75" customHeight="1" thickBot="1" x14ac:dyDescent="0.25">
      <c r="B49" s="18"/>
      <c r="C49" s="1143" t="s">
        <v>5</v>
      </c>
      <c r="D49" s="1143"/>
      <c r="E49" s="1144"/>
      <c r="F49" s="19">
        <v>0.12</v>
      </c>
      <c r="G49" s="20">
        <v>0.54</v>
      </c>
      <c r="H49" s="20">
        <v>4.0599999999999996</v>
      </c>
      <c r="I49" s="20">
        <v>1.47</v>
      </c>
      <c r="J49" s="21">
        <v>1.08</v>
      </c>
    </row>
    <row r="50" spans="2:10" ht="13.2" x14ac:dyDescent="0.2"/>
  </sheetData>
  <sheetProtection algorithmName="SHA-512" hashValue="9OM088Na21d74g6TpBW4Ddo9mQpmN7WvDCo6OFQGSduAvQ8vMx21eOo/sAF0UfRosfwfz0rUqbrUXpbuDphGdg==" saltValue="hRI5bNZE1ioVMhr2tfmd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島根県小野　祥寛</cp:lastModifiedBy>
  <cp:lastPrinted>2026-03-11T04:32:47Z</cp:lastPrinted>
  <dcterms:created xsi:type="dcterms:W3CDTF">2026-02-23T08:18:35Z</dcterms:created>
  <dcterms:modified xsi:type="dcterms:W3CDTF">2026-03-12T04:51:49Z</dcterms:modified>
  <cp:category/>
</cp:coreProperties>
</file>