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intra1\財政\■■令和7年度_財政課\⑥決算統計・健全化比率\⑬国・県からの照会\〆260311_財政状況資料作成＆公表\04_県打ち返し\"/>
    </mc:Choice>
  </mc:AlternateContent>
  <xr:revisionPtr revIDLastSave="0" documentId="8_{D0143B63-1CCE-46C1-9F80-3BE82B51EAF3}" xr6:coauthVersionLast="47" xr6:coauthVersionMax="47" xr10:uidLastSave="{00000000-0000-0000-0000-000000000000}"/>
  <bookViews>
    <workbookView xWindow="20370" yWindow="-2085" windowWidth="24240" windowHeight="130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BE36" i="10"/>
  <c r="AM36" i="10"/>
  <c r="C36" i="10"/>
  <c r="BE35" i="10"/>
  <c r="C35" i="10"/>
  <c r="BW34" i="10"/>
  <c r="BW35" i="10" s="1"/>
  <c r="BW36" i="10" s="1"/>
  <c r="BW37" i="10" s="1"/>
  <c r="BW38" i="10" s="1"/>
  <c r="BW39" i="10" s="1"/>
  <c r="BE34" i="10"/>
  <c r="C34" i="10"/>
  <c r="U34" i="10" s="1"/>
  <c r="U35" i="10" s="1"/>
  <c r="U36" i="10" s="1"/>
  <c r="CO34" i="10" l="1"/>
  <c r="CO35" i="10" s="1"/>
  <c r="CO36" i="10" s="1"/>
  <c r="AM34" i="10"/>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<sst xmlns="http://schemas.openxmlformats.org/spreadsheetml/2006/main" count="1040" uniqueCount="560">
  <si>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</si>
  <si>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</si>
  <si>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</si>
  <si>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</si>
  <si>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</si>
  <si>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</si>
  <si>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</si>
  <si>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</si>
  <si>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</si>
  <si>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</si>
  <si>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</si>
  <si>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</si>
  <si>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</si>
  <si>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</si>
  <si>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</si>
  <si>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</si>
  <si>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</si>
  <si>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</si>
  <si>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</si>
  <si>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</si>
  <si>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</si>
  <si>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</si>
  <si>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</si>
  <si>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</si>
  <si>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</si>
  <si>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</si>
  <si>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</si>
  <si>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</si>
  <si>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</si>
  <si>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</si>
  <si>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</si>
  <si>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</si>
  <si>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</si>
  <si>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</si>
  <si>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</si>
  <si>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</si>
  <si>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</si>
  <si>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</si>
  <si>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</si>
  <si>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</si>
  <si>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</si>
  <si>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</si>
  <si>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</si>
  <si>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</si>
  <si>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</si>
  <si>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</si>
  <si>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</si>
  <si>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</si>
  <si>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</si>
  <si>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</si>
  <si>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</si>
  <si>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</si>
  <si>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</si>
  <si>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</si>
  <si>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</si>
  <si>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</si>
  <si>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</si>
  <si>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</si>
  <si>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</si>
  <si>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</si>
  <si>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</si>
  <si>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</si>
  <si>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</si>
  <si>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</si>
  <si>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</si>
  <si>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</si>
  <si>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</si>
  <si>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</si>
  <si>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</si>
  <si>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</si>
  <si>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</si>
  <si>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</si>
  <si>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</si>
  <si>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</si>
  <si>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</si>
  <si>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</si>
  <si>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</si>
  <si>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</si>
  <si>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</si>
  <si>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島根県</t>
    <phoneticPr fontId="5"/>
  </si>
  <si>
    <t>市町村類型</t>
    <phoneticPr fontId="5"/>
  </si>
  <si>
    <t>Ⅰ－３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</si>
  <si>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</si>
  <si>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</si>
  <si>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</si>
  <si>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</si>
  <si>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</si>
  <si>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</si>
  <si>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</si>
  <si>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</si>
  <si>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</si>
  <si>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</si>
  <si>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</si>
  <si>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</si>
  <si>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江津市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</si>
  <si>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</si>
  <si>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</si>
  <si>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</si>
  <si>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</si>
  <si>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</si>
  <si>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</si>
  <si>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</si>
  <si>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</si>
  <si>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</si>
  <si>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</si>
  <si>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</si>
  <si>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</si>
  <si>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</si>
  <si>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</si>
  <si>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</si>
  <si>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</si>
  <si>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</si>
  <si>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</si>
  <si>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</si>
  <si>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</si>
  <si>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</si>
  <si>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</si>
  <si>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</si>
  <si>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</si>
  <si>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</si>
  <si>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</si>
  <si>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</si>
  <si>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</si>
  <si>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</si>
  <si>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</si>
  <si>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</si>
  <si>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</si>
  <si>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</si>
  <si>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</si>
  <si>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</si>
  <si>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</si>
  <si>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</si>
  <si>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</si>
  <si>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</si>
  <si>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</si>
  <si>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</si>
  <si>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</si>
  <si>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</si>
  <si>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</si>
  <si>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</si>
  <si>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</si>
  <si>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-2.5</t>
    <phoneticPr fontId="5"/>
  </si>
  <si>
    <t>基準財政需要額</t>
    <phoneticPr fontId="25"/>
  </si>
  <si>
    <t>うち日本人(％)</t>
    <phoneticPr fontId="5"/>
  </si>
  <si>
    <t>-2.3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</si>
  <si>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</si>
  <si>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</si>
  <si>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</si>
  <si>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</si>
  <si>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</si>
  <si>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</si>
  <si>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</si>
  <si>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</si>
  <si>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</si>
  <si>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</si>
  <si>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</si>
  <si>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</si>
  <si>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</si>
  <si>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</si>
  <si>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</si>
  <si>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</si>
  <si>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</si>
  <si>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</si>
  <si>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</si>
  <si>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</si>
  <si>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</si>
  <si>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</si>
  <si>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</si>
  <si>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</si>
  <si>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</si>
  <si>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</si>
  <si>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</si>
  <si>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</si>
  <si>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</si>
  <si>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</si>
  <si>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</si>
  <si>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</si>
  <si>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</si>
  <si>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</si>
  <si>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</si>
  <si>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</si>
  <si>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</si>
  <si>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</si>
  <si>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</si>
  <si>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</si>
  <si>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</si>
  <si>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</si>
  <si>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</si>
  <si>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</si>
  <si>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</si>
  <si>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</si>
  <si>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</si>
  <si>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</si>
  <si>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</si>
  <si>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</si>
  <si>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</si>
  <si>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</si>
  <si>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</si>
  <si>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</si>
  <si>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</si>
  <si>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</si>
  <si>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</si>
  <si>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</si>
  <si>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</si>
  <si>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島根県江津市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</si>
  <si>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</si>
  <si>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</si>
  <si>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</si>
  <si>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</si>
  <si>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</si>
  <si>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</si>
  <si>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</si>
  <si>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</si>
  <si>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</si>
  <si>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</si>
  <si>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</si>
  <si>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</si>
  <si>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</si>
  <si>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</si>
  <si>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</si>
  <si>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</si>
  <si>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</si>
  <si>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</si>
  <si>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</si>
  <si>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</si>
  <si>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</si>
  <si>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</si>
  <si>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</si>
  <si>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</si>
  <si>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</si>
  <si>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</si>
  <si>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</si>
  <si>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</si>
  <si>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</si>
  <si>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</si>
  <si>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</si>
  <si>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</si>
  <si>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</si>
  <si>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</si>
  <si>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</si>
  <si>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</si>
  <si>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</si>
  <si>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</si>
  <si>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</si>
  <si>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</si>
  <si>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</si>
  <si>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</si>
  <si>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</si>
  <si>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</si>
  <si>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</si>
  <si>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</si>
  <si>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</si>
  <si>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</si>
  <si>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</si>
  <si>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</si>
  <si>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</si>
  <si>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</si>
  <si>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</si>
  <si>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</si>
  <si>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</si>
  <si>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</si>
  <si>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</si>
  <si>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</si>
  <si>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</si>
  <si>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</si>
  <si>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</si>
  <si>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</si>
  <si>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</si>
  <si>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</si>
  <si>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</si>
  <si>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</si>
  <si>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</si>
  <si>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</si>
  <si>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</si>
  <si>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</si>
  <si>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</si>
  <si>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</si>
  <si>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</si>
  <si>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</si>
  <si>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</si>
  <si>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</si>
  <si>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</si>
  <si>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</si>
  <si>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</si>
  <si>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</si>
  <si>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</si>
  <si>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</si>
  <si>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</si>
  <si>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</si>
  <si>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</si>
  <si>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</si>
  <si>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</si>
  <si>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</si>
  <si>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</si>
  <si>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</si>
  <si>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</si>
  <si>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</si>
  <si>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</si>
  <si>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</si>
  <si>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</si>
  <si>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</si>
  <si>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</si>
  <si>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</si>
  <si>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</si>
  <si>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</si>
  <si>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</si>
  <si>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</si>
  <si>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</si>
  <si>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</si>
  <si>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</si>
  <si>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</si>
  <si>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</si>
  <si>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</si>
  <si>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</si>
  <si>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</si>
  <si>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</si>
  <si>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</si>
  <si>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</si>
  <si>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</si>
  <si>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</si>
  <si>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</si>
  <si>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</si>
  <si>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</si>
  <si>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</si>
  <si>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</si>
  <si>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</si>
  <si>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</si>
  <si>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</si>
  <si>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</si>
  <si>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</si>
  <si>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</si>
  <si>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</si>
  <si>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</si>
  <si>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</si>
  <si>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</si>
  <si>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</si>
  <si>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</si>
  <si>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</si>
  <si>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</si>
  <si>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</si>
  <si>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</si>
  <si>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</si>
  <si>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</si>
  <si>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</si>
  <si>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</si>
  <si>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</si>
  <si>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</si>
  <si>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</si>
  <si>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</si>
  <si>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</si>
  <si>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</si>
  <si>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</si>
  <si>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</si>
  <si>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</si>
  <si>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</si>
  <si>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島根県江津市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</si>
  <si>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</si>
  <si>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</si>
  <si>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</si>
  <si>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</si>
  <si>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</si>
  <si>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</si>
  <si>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</si>
  <si>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</si>
  <si>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</si>
  <si>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</si>
  <si>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</si>
  <si>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</si>
  <si>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</si>
  <si>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</si>
  <si>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</si>
  <si>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</si>
  <si>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</si>
  <si>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</si>
  <si>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</si>
  <si>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</si>
  <si>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</si>
  <si>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</si>
  <si>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</si>
  <si>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</si>
  <si>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</si>
  <si>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</si>
  <si>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</si>
  <si>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</si>
  <si>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</si>
  <si>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</si>
  <si>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</si>
  <si>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</si>
  <si>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</si>
  <si>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</si>
  <si>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国民健康保険診療所事業特別会計</t>
    <phoneticPr fontId="5"/>
  </si>
  <si>
    <t>後期高齢者医療事業特別会計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</si>
  <si>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</si>
  <si>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</si>
  <si>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</si>
  <si>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</si>
  <si>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</si>
  <si>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</si>
  <si>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</si>
  <si>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</si>
  <si>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</si>
  <si>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</si>
  <si>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</si>
  <si>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</si>
  <si>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</si>
  <si>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</si>
  <si>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</si>
  <si>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</si>
  <si>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</si>
  <si>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</si>
  <si>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</si>
  <si>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</si>
  <si>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</si>
  <si>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</si>
  <si>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</si>
  <si>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</si>
  <si>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</si>
  <si>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</si>
  <si>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</si>
  <si>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</si>
  <si>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</si>
  <si>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</si>
  <si>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</si>
  <si>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</si>
  <si>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</si>
  <si>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</si>
  <si>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</si>
  <si>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</si>
  <si>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</si>
  <si>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</si>
  <si>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</si>
  <si>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</si>
  <si>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</si>
  <si>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</si>
  <si>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</si>
  <si>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</si>
  <si>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</si>
  <si>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</si>
  <si>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</si>
  <si>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</si>
  <si>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</si>
  <si>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</si>
  <si>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</si>
  <si>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</si>
  <si>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</si>
  <si>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</si>
  <si>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</si>
  <si>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</si>
  <si>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</si>
  <si>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</si>
  <si>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</si>
  <si>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</si>
  <si>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</si>
  <si>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</si>
  <si>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</si>
  <si>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</si>
  <si>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</si>
  <si>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</si>
  <si>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</si>
  <si>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</si>
  <si>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</si>
  <si>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</si>
  <si>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</si>
  <si>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</si>
  <si>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</si>
  <si>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</si>
  <si>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</si>
  <si>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</si>
  <si>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</si>
  <si>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</si>
  <si>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</si>
  <si>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</si>
  <si>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</si>
  <si>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</si>
  <si>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</si>
  <si>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</si>
  <si>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</si>
  <si>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</si>
  <si>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</si>
  <si>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</si>
  <si>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</si>
  <si>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</si>
  <si>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</si>
  <si>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</si>
  <si>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</si>
  <si>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</si>
  <si>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</si>
  <si>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</si>
  <si>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</si>
  <si>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</si>
  <si>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</si>
  <si>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</si>
  <si>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</si>
  <si>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</si>
  <si>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</si>
  <si>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</si>
  <si>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</si>
  <si>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</si>
  <si>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</si>
  <si>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</si>
  <si>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</si>
  <si>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</si>
  <si>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</si>
  <si>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</si>
  <si>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</si>
  <si>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</si>
  <si>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</si>
  <si>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</si>
  <si>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</si>
  <si>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</si>
  <si>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</si>
  <si>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</si>
  <si>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</si>
  <si>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</si>
  <si>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</si>
  <si>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</si>
  <si>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</si>
  <si>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</si>
  <si>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</si>
  <si>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</si>
  <si>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</si>
  <si>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</si>
  <si>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</si>
  <si>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</si>
  <si>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</si>
  <si>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</si>
  <si>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</si>
  <si>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</si>
  <si>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</si>
  <si>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</si>
  <si>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一般会計</t>
  </si>
  <si>
    <t>水道事業会計</t>
  </si>
  <si>
    <t>下水道事業会計</t>
  </si>
  <si>
    <t>後期高齢者医療事業特別会計</t>
  </si>
  <si>
    <t>国民健康保険事業特別会計</t>
  </si>
  <si>
    <t>国民健康保険診療所事業特別会計</t>
  </si>
  <si>
    <t>その他会計（赤字）</t>
  </si>
  <si>
    <t>その他会計（黒字）</t>
  </si>
  <si>
    <t>R02</t>
    <phoneticPr fontId="5"/>
  </si>
  <si>
    <t>R03</t>
    <phoneticPr fontId="5"/>
  </si>
  <si>
    <t>R04</t>
    <phoneticPr fontId="5"/>
  </si>
  <si>
    <t>R05</t>
    <phoneticPr fontId="5"/>
  </si>
  <si>
    <t>R06</t>
    <phoneticPr fontId="5"/>
  </si>
  <si>
    <t>地域振興基金</t>
    <rPh sb="0" eb="2">
      <t>チイキ</t>
    </rPh>
    <rPh sb="2" eb="4">
      <t>シンコウ</t>
    </rPh>
    <rPh sb="4" eb="6">
      <t>キキン</t>
    </rPh>
    <phoneticPr fontId="5"/>
  </si>
  <si>
    <t>元気！勇気！感動！ごうつふるさと基金</t>
    <rPh sb="0" eb="2">
      <t>ゲンキ</t>
    </rPh>
    <rPh sb="3" eb="5">
      <t>ユウキ</t>
    </rPh>
    <rPh sb="6" eb="8">
      <t>カンドウ</t>
    </rPh>
    <rPh sb="16" eb="18">
      <t>キキン</t>
    </rPh>
    <phoneticPr fontId="5"/>
  </si>
  <si>
    <t>公共施設等整備管理基金</t>
    <rPh sb="0" eb="2">
      <t>コウキョウ</t>
    </rPh>
    <rPh sb="2" eb="5">
      <t>シセツトウ</t>
    </rPh>
    <rPh sb="5" eb="7">
      <t>セイビ</t>
    </rPh>
    <rPh sb="7" eb="9">
      <t>カンリ</t>
    </rPh>
    <rPh sb="9" eb="11">
      <t>キキン</t>
    </rPh>
    <phoneticPr fontId="5"/>
  </si>
  <si>
    <t>図書館・郷土資料館建設基金</t>
    <rPh sb="0" eb="3">
      <t>トショカン</t>
    </rPh>
    <rPh sb="4" eb="6">
      <t>キョウド</t>
    </rPh>
    <rPh sb="6" eb="9">
      <t>シリョウカン</t>
    </rPh>
    <rPh sb="9" eb="11">
      <t>ケンセツ</t>
    </rPh>
    <rPh sb="11" eb="13">
      <t>キキン</t>
    </rPh>
    <phoneticPr fontId="5"/>
  </si>
  <si>
    <t>江津市まち・ひと・しごと創生基金</t>
    <rPh sb="0" eb="3">
      <t>ゴウツシ</t>
    </rPh>
    <rPh sb="12" eb="14">
      <t>ソウセイ</t>
    </rPh>
    <rPh sb="14" eb="16">
      <t>キキン</t>
    </rPh>
    <phoneticPr fontId="5"/>
  </si>
  <si>
    <t>江津市教育文化財団</t>
    <rPh sb="0" eb="3">
      <t>ゴウツシ</t>
    </rPh>
    <rPh sb="3" eb="9">
      <t>キョウイクブンカザイダン</t>
    </rPh>
    <phoneticPr fontId="2"/>
  </si>
  <si>
    <t>ふるさと支援センターめぐみ</t>
    <rPh sb="4" eb="6">
      <t>シエン</t>
    </rPh>
    <phoneticPr fontId="2"/>
  </si>
  <si>
    <t>江津市土地開発公社</t>
    <rPh sb="0" eb="9">
      <t>ゴウツシトチカイハツコウシャ</t>
    </rPh>
    <phoneticPr fontId="2"/>
  </si>
  <si>
    <t>江津邑智消防組合</t>
    <rPh sb="0" eb="4">
      <t>ゴウツオオチ</t>
    </rPh>
    <rPh sb="4" eb="8">
      <t>ショウボウクミアイ</t>
    </rPh>
    <phoneticPr fontId="2"/>
  </si>
  <si>
    <t>島根県市町村総合事務組合（普通会計）</t>
    <rPh sb="0" eb="3">
      <t>シマネケン</t>
    </rPh>
    <rPh sb="3" eb="6">
      <t>シチョウソン</t>
    </rPh>
    <rPh sb="6" eb="12">
      <t>ソウゴウジムクミアイ</t>
    </rPh>
    <rPh sb="13" eb="17">
      <t>フツウカイケイ</t>
    </rPh>
    <phoneticPr fontId="2"/>
  </si>
  <si>
    <t>浜田地区広域行政組合（普通会計）</t>
    <rPh sb="0" eb="4">
      <t>ハマダチク</t>
    </rPh>
    <rPh sb="4" eb="10">
      <t>コウイキギョウセイクミアイ</t>
    </rPh>
    <rPh sb="11" eb="15">
      <t>フツウカイケイ</t>
    </rPh>
    <phoneticPr fontId="2"/>
  </si>
  <si>
    <t>　　〃　　（介護保険特別会計）</t>
    <rPh sb="6" eb="8">
      <t>カイゴ</t>
    </rPh>
    <rPh sb="8" eb="10">
      <t>ホケン</t>
    </rPh>
    <rPh sb="10" eb="14">
      <t>トクベツカイケイ</t>
    </rPh>
    <phoneticPr fontId="2"/>
  </si>
  <si>
    <t>島根県後期高齢者医療広域連合（普通会計）</t>
    <rPh sb="0" eb="3">
      <t>シマネケン</t>
    </rPh>
    <rPh sb="3" eb="8">
      <t>コウキコウレイシャ</t>
    </rPh>
    <rPh sb="8" eb="10">
      <t>イリョウ</t>
    </rPh>
    <rPh sb="10" eb="14">
      <t>コウイキレンゴウ</t>
    </rPh>
    <rPh sb="15" eb="19">
      <t>フツウカイケイ</t>
    </rPh>
    <phoneticPr fontId="2"/>
  </si>
  <si>
    <t>　　〃　　（後期高齢者医療特別会計）</t>
    <rPh sb="6" eb="11">
      <t>コウキコウレイシャ</t>
    </rPh>
    <rPh sb="11" eb="13">
      <t>イリョウ</t>
    </rPh>
    <rPh sb="13" eb="17">
      <t>トクベツカイケイ</t>
    </rPh>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</si>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</sst>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84962</c:v>
                </c:pt>
                <c:pt idx="1">
                  <c:v>71279</c:v>
                </c:pt>
                <c:pt idx="2">
                  <c:v>74994</c:v>
                </c:pt>
                <c:pt idx="3">
                  <c:v>71849</c:v>
                </c:pt>
                <c:pt idx="4">
                  <c:v>82962</c:v>
                </c:pt>
              </c:numCache>
            </c:numRef>
          </c:val>
          <c:smooth val="0"/>
          <c:extLst>
            <c:ext xmlns:c16="http://schemas.microsoft.com/office/drawing/2014/chart" uri="{C3380CC4-5D6E-409C-BE32-E72D297353CC}">
              <c16:uniqueId val="{00000000-90E2-4BE4-9A38-A99CBA52B1B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131840</c:v>
                </c:pt>
                <c:pt idx="1">
                  <c:v>79955</c:v>
                </c:pt>
                <c:pt idx="2">
                  <c:v>72501</c:v>
                </c:pt>
                <c:pt idx="3">
                  <c:v>73801</c:v>
                </c:pt>
                <c:pt idx="4">
                  <c:v>64998</c:v>
                </c:pt>
              </c:numCache>
            </c:numRef>
          </c:val>
          <c:smooth val="0"/>
          <c:extLst>
            <c:ext xmlns:c16="http://schemas.microsoft.com/office/drawing/2014/chart" uri="{C3380CC4-5D6E-409C-BE32-E72D297353CC}">
              <c16:uniqueId val="{00000001-90E2-4BE4-9A38-A99CBA52B1B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6.19</c:v>
                </c:pt>
                <c:pt idx="1">
                  <c:v>6.82</c:v>
                </c:pt>
                <c:pt idx="2">
                  <c:v>9.43</c:v>
                </c:pt>
                <c:pt idx="3">
                  <c:v>6.74</c:v>
                </c:pt>
                <c:pt idx="4">
                  <c:v>7</c:v>
                </c:pt>
              </c:numCache>
            </c:numRef>
          </c:val>
          <c:extLst>
            <c:ext xmlns:c16="http://schemas.microsoft.com/office/drawing/2014/chart" uri="{C3380CC4-5D6E-409C-BE32-E72D297353CC}">
              <c16:uniqueId val="{00000000-3B5E-4F09-A6EB-8F12A3218C5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7.16</c:v>
                </c:pt>
                <c:pt idx="1">
                  <c:v>6.91</c:v>
                </c:pt>
                <c:pt idx="2">
                  <c:v>7.1</c:v>
                </c:pt>
                <c:pt idx="3">
                  <c:v>7.08</c:v>
                </c:pt>
                <c:pt idx="4">
                  <c:v>7.04</c:v>
                </c:pt>
              </c:numCache>
            </c:numRef>
          </c:val>
          <c:extLst>
            <c:ext xmlns:c16="http://schemas.microsoft.com/office/drawing/2014/chart" uri="{C3380CC4-5D6E-409C-BE32-E72D297353CC}">
              <c16:uniqueId val="{00000001-3B5E-4F09-A6EB-8F12A3218C5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2.4</c:v>
                </c:pt>
                <c:pt idx="1">
                  <c:v>12.48</c:v>
                </c:pt>
                <c:pt idx="2">
                  <c:v>2.79</c:v>
                </c:pt>
                <c:pt idx="3">
                  <c:v>5.38</c:v>
                </c:pt>
                <c:pt idx="4">
                  <c:v>0.28999999999999998</c:v>
                </c:pt>
              </c:numCache>
            </c:numRef>
          </c:val>
          <c:smooth val="0"/>
          <c:extLst>
            <c:ext xmlns:c16="http://schemas.microsoft.com/office/drawing/2014/chart" uri="{C3380CC4-5D6E-409C-BE32-E72D297353CC}">
              <c16:uniqueId val="{00000002-3B5E-4F09-A6EB-8F12A3218C5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0.22</c:v>
                </c:pt>
                <c:pt idx="4">
                  <c:v>#N/A</c:v>
                </c:pt>
                <c:pt idx="5">
                  <c:v>0.95</c:v>
                </c:pt>
                <c:pt idx="6">
                  <c:v>0</c:v>
                </c:pt>
                <c:pt idx="7">
                  <c:v>0</c:v>
                </c:pt>
                <c:pt idx="8">
                  <c:v>0</c:v>
                </c:pt>
                <c:pt idx="9">
                  <c:v>0</c:v>
                </c:pt>
              </c:numCache>
            </c:numRef>
          </c:val>
          <c:extLst>
            <c:ext xmlns:c16="http://schemas.microsoft.com/office/drawing/2014/chart" uri="{C3380CC4-5D6E-409C-BE32-E72D297353CC}">
              <c16:uniqueId val="{00000000-5489-4754-84A4-D52B9FEC453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489-4754-84A4-D52B9FEC4536}"/>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5489-4754-84A4-D52B9FEC4536}"/>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5489-4754-84A4-D52B9FEC4536}"/>
            </c:ext>
          </c:extLst>
        </c:ser>
        <c:ser>
          <c:idx val="4"/>
          <c:order val="4"/>
          <c:tx>
            <c:strRef>
              <c:f>データシート!$A$31</c:f>
              <c:strCache>
                <c:ptCount val="1"/>
                <c:pt idx="0">
                  <c:v>国民健康保険診療所事業特別会計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5489-4754-84A4-D52B9FEC4536}"/>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0.26</c:v>
                </c:pt>
                <c:pt idx="2">
                  <c:v>#N/A</c:v>
                </c:pt>
                <c:pt idx="3">
                  <c:v>0.43</c:v>
                </c:pt>
                <c:pt idx="4">
                  <c:v>#N/A</c:v>
                </c:pt>
                <c:pt idx="5">
                  <c:v>0.45</c:v>
                </c:pt>
                <c:pt idx="6">
                  <c:v>#N/A</c:v>
                </c:pt>
                <c:pt idx="7">
                  <c:v>0.27</c:v>
                </c:pt>
                <c:pt idx="8">
                  <c:v>#N/A</c:v>
                </c:pt>
                <c:pt idx="9">
                  <c:v>0.03</c:v>
                </c:pt>
              </c:numCache>
            </c:numRef>
          </c:val>
          <c:extLst>
            <c:ext xmlns:c16="http://schemas.microsoft.com/office/drawing/2014/chart" uri="{C3380CC4-5D6E-409C-BE32-E72D297353CC}">
              <c16:uniqueId val="{00000005-5489-4754-84A4-D52B9FEC4536}"/>
            </c:ext>
          </c:extLst>
        </c:ser>
        <c:ser>
          <c:idx val="6"/>
          <c:order val="6"/>
          <c:tx>
            <c:strRef>
              <c:f>データシート!$A$33</c:f>
              <c:strCache>
                <c:ptCount val="1"/>
                <c:pt idx="0">
                  <c:v>後期高齢者医療事業特別会計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c:v>
                </c:pt>
                <c:pt idx="2">
                  <c:v>#N/A</c:v>
                </c:pt>
                <c:pt idx="3">
                  <c:v>0</c:v>
                </c:pt>
                <c:pt idx="4">
                  <c:v>#N/A</c:v>
                </c:pt>
                <c:pt idx="5">
                  <c:v>0</c:v>
                </c:pt>
                <c:pt idx="6">
                  <c:v>#N/A</c:v>
                </c:pt>
                <c:pt idx="7">
                  <c:v>0.1</c:v>
                </c:pt>
                <c:pt idx="8">
                  <c:v>#N/A</c:v>
                </c:pt>
                <c:pt idx="9">
                  <c:v>7.0000000000000007E-2</c:v>
                </c:pt>
              </c:numCache>
            </c:numRef>
          </c:val>
          <c:extLst>
            <c:ext xmlns:c16="http://schemas.microsoft.com/office/drawing/2014/chart" uri="{C3380CC4-5D6E-409C-BE32-E72D297353CC}">
              <c16:uniqueId val="{00000006-5489-4754-84A4-D52B9FEC4536}"/>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0</c:v>
                </c:pt>
                <c:pt idx="1">
                  <c:v>0</c:v>
                </c:pt>
                <c:pt idx="2">
                  <c:v>0</c:v>
                </c:pt>
                <c:pt idx="3">
                  <c:v>0</c:v>
                </c:pt>
                <c:pt idx="4">
                  <c:v>0</c:v>
                </c:pt>
                <c:pt idx="5">
                  <c:v>0</c:v>
                </c:pt>
                <c:pt idx="6">
                  <c:v>#N/A</c:v>
                </c:pt>
                <c:pt idx="7">
                  <c:v>3.57</c:v>
                </c:pt>
                <c:pt idx="8">
                  <c:v>#N/A</c:v>
                </c:pt>
                <c:pt idx="9">
                  <c:v>1.86</c:v>
                </c:pt>
              </c:numCache>
            </c:numRef>
          </c:val>
          <c:extLst>
            <c:ext xmlns:c16="http://schemas.microsoft.com/office/drawing/2014/chart" uri="{C3380CC4-5D6E-409C-BE32-E72D297353CC}">
              <c16:uniqueId val="{00000007-5489-4754-84A4-D52B9FEC4536}"/>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3.93</c:v>
                </c:pt>
                <c:pt idx="2">
                  <c:v>#N/A</c:v>
                </c:pt>
                <c:pt idx="3">
                  <c:v>4.3</c:v>
                </c:pt>
                <c:pt idx="4">
                  <c:v>#N/A</c:v>
                </c:pt>
                <c:pt idx="5">
                  <c:v>4.71</c:v>
                </c:pt>
                <c:pt idx="6">
                  <c:v>#N/A</c:v>
                </c:pt>
                <c:pt idx="7">
                  <c:v>4.28</c:v>
                </c:pt>
                <c:pt idx="8">
                  <c:v>#N/A</c:v>
                </c:pt>
                <c:pt idx="9">
                  <c:v>4.09</c:v>
                </c:pt>
              </c:numCache>
            </c:numRef>
          </c:val>
          <c:extLst>
            <c:ext xmlns:c16="http://schemas.microsoft.com/office/drawing/2014/chart" uri="{C3380CC4-5D6E-409C-BE32-E72D297353CC}">
              <c16:uniqueId val="{00000008-5489-4754-84A4-D52B9FEC4536}"/>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6.19</c:v>
                </c:pt>
                <c:pt idx="2">
                  <c:v>#N/A</c:v>
                </c:pt>
                <c:pt idx="3">
                  <c:v>6.81</c:v>
                </c:pt>
                <c:pt idx="4">
                  <c:v>#N/A</c:v>
                </c:pt>
                <c:pt idx="5">
                  <c:v>9.42</c:v>
                </c:pt>
                <c:pt idx="6">
                  <c:v>#N/A</c:v>
                </c:pt>
                <c:pt idx="7">
                  <c:v>6.74</c:v>
                </c:pt>
                <c:pt idx="8">
                  <c:v>#N/A</c:v>
                </c:pt>
                <c:pt idx="9">
                  <c:v>6.99</c:v>
                </c:pt>
              </c:numCache>
            </c:numRef>
          </c:val>
          <c:extLst>
            <c:ext xmlns:c16="http://schemas.microsoft.com/office/drawing/2014/chart" uri="{C3380CC4-5D6E-409C-BE32-E72D297353CC}">
              <c16:uniqueId val="{00000009-5489-4754-84A4-D52B9FEC453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1973</c:v>
                </c:pt>
                <c:pt idx="5">
                  <c:v>1852</c:v>
                </c:pt>
                <c:pt idx="8">
                  <c:v>1888</c:v>
                </c:pt>
                <c:pt idx="11">
                  <c:v>1869</c:v>
                </c:pt>
                <c:pt idx="14">
                  <c:v>1831</c:v>
                </c:pt>
              </c:numCache>
            </c:numRef>
          </c:val>
          <c:extLst>
            <c:ext xmlns:c16="http://schemas.microsoft.com/office/drawing/2014/chart" uri="{C3380CC4-5D6E-409C-BE32-E72D297353CC}">
              <c16:uniqueId val="{00000000-96C5-46DD-A024-16F40BC5221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6C5-46DD-A024-16F40BC5221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14</c:v>
                </c:pt>
                <c:pt idx="3">
                  <c:v>12</c:v>
                </c:pt>
                <c:pt idx="6">
                  <c:v>11</c:v>
                </c:pt>
                <c:pt idx="9">
                  <c:v>11</c:v>
                </c:pt>
                <c:pt idx="12">
                  <c:v>11</c:v>
                </c:pt>
              </c:numCache>
            </c:numRef>
          </c:val>
          <c:extLst>
            <c:ext xmlns:c16="http://schemas.microsoft.com/office/drawing/2014/chart" uri="{C3380CC4-5D6E-409C-BE32-E72D297353CC}">
              <c16:uniqueId val="{00000002-96C5-46DD-A024-16F40BC5221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123</c:v>
                </c:pt>
                <c:pt idx="3">
                  <c:v>102</c:v>
                </c:pt>
                <c:pt idx="6">
                  <c:v>33</c:v>
                </c:pt>
                <c:pt idx="9">
                  <c:v>26</c:v>
                </c:pt>
                <c:pt idx="12">
                  <c:v>28</c:v>
                </c:pt>
              </c:numCache>
            </c:numRef>
          </c:val>
          <c:extLst>
            <c:ext xmlns:c16="http://schemas.microsoft.com/office/drawing/2014/chart" uri="{C3380CC4-5D6E-409C-BE32-E72D297353CC}">
              <c16:uniqueId val="{00000003-96C5-46DD-A024-16F40BC5221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460</c:v>
                </c:pt>
                <c:pt idx="3">
                  <c:v>474</c:v>
                </c:pt>
                <c:pt idx="6">
                  <c:v>449</c:v>
                </c:pt>
                <c:pt idx="9">
                  <c:v>426</c:v>
                </c:pt>
                <c:pt idx="12">
                  <c:v>403</c:v>
                </c:pt>
              </c:numCache>
            </c:numRef>
          </c:val>
          <c:extLst>
            <c:ext xmlns:c16="http://schemas.microsoft.com/office/drawing/2014/chart" uri="{C3380CC4-5D6E-409C-BE32-E72D297353CC}">
              <c16:uniqueId val="{00000004-96C5-46DD-A024-16F40BC5221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6C5-46DD-A024-16F40BC5221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6C5-46DD-A024-16F40BC5221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2162</c:v>
                </c:pt>
                <c:pt idx="3">
                  <c:v>2123</c:v>
                </c:pt>
                <c:pt idx="6">
                  <c:v>2140</c:v>
                </c:pt>
                <c:pt idx="9">
                  <c:v>2154</c:v>
                </c:pt>
                <c:pt idx="12">
                  <c:v>1999</c:v>
                </c:pt>
              </c:numCache>
            </c:numRef>
          </c:val>
          <c:extLst>
            <c:ext xmlns:c16="http://schemas.microsoft.com/office/drawing/2014/chart" uri="{C3380CC4-5D6E-409C-BE32-E72D297353CC}">
              <c16:uniqueId val="{00000007-96C5-46DD-A024-16F40BC5221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786</c:v>
                </c:pt>
                <c:pt idx="2">
                  <c:v>#N/A</c:v>
                </c:pt>
                <c:pt idx="3">
                  <c:v>#N/A</c:v>
                </c:pt>
                <c:pt idx="4">
                  <c:v>859</c:v>
                </c:pt>
                <c:pt idx="5">
                  <c:v>#N/A</c:v>
                </c:pt>
                <c:pt idx="6">
                  <c:v>#N/A</c:v>
                </c:pt>
                <c:pt idx="7">
                  <c:v>745</c:v>
                </c:pt>
                <c:pt idx="8">
                  <c:v>#N/A</c:v>
                </c:pt>
                <c:pt idx="9">
                  <c:v>#N/A</c:v>
                </c:pt>
                <c:pt idx="10">
                  <c:v>748</c:v>
                </c:pt>
                <c:pt idx="11">
                  <c:v>#N/A</c:v>
                </c:pt>
                <c:pt idx="12">
                  <c:v>#N/A</c:v>
                </c:pt>
                <c:pt idx="13">
                  <c:v>610</c:v>
                </c:pt>
                <c:pt idx="14">
                  <c:v>#N/A</c:v>
                </c:pt>
              </c:numCache>
            </c:numRef>
          </c:val>
          <c:smooth val="0"/>
          <c:extLst>
            <c:ext xmlns:c16="http://schemas.microsoft.com/office/drawing/2014/chart" uri="{C3380CC4-5D6E-409C-BE32-E72D297353CC}">
              <c16:uniqueId val="{00000008-96C5-46DD-A024-16F40BC5221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19126</c:v>
                </c:pt>
                <c:pt idx="5">
                  <c:v>18730</c:v>
                </c:pt>
                <c:pt idx="8">
                  <c:v>18034</c:v>
                </c:pt>
                <c:pt idx="11">
                  <c:v>17184</c:v>
                </c:pt>
                <c:pt idx="14">
                  <c:v>16780</c:v>
                </c:pt>
              </c:numCache>
            </c:numRef>
          </c:val>
          <c:extLst>
            <c:ext xmlns:c16="http://schemas.microsoft.com/office/drawing/2014/chart" uri="{C3380CC4-5D6E-409C-BE32-E72D297353CC}">
              <c16:uniqueId val="{00000000-055B-4F69-BC9A-2960EC16B65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1557</c:v>
                </c:pt>
                <c:pt idx="5">
                  <c:v>1279</c:v>
                </c:pt>
                <c:pt idx="8">
                  <c:v>1007</c:v>
                </c:pt>
                <c:pt idx="11">
                  <c:v>726</c:v>
                </c:pt>
                <c:pt idx="14">
                  <c:v>606</c:v>
                </c:pt>
              </c:numCache>
            </c:numRef>
          </c:val>
          <c:extLst>
            <c:ext xmlns:c16="http://schemas.microsoft.com/office/drawing/2014/chart" uri="{C3380CC4-5D6E-409C-BE32-E72D297353CC}">
              <c16:uniqueId val="{00000001-055B-4F69-BC9A-2960EC16B65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4498</c:v>
                </c:pt>
                <c:pt idx="5">
                  <c:v>4514</c:v>
                </c:pt>
                <c:pt idx="8">
                  <c:v>5375</c:v>
                </c:pt>
                <c:pt idx="11">
                  <c:v>5345</c:v>
                </c:pt>
                <c:pt idx="14">
                  <c:v>5827</c:v>
                </c:pt>
              </c:numCache>
            </c:numRef>
          </c:val>
          <c:extLst>
            <c:ext xmlns:c16="http://schemas.microsoft.com/office/drawing/2014/chart" uri="{C3380CC4-5D6E-409C-BE32-E72D297353CC}">
              <c16:uniqueId val="{00000002-055B-4F69-BC9A-2960EC16B65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55B-4F69-BC9A-2960EC16B65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55B-4F69-BC9A-2960EC16B65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55B-4F69-BC9A-2960EC16B65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2881</c:v>
                </c:pt>
                <c:pt idx="3">
                  <c:v>2820</c:v>
                </c:pt>
                <c:pt idx="6">
                  <c:v>2709</c:v>
                </c:pt>
                <c:pt idx="9">
                  <c:v>2694</c:v>
                </c:pt>
                <c:pt idx="12">
                  <c:v>2750</c:v>
                </c:pt>
              </c:numCache>
            </c:numRef>
          </c:val>
          <c:extLst>
            <c:ext xmlns:c16="http://schemas.microsoft.com/office/drawing/2014/chart" uri="{C3380CC4-5D6E-409C-BE32-E72D297353CC}">
              <c16:uniqueId val="{00000006-055B-4F69-BC9A-2960EC16B65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421</c:v>
                </c:pt>
                <c:pt idx="3">
                  <c:v>299</c:v>
                </c:pt>
                <c:pt idx="6">
                  <c:v>290</c:v>
                </c:pt>
                <c:pt idx="9">
                  <c:v>285</c:v>
                </c:pt>
                <c:pt idx="12">
                  <c:v>333</c:v>
                </c:pt>
              </c:numCache>
            </c:numRef>
          </c:val>
          <c:extLst>
            <c:ext xmlns:c16="http://schemas.microsoft.com/office/drawing/2014/chart" uri="{C3380CC4-5D6E-409C-BE32-E72D297353CC}">
              <c16:uniqueId val="{00000007-055B-4F69-BC9A-2960EC16B65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7835</c:v>
                </c:pt>
                <c:pt idx="3">
                  <c:v>7759</c:v>
                </c:pt>
                <c:pt idx="6">
                  <c:v>7632</c:v>
                </c:pt>
                <c:pt idx="9">
                  <c:v>7255</c:v>
                </c:pt>
                <c:pt idx="12">
                  <c:v>6898</c:v>
                </c:pt>
              </c:numCache>
            </c:numRef>
          </c:val>
          <c:extLst>
            <c:ext xmlns:c16="http://schemas.microsoft.com/office/drawing/2014/chart" uri="{C3380CC4-5D6E-409C-BE32-E72D297353CC}">
              <c16:uniqueId val="{00000008-055B-4F69-BC9A-2960EC16B65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65</c:v>
                </c:pt>
                <c:pt idx="3">
                  <c:v>53</c:v>
                </c:pt>
                <c:pt idx="6">
                  <c:v>42</c:v>
                </c:pt>
                <c:pt idx="9">
                  <c:v>31</c:v>
                </c:pt>
                <c:pt idx="12">
                  <c:v>38</c:v>
                </c:pt>
              </c:numCache>
            </c:numRef>
          </c:val>
          <c:extLst>
            <c:ext xmlns:c16="http://schemas.microsoft.com/office/drawing/2014/chart" uri="{C3380CC4-5D6E-409C-BE32-E72D297353CC}">
              <c16:uniqueId val="{00000009-055B-4F69-BC9A-2960EC16B65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21109</c:v>
                </c:pt>
                <c:pt idx="3">
                  <c:v>19483</c:v>
                </c:pt>
                <c:pt idx="6">
                  <c:v>18592</c:v>
                </c:pt>
                <c:pt idx="9">
                  <c:v>16839</c:v>
                </c:pt>
                <c:pt idx="12">
                  <c:v>16641</c:v>
                </c:pt>
              </c:numCache>
            </c:numRef>
          </c:val>
          <c:extLst>
            <c:ext xmlns:c16="http://schemas.microsoft.com/office/drawing/2014/chart" uri="{C3380CC4-5D6E-409C-BE32-E72D297353CC}">
              <c16:uniqueId val="{0000000A-055B-4F69-BC9A-2960EC16B65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7131</c:v>
                </c:pt>
                <c:pt idx="2">
                  <c:v>#N/A</c:v>
                </c:pt>
                <c:pt idx="3">
                  <c:v>#N/A</c:v>
                </c:pt>
                <c:pt idx="4">
                  <c:v>5889</c:v>
                </c:pt>
                <c:pt idx="5">
                  <c:v>#N/A</c:v>
                </c:pt>
                <c:pt idx="6">
                  <c:v>#N/A</c:v>
                </c:pt>
                <c:pt idx="7">
                  <c:v>4848</c:v>
                </c:pt>
                <c:pt idx="8">
                  <c:v>#N/A</c:v>
                </c:pt>
                <c:pt idx="9">
                  <c:v>#N/A</c:v>
                </c:pt>
                <c:pt idx="10">
                  <c:v>3848</c:v>
                </c:pt>
                <c:pt idx="11">
                  <c:v>#N/A</c:v>
                </c:pt>
                <c:pt idx="12">
                  <c:v>#N/A</c:v>
                </c:pt>
                <c:pt idx="13">
                  <c:v>3447</c:v>
                </c:pt>
                <c:pt idx="14">
                  <c:v>#N/A</c:v>
                </c:pt>
              </c:numCache>
            </c:numRef>
          </c:val>
          <c:smooth val="0"/>
          <c:extLst>
            <c:ext xmlns:c16="http://schemas.microsoft.com/office/drawing/2014/chart" uri="{C3380CC4-5D6E-409C-BE32-E72D297353CC}">
              <c16:uniqueId val="{0000000B-055B-4F69-BC9A-2960EC16B65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635</c:v>
                </c:pt>
                <c:pt idx="1">
                  <c:v>635</c:v>
                </c:pt>
                <c:pt idx="2">
                  <c:v>635</c:v>
                </c:pt>
              </c:numCache>
            </c:numRef>
          </c:val>
          <c:extLst>
            <c:ext xmlns:c16="http://schemas.microsoft.com/office/drawing/2014/chart" uri="{C3380CC4-5D6E-409C-BE32-E72D297353CC}">
              <c16:uniqueId val="{00000000-CF83-410B-B8F1-F32FFA7D8AA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2511</c:v>
                </c:pt>
                <c:pt idx="1">
                  <c:v>2511</c:v>
                </c:pt>
                <c:pt idx="2">
                  <c:v>2732</c:v>
                </c:pt>
              </c:numCache>
            </c:numRef>
          </c:val>
          <c:extLst>
            <c:ext xmlns:c16="http://schemas.microsoft.com/office/drawing/2014/chart" uri="{C3380CC4-5D6E-409C-BE32-E72D297353CC}">
              <c16:uniqueId val="{00000001-CF83-410B-B8F1-F32FFA7D8AA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3090</c:v>
                </c:pt>
                <c:pt idx="1">
                  <c:v>3057</c:v>
                </c:pt>
                <c:pt idx="2">
                  <c:v>3227</c:v>
                </c:pt>
              </c:numCache>
            </c:numRef>
          </c:val>
          <c:extLst>
            <c:ext xmlns:c16="http://schemas.microsoft.com/office/drawing/2014/chart" uri="{C3380CC4-5D6E-409C-BE32-E72D297353CC}">
              <c16:uniqueId val="{00000002-CF83-410B-B8F1-F32FFA7D8AA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島根県江津市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実質公債費比率は、平成</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年度以降は改善傾向にあり、単年でも、</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ヵ年平均でも比率は改善した。</a:t>
          </a:r>
          <a:r>
            <a:rPr kumimoji="1" lang="ja-JP" altLang="en-US" sz="1100">
              <a:solidFill>
                <a:schemeClr val="dk1"/>
              </a:solidFill>
              <a:effectLst/>
              <a:latin typeface="+mn-lt"/>
              <a:ea typeface="+mn-ea"/>
              <a:cs typeface="+mn-cs"/>
            </a:rPr>
            <a:t>組合等が起こした地方債の元利償還金に対する負担金等は前年度比</a:t>
          </a:r>
          <a:r>
            <a:rPr kumimoji="1" lang="en-US" altLang="ja-JP" sz="1100">
              <a:solidFill>
                <a:schemeClr val="dk1"/>
              </a:solidFill>
              <a:effectLst/>
              <a:latin typeface="+mn-lt"/>
              <a:ea typeface="+mn-ea"/>
              <a:cs typeface="+mn-cs"/>
            </a:rPr>
            <a:t>2</a:t>
          </a:r>
          <a:r>
            <a:rPr kumimoji="1" lang="ja-JP" altLang="en-US" sz="1100">
              <a:solidFill>
                <a:schemeClr val="dk1"/>
              </a:solidFill>
              <a:effectLst/>
              <a:latin typeface="+mn-lt"/>
              <a:ea typeface="+mn-ea"/>
              <a:cs typeface="+mn-cs"/>
            </a:rPr>
            <a:t>百万円増加したものの、元利償還金、公営企業債の元利償還金に対する繰入金は前年度より減少し、分子全体として</a:t>
          </a:r>
          <a:r>
            <a:rPr kumimoji="1" lang="ja-JP" altLang="ja-JP" sz="1100">
              <a:solidFill>
                <a:schemeClr val="dk1"/>
              </a:solidFill>
              <a:effectLst/>
              <a:latin typeface="+mn-lt"/>
              <a:ea typeface="+mn-ea"/>
              <a:cs typeface="+mn-cs"/>
            </a:rPr>
            <a:t>は前年比で</a:t>
          </a:r>
          <a:r>
            <a:rPr kumimoji="1" lang="en-US" altLang="ja-JP" sz="1100">
              <a:solidFill>
                <a:schemeClr val="dk1"/>
              </a:solidFill>
              <a:effectLst/>
              <a:latin typeface="+mn-lt"/>
              <a:ea typeface="+mn-ea"/>
              <a:cs typeface="+mn-cs"/>
            </a:rPr>
            <a:t>14</a:t>
          </a:r>
          <a:r>
            <a:rPr kumimoji="1" lang="ja-JP" altLang="ja-JP" sz="1100">
              <a:solidFill>
                <a:schemeClr val="dk1"/>
              </a:solidFill>
              <a:effectLst/>
              <a:latin typeface="+mn-lt"/>
              <a:ea typeface="+mn-ea"/>
              <a:cs typeface="+mn-cs"/>
            </a:rPr>
            <a:t>百万円増加した</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公営企業債に対する繰入金が起こした地方債の元利償還金に対する負担金等が減少したこと等により元利償還金等は昨年度と同水準となった。また、算入公債費等は</a:t>
          </a:r>
          <a:r>
            <a:rPr kumimoji="1" lang="en-US" altLang="ja-JP" sz="1100">
              <a:solidFill>
                <a:schemeClr val="dk1"/>
              </a:solidFill>
              <a:effectLst/>
              <a:latin typeface="+mn-lt"/>
              <a:ea typeface="+mn-ea"/>
              <a:cs typeface="+mn-cs"/>
            </a:rPr>
            <a:t>38</a:t>
          </a:r>
          <a:r>
            <a:rPr kumimoji="1" lang="ja-JP" altLang="ja-JP" sz="1100">
              <a:solidFill>
                <a:schemeClr val="dk1"/>
              </a:solidFill>
              <a:effectLst/>
              <a:latin typeface="+mn-lt"/>
              <a:ea typeface="+mn-ea"/>
              <a:cs typeface="+mn-cs"/>
            </a:rPr>
            <a:t>百万円減少した。その結果、分子全体としては</a:t>
          </a:r>
          <a:r>
            <a:rPr kumimoji="1" lang="en-US" altLang="ja-JP" sz="1100">
              <a:solidFill>
                <a:schemeClr val="dk1"/>
              </a:solidFill>
              <a:effectLst/>
              <a:latin typeface="+mn-lt"/>
              <a:ea typeface="+mn-ea"/>
              <a:cs typeface="+mn-cs"/>
            </a:rPr>
            <a:t>138</a:t>
          </a:r>
          <a:r>
            <a:rPr kumimoji="1" lang="ja-JP" altLang="ja-JP" sz="1100">
              <a:solidFill>
                <a:schemeClr val="dk1"/>
              </a:solidFill>
              <a:effectLst/>
              <a:latin typeface="+mn-lt"/>
              <a:ea typeface="+mn-ea"/>
              <a:cs typeface="+mn-cs"/>
            </a:rPr>
            <a:t>百万円</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と前年度</a:t>
          </a:r>
          <a:r>
            <a:rPr kumimoji="1" lang="ja-JP" altLang="en-US" sz="1100">
              <a:solidFill>
                <a:schemeClr val="dk1"/>
              </a:solidFill>
              <a:effectLst/>
              <a:latin typeface="+mn-lt"/>
              <a:ea typeface="+mn-ea"/>
              <a:cs typeface="+mn-cs"/>
            </a:rPr>
            <a:t>から改善した</a:t>
          </a:r>
          <a:r>
            <a:rPr kumimoji="1" lang="ja-JP" altLang="ja-JP" sz="1100">
              <a:solidFill>
                <a:schemeClr val="dk1"/>
              </a:solidFill>
              <a:effectLst/>
              <a:latin typeface="+mn-lt"/>
              <a:ea typeface="+mn-ea"/>
              <a:cs typeface="+mn-cs"/>
            </a:rPr>
            <a:t>。引き続き起債対象事業の精査・調整を行うほか、地方債の繰上償還も検討し、実質公債費比率の更なる抑制を図っていく。</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利用していない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島根県江津市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地方債の新規発行を抑制してきた結果、一般会計等に係る地方債の現在高は</a:t>
          </a:r>
          <a:r>
            <a:rPr kumimoji="1" lang="en-US" altLang="ja-JP" sz="1400">
              <a:latin typeface="ＭＳ ゴシック" pitchFamily="49" charset="-128"/>
              <a:ea typeface="ＭＳ ゴシック" pitchFamily="49" charset="-128"/>
            </a:rPr>
            <a:t>198</a:t>
          </a:r>
          <a:r>
            <a:rPr kumimoji="1" lang="ja-JP" altLang="en-US" sz="1400">
              <a:latin typeface="ＭＳ ゴシック" pitchFamily="49" charset="-128"/>
              <a:ea typeface="ＭＳ ゴシック" pitchFamily="49" charset="-128"/>
            </a:rPr>
            <a:t>百万円減少し、組合等負担等見込額は</a:t>
          </a:r>
          <a:r>
            <a:rPr kumimoji="1" lang="en-US" altLang="ja-JP" sz="1400">
              <a:latin typeface="ＭＳ ゴシック" pitchFamily="49" charset="-128"/>
              <a:ea typeface="ＭＳ ゴシック" pitchFamily="49" charset="-128"/>
            </a:rPr>
            <a:t>48</a:t>
          </a:r>
          <a:r>
            <a:rPr kumimoji="1" lang="ja-JP" altLang="en-US" sz="1400">
              <a:latin typeface="ＭＳ ゴシック" pitchFamily="49" charset="-128"/>
              <a:ea typeface="ＭＳ ゴシック" pitchFamily="49" charset="-128"/>
            </a:rPr>
            <a:t>百万円増加したものの、全体として、将来負担比率の分子は</a:t>
          </a:r>
          <a:r>
            <a:rPr kumimoji="1" lang="en-US" altLang="ja-JP" sz="1400">
              <a:latin typeface="ＭＳ ゴシック" pitchFamily="49" charset="-128"/>
              <a:ea typeface="ＭＳ ゴシック" pitchFamily="49" charset="-128"/>
            </a:rPr>
            <a:t>401</a:t>
          </a:r>
          <a:r>
            <a:rPr kumimoji="1" lang="ja-JP" altLang="en-US" sz="1400">
              <a:latin typeface="ＭＳ ゴシック" pitchFamily="49" charset="-128"/>
              <a:ea typeface="ＭＳ ゴシック" pitchFamily="49" charset="-128"/>
            </a:rPr>
            <a:t>百万円減少した。今後は、統合学校建設事業をはじめとする大規模事業に伴う地方債発行増により、将来負担比率が一時的に上昇することが見込まれるため、既存事業の見直しや新規事業の計画的な実施を図り、財政の健全化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島根県江津市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主に公営住宅整備事業に対し公共施設等整備管理基金を管理事業や学校</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ICT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環境整備事業に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219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百万円の取り崩しをはじめ、地域振興基金、元気・勇気・感動ごうつふるさと基金、まち・ひと・しごと創生基金など合計</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451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百万円の取り崩しを行った。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一方、</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減債調整基金に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221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百万円をはじめ、</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元気！勇気！感動！ごうつふるさと基金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等特定目的基金へ合計</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843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百万円積み立てたことにより、基金全体としては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392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百万円の増となった。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今後の大規模事業による地方債発行の増に備えて減債基金積立を行っている。また、引き続き繰上償還を検討していく。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・地域振興基金：地域の活性化に資するための基金</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・元気！勇気！感動！ごうつふるさと基金：地域の伝統芸能文化伝承に関する事業、地域の自然・景観を活かした事業等、まちづくりへの共感を持つ　人々が地域づくりへ参加できるよう寄付金を財源として設置した基金</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・公共施設等整備管理基金：公共施設等の整備、維持管理及び運営のための基金</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・ごうつふるさと基金：基金の目的に沿った事業へ</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百万円充当した一方、寄付金を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百万円積み立てたことにより増加</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・公共施設等整備管理基金：住宅管理事業や学校</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ICT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環境整備事業に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219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百万円充当した一方、</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361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百万円積み立てたことにより増加</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・元気！勇気！感動！ごうつふるさと基金について、寄付額の増による積立が増加している。今後は、寄付の目的に即し、地域の活性化に資する取組に要する経費に対し、計画的に活用していく。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年度においては、増減なし。</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災害等への備え等のため、過去の実績等を踏まえ、</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億円程度を目途に積み立てることとしている。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決算剰余金を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百万円積み立てたことによる増加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今後の大規模事業による地方債発行の増に備え、計画的な積立、繰上償還を行っていく。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島根県江津市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21,202
20,841
268.24
18,764,585
17,984,480
630,740
9,015,712
16,640,694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47.5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人口減少が進み、高齢化率も高い（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R2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国調</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39.2%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H27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増）本市においては、社会福祉費や高齢者保健福祉費等の需要が逓増する一方で、地場基幹産業の景況も安定しない状況にある。指数はほぼ横ばいの状態が続いており、島根県平均を上回るものの、全国平均、類似団体と比較すると大きく下回っている。総合振興計画、総合戦略を基に、産業の振興、定住促進、人口減少対策等を進めることにより、財政基盤の強化を図るとともに、自主財源の確保の取り組み等健全な財政運営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88900</xdr:rowOff>
    </xdr:from>
    <xdr:to>
      <xdr:col>23</xdr:col>
      <xdr:colOff>133350</xdr:colOff>
      <xdr:row>44</xdr:row>
      <xdr:rowOff>113393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261100"/>
          <a:ext cx="0" cy="13960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85470</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2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113393</xdr:rowOff>
    </xdr:from>
    <xdr:to>
      <xdr:col>24</xdr:col>
      <xdr:colOff>12700</xdr:colOff>
      <xdr:row>44</xdr:row>
      <xdr:rowOff>113393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5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3827</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88900</xdr:rowOff>
    </xdr:from>
    <xdr:to>
      <xdr:col>24</xdr:col>
      <xdr:colOff>12700</xdr:colOff>
      <xdr:row>36</xdr:row>
      <xdr:rowOff>88900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59872</xdr:rowOff>
    </xdr:from>
    <xdr:to>
      <xdr:col>23</xdr:col>
      <xdr:colOff>133350</xdr:colOff>
      <xdr:row>42</xdr:row>
      <xdr:rowOff>59872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2607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41927</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689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25400</xdr:rowOff>
    </xdr:from>
    <xdr:to>
      <xdr:col>23</xdr:col>
      <xdr:colOff>184150</xdr:colOff>
      <xdr:row>41</xdr:row>
      <xdr:rowOff>127000</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59872</xdr:rowOff>
    </xdr:from>
    <xdr:to>
      <xdr:col>19</xdr:col>
      <xdr:colOff>133350</xdr:colOff>
      <xdr:row>42</xdr:row>
      <xdr:rowOff>77107</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flipV="1">
          <a:off x="3225800" y="726077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25400</xdr:rowOff>
    </xdr:from>
    <xdr:to>
      <xdr:col>19</xdr:col>
      <xdr:colOff>184150</xdr:colOff>
      <xdr:row>41</xdr:row>
      <xdr:rowOff>127000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137177</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682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59872</xdr:rowOff>
    </xdr:from>
    <xdr:to>
      <xdr:col>15</xdr:col>
      <xdr:colOff>82550</xdr:colOff>
      <xdr:row>42</xdr:row>
      <xdr:rowOff>77107</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26077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8165</xdr:rowOff>
    </xdr:from>
    <xdr:to>
      <xdr:col>15</xdr:col>
      <xdr:colOff>133350</xdr:colOff>
      <xdr:row>41</xdr:row>
      <xdr:rowOff>109765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119942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42635</xdr:rowOff>
    </xdr:from>
    <xdr:to>
      <xdr:col>11</xdr:col>
      <xdr:colOff>31750</xdr:colOff>
      <xdr:row>42</xdr:row>
      <xdr:rowOff>59872</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2435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162378</xdr:rowOff>
    </xdr:from>
    <xdr:to>
      <xdr:col>11</xdr:col>
      <xdr:colOff>82550</xdr:colOff>
      <xdr:row>41</xdr:row>
      <xdr:rowOff>92528</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020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102705</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6789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42635</xdr:rowOff>
    </xdr:from>
    <xdr:to>
      <xdr:col>7</xdr:col>
      <xdr:colOff>31750</xdr:colOff>
      <xdr:row>41</xdr:row>
      <xdr:rowOff>144235</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154412</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9072</xdr:rowOff>
    </xdr:from>
    <xdr:to>
      <xdr:col>23</xdr:col>
      <xdr:colOff>184150</xdr:colOff>
      <xdr:row>42</xdr:row>
      <xdr:rowOff>110672</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152599</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182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9072</xdr:rowOff>
    </xdr:from>
    <xdr:to>
      <xdr:col>19</xdr:col>
      <xdr:colOff>184150</xdr:colOff>
      <xdr:row>42</xdr:row>
      <xdr:rowOff>110672</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95449</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296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26307</xdr:rowOff>
    </xdr:from>
    <xdr:to>
      <xdr:col>15</xdr:col>
      <xdr:colOff>133350</xdr:colOff>
      <xdr:row>42</xdr:row>
      <xdr:rowOff>127907</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22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112684</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31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9072</xdr:rowOff>
    </xdr:from>
    <xdr:to>
      <xdr:col>11</xdr:col>
      <xdr:colOff>82550</xdr:colOff>
      <xdr:row>42</xdr:row>
      <xdr:rowOff>110672</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95449</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163285</xdr:rowOff>
    </xdr:from>
    <xdr:to>
      <xdr:col>7</xdr:col>
      <xdr:colOff>31750</xdr:colOff>
      <xdr:row>42</xdr:row>
      <xdr:rowOff>93435</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19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78212</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27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経常収支比率は、前年度比</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ポイント改善したものの、扶助費及び補助費の増加により依然として全国平均及び県内平均を上回っている。扶助費については、効率的な支援の実施、地域連携の促進、情報提供の充実を通じて扶助費の削減に努める。また、補助費については、事業の効果を検証し、より実効性のある施策への活用を推進し、補助費の削減に努める。今後とも事務事業の見直しを進め、経常経費の削減を図る。</a:t>
          </a: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61722</xdr:rowOff>
    </xdr:from>
    <xdr:to>
      <xdr:col>23</xdr:col>
      <xdr:colOff>133350</xdr:colOff>
      <xdr:row>66</xdr:row>
      <xdr:rowOff>508</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177272"/>
          <a:ext cx="0" cy="11389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144035</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288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508</xdr:rowOff>
    </xdr:from>
    <xdr:to>
      <xdr:col>24</xdr:col>
      <xdr:colOff>12700</xdr:colOff>
      <xdr:row>66</xdr:row>
      <xdr:rowOff>508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316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148099</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920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61722</xdr:rowOff>
    </xdr:from>
    <xdr:to>
      <xdr:col>24</xdr:col>
      <xdr:colOff>12700</xdr:colOff>
      <xdr:row>59</xdr:row>
      <xdr:rowOff>61722</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177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112014</xdr:rowOff>
    </xdr:from>
    <xdr:to>
      <xdr:col>23</xdr:col>
      <xdr:colOff>133350</xdr:colOff>
      <xdr:row>63</xdr:row>
      <xdr:rowOff>51562</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4114800" y="10741914"/>
          <a:ext cx="838200" cy="11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71899</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7017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99822</xdr:rowOff>
    </xdr:from>
    <xdr:to>
      <xdr:col>23</xdr:col>
      <xdr:colOff>184150</xdr:colOff>
      <xdr:row>63</xdr:row>
      <xdr:rowOff>29972</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729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54102</xdr:rowOff>
    </xdr:from>
    <xdr:to>
      <xdr:col>19</xdr:col>
      <xdr:colOff>133350</xdr:colOff>
      <xdr:row>63</xdr:row>
      <xdr:rowOff>51562</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3225800" y="10684002"/>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66040</xdr:rowOff>
    </xdr:from>
    <xdr:to>
      <xdr:col>19</xdr:col>
      <xdr:colOff>184150</xdr:colOff>
      <xdr:row>62</xdr:row>
      <xdr:rowOff>167640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6367</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464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80772</xdr:rowOff>
    </xdr:from>
    <xdr:to>
      <xdr:col>15</xdr:col>
      <xdr:colOff>82550</xdr:colOff>
      <xdr:row>62</xdr:row>
      <xdr:rowOff>54102</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2336800" y="10539222"/>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160274</xdr:rowOff>
    </xdr:from>
    <xdr:to>
      <xdr:col>15</xdr:col>
      <xdr:colOff>133350</xdr:colOff>
      <xdr:row>62</xdr:row>
      <xdr:rowOff>90424</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618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100601</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387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80772</xdr:rowOff>
    </xdr:from>
    <xdr:to>
      <xdr:col>11</xdr:col>
      <xdr:colOff>31750</xdr:colOff>
      <xdr:row>62</xdr:row>
      <xdr:rowOff>39624</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0539222"/>
          <a:ext cx="889000" cy="130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133858</xdr:rowOff>
    </xdr:from>
    <xdr:to>
      <xdr:col>11</xdr:col>
      <xdr:colOff>82550</xdr:colOff>
      <xdr:row>61</xdr:row>
      <xdr:rowOff>64008</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420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74185</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189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32258</xdr:rowOff>
    </xdr:from>
    <xdr:to>
      <xdr:col>7</xdr:col>
      <xdr:colOff>31750</xdr:colOff>
      <xdr:row>62</xdr:row>
      <xdr:rowOff>133858</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66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118635</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748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61214</xdr:rowOff>
    </xdr:from>
    <xdr:to>
      <xdr:col>23</xdr:col>
      <xdr:colOff>184150</xdr:colOff>
      <xdr:row>62</xdr:row>
      <xdr:rowOff>162814</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691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77741</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536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762</xdr:rowOff>
    </xdr:from>
    <xdr:to>
      <xdr:col>19</xdr:col>
      <xdr:colOff>184150</xdr:colOff>
      <xdr:row>63</xdr:row>
      <xdr:rowOff>102362</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802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87139</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0888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3302</xdr:rowOff>
    </xdr:from>
    <xdr:to>
      <xdr:col>15</xdr:col>
      <xdr:colOff>133350</xdr:colOff>
      <xdr:row>62</xdr:row>
      <xdr:rowOff>104902</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633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89679</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0719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29972</xdr:rowOff>
    </xdr:from>
    <xdr:to>
      <xdr:col>11</xdr:col>
      <xdr:colOff>82550</xdr:colOff>
      <xdr:row>61</xdr:row>
      <xdr:rowOff>131572</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0488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116349</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0574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160274</xdr:rowOff>
    </xdr:from>
    <xdr:to>
      <xdr:col>7</xdr:col>
      <xdr:colOff>31750</xdr:colOff>
      <xdr:row>62</xdr:row>
      <xdr:rowOff>90424</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061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100601</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0387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[261,606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類似団体平均に比べ高くなっているのは、主に人件費を要因としており、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職員数は、定員管理計画に基づき減少しているものの、人口に占める職員数の割合は、類似団体内の中でも平均を上回る位置に給与水準を含め（ラスパイレス指数）あることに起因する。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次いで物件費も要因の一つとなっているが、システムの大型更新による臨時経費の増加が主である。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適正な人員管理と業務を効率化図るとともに、施設の老朽化により増加が見込まれる物件費や維持補修費も、事業の精査、施設の統合・集約化を図っていく。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82</xdr:row>
      <xdr:rowOff>117177</xdr:rowOff>
    </xdr:from>
    <xdr:to>
      <xdr:col>23</xdr:col>
      <xdr:colOff>133350</xdr:colOff>
      <xdr:row>89</xdr:row>
      <xdr:rowOff>158838</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4176077"/>
          <a:ext cx="0" cy="124181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130915</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389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636,879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158838</xdr:rowOff>
    </xdr:from>
    <xdr:to>
      <xdr:col>24</xdr:col>
      <xdr:colOff>12700</xdr:colOff>
      <xdr:row>89</xdr:row>
      <xdr:rowOff>158838</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417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32104</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919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82</xdr:row>
      <xdr:rowOff>117177</xdr:rowOff>
    </xdr:from>
    <xdr:to>
      <xdr:col>24</xdr:col>
      <xdr:colOff>12700</xdr:colOff>
      <xdr:row>82</xdr:row>
      <xdr:rowOff>117177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4176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6736</xdr:rowOff>
    </xdr:from>
    <xdr:to>
      <xdr:col>23</xdr:col>
      <xdr:colOff>133350</xdr:colOff>
      <xdr:row>84</xdr:row>
      <xdr:rowOff>110556</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408536"/>
          <a:ext cx="838200" cy="10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78740</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1376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62213</xdr:rowOff>
    </xdr:from>
    <xdr:to>
      <xdr:col>23</xdr:col>
      <xdr:colOff>184150</xdr:colOff>
      <xdr:row>83</xdr:row>
      <xdr:rowOff>163813</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292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164543</xdr:rowOff>
    </xdr:from>
    <xdr:to>
      <xdr:col>19</xdr:col>
      <xdr:colOff>133350</xdr:colOff>
      <xdr:row>84</xdr:row>
      <xdr:rowOff>6736</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394893"/>
          <a:ext cx="889000" cy="13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35173</xdr:rowOff>
    </xdr:from>
    <xdr:to>
      <xdr:col>19</xdr:col>
      <xdr:colOff>184150</xdr:colOff>
      <xdr:row>83</xdr:row>
      <xdr:rowOff>136773</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265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146950</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0344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160153</xdr:rowOff>
    </xdr:from>
    <xdr:to>
      <xdr:col>15</xdr:col>
      <xdr:colOff>82550</xdr:colOff>
      <xdr:row>83</xdr:row>
      <xdr:rowOff>164543</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390503"/>
          <a:ext cx="889000" cy="4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37489</xdr:rowOff>
    </xdr:from>
    <xdr:to>
      <xdr:col>15</xdr:col>
      <xdr:colOff>133350</xdr:colOff>
      <xdr:row>83</xdr:row>
      <xdr:rowOff>139089</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26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149266</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03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105045</xdr:rowOff>
    </xdr:from>
    <xdr:to>
      <xdr:col>11</xdr:col>
      <xdr:colOff>31750</xdr:colOff>
      <xdr:row>83</xdr:row>
      <xdr:rowOff>160153</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335395"/>
          <a:ext cx="889000" cy="55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26288</xdr:rowOff>
    </xdr:from>
    <xdr:to>
      <xdr:col>11</xdr:col>
      <xdr:colOff>82550</xdr:colOff>
      <xdr:row>83</xdr:row>
      <xdr:rowOff>127888</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25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138065</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025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38953</xdr:rowOff>
    </xdr:from>
    <xdr:to>
      <xdr:col>7</xdr:col>
      <xdr:colOff>31750</xdr:colOff>
      <xdr:row>83</xdr:row>
      <xdr:rowOff>140553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269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150730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038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59756</xdr:rowOff>
    </xdr:from>
    <xdr:to>
      <xdr:col>23</xdr:col>
      <xdr:colOff>184150</xdr:colOff>
      <xdr:row>84</xdr:row>
      <xdr:rowOff>161356</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461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31833</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433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127386</xdr:rowOff>
    </xdr:from>
    <xdr:to>
      <xdr:col>19</xdr:col>
      <xdr:colOff>184150</xdr:colOff>
      <xdr:row>84</xdr:row>
      <xdr:rowOff>57536</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357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42313</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4441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113743</xdr:rowOff>
    </xdr:from>
    <xdr:to>
      <xdr:col>15</xdr:col>
      <xdr:colOff>133350</xdr:colOff>
      <xdr:row>84</xdr:row>
      <xdr:rowOff>43893</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344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28670</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443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109353</xdr:rowOff>
    </xdr:from>
    <xdr:to>
      <xdr:col>11</xdr:col>
      <xdr:colOff>82550</xdr:colOff>
      <xdr:row>84</xdr:row>
      <xdr:rowOff>39503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339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24280</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4426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54245</xdr:rowOff>
    </xdr:from>
    <xdr:to>
      <xdr:col>7</xdr:col>
      <xdr:colOff>31750</xdr:colOff>
      <xdr:row>83</xdr:row>
      <xdr:rowOff>155845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284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140622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4370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年度においては、前年度比で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98.5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ほぼ横ばいと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なったが、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年度に実施した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給与カットの終了以降は、類似団体平均よりも高い数値で推移しており、年功的な要素が強い昇給、昇格制度の在り方や手当の見直しなど適正化に努める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27214</xdr:rowOff>
    </xdr:from>
    <xdr:to>
      <xdr:col>81</xdr:col>
      <xdr:colOff>44450</xdr:colOff>
      <xdr:row>89</xdr:row>
      <xdr:rowOff>907</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743214"/>
          <a:ext cx="0" cy="15167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144434</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232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907</xdr:rowOff>
    </xdr:from>
    <xdr:to>
      <xdr:col>81</xdr:col>
      <xdr:colOff>133350</xdr:colOff>
      <xdr:row>89</xdr:row>
      <xdr:rowOff>907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25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113591</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48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27214</xdr:rowOff>
    </xdr:from>
    <xdr:to>
      <xdr:col>81</xdr:col>
      <xdr:colOff>133350</xdr:colOff>
      <xdr:row>80</xdr:row>
      <xdr:rowOff>27214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74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99786</xdr:rowOff>
    </xdr:from>
    <xdr:to>
      <xdr:col>81</xdr:col>
      <xdr:colOff>44450</xdr:colOff>
      <xdr:row>84</xdr:row>
      <xdr:rowOff>117021</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4501586"/>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47370</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1062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30843</xdr:rowOff>
    </xdr:from>
    <xdr:to>
      <xdr:col>81</xdr:col>
      <xdr:colOff>95250</xdr:colOff>
      <xdr:row>83</xdr:row>
      <xdr:rowOff>132443</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261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99786</xdr:rowOff>
    </xdr:from>
    <xdr:to>
      <xdr:col>77</xdr:col>
      <xdr:colOff>44450</xdr:colOff>
      <xdr:row>84</xdr:row>
      <xdr:rowOff>168729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4501586"/>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13607</xdr:rowOff>
    </xdr:from>
    <xdr:to>
      <xdr:col>77</xdr:col>
      <xdr:colOff>95250</xdr:colOff>
      <xdr:row>83</xdr:row>
      <xdr:rowOff>115207</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24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125384</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012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151493</xdr:rowOff>
    </xdr:from>
    <xdr:to>
      <xdr:col>72</xdr:col>
      <xdr:colOff>203200</xdr:colOff>
      <xdr:row>84</xdr:row>
      <xdr:rowOff>168729</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4553293"/>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82550</xdr:rowOff>
    </xdr:from>
    <xdr:to>
      <xdr:col>73</xdr:col>
      <xdr:colOff>44450</xdr:colOff>
      <xdr:row>84</xdr:row>
      <xdr:rowOff>12700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22877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151493</xdr:rowOff>
    </xdr:from>
    <xdr:to>
      <xdr:col>68</xdr:col>
      <xdr:colOff>152400</xdr:colOff>
      <xdr:row>85</xdr:row>
      <xdr:rowOff>135164</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4553293"/>
          <a:ext cx="889000" cy="155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99786</xdr:rowOff>
    </xdr:from>
    <xdr:to>
      <xdr:col>68</xdr:col>
      <xdr:colOff>203200</xdr:colOff>
      <xdr:row>84</xdr:row>
      <xdr:rowOff>29936</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330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40113</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099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48079</xdr:rowOff>
    </xdr:from>
    <xdr:to>
      <xdr:col>64</xdr:col>
      <xdr:colOff>152400</xdr:colOff>
      <xdr:row>83</xdr:row>
      <xdr:rowOff>149679</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27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159856</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047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66221</xdr:rowOff>
    </xdr:from>
    <xdr:to>
      <xdr:col>81</xdr:col>
      <xdr:colOff>95250</xdr:colOff>
      <xdr:row>84</xdr:row>
      <xdr:rowOff>167821</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468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38298</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440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48986</xdr:rowOff>
    </xdr:from>
    <xdr:to>
      <xdr:col>77</xdr:col>
      <xdr:colOff>95250</xdr:colOff>
      <xdr:row>84</xdr:row>
      <xdr:rowOff>150586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135363</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5371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117929</xdr:rowOff>
    </xdr:from>
    <xdr:to>
      <xdr:col>73</xdr:col>
      <xdr:colOff>44450</xdr:colOff>
      <xdr:row>85</xdr:row>
      <xdr:rowOff>48079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32856</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606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100693</xdr:rowOff>
    </xdr:from>
    <xdr:to>
      <xdr:col>68</xdr:col>
      <xdr:colOff>203200</xdr:colOff>
      <xdr:row>85</xdr:row>
      <xdr:rowOff>30843</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50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15620</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588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84364</xdr:rowOff>
    </xdr:from>
    <xdr:to>
      <xdr:col>64</xdr:col>
      <xdr:colOff>152400</xdr:colOff>
      <xdr:row>86</xdr:row>
      <xdr:rowOff>14514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170741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職員数については、平成</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年度の市町村合併時に策定した定員管理計画の着実な実施によって、削減目標を達成をしている。現在、令和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年度からの第４次定員管理計画において、令和</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月</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日までの</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年間で</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人の削減目標を掲げているが、本市の人口減少が職員の削減スピードを超える速さで進んでいるため、人口当たりの職員数は微増し、また類似団体比においても、若干乖離が生じた。行政職員に求められるサービスの質が量とともに高まる中、職員の採用人数については、行政サービスの効率化や見直しを踏まえた適正な人事管理に努める。</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1" name="定員管理の状況グラフ枠">
          <a:extLst>
            <a:ext uri="{FF2B5EF4-FFF2-40B4-BE49-F238E27FC236}">
              <a16:creationId xmlns:a16="http://schemas.microsoft.com/office/drawing/2014/main" id="{00000000-0008-0000-0300-000037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90276</xdr:rowOff>
    </xdr:from>
    <xdr:to>
      <xdr:col>81</xdr:col>
      <xdr:colOff>44450</xdr:colOff>
      <xdr:row>68</xdr:row>
      <xdr:rowOff>13123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flipV="1">
          <a:off x="17018000" y="10205826"/>
          <a:ext cx="0" cy="14658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156650</xdr:rowOff>
    </xdr:from>
    <xdr:ext cx="762000" cy="259045"/>
    <xdr:sp macro="" textlink="">
      <xdr:nvSpPr>
        <xdr:cNvPr id="313" name="定員管理の状況最小値テキスト">
          <a:extLst>
            <a:ext uri="{FF2B5EF4-FFF2-40B4-BE49-F238E27FC236}">
              <a16:creationId xmlns:a16="http://schemas.microsoft.com/office/drawing/2014/main" id="{00000000-0008-0000-0300-000039010000}"/>
            </a:ext>
          </a:extLst>
        </xdr:cNvPr>
        <xdr:cNvSpPr txBox="1"/>
      </xdr:nvSpPr>
      <xdr:spPr>
        <a:xfrm>
          <a:off x="17106900" y="11643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13123</xdr:rowOff>
    </xdr:from>
    <xdr:to>
      <xdr:col>81</xdr:col>
      <xdr:colOff>133350</xdr:colOff>
      <xdr:row>68</xdr:row>
      <xdr:rowOff>13123</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929100" y="11671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5203</xdr:rowOff>
    </xdr:from>
    <xdr:ext cx="762000" cy="259045"/>
    <xdr:sp macro="" textlink="">
      <xdr:nvSpPr>
        <xdr:cNvPr id="315" name="定員管理の状況最大値テキスト">
          <a:extLst>
            <a:ext uri="{FF2B5EF4-FFF2-40B4-BE49-F238E27FC236}">
              <a16:creationId xmlns:a16="http://schemas.microsoft.com/office/drawing/2014/main" id="{00000000-0008-0000-0300-00003B010000}"/>
            </a:ext>
          </a:extLst>
        </xdr:cNvPr>
        <xdr:cNvSpPr txBox="1"/>
      </xdr:nvSpPr>
      <xdr:spPr>
        <a:xfrm>
          <a:off x="17106900" y="9949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90276</xdr:rowOff>
    </xdr:from>
    <xdr:to>
      <xdr:col>81</xdr:col>
      <xdr:colOff>133350</xdr:colOff>
      <xdr:row>59</xdr:row>
      <xdr:rowOff>90276</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0205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123529</xdr:rowOff>
    </xdr:from>
    <xdr:to>
      <xdr:col>81</xdr:col>
      <xdr:colOff>44450</xdr:colOff>
      <xdr:row>60</xdr:row>
      <xdr:rowOff>140018</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179800" y="10410529"/>
          <a:ext cx="838200" cy="16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41800</xdr:rowOff>
    </xdr:from>
    <xdr:ext cx="762000" cy="259045"/>
    <xdr:sp macro="" textlink="">
      <xdr:nvSpPr>
        <xdr:cNvPr id="318" name="定員管理の状況平均値テキスト">
          <a:extLst>
            <a:ext uri="{FF2B5EF4-FFF2-40B4-BE49-F238E27FC236}">
              <a16:creationId xmlns:a16="http://schemas.microsoft.com/office/drawing/2014/main" id="{00000000-0008-0000-0300-00003E010000}"/>
            </a:ext>
          </a:extLst>
        </xdr:cNvPr>
        <xdr:cNvSpPr txBox="1"/>
      </xdr:nvSpPr>
      <xdr:spPr>
        <a:xfrm>
          <a:off x="17106900" y="101573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25273</xdr:rowOff>
    </xdr:from>
    <xdr:to>
      <xdr:col>81</xdr:col>
      <xdr:colOff>95250</xdr:colOff>
      <xdr:row>60</xdr:row>
      <xdr:rowOff>126873</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6967200" y="10312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117898</xdr:rowOff>
    </xdr:from>
    <xdr:to>
      <xdr:col>77</xdr:col>
      <xdr:colOff>44450</xdr:colOff>
      <xdr:row>60</xdr:row>
      <xdr:rowOff>123529</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5290800" y="10404898"/>
          <a:ext cx="889000" cy="5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21654</xdr:rowOff>
    </xdr:from>
    <xdr:to>
      <xdr:col>77</xdr:col>
      <xdr:colOff>95250</xdr:colOff>
      <xdr:row>60</xdr:row>
      <xdr:rowOff>123254</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129000" y="10308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133431</xdr:rowOff>
    </xdr:from>
    <xdr:ext cx="7366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5798800" y="100775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115083</xdr:rowOff>
    </xdr:from>
    <xdr:to>
      <xdr:col>72</xdr:col>
      <xdr:colOff>203200</xdr:colOff>
      <xdr:row>60</xdr:row>
      <xdr:rowOff>117898</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4401800" y="10402083"/>
          <a:ext cx="889000" cy="2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20447</xdr:rowOff>
    </xdr:from>
    <xdr:to>
      <xdr:col>73</xdr:col>
      <xdr:colOff>44450</xdr:colOff>
      <xdr:row>60</xdr:row>
      <xdr:rowOff>122047</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240000" y="1030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132224</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909800" y="10076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105833</xdr:rowOff>
    </xdr:from>
    <xdr:to>
      <xdr:col>68</xdr:col>
      <xdr:colOff>152400</xdr:colOff>
      <xdr:row>60</xdr:row>
      <xdr:rowOff>115083</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3512800" y="10392833"/>
          <a:ext cx="889000" cy="9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16023</xdr:rowOff>
    </xdr:from>
    <xdr:to>
      <xdr:col>68</xdr:col>
      <xdr:colOff>203200</xdr:colOff>
      <xdr:row>60</xdr:row>
      <xdr:rowOff>117623</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4351000" y="10303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127800</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020800" y="10071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39349</xdr:rowOff>
    </xdr:from>
    <xdr:to>
      <xdr:col>64</xdr:col>
      <xdr:colOff>152400</xdr:colOff>
      <xdr:row>60</xdr:row>
      <xdr:rowOff>140949</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462000" y="1032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151126</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131800" y="10095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89218</xdr:rowOff>
    </xdr:from>
    <xdr:to>
      <xdr:col>81</xdr:col>
      <xdr:colOff>95250</xdr:colOff>
      <xdr:row>61</xdr:row>
      <xdr:rowOff>19368</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6967200" y="10376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61295</xdr:rowOff>
    </xdr:from>
    <xdr:ext cx="762000" cy="259045"/>
    <xdr:sp macro="" textlink="">
      <xdr:nvSpPr>
        <xdr:cNvPr id="337" name="定員管理の状況該当値テキスト">
          <a:extLst>
            <a:ext uri="{FF2B5EF4-FFF2-40B4-BE49-F238E27FC236}">
              <a16:creationId xmlns:a16="http://schemas.microsoft.com/office/drawing/2014/main" id="{00000000-0008-0000-0300-000051010000}"/>
            </a:ext>
          </a:extLst>
        </xdr:cNvPr>
        <xdr:cNvSpPr txBox="1"/>
      </xdr:nvSpPr>
      <xdr:spPr>
        <a:xfrm>
          <a:off x="17106900" y="10348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72729</xdr:rowOff>
    </xdr:from>
    <xdr:to>
      <xdr:col>77</xdr:col>
      <xdr:colOff>95250</xdr:colOff>
      <xdr:row>61</xdr:row>
      <xdr:rowOff>2879</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129000" y="1035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159106</xdr:rowOff>
    </xdr:from>
    <xdr:ext cx="7366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798800" y="104461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67098</xdr:rowOff>
    </xdr:from>
    <xdr:to>
      <xdr:col>73</xdr:col>
      <xdr:colOff>44450</xdr:colOff>
      <xdr:row>60</xdr:row>
      <xdr:rowOff>168698</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5240000" y="10354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153475</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909800" y="10440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64283</xdr:rowOff>
    </xdr:from>
    <xdr:to>
      <xdr:col>68</xdr:col>
      <xdr:colOff>203200</xdr:colOff>
      <xdr:row>60</xdr:row>
      <xdr:rowOff>165883</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4351000" y="10351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150660</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020800" y="10437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55033</xdr:rowOff>
    </xdr:from>
    <xdr:to>
      <xdr:col>64</xdr:col>
      <xdr:colOff>152400</xdr:colOff>
      <xdr:row>60</xdr:row>
      <xdr:rowOff>156633</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3462000" y="1034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141410</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3131800" y="10428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は近年逓減しており、実質公債費比率は良化している。しかし、依然として類似団体平均を大きく上回っており、引き続き新規普通建設事業、公営企業の事業計画の見直し・精査・事業繰り延べのほか、地方債の繰上償還の検討等により、実質公債費の抑制を引き続き図っていく。</a:t>
          </a:r>
        </a:p>
      </xdr:txBody>
    </xdr:sp>
    <xdr:clientData/>
  </xdr:twoCellAnchor>
  <xdr:oneCellAnchor>
    <xdr:from>
      <xdr:col>61</xdr:col>
      <xdr:colOff>6350</xdr:colOff>
      <xdr:row>32</xdr:row>
      <xdr:rowOff>101600</xdr:rowOff>
    </xdr:from>
    <xdr:ext cx="298543" cy="22570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156936</xdr:rowOff>
    </xdr:from>
    <xdr:to>
      <xdr:col>81</xdr:col>
      <xdr:colOff>44450</xdr:colOff>
      <xdr:row>44</xdr:row>
      <xdr:rowOff>165100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157686"/>
          <a:ext cx="0" cy="15512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71863</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5901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156936</xdr:rowOff>
    </xdr:from>
    <xdr:to>
      <xdr:col>81</xdr:col>
      <xdr:colOff>133350</xdr:colOff>
      <xdr:row>35</xdr:row>
      <xdr:rowOff>156936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15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36891</xdr:rowOff>
    </xdr:from>
    <xdr:to>
      <xdr:col>81</xdr:col>
      <xdr:colOff>44450</xdr:colOff>
      <xdr:row>42</xdr:row>
      <xdr:rowOff>163285</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7237791"/>
          <a:ext cx="838200" cy="126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1710</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8597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156633</xdr:rowOff>
    </xdr:from>
    <xdr:to>
      <xdr:col>81</xdr:col>
      <xdr:colOff>95250</xdr:colOff>
      <xdr:row>41</xdr:row>
      <xdr:rowOff>86783</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163285</xdr:rowOff>
    </xdr:from>
    <xdr:to>
      <xdr:col>77</xdr:col>
      <xdr:colOff>44450</xdr:colOff>
      <xdr:row>43</xdr:row>
      <xdr:rowOff>14817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290800" y="7364185"/>
          <a:ext cx="889000" cy="2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156633</xdr:rowOff>
    </xdr:from>
    <xdr:to>
      <xdr:col>77</xdr:col>
      <xdr:colOff>95250</xdr:colOff>
      <xdr:row>41</xdr:row>
      <xdr:rowOff>86783</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96960</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7835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14817</xdr:rowOff>
    </xdr:from>
    <xdr:to>
      <xdr:col>72</xdr:col>
      <xdr:colOff>203200</xdr:colOff>
      <xdr:row>43</xdr:row>
      <xdr:rowOff>129722</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7387167"/>
          <a:ext cx="889000" cy="114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133652</xdr:rowOff>
    </xdr:from>
    <xdr:to>
      <xdr:col>73</xdr:col>
      <xdr:colOff>44450</xdr:colOff>
      <xdr:row>41</xdr:row>
      <xdr:rowOff>63802</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73979</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760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129722</xdr:rowOff>
    </xdr:from>
    <xdr:to>
      <xdr:col>68</xdr:col>
      <xdr:colOff>152400</xdr:colOff>
      <xdr:row>44</xdr:row>
      <xdr:rowOff>61685</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7502072"/>
          <a:ext cx="889000" cy="103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156633</xdr:rowOff>
    </xdr:from>
    <xdr:to>
      <xdr:col>68</xdr:col>
      <xdr:colOff>203200</xdr:colOff>
      <xdr:row>41</xdr:row>
      <xdr:rowOff>86783</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96960</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42635</xdr:rowOff>
    </xdr:from>
    <xdr:to>
      <xdr:col>64</xdr:col>
      <xdr:colOff>152400</xdr:colOff>
      <xdr:row>41</xdr:row>
      <xdr:rowOff>144235</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154412</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157541</xdr:rowOff>
    </xdr:from>
    <xdr:to>
      <xdr:col>81</xdr:col>
      <xdr:colOff>95250</xdr:colOff>
      <xdr:row>42</xdr:row>
      <xdr:rowOff>87691</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718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129618</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7159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112485</xdr:rowOff>
    </xdr:from>
    <xdr:to>
      <xdr:col>77</xdr:col>
      <xdr:colOff>95250</xdr:colOff>
      <xdr:row>43</xdr:row>
      <xdr:rowOff>42635</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27412</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7399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135467</xdr:rowOff>
    </xdr:from>
    <xdr:to>
      <xdr:col>73</xdr:col>
      <xdr:colOff>44450</xdr:colOff>
      <xdr:row>43</xdr:row>
      <xdr:rowOff>65617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50394</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78922</xdr:rowOff>
    </xdr:from>
    <xdr:to>
      <xdr:col>68</xdr:col>
      <xdr:colOff>203200</xdr:colOff>
      <xdr:row>44</xdr:row>
      <xdr:rowOff>9072</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165299</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44</xdr:row>
      <xdr:rowOff>10885</xdr:rowOff>
    </xdr:from>
    <xdr:to>
      <xdr:col>64</xdr:col>
      <xdr:colOff>152400</xdr:colOff>
      <xdr:row>44</xdr:row>
      <xdr:rowOff>112485</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44</xdr:row>
      <xdr:rowOff>97262</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年度以降は大規模な建設事業の実施に伴い発行額が償還額を上回る状況が続いていたものの、平成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年度以降、算入公債費等の増により良化傾向にある。　しかし、類似団体平均と比較すると依然高い水準にあるため、今後も新規事業は必要最小限にとどめる等、健全な財政運営に努める。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85443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4866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57520</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382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85443</xdr:rowOff>
    </xdr:from>
    <xdr:to>
      <xdr:col>81</xdr:col>
      <xdr:colOff>133350</xdr:colOff>
      <xdr:row>22</xdr:row>
      <xdr:rowOff>85443</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3857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92781</xdr:rowOff>
    </xdr:from>
    <xdr:to>
      <xdr:col>81</xdr:col>
      <xdr:colOff>44450</xdr:colOff>
      <xdr:row>18</xdr:row>
      <xdr:rowOff>3104</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6179800" y="3007431"/>
          <a:ext cx="838200" cy="81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105004</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3338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88477</xdr:rowOff>
    </xdr:from>
    <xdr:to>
      <xdr:col>81</xdr:col>
      <xdr:colOff>95250</xdr:colOff>
      <xdr:row>15</xdr:row>
      <xdr:rowOff>18627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488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18</xdr:row>
      <xdr:rowOff>3104</xdr:rowOff>
    </xdr:from>
    <xdr:to>
      <xdr:col>77</xdr:col>
      <xdr:colOff>44450</xdr:colOff>
      <xdr:row>19</xdr:row>
      <xdr:rowOff>24695</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5290800" y="3089204"/>
          <a:ext cx="889000" cy="193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93839</xdr:rowOff>
    </xdr:from>
    <xdr:to>
      <xdr:col>77</xdr:col>
      <xdr:colOff>95250</xdr:colOff>
      <xdr:row>15</xdr:row>
      <xdr:rowOff>23989</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494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34166</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2630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19</xdr:row>
      <xdr:rowOff>24695</xdr:rowOff>
    </xdr:from>
    <xdr:to>
      <xdr:col>72</xdr:col>
      <xdr:colOff>203200</xdr:colOff>
      <xdr:row>20</xdr:row>
      <xdr:rowOff>4727</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4401800" y="3282245"/>
          <a:ext cx="889000" cy="151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132715</xdr:rowOff>
    </xdr:from>
    <xdr:to>
      <xdr:col>73</xdr:col>
      <xdr:colOff>44450</xdr:colOff>
      <xdr:row>15</xdr:row>
      <xdr:rowOff>62865</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533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73042</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301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20</xdr:row>
      <xdr:rowOff>4727</xdr:rowOff>
    </xdr:from>
    <xdr:to>
      <xdr:col>68</xdr:col>
      <xdr:colOff>152400</xdr:colOff>
      <xdr:row>21</xdr:row>
      <xdr:rowOff>128200</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3512800" y="3433727"/>
          <a:ext cx="889000" cy="294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56444</xdr:rowOff>
    </xdr:from>
    <xdr:to>
      <xdr:col>68</xdr:col>
      <xdr:colOff>203200</xdr:colOff>
      <xdr:row>15</xdr:row>
      <xdr:rowOff>158044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351000" y="2628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168221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397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12347</xdr:rowOff>
    </xdr:from>
    <xdr:to>
      <xdr:col>64</xdr:col>
      <xdr:colOff>152400</xdr:colOff>
      <xdr:row>16</xdr:row>
      <xdr:rowOff>113947</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462000" y="2755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124124</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524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41981</xdr:rowOff>
    </xdr:from>
    <xdr:to>
      <xdr:col>81</xdr:col>
      <xdr:colOff>95250</xdr:colOff>
      <xdr:row>17</xdr:row>
      <xdr:rowOff>143581</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967200" y="2956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14058</xdr:rowOff>
    </xdr:from>
    <xdr:ext cx="762000" cy="259045"/>
    <xdr:sp macro="" textlink="">
      <xdr:nvSpPr>
        <xdr:cNvPr id="463" name="将来負担の状況該当値テキスト">
          <a:extLst>
            <a:ext uri="{FF2B5EF4-FFF2-40B4-BE49-F238E27FC236}">
              <a16:creationId xmlns:a16="http://schemas.microsoft.com/office/drawing/2014/main" id="{00000000-0008-0000-0300-0000CF010000}"/>
            </a:ext>
          </a:extLst>
        </xdr:cNvPr>
        <xdr:cNvSpPr txBox="1"/>
      </xdr:nvSpPr>
      <xdr:spPr>
        <a:xfrm>
          <a:off x="17106900" y="2928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123754</xdr:rowOff>
    </xdr:from>
    <xdr:to>
      <xdr:col>77</xdr:col>
      <xdr:colOff>95250</xdr:colOff>
      <xdr:row>18</xdr:row>
      <xdr:rowOff>53904</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129000" y="303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18</xdr:row>
      <xdr:rowOff>38681</xdr:rowOff>
    </xdr:from>
    <xdr:ext cx="7366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798800" y="3124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145344</xdr:rowOff>
    </xdr:from>
    <xdr:to>
      <xdr:col>73</xdr:col>
      <xdr:colOff>44450</xdr:colOff>
      <xdr:row>19</xdr:row>
      <xdr:rowOff>75495</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5240000" y="323144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19</xdr:row>
      <xdr:rowOff>60272</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909800" y="3317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19</xdr:row>
      <xdr:rowOff>125377</xdr:rowOff>
    </xdr:from>
    <xdr:to>
      <xdr:col>68</xdr:col>
      <xdr:colOff>203200</xdr:colOff>
      <xdr:row>20</xdr:row>
      <xdr:rowOff>55527</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4351000" y="3382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20</xdr:row>
      <xdr:rowOff>40304</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020800" y="3469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21</xdr:row>
      <xdr:rowOff>77400</xdr:rowOff>
    </xdr:from>
    <xdr:to>
      <xdr:col>64</xdr:col>
      <xdr:colOff>152400</xdr:colOff>
      <xdr:row>22</xdr:row>
      <xdr:rowOff>7550</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3462000" y="367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21</xdr:row>
      <xdr:rowOff>163777</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3131800" y="376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島根県江津市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21,202
20,841
268.24
18,764,585
17,984,480
630,740
9,015,712
16,640,694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47.5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年度から平成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年度にかけて給与カットを実施し、比率は減少している。平成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年度以降はほぼ横ばいの状態である。令和６年度においては、分子の人件費（経常）充当一般財源が前年比で</a:t>
          </a:r>
          <a:r>
            <a:rPr kumimoji="1" lang="en-US" altLang="ja-JP" sz="1300">
              <a:latin typeface="ＭＳ Ｐゴシック" panose="020B0600070205080204" pitchFamily="50" charset="-128"/>
              <a:ea typeface="ＭＳ Ｐゴシック" panose="020B0600070205080204" pitchFamily="50" charset="-128"/>
            </a:rPr>
            <a:t>120</a:t>
          </a:r>
          <a:r>
            <a:rPr kumimoji="1" lang="ja-JP" altLang="en-US" sz="1300">
              <a:latin typeface="ＭＳ Ｐゴシック" panose="020B0600070205080204" pitchFamily="50" charset="-128"/>
              <a:ea typeface="ＭＳ Ｐゴシック" panose="020B0600070205080204" pitchFamily="50" charset="-128"/>
            </a:rPr>
            <a:t>百万円増となったことから比率は</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ポイント悪化した。類似団体平均よりも低い水準で推移はしているが、年功的な要素が強い昇給、昇格制度の在り方や手当の見直しなど適正化を進める必要がある。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10414</xdr:rowOff>
    </xdr:from>
    <xdr:to>
      <xdr:col>24</xdr:col>
      <xdr:colOff>25400</xdr:colOff>
      <xdr:row>41</xdr:row>
      <xdr:rowOff>65278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11164"/>
          <a:ext cx="0" cy="1083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37355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06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65278</xdr:rowOff>
    </xdr:from>
    <xdr:to>
      <xdr:col>24</xdr:col>
      <xdr:colOff>114300</xdr:colOff>
      <xdr:row>41</xdr:row>
      <xdr:rowOff>65278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94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96791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54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10414</xdr:rowOff>
    </xdr:from>
    <xdr:to>
      <xdr:col>24</xdr:col>
      <xdr:colOff>114300</xdr:colOff>
      <xdr:row>35</xdr:row>
      <xdr:rowOff>10414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11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81280</xdr:rowOff>
    </xdr:from>
    <xdr:to>
      <xdr:col>24</xdr:col>
      <xdr:colOff>25400</xdr:colOff>
      <xdr:row>36</xdr:row>
      <xdr:rowOff>113284</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253480"/>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4843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348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32766</xdr:rowOff>
    </xdr:from>
    <xdr:to>
      <xdr:col>24</xdr:col>
      <xdr:colOff>76200</xdr:colOff>
      <xdr:row>37</xdr:row>
      <xdr:rowOff>134366</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30988</xdr:rowOff>
    </xdr:from>
    <xdr:to>
      <xdr:col>19</xdr:col>
      <xdr:colOff>187325</xdr:colOff>
      <xdr:row>36</xdr:row>
      <xdr:rowOff>81280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20318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68851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41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12700</xdr:rowOff>
    </xdr:from>
    <xdr:to>
      <xdr:col>15</xdr:col>
      <xdr:colOff>98425</xdr:colOff>
      <xdr:row>36</xdr:row>
      <xdr:rowOff>30988</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18490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153924</xdr:rowOff>
    </xdr:from>
    <xdr:to>
      <xdr:col>15</xdr:col>
      <xdr:colOff>149225</xdr:colOff>
      <xdr:row>37</xdr:row>
      <xdr:rowOff>84074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68851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12700</xdr:rowOff>
    </xdr:from>
    <xdr:to>
      <xdr:col>11</xdr:col>
      <xdr:colOff>9525</xdr:colOff>
      <xdr:row>36</xdr:row>
      <xdr:rowOff>49276</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18490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36847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19050</xdr:rowOff>
    </xdr:from>
    <xdr:to>
      <xdr:col>6</xdr:col>
      <xdr:colOff>171450</xdr:colOff>
      <xdr:row>37</xdr:row>
      <xdr:rowOff>120650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105427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62484</xdr:rowOff>
    </xdr:from>
    <xdr:to>
      <xdr:col>24</xdr:col>
      <xdr:colOff>76200</xdr:colOff>
      <xdr:row>36</xdr:row>
      <xdr:rowOff>164084</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79011</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079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30480</xdr:rowOff>
    </xdr:from>
    <xdr:to>
      <xdr:col>20</xdr:col>
      <xdr:colOff>38100</xdr:colOff>
      <xdr:row>36</xdr:row>
      <xdr:rowOff>132080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142257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5971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151638</xdr:rowOff>
    </xdr:from>
    <xdr:to>
      <xdr:col>15</xdr:col>
      <xdr:colOff>149225</xdr:colOff>
      <xdr:row>36</xdr:row>
      <xdr:rowOff>81788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91965</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133350</xdr:rowOff>
    </xdr:from>
    <xdr:to>
      <xdr:col>11</xdr:col>
      <xdr:colOff>60325</xdr:colOff>
      <xdr:row>36</xdr:row>
      <xdr:rowOff>63500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73677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169926</xdr:rowOff>
    </xdr:from>
    <xdr:to>
      <xdr:col>6</xdr:col>
      <xdr:colOff>171450</xdr:colOff>
      <xdr:row>36</xdr:row>
      <xdr:rowOff>100076</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110253</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物件費に係る経常収支比率は、前年度比</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ポイント減少し、類似団体平均を下回っており良化している。引き続き、公共施設の管理効率化等により経費削減に努める。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a:extLst>
            <a:ext uri="{FF2B5EF4-FFF2-40B4-BE49-F238E27FC236}">
              <a16:creationId xmlns:a16="http://schemas.microsoft.com/office/drawing/2014/main" id="{00000000-0008-0000-0400-000075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140716</xdr:rowOff>
    </xdr:from>
    <xdr:to>
      <xdr:col>82</xdr:col>
      <xdr:colOff>107950</xdr:colOff>
      <xdr:row>21</xdr:row>
      <xdr:rowOff>33274</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flipV="1">
          <a:off x="16510000" y="2198116"/>
          <a:ext cx="0" cy="1435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5351</xdr:rowOff>
    </xdr:from>
    <xdr:ext cx="762000" cy="259045"/>
    <xdr:sp macro="" textlink="">
      <xdr:nvSpPr>
        <xdr:cNvPr id="119" name="物件費最小値テキスト">
          <a:extLst>
            <a:ext uri="{FF2B5EF4-FFF2-40B4-BE49-F238E27FC236}">
              <a16:creationId xmlns:a16="http://schemas.microsoft.com/office/drawing/2014/main" id="{00000000-0008-0000-0400-000077000000}"/>
            </a:ext>
          </a:extLst>
        </xdr:cNvPr>
        <xdr:cNvSpPr txBox="1"/>
      </xdr:nvSpPr>
      <xdr:spPr>
        <a:xfrm>
          <a:off x="16598900" y="360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33274</xdr:rowOff>
    </xdr:from>
    <xdr:to>
      <xdr:col>82</xdr:col>
      <xdr:colOff>196850</xdr:colOff>
      <xdr:row>21</xdr:row>
      <xdr:rowOff>33274</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3633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55643</xdr:rowOff>
    </xdr:from>
    <xdr:ext cx="762000" cy="259045"/>
    <xdr:sp macro="" textlink="">
      <xdr:nvSpPr>
        <xdr:cNvPr id="121" name="物件費最大値テキスト">
          <a:extLst>
            <a:ext uri="{FF2B5EF4-FFF2-40B4-BE49-F238E27FC236}">
              <a16:creationId xmlns:a16="http://schemas.microsoft.com/office/drawing/2014/main" id="{00000000-0008-0000-0400-000079000000}"/>
            </a:ext>
          </a:extLst>
        </xdr:cNvPr>
        <xdr:cNvSpPr txBox="1"/>
      </xdr:nvSpPr>
      <xdr:spPr>
        <a:xfrm>
          <a:off x="16598900" y="1941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140716</xdr:rowOff>
    </xdr:from>
    <xdr:to>
      <xdr:col>82</xdr:col>
      <xdr:colOff>196850</xdr:colOff>
      <xdr:row>12</xdr:row>
      <xdr:rowOff>140716</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2198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108712</xdr:rowOff>
    </xdr:from>
    <xdr:to>
      <xdr:col>82</xdr:col>
      <xdr:colOff>107950</xdr:colOff>
      <xdr:row>14</xdr:row>
      <xdr:rowOff>154432</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flipV="1">
          <a:off x="15671800" y="2509012"/>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4843</xdr:rowOff>
    </xdr:from>
    <xdr:ext cx="762000" cy="259045"/>
    <xdr:sp macro="" textlink="">
      <xdr:nvSpPr>
        <xdr:cNvPr id="124" name="物件費平均値テキスト">
          <a:extLst>
            <a:ext uri="{FF2B5EF4-FFF2-40B4-BE49-F238E27FC236}">
              <a16:creationId xmlns:a16="http://schemas.microsoft.com/office/drawing/2014/main" id="{00000000-0008-0000-0400-00007C000000}"/>
            </a:ext>
          </a:extLst>
        </xdr:cNvPr>
        <xdr:cNvSpPr txBox="1"/>
      </xdr:nvSpPr>
      <xdr:spPr>
        <a:xfrm>
          <a:off x="16598900" y="25765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32766</xdr:rowOff>
    </xdr:from>
    <xdr:to>
      <xdr:col>82</xdr:col>
      <xdr:colOff>158750</xdr:colOff>
      <xdr:row>15</xdr:row>
      <xdr:rowOff>134366</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6459200" y="260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26416</xdr:rowOff>
    </xdr:from>
    <xdr:to>
      <xdr:col>78</xdr:col>
      <xdr:colOff>69850</xdr:colOff>
      <xdr:row>14</xdr:row>
      <xdr:rowOff>154432</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4782800" y="2426716"/>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23622</xdr:rowOff>
    </xdr:from>
    <xdr:to>
      <xdr:col>78</xdr:col>
      <xdr:colOff>120650</xdr:colOff>
      <xdr:row>15</xdr:row>
      <xdr:rowOff>125222</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5621000" y="259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109999</xdr:rowOff>
    </xdr:from>
    <xdr:ext cx="736600" cy="259045"/>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15290800" y="2681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106426</xdr:rowOff>
    </xdr:from>
    <xdr:to>
      <xdr:col>73</xdr:col>
      <xdr:colOff>180975</xdr:colOff>
      <xdr:row>14</xdr:row>
      <xdr:rowOff>26416</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3893800" y="2335276"/>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167640</xdr:rowOff>
    </xdr:from>
    <xdr:to>
      <xdr:col>74</xdr:col>
      <xdr:colOff>31750</xdr:colOff>
      <xdr:row>15</xdr:row>
      <xdr:rowOff>97790</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4732000" y="256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82567</xdr:rowOff>
    </xdr:from>
    <xdr:ext cx="7620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4401800" y="265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97282</xdr:rowOff>
    </xdr:from>
    <xdr:to>
      <xdr:col>69</xdr:col>
      <xdr:colOff>92075</xdr:colOff>
      <xdr:row>13</xdr:row>
      <xdr:rowOff>106426</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3004800" y="232613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57912</xdr:rowOff>
    </xdr:from>
    <xdr:to>
      <xdr:col>69</xdr:col>
      <xdr:colOff>142875</xdr:colOff>
      <xdr:row>14</xdr:row>
      <xdr:rowOff>159512</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3843000" y="2458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144289</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512800" y="2544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67056</xdr:rowOff>
    </xdr:from>
    <xdr:to>
      <xdr:col>65</xdr:col>
      <xdr:colOff>53975</xdr:colOff>
      <xdr:row>14</xdr:row>
      <xdr:rowOff>168656</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2954000" y="2467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153433</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2623800" y="2553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57912</xdr:rowOff>
    </xdr:from>
    <xdr:to>
      <xdr:col>82</xdr:col>
      <xdr:colOff>158750</xdr:colOff>
      <xdr:row>14</xdr:row>
      <xdr:rowOff>159512</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6459200" y="2458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74439</xdr:rowOff>
    </xdr:from>
    <xdr:ext cx="762000" cy="259045"/>
    <xdr:sp macro="" textlink="">
      <xdr:nvSpPr>
        <xdr:cNvPr id="143" name="物件費該当値テキスト">
          <a:extLst>
            <a:ext uri="{FF2B5EF4-FFF2-40B4-BE49-F238E27FC236}">
              <a16:creationId xmlns:a16="http://schemas.microsoft.com/office/drawing/2014/main" id="{00000000-0008-0000-0400-00008F000000}"/>
            </a:ext>
          </a:extLst>
        </xdr:cNvPr>
        <xdr:cNvSpPr txBox="1"/>
      </xdr:nvSpPr>
      <xdr:spPr>
        <a:xfrm>
          <a:off x="16598900" y="230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103632</xdr:rowOff>
    </xdr:from>
    <xdr:to>
      <xdr:col>78</xdr:col>
      <xdr:colOff>120650</xdr:colOff>
      <xdr:row>15</xdr:row>
      <xdr:rowOff>33782</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5621000" y="2503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43959</xdr:rowOff>
    </xdr:from>
    <xdr:ext cx="7366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5290800" y="22728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147066</xdr:rowOff>
    </xdr:from>
    <xdr:to>
      <xdr:col>74</xdr:col>
      <xdr:colOff>31750</xdr:colOff>
      <xdr:row>14</xdr:row>
      <xdr:rowOff>77216</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32000" y="2375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87393</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401800" y="2144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55626</xdr:rowOff>
    </xdr:from>
    <xdr:to>
      <xdr:col>69</xdr:col>
      <xdr:colOff>142875</xdr:colOff>
      <xdr:row>13</xdr:row>
      <xdr:rowOff>157226</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3843000" y="2284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167403</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512800" y="2053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46482</xdr:rowOff>
    </xdr:from>
    <xdr:to>
      <xdr:col>65</xdr:col>
      <xdr:colOff>53975</xdr:colOff>
      <xdr:row>13</xdr:row>
      <xdr:rowOff>148082</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2954000" y="2275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158259</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623800" y="2044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扶助費に係る経常収支比率は、前年度比</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ポイント増となり、近年はほぼ横ばいで推移しているが、依然として類似団体平均を上回っている。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月から子ども医療費助成対象を拡大したこと等により、今後は増が見込まれる。引き続き単独の助成事業等について検証、見直しを行っていく必要がある。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37193</xdr:rowOff>
    </xdr:from>
    <xdr:to>
      <xdr:col>24</xdr:col>
      <xdr:colOff>25400</xdr:colOff>
      <xdr:row>62</xdr:row>
      <xdr:rowOff>18143</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124043"/>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123570</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86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37193</xdr:rowOff>
    </xdr:from>
    <xdr:to>
      <xdr:col>24</xdr:col>
      <xdr:colOff>114300</xdr:colOff>
      <xdr:row>53</xdr:row>
      <xdr:rowOff>37193</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124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124278</xdr:rowOff>
    </xdr:from>
    <xdr:to>
      <xdr:col>24</xdr:col>
      <xdr:colOff>25400</xdr:colOff>
      <xdr:row>57</xdr:row>
      <xdr:rowOff>135165</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896928"/>
          <a:ext cx="8382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46462</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6476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29935</xdr:rowOff>
    </xdr:from>
    <xdr:to>
      <xdr:col>24</xdr:col>
      <xdr:colOff>76200</xdr:colOff>
      <xdr:row>57</xdr:row>
      <xdr:rowOff>131535</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102507</xdr:rowOff>
    </xdr:from>
    <xdr:to>
      <xdr:col>19</xdr:col>
      <xdr:colOff>187325</xdr:colOff>
      <xdr:row>57</xdr:row>
      <xdr:rowOff>124278</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875157"/>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29935</xdr:rowOff>
    </xdr:from>
    <xdr:to>
      <xdr:col>20</xdr:col>
      <xdr:colOff>38100</xdr:colOff>
      <xdr:row>57</xdr:row>
      <xdr:rowOff>131535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141712</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571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102507</xdr:rowOff>
    </xdr:from>
    <xdr:to>
      <xdr:col>15</xdr:col>
      <xdr:colOff>98425</xdr:colOff>
      <xdr:row>57</xdr:row>
      <xdr:rowOff>102507</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8751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125185</xdr:rowOff>
    </xdr:from>
    <xdr:to>
      <xdr:col>15</xdr:col>
      <xdr:colOff>149225</xdr:colOff>
      <xdr:row>57</xdr:row>
      <xdr:rowOff>55335</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65512</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102507</xdr:rowOff>
    </xdr:from>
    <xdr:to>
      <xdr:col>11</xdr:col>
      <xdr:colOff>9525</xdr:colOff>
      <xdr:row>57</xdr:row>
      <xdr:rowOff>146050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875157"/>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81643</xdr:rowOff>
    </xdr:from>
    <xdr:to>
      <xdr:col>11</xdr:col>
      <xdr:colOff>60325</xdr:colOff>
      <xdr:row>57</xdr:row>
      <xdr:rowOff>11793</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21970</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157843</xdr:rowOff>
    </xdr:from>
    <xdr:to>
      <xdr:col>6</xdr:col>
      <xdr:colOff>171450</xdr:colOff>
      <xdr:row>57</xdr:row>
      <xdr:rowOff>87993</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98170</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84365</xdr:rowOff>
    </xdr:from>
    <xdr:to>
      <xdr:col>24</xdr:col>
      <xdr:colOff>76200</xdr:colOff>
      <xdr:row>58</xdr:row>
      <xdr:rowOff>14515</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85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56442</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82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73478</xdr:rowOff>
    </xdr:from>
    <xdr:to>
      <xdr:col>20</xdr:col>
      <xdr:colOff>38100</xdr:colOff>
      <xdr:row>58</xdr:row>
      <xdr:rowOff>3628</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84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159855</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932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51707</xdr:rowOff>
    </xdr:from>
    <xdr:to>
      <xdr:col>15</xdr:col>
      <xdr:colOff>149225</xdr:colOff>
      <xdr:row>57</xdr:row>
      <xdr:rowOff>153307</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138084</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910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51707</xdr:rowOff>
    </xdr:from>
    <xdr:to>
      <xdr:col>11</xdr:col>
      <xdr:colOff>60325</xdr:colOff>
      <xdr:row>57</xdr:row>
      <xdr:rowOff>153307</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138084</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910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95250</xdr:rowOff>
    </xdr:from>
    <xdr:to>
      <xdr:col>6</xdr:col>
      <xdr:colOff>171450</xdr:colOff>
      <xdr:row>58</xdr:row>
      <xdr:rowOff>25400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10177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に係る経常収支比率が類似団体を下回っているのは、繰出金が近年減少傾向にあるのが主な要因である。今後も引き続き、各事業会計の適正化を図ることなどにより、普通会計の負担額を減らしていくよう努める。</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69850</xdr:rowOff>
    </xdr:from>
    <xdr:to>
      <xdr:col>82</xdr:col>
      <xdr:colOff>107950</xdr:colOff>
      <xdr:row>61</xdr:row>
      <xdr:rowOff>69850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6510000" y="91567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41927</xdr:rowOff>
    </xdr:from>
    <xdr:ext cx="762000" cy="259045"/>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6598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69850</xdr:rowOff>
    </xdr:from>
    <xdr:to>
      <xdr:col>82</xdr:col>
      <xdr:colOff>196850</xdr:colOff>
      <xdr:row>61</xdr:row>
      <xdr:rowOff>69850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156227</xdr:rowOff>
    </xdr:from>
    <xdr:ext cx="762000" cy="25904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6598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69850</xdr:rowOff>
    </xdr:from>
    <xdr:to>
      <xdr:col>82</xdr:col>
      <xdr:colOff>196850</xdr:colOff>
      <xdr:row>53</xdr:row>
      <xdr:rowOff>69850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158750</xdr:rowOff>
    </xdr:from>
    <xdr:to>
      <xdr:col>82</xdr:col>
      <xdr:colOff>107950</xdr:colOff>
      <xdr:row>58</xdr:row>
      <xdr:rowOff>50800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5671800" y="9931400"/>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143527</xdr:rowOff>
    </xdr:from>
    <xdr:ext cx="762000" cy="25904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6598900" y="9916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0</xdr:rowOff>
    </xdr:from>
    <xdr:to>
      <xdr:col>82</xdr:col>
      <xdr:colOff>158750</xdr:colOff>
      <xdr:row>58</xdr:row>
      <xdr:rowOff>101600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64592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50800</xdr:rowOff>
    </xdr:from>
    <xdr:to>
      <xdr:col>78</xdr:col>
      <xdr:colOff>69850</xdr:colOff>
      <xdr:row>60</xdr:row>
      <xdr:rowOff>165100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4782800" y="9994900"/>
          <a:ext cx="8890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0</xdr:rowOff>
    </xdr:from>
    <xdr:to>
      <xdr:col>78</xdr:col>
      <xdr:colOff>120650</xdr:colOff>
      <xdr:row>58</xdr:row>
      <xdr:rowOff>101600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5621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111777</xdr:rowOff>
    </xdr:from>
    <xdr:ext cx="7366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5290800" y="971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101600</xdr:rowOff>
    </xdr:from>
    <xdr:to>
      <xdr:col>73</xdr:col>
      <xdr:colOff>180975</xdr:colOff>
      <xdr:row>60</xdr:row>
      <xdr:rowOff>165100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893800" y="103886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12700</xdr:rowOff>
    </xdr:from>
    <xdr:to>
      <xdr:col>74</xdr:col>
      <xdr:colOff>31750</xdr:colOff>
      <xdr:row>58</xdr:row>
      <xdr:rowOff>114300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4732000" y="995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124477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4401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101600</xdr:rowOff>
    </xdr:from>
    <xdr:to>
      <xdr:col>69</xdr:col>
      <xdr:colOff>92075</xdr:colOff>
      <xdr:row>60</xdr:row>
      <xdr:rowOff>139700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3004800" y="10388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107950</xdr:rowOff>
    </xdr:from>
    <xdr:to>
      <xdr:col>69</xdr:col>
      <xdr:colOff>142875</xdr:colOff>
      <xdr:row>58</xdr:row>
      <xdr:rowOff>38100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3843000" y="988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48277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512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101600</xdr:rowOff>
    </xdr:from>
    <xdr:to>
      <xdr:col>65</xdr:col>
      <xdr:colOff>53975</xdr:colOff>
      <xdr:row>59</xdr:row>
      <xdr:rowOff>31750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954000" y="1004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41927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623800" y="981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107950</xdr:rowOff>
    </xdr:from>
    <xdr:to>
      <xdr:col>82</xdr:col>
      <xdr:colOff>158750</xdr:colOff>
      <xdr:row>58</xdr:row>
      <xdr:rowOff>38100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6459200" y="988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124477</xdr:rowOff>
    </xdr:from>
    <xdr:ext cx="762000" cy="259045"/>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65989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0</xdr:rowOff>
    </xdr:from>
    <xdr:to>
      <xdr:col>78</xdr:col>
      <xdr:colOff>120650</xdr:colOff>
      <xdr:row>58</xdr:row>
      <xdr:rowOff>101600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5621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86377</xdr:rowOff>
    </xdr:from>
    <xdr:ext cx="7366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290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114300</xdr:rowOff>
    </xdr:from>
    <xdr:to>
      <xdr:col>74</xdr:col>
      <xdr:colOff>31750</xdr:colOff>
      <xdr:row>61</xdr:row>
      <xdr:rowOff>44450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32000" y="1040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29227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401800" y="1048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50800</xdr:rowOff>
    </xdr:from>
    <xdr:to>
      <xdr:col>69</xdr:col>
      <xdr:colOff>142875</xdr:colOff>
      <xdr:row>60</xdr:row>
      <xdr:rowOff>152400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843000" y="1033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137177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5128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88900</xdr:rowOff>
    </xdr:from>
    <xdr:to>
      <xdr:col>65</xdr:col>
      <xdr:colOff>53975</xdr:colOff>
      <xdr:row>61</xdr:row>
      <xdr:rowOff>19050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954000" y="1037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3827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6238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広域消防組合への負担金や給食センターへの補助金の増加等により、補助費等に係る経常収支比率は類似団体平均を上回っている。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今後も施設の老朽化による補修工事が増えていくことが見込まれ、収支の見直しをしながら計画的に実施していく必要がある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a:extLst>
            <a:ext uri="{FF2B5EF4-FFF2-40B4-BE49-F238E27FC236}">
              <a16:creationId xmlns:a16="http://schemas.microsoft.com/office/drawing/2014/main" id="{00000000-0008-0000-0400-00002B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161290</xdr:rowOff>
    </xdr:from>
    <xdr:to>
      <xdr:col>82</xdr:col>
      <xdr:colOff>107950</xdr:colOff>
      <xdr:row>41</xdr:row>
      <xdr:rowOff>42418</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flipV="1">
          <a:off x="16510000" y="5819140"/>
          <a:ext cx="0" cy="1252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14495</xdr:rowOff>
    </xdr:from>
    <xdr:ext cx="762000" cy="259045"/>
    <xdr:sp macro="" textlink="">
      <xdr:nvSpPr>
        <xdr:cNvPr id="301" name="補助費等最小値テキスト">
          <a:extLst>
            <a:ext uri="{FF2B5EF4-FFF2-40B4-BE49-F238E27FC236}">
              <a16:creationId xmlns:a16="http://schemas.microsoft.com/office/drawing/2014/main" id="{00000000-0008-0000-0400-00002D010000}"/>
            </a:ext>
          </a:extLst>
        </xdr:cNvPr>
        <xdr:cNvSpPr txBox="1"/>
      </xdr:nvSpPr>
      <xdr:spPr>
        <a:xfrm>
          <a:off x="16598900" y="704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42418</xdr:rowOff>
    </xdr:from>
    <xdr:to>
      <xdr:col>82</xdr:col>
      <xdr:colOff>196850</xdr:colOff>
      <xdr:row>41</xdr:row>
      <xdr:rowOff>42418</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7071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76217</xdr:rowOff>
    </xdr:from>
    <xdr:ext cx="762000" cy="259045"/>
    <xdr:sp macro="" textlink="">
      <xdr:nvSpPr>
        <xdr:cNvPr id="303" name="補助費等最大値テキスト">
          <a:extLst>
            <a:ext uri="{FF2B5EF4-FFF2-40B4-BE49-F238E27FC236}">
              <a16:creationId xmlns:a16="http://schemas.microsoft.com/office/drawing/2014/main" id="{00000000-0008-0000-0400-00002F010000}"/>
            </a:ext>
          </a:extLst>
        </xdr:cNvPr>
        <xdr:cNvSpPr txBox="1"/>
      </xdr:nvSpPr>
      <xdr:spPr>
        <a:xfrm>
          <a:off x="16598900" y="5562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161290</xdr:rowOff>
    </xdr:from>
    <xdr:to>
      <xdr:col>82</xdr:col>
      <xdr:colOff>196850</xdr:colOff>
      <xdr:row>33</xdr:row>
      <xdr:rowOff>161290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581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60706</xdr:rowOff>
    </xdr:from>
    <xdr:to>
      <xdr:col>82</xdr:col>
      <xdr:colOff>107950</xdr:colOff>
      <xdr:row>37</xdr:row>
      <xdr:rowOff>69850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5671800" y="640435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21861</xdr:rowOff>
    </xdr:from>
    <xdr:ext cx="762000" cy="259045"/>
    <xdr:sp macro="" textlink="">
      <xdr:nvSpPr>
        <xdr:cNvPr id="306" name="補助費等平均値テキスト">
          <a:extLst>
            <a:ext uri="{FF2B5EF4-FFF2-40B4-BE49-F238E27FC236}">
              <a16:creationId xmlns:a16="http://schemas.microsoft.com/office/drawing/2014/main" id="{00000000-0008-0000-0400-000032010000}"/>
            </a:ext>
          </a:extLst>
        </xdr:cNvPr>
        <xdr:cNvSpPr txBox="1"/>
      </xdr:nvSpPr>
      <xdr:spPr>
        <a:xfrm>
          <a:off x="16598900" y="61940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5334</xdr:rowOff>
    </xdr:from>
    <xdr:to>
      <xdr:col>82</xdr:col>
      <xdr:colOff>158750</xdr:colOff>
      <xdr:row>37</xdr:row>
      <xdr:rowOff>106934</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64592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53848</xdr:rowOff>
    </xdr:from>
    <xdr:to>
      <xdr:col>78</xdr:col>
      <xdr:colOff>69850</xdr:colOff>
      <xdr:row>37</xdr:row>
      <xdr:rowOff>60706</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4782800" y="6226048"/>
          <a:ext cx="889000" cy="178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9906</xdr:rowOff>
    </xdr:from>
    <xdr:to>
      <xdr:col>78</xdr:col>
      <xdr:colOff>120650</xdr:colOff>
      <xdr:row>37</xdr:row>
      <xdr:rowOff>111506</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5621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121683</xdr:rowOff>
    </xdr:from>
    <xdr:ext cx="7366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5290800" y="6122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49276</xdr:rowOff>
    </xdr:from>
    <xdr:to>
      <xdr:col>73</xdr:col>
      <xdr:colOff>180975</xdr:colOff>
      <xdr:row>36</xdr:row>
      <xdr:rowOff>53848</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3893800" y="622147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153924</xdr:rowOff>
    </xdr:from>
    <xdr:to>
      <xdr:col>74</xdr:col>
      <xdr:colOff>31750</xdr:colOff>
      <xdr:row>37</xdr:row>
      <xdr:rowOff>84074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4732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68851</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4401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49276</xdr:rowOff>
    </xdr:from>
    <xdr:to>
      <xdr:col>69</xdr:col>
      <xdr:colOff>92075</xdr:colOff>
      <xdr:row>36</xdr:row>
      <xdr:rowOff>72136</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3004800" y="622147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131064</xdr:rowOff>
    </xdr:from>
    <xdr:to>
      <xdr:col>69</xdr:col>
      <xdr:colOff>142875</xdr:colOff>
      <xdr:row>37</xdr:row>
      <xdr:rowOff>61214</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3843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45991</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512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144780</xdr:rowOff>
    </xdr:from>
    <xdr:to>
      <xdr:col>65</xdr:col>
      <xdr:colOff>53975</xdr:colOff>
      <xdr:row>37</xdr:row>
      <xdr:rowOff>74930</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2954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59707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623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19050</xdr:rowOff>
    </xdr:from>
    <xdr:to>
      <xdr:col>82</xdr:col>
      <xdr:colOff>158750</xdr:colOff>
      <xdr:row>37</xdr:row>
      <xdr:rowOff>120650</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64592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162577</xdr:rowOff>
    </xdr:from>
    <xdr:ext cx="762000" cy="259045"/>
    <xdr:sp macro="" textlink="">
      <xdr:nvSpPr>
        <xdr:cNvPr id="325" name="補助費等該当値テキスト">
          <a:extLst>
            <a:ext uri="{FF2B5EF4-FFF2-40B4-BE49-F238E27FC236}">
              <a16:creationId xmlns:a16="http://schemas.microsoft.com/office/drawing/2014/main" id="{00000000-0008-0000-0400-000045010000}"/>
            </a:ext>
          </a:extLst>
        </xdr:cNvPr>
        <xdr:cNvSpPr txBox="1"/>
      </xdr:nvSpPr>
      <xdr:spPr>
        <a:xfrm>
          <a:off x="165989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9906</xdr:rowOff>
    </xdr:from>
    <xdr:to>
      <xdr:col>78</xdr:col>
      <xdr:colOff>120650</xdr:colOff>
      <xdr:row>37</xdr:row>
      <xdr:rowOff>111506</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56210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96283</xdr:rowOff>
    </xdr:from>
    <xdr:ext cx="7366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290800" y="6439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3048</xdr:rowOff>
    </xdr:from>
    <xdr:to>
      <xdr:col>74</xdr:col>
      <xdr:colOff>31750</xdr:colOff>
      <xdr:row>36</xdr:row>
      <xdr:rowOff>104648</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4732000" y="617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114825</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401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169926</xdr:rowOff>
    </xdr:from>
    <xdr:to>
      <xdr:col>69</xdr:col>
      <xdr:colOff>142875</xdr:colOff>
      <xdr:row>36</xdr:row>
      <xdr:rowOff>100076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3843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110253</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512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21336</xdr:rowOff>
    </xdr:from>
    <xdr:to>
      <xdr:col>65</xdr:col>
      <xdr:colOff>53975</xdr:colOff>
      <xdr:row>36</xdr:row>
      <xdr:rowOff>122936</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2954000" y="619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133113</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2623800" y="596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公債費に係る経常収支比率は、前年度比</a:t>
          </a:r>
          <a:r>
            <a:rPr kumimoji="1" lang="en-US" altLang="ja-JP" sz="1300">
              <a:solidFill>
                <a:srgbClr val="FF0000"/>
              </a:solidFill>
              <a:latin typeface="ＭＳ Ｐゴシック" panose="020B0600070205080204" pitchFamily="50" charset="-128"/>
              <a:ea typeface="ＭＳ Ｐゴシック" panose="020B0600070205080204" pitchFamily="50" charset="-128"/>
            </a:rPr>
            <a:t>2.3</a:t>
          </a:r>
          <a:r>
            <a:rPr kumimoji="1" lang="ja-JP" altLang="en-US" sz="1300">
              <a:solidFill>
                <a:srgbClr val="FF0000"/>
              </a:solidFill>
              <a:latin typeface="ＭＳ Ｐゴシック" panose="020B0600070205080204" pitchFamily="50" charset="-128"/>
              <a:ea typeface="ＭＳ Ｐゴシック" panose="020B0600070205080204" pitchFamily="50" charset="-128"/>
            </a:rPr>
            <a:t>ポイント減少した。しかし</a:t>
          </a:r>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年度以降、大型事業の実施や過疎指定を受けたことに伴う過疎債事業の実施、平成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年度の災害復旧に伴う市債の償還も影響し、類似団体平均より高い比率で推移している。引き続き新規発行額が償還額以内となるよう市債残高の抑制に努める。</a:t>
          </a:r>
        </a:p>
      </xdr:txBody>
    </xdr:sp>
    <xdr:clientData/>
  </xdr:twoCellAnchor>
  <xdr:oneCellAnchor>
    <xdr:from>
      <xdr:col>3</xdr:col>
      <xdr:colOff>123825</xdr:colOff>
      <xdr:row>69</xdr:row>
      <xdr:rowOff>107950</xdr:rowOff>
    </xdr:from>
    <xdr:ext cx="298543" cy="225703"/>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154215</xdr:rowOff>
    </xdr:from>
    <xdr:to>
      <xdr:col>24</xdr:col>
      <xdr:colOff>25400</xdr:colOff>
      <xdr:row>82</xdr:row>
      <xdr:rowOff>50800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498615"/>
          <a:ext cx="0" cy="1611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69142</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242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154215</xdr:rowOff>
    </xdr:from>
    <xdr:to>
      <xdr:col>24</xdr:col>
      <xdr:colOff>114300</xdr:colOff>
      <xdr:row>72</xdr:row>
      <xdr:rowOff>154215</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498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80</xdr:row>
      <xdr:rowOff>1814</xdr:rowOff>
    </xdr:from>
    <xdr:to>
      <xdr:col>24</xdr:col>
      <xdr:colOff>25400</xdr:colOff>
      <xdr:row>81</xdr:row>
      <xdr:rowOff>80736</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3987800" y="13717814"/>
          <a:ext cx="838200" cy="250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90006</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31202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73479</xdr:rowOff>
    </xdr:from>
    <xdr:to>
      <xdr:col>24</xdr:col>
      <xdr:colOff>76200</xdr:colOff>
      <xdr:row>78</xdr:row>
      <xdr:rowOff>3629</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3275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81</xdr:row>
      <xdr:rowOff>26307</xdr:rowOff>
    </xdr:from>
    <xdr:to>
      <xdr:col>19</xdr:col>
      <xdr:colOff>187325</xdr:colOff>
      <xdr:row>81</xdr:row>
      <xdr:rowOff>80736</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3098800" y="13913757"/>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117021</xdr:rowOff>
    </xdr:from>
    <xdr:to>
      <xdr:col>20</xdr:col>
      <xdr:colOff>38100</xdr:colOff>
      <xdr:row>78</xdr:row>
      <xdr:rowOff>47171</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31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57348</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3087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80</xdr:row>
      <xdr:rowOff>88900</xdr:rowOff>
    </xdr:from>
    <xdr:to>
      <xdr:col>15</xdr:col>
      <xdr:colOff>98425</xdr:colOff>
      <xdr:row>81</xdr:row>
      <xdr:rowOff>26307</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2209800" y="13804900"/>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106136</xdr:rowOff>
    </xdr:from>
    <xdr:to>
      <xdr:col>15</xdr:col>
      <xdr:colOff>149225</xdr:colOff>
      <xdr:row>78</xdr:row>
      <xdr:rowOff>36286</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307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46463</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3076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80</xdr:row>
      <xdr:rowOff>88900</xdr:rowOff>
    </xdr:from>
    <xdr:to>
      <xdr:col>11</xdr:col>
      <xdr:colOff>9525</xdr:colOff>
      <xdr:row>81</xdr:row>
      <xdr:rowOff>4536</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1320800" y="13804900"/>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29936</xdr:rowOff>
    </xdr:from>
    <xdr:to>
      <xdr:col>11</xdr:col>
      <xdr:colOff>60325</xdr:colOff>
      <xdr:row>77</xdr:row>
      <xdr:rowOff>131536</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2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141713</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3000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149679</xdr:rowOff>
    </xdr:from>
    <xdr:to>
      <xdr:col>6</xdr:col>
      <xdr:colOff>171450</xdr:colOff>
      <xdr:row>78</xdr:row>
      <xdr:rowOff>79829</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351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90006</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3120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122464</xdr:rowOff>
    </xdr:from>
    <xdr:to>
      <xdr:col>24</xdr:col>
      <xdr:colOff>76200</xdr:colOff>
      <xdr:row>80</xdr:row>
      <xdr:rowOff>52614</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3667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79</xdr:row>
      <xdr:rowOff>94541</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3639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81</xdr:row>
      <xdr:rowOff>29936</xdr:rowOff>
    </xdr:from>
    <xdr:to>
      <xdr:col>20</xdr:col>
      <xdr:colOff>38100</xdr:colOff>
      <xdr:row>81</xdr:row>
      <xdr:rowOff>131536</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91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81</xdr:row>
      <xdr:rowOff>116313</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40037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80</xdr:row>
      <xdr:rowOff>146957</xdr:rowOff>
    </xdr:from>
    <xdr:to>
      <xdr:col>15</xdr:col>
      <xdr:colOff>149225</xdr:colOff>
      <xdr:row>81</xdr:row>
      <xdr:rowOff>77107</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86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81</xdr:row>
      <xdr:rowOff>61884</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3949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80</xdr:row>
      <xdr:rowOff>38100</xdr:rowOff>
    </xdr:from>
    <xdr:to>
      <xdr:col>11</xdr:col>
      <xdr:colOff>60325</xdr:colOff>
      <xdr:row>80</xdr:row>
      <xdr:rowOff>139700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75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124477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384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80</xdr:row>
      <xdr:rowOff>125186</xdr:rowOff>
    </xdr:from>
    <xdr:to>
      <xdr:col>6</xdr:col>
      <xdr:colOff>171450</xdr:colOff>
      <xdr:row>81</xdr:row>
      <xdr:rowOff>55336</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84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81</xdr:row>
      <xdr:rowOff>40113</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392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以外の経常収支比率は類似団体平均を下回って推移している。繰出金及び物件費を除く人件費、扶助費、補助費、維持補修費において増となったことから、分子の経常経費充当一般財源は、前年度増となった。一方、分母の経常一般財源収入は、普通交付税増や臨時財政対策債減となったことで比率は増加した。物価高騰による経費増は適切に見込みつつ、事業の精査、業務の効率化をより一層進め、経費の抑制に努めていく。</a:t>
          </a:r>
        </a:p>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3556</xdr:rowOff>
    </xdr:from>
    <xdr:to>
      <xdr:col>82</xdr:col>
      <xdr:colOff>107950</xdr:colOff>
      <xdr:row>81</xdr:row>
      <xdr:rowOff>170435</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690856"/>
          <a:ext cx="0" cy="13670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142512</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402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170435</xdr:rowOff>
    </xdr:from>
    <xdr:to>
      <xdr:col>82</xdr:col>
      <xdr:colOff>196850</xdr:colOff>
      <xdr:row>81</xdr:row>
      <xdr:rowOff>170435</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4057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89933</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434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3556</xdr:rowOff>
    </xdr:from>
    <xdr:to>
      <xdr:col>82</xdr:col>
      <xdr:colOff>196850</xdr:colOff>
      <xdr:row>74</xdr:row>
      <xdr:rowOff>3556</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690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163576</xdr:rowOff>
    </xdr:from>
    <xdr:to>
      <xdr:col>82</xdr:col>
      <xdr:colOff>107950</xdr:colOff>
      <xdr:row>76</xdr:row>
      <xdr:rowOff>163576</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5671800" y="1319377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114571</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3162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142494</xdr:rowOff>
    </xdr:from>
    <xdr:to>
      <xdr:col>82</xdr:col>
      <xdr:colOff>158750</xdr:colOff>
      <xdr:row>78</xdr:row>
      <xdr:rowOff>72644</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34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26415</xdr:rowOff>
    </xdr:from>
    <xdr:to>
      <xdr:col>78</xdr:col>
      <xdr:colOff>69850</xdr:colOff>
      <xdr:row>76</xdr:row>
      <xdr:rowOff>163576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4782800" y="13056615"/>
          <a:ext cx="889000" cy="13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92202</xdr:rowOff>
    </xdr:from>
    <xdr:to>
      <xdr:col>78</xdr:col>
      <xdr:colOff>120650</xdr:colOff>
      <xdr:row>78</xdr:row>
      <xdr:rowOff>22352</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29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7129</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3802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106426</xdr:rowOff>
    </xdr:from>
    <xdr:to>
      <xdr:col>73</xdr:col>
      <xdr:colOff>180975</xdr:colOff>
      <xdr:row>76</xdr:row>
      <xdr:rowOff>26415</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3893800" y="12965176"/>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23622</xdr:rowOff>
    </xdr:from>
    <xdr:to>
      <xdr:col>74</xdr:col>
      <xdr:colOff>31750</xdr:colOff>
      <xdr:row>77</xdr:row>
      <xdr:rowOff>125222</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109999</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331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106426</xdr:rowOff>
    </xdr:from>
    <xdr:to>
      <xdr:col>69</xdr:col>
      <xdr:colOff>92075</xdr:colOff>
      <xdr:row>76</xdr:row>
      <xdr:rowOff>21844</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3004800" y="12965176"/>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39624</xdr:rowOff>
    </xdr:from>
    <xdr:to>
      <xdr:col>69</xdr:col>
      <xdr:colOff>142875</xdr:colOff>
      <xdr:row>76</xdr:row>
      <xdr:rowOff>141224</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069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126001</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315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46482</xdr:rowOff>
    </xdr:from>
    <xdr:to>
      <xdr:col>65</xdr:col>
      <xdr:colOff>53975</xdr:colOff>
      <xdr:row>77</xdr:row>
      <xdr:rowOff>148082</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132859</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112776</xdr:rowOff>
    </xdr:from>
    <xdr:to>
      <xdr:col>82</xdr:col>
      <xdr:colOff>158750</xdr:colOff>
      <xdr:row>77</xdr:row>
      <xdr:rowOff>42926</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142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129303</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2988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112776</xdr:rowOff>
    </xdr:from>
    <xdr:to>
      <xdr:col>78</xdr:col>
      <xdr:colOff>120650</xdr:colOff>
      <xdr:row>77</xdr:row>
      <xdr:rowOff>42926</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142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53103</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2911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147065</xdr:rowOff>
    </xdr:from>
    <xdr:to>
      <xdr:col>74</xdr:col>
      <xdr:colOff>31750</xdr:colOff>
      <xdr:row>76</xdr:row>
      <xdr:rowOff>77215</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0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87393</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2774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55626</xdr:rowOff>
    </xdr:from>
    <xdr:to>
      <xdr:col>69</xdr:col>
      <xdr:colOff>142875</xdr:colOff>
      <xdr:row>75</xdr:row>
      <xdr:rowOff>157226</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2914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167403</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2683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142494</xdr:rowOff>
    </xdr:from>
    <xdr:to>
      <xdr:col>65</xdr:col>
      <xdr:colOff>53975</xdr:colOff>
      <xdr:row>76</xdr:row>
      <xdr:rowOff>72644</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00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82821</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2770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島根県江津市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111211</xdr:rowOff>
    </xdr:from>
    <xdr:to>
      <xdr:col>29</xdr:col>
      <xdr:colOff>127000</xdr:colOff>
      <xdr:row>18</xdr:row>
      <xdr:rowOff>144263</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044786"/>
          <a:ext cx="0" cy="123320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116340</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250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144263</xdr:rowOff>
    </xdr:from>
    <xdr:to>
      <xdr:col>30</xdr:col>
      <xdr:colOff>25400</xdr:colOff>
      <xdr:row>18</xdr:row>
      <xdr:rowOff>144263</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2779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26138</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1788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111211</xdr:rowOff>
    </xdr:from>
    <xdr:to>
      <xdr:col>30</xdr:col>
      <xdr:colOff>25400</xdr:colOff>
      <xdr:row>11</xdr:row>
      <xdr:rowOff>111211</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0447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82553</xdr:rowOff>
    </xdr:from>
    <xdr:to>
      <xdr:col>29</xdr:col>
      <xdr:colOff>127000</xdr:colOff>
      <xdr:row>17</xdr:row>
      <xdr:rowOff>125606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003800" y="3044828"/>
          <a:ext cx="647700" cy="430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87284</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30495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115207</xdr:rowOff>
    </xdr:from>
    <xdr:to>
      <xdr:col>29</xdr:col>
      <xdr:colOff>177800</xdr:colOff>
      <xdr:row>18</xdr:row>
      <xdr:rowOff>45357</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30774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125606</xdr:rowOff>
    </xdr:from>
    <xdr:to>
      <xdr:col>26</xdr:col>
      <xdr:colOff>50800</xdr:colOff>
      <xdr:row>17</xdr:row>
      <xdr:rowOff>140034</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4305300" y="3087881"/>
          <a:ext cx="698500" cy="144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148464</xdr:rowOff>
    </xdr:from>
    <xdr:to>
      <xdr:col>26</xdr:col>
      <xdr:colOff>101600</xdr:colOff>
      <xdr:row>18</xdr:row>
      <xdr:rowOff>78614</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31107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63391</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3197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140034</xdr:rowOff>
    </xdr:from>
    <xdr:to>
      <xdr:col>22</xdr:col>
      <xdr:colOff>114300</xdr:colOff>
      <xdr:row>17</xdr:row>
      <xdr:rowOff>148012</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3606800" y="3102309"/>
          <a:ext cx="698500" cy="79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157037</xdr:rowOff>
    </xdr:from>
    <xdr:to>
      <xdr:col>22</xdr:col>
      <xdr:colOff>165100</xdr:colOff>
      <xdr:row>18</xdr:row>
      <xdr:rowOff>87187</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31193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71964</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3205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148012</xdr:rowOff>
    </xdr:from>
    <xdr:to>
      <xdr:col>18</xdr:col>
      <xdr:colOff>177800</xdr:colOff>
      <xdr:row>17</xdr:row>
      <xdr:rowOff>156078</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2908300" y="3110287"/>
          <a:ext cx="698500" cy="80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161620</xdr:rowOff>
    </xdr:from>
    <xdr:to>
      <xdr:col>19</xdr:col>
      <xdr:colOff>38100</xdr:colOff>
      <xdr:row>18</xdr:row>
      <xdr:rowOff>91770</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1238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76547</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3210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142406</xdr:rowOff>
    </xdr:from>
    <xdr:to>
      <xdr:col>15</xdr:col>
      <xdr:colOff>101600</xdr:colOff>
      <xdr:row>18</xdr:row>
      <xdr:rowOff>72556</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1046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57333</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3191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31753</xdr:rowOff>
    </xdr:from>
    <xdr:to>
      <xdr:col>29</xdr:col>
      <xdr:colOff>177800</xdr:colOff>
      <xdr:row>17</xdr:row>
      <xdr:rowOff>133353</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29940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48280</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2839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74806</xdr:rowOff>
    </xdr:from>
    <xdr:to>
      <xdr:col>26</xdr:col>
      <xdr:colOff>101600</xdr:colOff>
      <xdr:row>18</xdr:row>
      <xdr:rowOff>4956</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30370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15133</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28059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89234</xdr:rowOff>
    </xdr:from>
    <xdr:to>
      <xdr:col>22</xdr:col>
      <xdr:colOff>165100</xdr:colOff>
      <xdr:row>18</xdr:row>
      <xdr:rowOff>19384</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30515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29561</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2820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97212</xdr:rowOff>
    </xdr:from>
    <xdr:to>
      <xdr:col>19</xdr:col>
      <xdr:colOff>38100</xdr:colOff>
      <xdr:row>18</xdr:row>
      <xdr:rowOff>27362</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30594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37539</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2828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105278</xdr:rowOff>
    </xdr:from>
    <xdr:to>
      <xdr:col>15</xdr:col>
      <xdr:colOff>101600</xdr:colOff>
      <xdr:row>18</xdr:row>
      <xdr:rowOff>35428</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30675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45605</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2836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89567</xdr:rowOff>
    </xdr:from>
    <xdr:to>
      <xdr:col>29</xdr:col>
      <xdr:colOff>127000</xdr:colOff>
      <xdr:row>38</xdr:row>
      <xdr:rowOff>36170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14117"/>
          <a:ext cx="0" cy="14896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8247</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75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36170</xdr:rowOff>
    </xdr:from>
    <xdr:to>
      <xdr:col>30</xdr:col>
      <xdr:colOff>25400</xdr:colOff>
      <xdr:row>38</xdr:row>
      <xdr:rowOff>36170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5037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4494</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757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89567</xdr:rowOff>
    </xdr:from>
    <xdr:to>
      <xdr:col>30</xdr:col>
      <xdr:colOff>25400</xdr:colOff>
      <xdr:row>33</xdr:row>
      <xdr:rowOff>89567</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1411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291382</xdr:rowOff>
    </xdr:from>
    <xdr:to>
      <xdr:col>29</xdr:col>
      <xdr:colOff>127000</xdr:colOff>
      <xdr:row>36</xdr:row>
      <xdr:rowOff>55944</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901732"/>
          <a:ext cx="647700" cy="1074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91368</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70446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119291</xdr:rowOff>
    </xdr:from>
    <xdr:to>
      <xdr:col>29</xdr:col>
      <xdr:colOff>177800</xdr:colOff>
      <xdr:row>37</xdr:row>
      <xdr:rowOff>49441</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70725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291382</xdr:rowOff>
    </xdr:from>
    <xdr:to>
      <xdr:col>26</xdr:col>
      <xdr:colOff>50800</xdr:colOff>
      <xdr:row>35</xdr:row>
      <xdr:rowOff>304679</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901732"/>
          <a:ext cx="698500" cy="132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116091</xdr:rowOff>
    </xdr:from>
    <xdr:to>
      <xdr:col>26</xdr:col>
      <xdr:colOff>101600</xdr:colOff>
      <xdr:row>37</xdr:row>
      <xdr:rowOff>46241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70693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31018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71557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219507</xdr:rowOff>
    </xdr:from>
    <xdr:to>
      <xdr:col>22</xdr:col>
      <xdr:colOff>114300</xdr:colOff>
      <xdr:row>35</xdr:row>
      <xdr:rowOff>304679</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829857"/>
          <a:ext cx="698500" cy="851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134512</xdr:rowOff>
    </xdr:from>
    <xdr:to>
      <xdr:col>22</xdr:col>
      <xdr:colOff>165100</xdr:colOff>
      <xdr:row>37</xdr:row>
      <xdr:rowOff>64662</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70877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49439</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7174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219507</xdr:rowOff>
    </xdr:from>
    <xdr:to>
      <xdr:col>18</xdr:col>
      <xdr:colOff>177800</xdr:colOff>
      <xdr:row>35</xdr:row>
      <xdr:rowOff>294087</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829857"/>
          <a:ext cx="698500" cy="745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144856</xdr:rowOff>
    </xdr:from>
    <xdr:to>
      <xdr:col>19</xdr:col>
      <xdr:colOff>38100</xdr:colOff>
      <xdr:row>37</xdr:row>
      <xdr:rowOff>75006</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70981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59783</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184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129940</xdr:rowOff>
    </xdr:from>
    <xdr:to>
      <xdr:col>15</xdr:col>
      <xdr:colOff>101600</xdr:colOff>
      <xdr:row>37</xdr:row>
      <xdr:rowOff>60090</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70831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44867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169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5144</xdr:rowOff>
    </xdr:from>
    <xdr:to>
      <xdr:col>29</xdr:col>
      <xdr:colOff>177800</xdr:colOff>
      <xdr:row>36</xdr:row>
      <xdr:rowOff>106744</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583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193121</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803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240582</xdr:rowOff>
    </xdr:from>
    <xdr:to>
      <xdr:col>26</xdr:col>
      <xdr:colOff>101600</xdr:colOff>
      <xdr:row>35</xdr:row>
      <xdr:rowOff>342182</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8509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9459</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6198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253879</xdr:rowOff>
    </xdr:from>
    <xdr:to>
      <xdr:col>22</xdr:col>
      <xdr:colOff>165100</xdr:colOff>
      <xdr:row>36</xdr:row>
      <xdr:rowOff>12579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8642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22756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633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168707</xdr:rowOff>
    </xdr:from>
    <xdr:to>
      <xdr:col>19</xdr:col>
      <xdr:colOff>38100</xdr:colOff>
      <xdr:row>35</xdr:row>
      <xdr:rowOff>270307</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7790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280484</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547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243287</xdr:rowOff>
    </xdr:from>
    <xdr:to>
      <xdr:col>15</xdr:col>
      <xdr:colOff>101600</xdr:colOff>
      <xdr:row>36</xdr:row>
      <xdr:rowOff>1987</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8536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12164</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622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島根県江津市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21,202
20,841
268.24
18,764,585
17,984,480
630,740
9,015,712
16,640,694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47.5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00000000-0008-0000-06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93694</xdr:rowOff>
    </xdr:from>
    <xdr:to>
      <xdr:col>24</xdr:col>
      <xdr:colOff>62865</xdr:colOff>
      <xdr:row>38</xdr:row>
      <xdr:rowOff>3138</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flipV="1">
          <a:off x="4633595" y="5237194"/>
          <a:ext cx="1270" cy="1281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6965</xdr:rowOff>
    </xdr:from>
    <xdr:ext cx="534377" cy="259045"/>
    <xdr:sp macro="" textlink="">
      <xdr:nvSpPr>
        <xdr:cNvPr id="56" name="人件費最小値テキスト">
          <a:extLst>
            <a:ext uri="{FF2B5EF4-FFF2-40B4-BE49-F238E27FC236}">
              <a16:creationId xmlns:a16="http://schemas.microsoft.com/office/drawing/2014/main" id="{00000000-0008-0000-0600-000038000000}"/>
            </a:ext>
          </a:extLst>
        </xdr:cNvPr>
        <xdr:cNvSpPr txBox="1"/>
      </xdr:nvSpPr>
      <xdr:spPr>
        <a:xfrm>
          <a:off x="4686300" y="6522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3138</xdr:rowOff>
    </xdr:from>
    <xdr:to>
      <xdr:col>24</xdr:col>
      <xdr:colOff>152400</xdr:colOff>
      <xdr:row>38</xdr:row>
      <xdr:rowOff>3138</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6518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40371</xdr:rowOff>
    </xdr:from>
    <xdr:ext cx="599010" cy="259045"/>
    <xdr:sp macro="" textlink="">
      <xdr:nvSpPr>
        <xdr:cNvPr id="58" name="人件費最大値テキスト">
          <a:extLst>
            <a:ext uri="{FF2B5EF4-FFF2-40B4-BE49-F238E27FC236}">
              <a16:creationId xmlns:a16="http://schemas.microsoft.com/office/drawing/2014/main" id="{00000000-0008-0000-0600-00003A000000}"/>
            </a:ext>
          </a:extLst>
        </xdr:cNvPr>
        <xdr:cNvSpPr txBox="1"/>
      </xdr:nvSpPr>
      <xdr:spPr>
        <a:xfrm>
          <a:off x="4686300" y="5012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93694</xdr:rowOff>
    </xdr:from>
    <xdr:to>
      <xdr:col>24</xdr:col>
      <xdr:colOff>152400</xdr:colOff>
      <xdr:row>30</xdr:row>
      <xdr:rowOff>93694</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5237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118513</xdr:rowOff>
    </xdr:from>
    <xdr:to>
      <xdr:col>24</xdr:col>
      <xdr:colOff>63500</xdr:colOff>
      <xdr:row>36</xdr:row>
      <xdr:rowOff>151454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3797300" y="6290713"/>
          <a:ext cx="838200" cy="32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109069</xdr:rowOff>
    </xdr:from>
    <xdr:ext cx="534377" cy="259045"/>
    <xdr:sp macro="" textlink="">
      <xdr:nvSpPr>
        <xdr:cNvPr id="61" name="人件費平均値テキスト">
          <a:extLst>
            <a:ext uri="{FF2B5EF4-FFF2-40B4-BE49-F238E27FC236}">
              <a16:creationId xmlns:a16="http://schemas.microsoft.com/office/drawing/2014/main" id="{00000000-0008-0000-0600-00003D000000}"/>
            </a:ext>
          </a:extLst>
        </xdr:cNvPr>
        <xdr:cNvSpPr txBox="1"/>
      </xdr:nvSpPr>
      <xdr:spPr>
        <a:xfrm>
          <a:off x="4686300" y="62812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130642</xdr:rowOff>
    </xdr:from>
    <xdr:to>
      <xdr:col>24</xdr:col>
      <xdr:colOff>114300</xdr:colOff>
      <xdr:row>37</xdr:row>
      <xdr:rowOff>60792</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4584700" y="630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151454</xdr:rowOff>
    </xdr:from>
    <xdr:to>
      <xdr:col>19</xdr:col>
      <xdr:colOff>177800</xdr:colOff>
      <xdr:row>36</xdr:row>
      <xdr:rowOff>170230</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2908300" y="6323654"/>
          <a:ext cx="889000" cy="18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162342</xdr:rowOff>
    </xdr:from>
    <xdr:to>
      <xdr:col>20</xdr:col>
      <xdr:colOff>38100</xdr:colOff>
      <xdr:row>37</xdr:row>
      <xdr:rowOff>92492</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3746500" y="6334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83619</xdr:rowOff>
    </xdr:from>
    <xdr:ext cx="534377" cy="259045"/>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3530111" y="6427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170230</xdr:rowOff>
    </xdr:from>
    <xdr:to>
      <xdr:col>15</xdr:col>
      <xdr:colOff>50800</xdr:colOff>
      <xdr:row>37</xdr:row>
      <xdr:rowOff>3557</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019300" y="6342430"/>
          <a:ext cx="889000" cy="4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165020</xdr:rowOff>
    </xdr:from>
    <xdr:to>
      <xdr:col>15</xdr:col>
      <xdr:colOff>101600</xdr:colOff>
      <xdr:row>37</xdr:row>
      <xdr:rowOff>95170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2857500" y="633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86297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641111" y="6429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3557</xdr:rowOff>
    </xdr:from>
    <xdr:to>
      <xdr:col>10</xdr:col>
      <xdr:colOff>114300</xdr:colOff>
      <xdr:row>37</xdr:row>
      <xdr:rowOff>13273</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1130300" y="6347207"/>
          <a:ext cx="889000" cy="9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167950</xdr:rowOff>
    </xdr:from>
    <xdr:to>
      <xdr:col>10</xdr:col>
      <xdr:colOff>165100</xdr:colOff>
      <xdr:row>37</xdr:row>
      <xdr:rowOff>98100</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968500" y="634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89227</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1752111" y="6432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151948</xdr:rowOff>
    </xdr:from>
    <xdr:to>
      <xdr:col>6</xdr:col>
      <xdr:colOff>38100</xdr:colOff>
      <xdr:row>37</xdr:row>
      <xdr:rowOff>82098</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079500" y="6324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73225</xdr:rowOff>
    </xdr:from>
    <xdr:ext cx="534377"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863111" y="6416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67713</xdr:rowOff>
    </xdr:from>
    <xdr:to>
      <xdr:col>24</xdr:col>
      <xdr:colOff>114300</xdr:colOff>
      <xdr:row>36</xdr:row>
      <xdr:rowOff>169313</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4584700" y="6239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90590</xdr:rowOff>
    </xdr:from>
    <xdr:ext cx="599010" cy="259045"/>
    <xdr:sp macro="" textlink="">
      <xdr:nvSpPr>
        <xdr:cNvPr id="80" name="人件費該当値テキスト">
          <a:extLst>
            <a:ext uri="{FF2B5EF4-FFF2-40B4-BE49-F238E27FC236}">
              <a16:creationId xmlns:a16="http://schemas.microsoft.com/office/drawing/2014/main" id="{00000000-0008-0000-0600-000050000000}"/>
            </a:ext>
          </a:extLst>
        </xdr:cNvPr>
        <xdr:cNvSpPr txBox="1"/>
      </xdr:nvSpPr>
      <xdr:spPr>
        <a:xfrm>
          <a:off x="4686300" y="6091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100654</xdr:rowOff>
    </xdr:from>
    <xdr:to>
      <xdr:col>20</xdr:col>
      <xdr:colOff>38100</xdr:colOff>
      <xdr:row>37</xdr:row>
      <xdr:rowOff>30804</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3746500" y="6272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47331</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3497795" y="60480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119430</xdr:rowOff>
    </xdr:from>
    <xdr:to>
      <xdr:col>15</xdr:col>
      <xdr:colOff>101600</xdr:colOff>
      <xdr:row>37</xdr:row>
      <xdr:rowOff>49580</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2857500" y="629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66107</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608795" y="6066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124207</xdr:rowOff>
    </xdr:from>
    <xdr:to>
      <xdr:col>10</xdr:col>
      <xdr:colOff>165100</xdr:colOff>
      <xdr:row>37</xdr:row>
      <xdr:rowOff>54357</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968500" y="6296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70884</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1719795" y="6071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133923</xdr:rowOff>
    </xdr:from>
    <xdr:to>
      <xdr:col>6</xdr:col>
      <xdr:colOff>38100</xdr:colOff>
      <xdr:row>37</xdr:row>
      <xdr:rowOff>64073</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079500" y="6306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80600</xdr:rowOff>
    </xdr:from>
    <xdr:ext cx="534377"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863111" y="6081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5594</xdr:rowOff>
    </xdr:from>
    <xdr:to>
      <xdr:col>24</xdr:col>
      <xdr:colOff>62865</xdr:colOff>
      <xdr:row>57</xdr:row>
      <xdr:rowOff>111317</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749544"/>
          <a:ext cx="1270" cy="1134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115144</xdr:rowOff>
    </xdr:from>
    <xdr:ext cx="534377"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9887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111317</xdr:rowOff>
    </xdr:from>
    <xdr:to>
      <xdr:col>24</xdr:col>
      <xdr:colOff>152400</xdr:colOff>
      <xdr:row>57</xdr:row>
      <xdr:rowOff>111317</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9883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123721</xdr:rowOff>
    </xdr:from>
    <xdr:ext cx="599010"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524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5594</xdr:rowOff>
    </xdr:from>
    <xdr:to>
      <xdr:col>24</xdr:col>
      <xdr:colOff>152400</xdr:colOff>
      <xdr:row>51</xdr:row>
      <xdr:rowOff>5594</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749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21303</xdr:rowOff>
    </xdr:from>
    <xdr:to>
      <xdr:col>24</xdr:col>
      <xdr:colOff>63500</xdr:colOff>
      <xdr:row>56</xdr:row>
      <xdr:rowOff>2078</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3797300" y="9451053"/>
          <a:ext cx="838200" cy="152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3625</xdr:rowOff>
    </xdr:from>
    <xdr:ext cx="534377"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6048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25198</xdr:rowOff>
    </xdr:from>
    <xdr:to>
      <xdr:col>24</xdr:col>
      <xdr:colOff>114300</xdr:colOff>
      <xdr:row>56</xdr:row>
      <xdr:rowOff>126798</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626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170895</xdr:rowOff>
    </xdr:from>
    <xdr:to>
      <xdr:col>19</xdr:col>
      <xdr:colOff>177800</xdr:colOff>
      <xdr:row>56</xdr:row>
      <xdr:rowOff>2078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2908300" y="9600645"/>
          <a:ext cx="889000" cy="2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41726</xdr:rowOff>
    </xdr:from>
    <xdr:to>
      <xdr:col>20</xdr:col>
      <xdr:colOff>38100</xdr:colOff>
      <xdr:row>56</xdr:row>
      <xdr:rowOff>143326</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642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134453</xdr:rowOff>
    </xdr:from>
    <xdr:ext cx="534377"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530111" y="9735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167589</xdr:rowOff>
    </xdr:from>
    <xdr:to>
      <xdr:col>15</xdr:col>
      <xdr:colOff>50800</xdr:colOff>
      <xdr:row>55</xdr:row>
      <xdr:rowOff>170895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019300" y="9597339"/>
          <a:ext cx="889000" cy="3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26835</xdr:rowOff>
    </xdr:from>
    <xdr:to>
      <xdr:col>15</xdr:col>
      <xdr:colOff>101600</xdr:colOff>
      <xdr:row>56</xdr:row>
      <xdr:rowOff>128435</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62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119562</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41111" y="9720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167589</xdr:rowOff>
    </xdr:from>
    <xdr:to>
      <xdr:col>10</xdr:col>
      <xdr:colOff>114300</xdr:colOff>
      <xdr:row>56</xdr:row>
      <xdr:rowOff>93536</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1130300" y="9597339"/>
          <a:ext cx="889000" cy="97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43422</xdr:rowOff>
    </xdr:from>
    <xdr:to>
      <xdr:col>10</xdr:col>
      <xdr:colOff>165100</xdr:colOff>
      <xdr:row>56</xdr:row>
      <xdr:rowOff>145022</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644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136149</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52111" y="9737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43884</xdr:rowOff>
    </xdr:from>
    <xdr:to>
      <xdr:col>6</xdr:col>
      <xdr:colOff>38100</xdr:colOff>
      <xdr:row>56</xdr:row>
      <xdr:rowOff>145484</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645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136611</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63111" y="9737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141953</xdr:rowOff>
    </xdr:from>
    <xdr:to>
      <xdr:col>24</xdr:col>
      <xdr:colOff>114300</xdr:colOff>
      <xdr:row>55</xdr:row>
      <xdr:rowOff>72103</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9400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164830</xdr:rowOff>
    </xdr:from>
    <xdr:ext cx="599010"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9251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122728</xdr:rowOff>
    </xdr:from>
    <xdr:to>
      <xdr:col>20</xdr:col>
      <xdr:colOff>38100</xdr:colOff>
      <xdr:row>56</xdr:row>
      <xdr:rowOff>52878</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9552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69405</xdr:rowOff>
    </xdr:from>
    <xdr:ext cx="59901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497795" y="9327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120095</xdr:rowOff>
    </xdr:from>
    <xdr:to>
      <xdr:col>15</xdr:col>
      <xdr:colOff>101600</xdr:colOff>
      <xdr:row>56</xdr:row>
      <xdr:rowOff>50245</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549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66772</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608795" y="9325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116789</xdr:rowOff>
    </xdr:from>
    <xdr:to>
      <xdr:col>10</xdr:col>
      <xdr:colOff>165100</xdr:colOff>
      <xdr:row>56</xdr:row>
      <xdr:rowOff>46939</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9546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63466</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719795" y="9321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42736</xdr:rowOff>
    </xdr:from>
    <xdr:to>
      <xdr:col>6</xdr:col>
      <xdr:colOff>38100</xdr:colOff>
      <xdr:row>56</xdr:row>
      <xdr:rowOff>144336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643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160863</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863111" y="9419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117602</xdr:rowOff>
    </xdr:from>
    <xdr:to>
      <xdr:col>24</xdr:col>
      <xdr:colOff>62865</xdr:colOff>
      <xdr:row>79</xdr:row>
      <xdr:rowOff>41763</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290552"/>
          <a:ext cx="1270" cy="1295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45590</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590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41763</xdr:rowOff>
    </xdr:from>
    <xdr:to>
      <xdr:col>24</xdr:col>
      <xdr:colOff>152400</xdr:colOff>
      <xdr:row>79</xdr:row>
      <xdr:rowOff>41763</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586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64279</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65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117602</xdr:rowOff>
    </xdr:from>
    <xdr:to>
      <xdr:col>24</xdr:col>
      <xdr:colOff>152400</xdr:colOff>
      <xdr:row>71</xdr:row>
      <xdr:rowOff>117602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290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114364</xdr:rowOff>
    </xdr:from>
    <xdr:to>
      <xdr:col>24</xdr:col>
      <xdr:colOff>63500</xdr:colOff>
      <xdr:row>77</xdr:row>
      <xdr:rowOff>131299</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316014"/>
          <a:ext cx="838200" cy="16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161129</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3627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11252</xdr:rowOff>
    </xdr:from>
    <xdr:to>
      <xdr:col>24</xdr:col>
      <xdr:colOff>114300</xdr:colOff>
      <xdr:row>78</xdr:row>
      <xdr:rowOff>112852</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384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131299</xdr:rowOff>
    </xdr:from>
    <xdr:to>
      <xdr:col>19</xdr:col>
      <xdr:colOff>177800</xdr:colOff>
      <xdr:row>78</xdr:row>
      <xdr:rowOff>4559</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332949"/>
          <a:ext cx="889000" cy="44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21216</xdr:rowOff>
    </xdr:from>
    <xdr:to>
      <xdr:col>20</xdr:col>
      <xdr:colOff>38100</xdr:colOff>
      <xdr:row>78</xdr:row>
      <xdr:rowOff>122816</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394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113943</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3487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4559</xdr:rowOff>
    </xdr:from>
    <xdr:to>
      <xdr:col>15</xdr:col>
      <xdr:colOff>50800</xdr:colOff>
      <xdr:row>78</xdr:row>
      <xdr:rowOff>19532</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377659"/>
          <a:ext cx="889000" cy="14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20434</xdr:rowOff>
    </xdr:from>
    <xdr:to>
      <xdr:col>15</xdr:col>
      <xdr:colOff>101600</xdr:colOff>
      <xdr:row>78</xdr:row>
      <xdr:rowOff>122034</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393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113161</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3486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4998</xdr:rowOff>
    </xdr:from>
    <xdr:to>
      <xdr:col>10</xdr:col>
      <xdr:colOff>114300</xdr:colOff>
      <xdr:row>78</xdr:row>
      <xdr:rowOff>19532</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378098"/>
          <a:ext cx="889000" cy="14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21349</xdr:rowOff>
    </xdr:from>
    <xdr:to>
      <xdr:col>10</xdr:col>
      <xdr:colOff>165100</xdr:colOff>
      <xdr:row>78</xdr:row>
      <xdr:rowOff>122949</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394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114076</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3487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10776</xdr:rowOff>
    </xdr:from>
    <xdr:to>
      <xdr:col>6</xdr:col>
      <xdr:colOff>38100</xdr:colOff>
      <xdr:row>78</xdr:row>
      <xdr:rowOff>112376</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383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103503</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3476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63564</xdr:rowOff>
    </xdr:from>
    <xdr:to>
      <xdr:col>24</xdr:col>
      <xdr:colOff>114300</xdr:colOff>
      <xdr:row>77</xdr:row>
      <xdr:rowOff>165164</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26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86441</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16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80499</xdr:rowOff>
    </xdr:from>
    <xdr:to>
      <xdr:col>20</xdr:col>
      <xdr:colOff>38100</xdr:colOff>
      <xdr:row>78</xdr:row>
      <xdr:rowOff>10649</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82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27176</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30111" y="13057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125209</xdr:rowOff>
    </xdr:from>
    <xdr:to>
      <xdr:col>15</xdr:col>
      <xdr:colOff>101600</xdr:colOff>
      <xdr:row>78</xdr:row>
      <xdr:rowOff>55359</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326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71886</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41111" y="13102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140182</xdr:rowOff>
    </xdr:from>
    <xdr:to>
      <xdr:col>10</xdr:col>
      <xdr:colOff>165100</xdr:colOff>
      <xdr:row>78</xdr:row>
      <xdr:rowOff>70332</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341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86859</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52111" y="13117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125648</xdr:rowOff>
    </xdr:from>
    <xdr:to>
      <xdr:col>6</xdr:col>
      <xdr:colOff>38100</xdr:colOff>
      <xdr:row>78</xdr:row>
      <xdr:rowOff>55798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327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72325</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63111" y="13102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a:extLst>
            <a:ext uri="{FF2B5EF4-FFF2-40B4-BE49-F238E27FC236}">
              <a16:creationId xmlns:a16="http://schemas.microsoft.com/office/drawing/2014/main" id="{00000000-0008-0000-06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44628</xdr:rowOff>
    </xdr:from>
    <xdr:to>
      <xdr:col>24</xdr:col>
      <xdr:colOff>62865</xdr:colOff>
      <xdr:row>98</xdr:row>
      <xdr:rowOff>25929</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4633595" y="15646578"/>
          <a:ext cx="1270" cy="11814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29756</xdr:rowOff>
    </xdr:from>
    <xdr:ext cx="534377" cy="259045"/>
    <xdr:sp macro="" textlink="">
      <xdr:nvSpPr>
        <xdr:cNvPr id="228" name="扶助費最小値テキスト">
          <a:extLst>
            <a:ext uri="{FF2B5EF4-FFF2-40B4-BE49-F238E27FC236}">
              <a16:creationId xmlns:a16="http://schemas.microsoft.com/office/drawing/2014/main" id="{00000000-0008-0000-0600-0000E4000000}"/>
            </a:ext>
          </a:extLst>
        </xdr:cNvPr>
        <xdr:cNvSpPr txBox="1"/>
      </xdr:nvSpPr>
      <xdr:spPr>
        <a:xfrm>
          <a:off x="4686300" y="16831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25929</xdr:rowOff>
    </xdr:from>
    <xdr:to>
      <xdr:col>24</xdr:col>
      <xdr:colOff>152400</xdr:colOff>
      <xdr:row>98</xdr:row>
      <xdr:rowOff>25929</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6828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162755</xdr:rowOff>
    </xdr:from>
    <xdr:ext cx="599010" cy="259045"/>
    <xdr:sp macro="" textlink="">
      <xdr:nvSpPr>
        <xdr:cNvPr id="230" name="扶助費最大値テキスト">
          <a:extLst>
            <a:ext uri="{FF2B5EF4-FFF2-40B4-BE49-F238E27FC236}">
              <a16:creationId xmlns:a16="http://schemas.microsoft.com/office/drawing/2014/main" id="{00000000-0008-0000-0600-0000E6000000}"/>
            </a:ext>
          </a:extLst>
        </xdr:cNvPr>
        <xdr:cNvSpPr txBox="1"/>
      </xdr:nvSpPr>
      <xdr:spPr>
        <a:xfrm>
          <a:off x="4686300" y="15421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44628</xdr:rowOff>
    </xdr:from>
    <xdr:to>
      <xdr:col>24</xdr:col>
      <xdr:colOff>152400</xdr:colOff>
      <xdr:row>91</xdr:row>
      <xdr:rowOff>44628</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5646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77326</xdr:rowOff>
    </xdr:from>
    <xdr:to>
      <xdr:col>24</xdr:col>
      <xdr:colOff>63500</xdr:colOff>
      <xdr:row>95</xdr:row>
      <xdr:rowOff>115488</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3797300" y="16365076"/>
          <a:ext cx="838200" cy="38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93361</xdr:rowOff>
    </xdr:from>
    <xdr:ext cx="599010" cy="259045"/>
    <xdr:sp macro="" textlink="">
      <xdr:nvSpPr>
        <xdr:cNvPr id="233" name="扶助費平均値テキスト">
          <a:extLst>
            <a:ext uri="{FF2B5EF4-FFF2-40B4-BE49-F238E27FC236}">
              <a16:creationId xmlns:a16="http://schemas.microsoft.com/office/drawing/2014/main" id="{00000000-0008-0000-0600-0000E9000000}"/>
            </a:ext>
          </a:extLst>
        </xdr:cNvPr>
        <xdr:cNvSpPr txBox="1"/>
      </xdr:nvSpPr>
      <xdr:spPr>
        <a:xfrm>
          <a:off x="4686300" y="163811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114934</xdr:rowOff>
    </xdr:from>
    <xdr:to>
      <xdr:col>24</xdr:col>
      <xdr:colOff>114300</xdr:colOff>
      <xdr:row>96</xdr:row>
      <xdr:rowOff>45084</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4584700" y="1640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77326</xdr:rowOff>
    </xdr:from>
    <xdr:to>
      <xdr:col>19</xdr:col>
      <xdr:colOff>177800</xdr:colOff>
      <xdr:row>96</xdr:row>
      <xdr:rowOff>8817</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908300" y="16365076"/>
          <a:ext cx="889000" cy="102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150394</xdr:rowOff>
    </xdr:from>
    <xdr:to>
      <xdr:col>20</xdr:col>
      <xdr:colOff>38100</xdr:colOff>
      <xdr:row>96</xdr:row>
      <xdr:rowOff>80544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3746500" y="16438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71671</xdr:rowOff>
    </xdr:from>
    <xdr:ext cx="599010"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3497795" y="16530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81349</xdr:rowOff>
    </xdr:from>
    <xdr:to>
      <xdr:col>15</xdr:col>
      <xdr:colOff>50800</xdr:colOff>
      <xdr:row>96</xdr:row>
      <xdr:rowOff>8817</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2019300" y="16369099"/>
          <a:ext cx="889000" cy="98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62480</xdr:rowOff>
    </xdr:from>
    <xdr:to>
      <xdr:col>15</xdr:col>
      <xdr:colOff>101600</xdr:colOff>
      <xdr:row>96</xdr:row>
      <xdr:rowOff>164080</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2857500" y="1652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155207</xdr:rowOff>
    </xdr:from>
    <xdr:ext cx="599010"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2608795" y="16614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81349</xdr:rowOff>
    </xdr:from>
    <xdr:to>
      <xdr:col>10</xdr:col>
      <xdr:colOff>114300</xdr:colOff>
      <xdr:row>96</xdr:row>
      <xdr:rowOff>80015</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1130300" y="16369099"/>
          <a:ext cx="889000" cy="170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161765</xdr:rowOff>
    </xdr:from>
    <xdr:to>
      <xdr:col>10</xdr:col>
      <xdr:colOff>165100</xdr:colOff>
      <xdr:row>96</xdr:row>
      <xdr:rowOff>91915</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968500" y="16449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83042</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1719795" y="16542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113340</xdr:rowOff>
    </xdr:from>
    <xdr:to>
      <xdr:col>6</xdr:col>
      <xdr:colOff>38100</xdr:colOff>
      <xdr:row>97</xdr:row>
      <xdr:rowOff>43490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079500" y="1657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34617</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830795" y="16665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64688</xdr:rowOff>
    </xdr:from>
    <xdr:to>
      <xdr:col>24</xdr:col>
      <xdr:colOff>114300</xdr:colOff>
      <xdr:row>95</xdr:row>
      <xdr:rowOff>166288</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4584700" y="16352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87565</xdr:rowOff>
    </xdr:from>
    <xdr:ext cx="599010" cy="259045"/>
    <xdr:sp macro="" textlink="">
      <xdr:nvSpPr>
        <xdr:cNvPr id="252" name="扶助費該当値テキスト">
          <a:extLst>
            <a:ext uri="{FF2B5EF4-FFF2-40B4-BE49-F238E27FC236}">
              <a16:creationId xmlns:a16="http://schemas.microsoft.com/office/drawing/2014/main" id="{00000000-0008-0000-0600-0000FC000000}"/>
            </a:ext>
          </a:extLst>
        </xdr:cNvPr>
        <xdr:cNvSpPr txBox="1"/>
      </xdr:nvSpPr>
      <xdr:spPr>
        <a:xfrm>
          <a:off x="4686300" y="16203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26526</xdr:rowOff>
    </xdr:from>
    <xdr:to>
      <xdr:col>20</xdr:col>
      <xdr:colOff>38100</xdr:colOff>
      <xdr:row>95</xdr:row>
      <xdr:rowOff>128126</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3746500" y="16314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144653</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497795" y="16089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129467</xdr:rowOff>
    </xdr:from>
    <xdr:to>
      <xdr:col>15</xdr:col>
      <xdr:colOff>101600</xdr:colOff>
      <xdr:row>96</xdr:row>
      <xdr:rowOff>59617</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2857500" y="16417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76144</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608795" y="16192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30549</xdr:rowOff>
    </xdr:from>
    <xdr:to>
      <xdr:col>10</xdr:col>
      <xdr:colOff>165100</xdr:colOff>
      <xdr:row>95</xdr:row>
      <xdr:rowOff>132149</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968500" y="1631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148676</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1719795" y="16093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29215</xdr:rowOff>
    </xdr:from>
    <xdr:to>
      <xdr:col>6</xdr:col>
      <xdr:colOff>38100</xdr:colOff>
      <xdr:row>96</xdr:row>
      <xdr:rowOff>130815</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079500" y="1648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147342</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830795" y="16263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90185</xdr:rowOff>
    </xdr:from>
    <xdr:to>
      <xdr:col>54</xdr:col>
      <xdr:colOff>189865</xdr:colOff>
      <xdr:row>38</xdr:row>
      <xdr:rowOff>58813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405135"/>
          <a:ext cx="1270" cy="1168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62640</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577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58813</xdr:rowOff>
    </xdr:from>
    <xdr:to>
      <xdr:col>55</xdr:col>
      <xdr:colOff>88900</xdr:colOff>
      <xdr:row>38</xdr:row>
      <xdr:rowOff>58813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57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36862</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5180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90185</xdr:rowOff>
    </xdr:from>
    <xdr:to>
      <xdr:col>55</xdr:col>
      <xdr:colOff>88900</xdr:colOff>
      <xdr:row>31</xdr:row>
      <xdr:rowOff>90185</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405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115533</xdr:rowOff>
    </xdr:from>
    <xdr:to>
      <xdr:col>55</xdr:col>
      <xdr:colOff>0</xdr:colOff>
      <xdr:row>36</xdr:row>
      <xdr:rowOff>121957</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9639300" y="6116283"/>
          <a:ext cx="838200" cy="177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142178</xdr:rowOff>
    </xdr:from>
    <xdr:ext cx="534377"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3143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163751</xdr:rowOff>
    </xdr:from>
    <xdr:to>
      <xdr:col>55</xdr:col>
      <xdr:colOff>50800</xdr:colOff>
      <xdr:row>37</xdr:row>
      <xdr:rowOff>93901</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335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121957</xdr:rowOff>
    </xdr:from>
    <xdr:to>
      <xdr:col>50</xdr:col>
      <xdr:colOff>114300</xdr:colOff>
      <xdr:row>37</xdr:row>
      <xdr:rowOff>12709</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8750300" y="6294157"/>
          <a:ext cx="889000" cy="62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167234</xdr:rowOff>
    </xdr:from>
    <xdr:to>
      <xdr:col>50</xdr:col>
      <xdr:colOff>165100</xdr:colOff>
      <xdr:row>37</xdr:row>
      <xdr:rowOff>97384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339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88511</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72111" y="6432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12709</xdr:rowOff>
    </xdr:from>
    <xdr:to>
      <xdr:col>45</xdr:col>
      <xdr:colOff>177800</xdr:colOff>
      <xdr:row>37</xdr:row>
      <xdr:rowOff>27244</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7861300" y="6356359"/>
          <a:ext cx="889000" cy="14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162525</xdr:rowOff>
    </xdr:from>
    <xdr:to>
      <xdr:col>46</xdr:col>
      <xdr:colOff>38100</xdr:colOff>
      <xdr:row>37</xdr:row>
      <xdr:rowOff>92675</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33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83802</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83111" y="6427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150208</xdr:rowOff>
    </xdr:from>
    <xdr:to>
      <xdr:col>41</xdr:col>
      <xdr:colOff>50800</xdr:colOff>
      <xdr:row>37</xdr:row>
      <xdr:rowOff>27244</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6972300" y="5979508"/>
          <a:ext cx="889000" cy="391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6040</xdr:rowOff>
    </xdr:from>
    <xdr:to>
      <xdr:col>41</xdr:col>
      <xdr:colOff>101600</xdr:colOff>
      <xdr:row>37</xdr:row>
      <xdr:rowOff>107640</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6349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98767</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94111" y="6442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118401</xdr:rowOff>
    </xdr:from>
    <xdr:to>
      <xdr:col>36</xdr:col>
      <xdr:colOff>165100</xdr:colOff>
      <xdr:row>35</xdr:row>
      <xdr:rowOff>48551</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594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39678</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672795" y="6040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64733</xdr:rowOff>
    </xdr:from>
    <xdr:to>
      <xdr:col>55</xdr:col>
      <xdr:colOff>50800</xdr:colOff>
      <xdr:row>35</xdr:row>
      <xdr:rowOff>166333</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065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87610</xdr:rowOff>
    </xdr:from>
    <xdr:ext cx="599010"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5916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71157</xdr:rowOff>
    </xdr:from>
    <xdr:to>
      <xdr:col>50</xdr:col>
      <xdr:colOff>165100</xdr:colOff>
      <xdr:row>37</xdr:row>
      <xdr:rowOff>1307</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24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17834</xdr:rowOff>
    </xdr:from>
    <xdr:ext cx="59901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39795" y="6018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133359</xdr:rowOff>
    </xdr:from>
    <xdr:to>
      <xdr:col>46</xdr:col>
      <xdr:colOff>38100</xdr:colOff>
      <xdr:row>37</xdr:row>
      <xdr:rowOff>63509</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305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80036</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6080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147894</xdr:rowOff>
    </xdr:from>
    <xdr:to>
      <xdr:col>41</xdr:col>
      <xdr:colOff>101600</xdr:colOff>
      <xdr:row>37</xdr:row>
      <xdr:rowOff>78044</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632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94571</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94111" y="609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99408</xdr:rowOff>
    </xdr:from>
    <xdr:to>
      <xdr:col>36</xdr:col>
      <xdr:colOff>165100</xdr:colOff>
      <xdr:row>35</xdr:row>
      <xdr:rowOff>29558</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5928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46085</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672795" y="5703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a:extLst>
            <a:ext uri="{FF2B5EF4-FFF2-40B4-BE49-F238E27FC236}">
              <a16:creationId xmlns:a16="http://schemas.microsoft.com/office/drawing/2014/main" id="{00000000-0008-0000-06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105634</xdr:rowOff>
    </xdr:from>
    <xdr:to>
      <xdr:col>54</xdr:col>
      <xdr:colOff>189865</xdr:colOff>
      <xdr:row>58</xdr:row>
      <xdr:rowOff>88420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flipV="1">
          <a:off x="10475595" y="8678134"/>
          <a:ext cx="1270" cy="1354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92247</xdr:rowOff>
    </xdr:from>
    <xdr:ext cx="534377" cy="259045"/>
    <xdr:sp macro="" textlink="">
      <xdr:nvSpPr>
        <xdr:cNvPr id="340" name="普通建設事業費最小値テキスト">
          <a:extLst>
            <a:ext uri="{FF2B5EF4-FFF2-40B4-BE49-F238E27FC236}">
              <a16:creationId xmlns:a16="http://schemas.microsoft.com/office/drawing/2014/main" id="{00000000-0008-0000-0600-000054010000}"/>
            </a:ext>
          </a:extLst>
        </xdr:cNvPr>
        <xdr:cNvSpPr txBox="1"/>
      </xdr:nvSpPr>
      <xdr:spPr>
        <a:xfrm>
          <a:off x="10528300" y="10036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88420</xdr:rowOff>
    </xdr:from>
    <xdr:to>
      <xdr:col>55</xdr:col>
      <xdr:colOff>88900</xdr:colOff>
      <xdr:row>58</xdr:row>
      <xdr:rowOff>88420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10032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52311</xdr:rowOff>
    </xdr:from>
    <xdr:ext cx="599010" cy="259045"/>
    <xdr:sp macro="" textlink="">
      <xdr:nvSpPr>
        <xdr:cNvPr id="342" name="普通建設事業費最大値テキスト">
          <a:extLst>
            <a:ext uri="{FF2B5EF4-FFF2-40B4-BE49-F238E27FC236}">
              <a16:creationId xmlns:a16="http://schemas.microsoft.com/office/drawing/2014/main" id="{00000000-0008-0000-0600-000056010000}"/>
            </a:ext>
          </a:extLst>
        </xdr:cNvPr>
        <xdr:cNvSpPr txBox="1"/>
      </xdr:nvSpPr>
      <xdr:spPr>
        <a:xfrm>
          <a:off x="10528300" y="8453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105634</xdr:rowOff>
    </xdr:from>
    <xdr:to>
      <xdr:col>55</xdr:col>
      <xdr:colOff>88900</xdr:colOff>
      <xdr:row>50</xdr:row>
      <xdr:rowOff>105634</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8678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145182</xdr:rowOff>
    </xdr:from>
    <xdr:to>
      <xdr:col>55</xdr:col>
      <xdr:colOff>0</xdr:colOff>
      <xdr:row>57</xdr:row>
      <xdr:rowOff>13979</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9639300" y="9746382"/>
          <a:ext cx="838200" cy="40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75375</xdr:rowOff>
    </xdr:from>
    <xdr:ext cx="534377" cy="259045"/>
    <xdr:sp macro="" textlink="">
      <xdr:nvSpPr>
        <xdr:cNvPr id="345" name="普通建設事業費平均値テキスト">
          <a:extLst>
            <a:ext uri="{FF2B5EF4-FFF2-40B4-BE49-F238E27FC236}">
              <a16:creationId xmlns:a16="http://schemas.microsoft.com/office/drawing/2014/main" id="{00000000-0008-0000-0600-000059010000}"/>
            </a:ext>
          </a:extLst>
        </xdr:cNvPr>
        <xdr:cNvSpPr txBox="1"/>
      </xdr:nvSpPr>
      <xdr:spPr>
        <a:xfrm>
          <a:off x="10528300" y="95051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52498</xdr:rowOff>
    </xdr:from>
    <xdr:to>
      <xdr:col>55</xdr:col>
      <xdr:colOff>50800</xdr:colOff>
      <xdr:row>56</xdr:row>
      <xdr:rowOff>154098</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10426700" y="9653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145182</xdr:rowOff>
    </xdr:from>
    <xdr:to>
      <xdr:col>50</xdr:col>
      <xdr:colOff>114300</xdr:colOff>
      <xdr:row>56</xdr:row>
      <xdr:rowOff>151126</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8750300" y="9746382"/>
          <a:ext cx="8890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103306</xdr:rowOff>
    </xdr:from>
    <xdr:to>
      <xdr:col>50</xdr:col>
      <xdr:colOff>165100</xdr:colOff>
      <xdr:row>57</xdr:row>
      <xdr:rowOff>33456</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9588500" y="9704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24583</xdr:rowOff>
    </xdr:from>
    <xdr:ext cx="534377"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9372111" y="9797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117046</xdr:rowOff>
    </xdr:from>
    <xdr:to>
      <xdr:col>45</xdr:col>
      <xdr:colOff>177800</xdr:colOff>
      <xdr:row>56</xdr:row>
      <xdr:rowOff>151126</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7861300" y="9718246"/>
          <a:ext cx="889000" cy="34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88927</xdr:rowOff>
    </xdr:from>
    <xdr:to>
      <xdr:col>46</xdr:col>
      <xdr:colOff>38100</xdr:colOff>
      <xdr:row>57</xdr:row>
      <xdr:rowOff>19077</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8699500" y="969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35604</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8483111" y="946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51277</xdr:rowOff>
    </xdr:from>
    <xdr:to>
      <xdr:col>41</xdr:col>
      <xdr:colOff>50800</xdr:colOff>
      <xdr:row>56</xdr:row>
      <xdr:rowOff>117046</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6972300" y="9481027"/>
          <a:ext cx="889000" cy="237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105912</xdr:rowOff>
    </xdr:from>
    <xdr:to>
      <xdr:col>41</xdr:col>
      <xdr:colOff>101600</xdr:colOff>
      <xdr:row>57</xdr:row>
      <xdr:rowOff>36062</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7810500" y="970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27189</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7594111" y="979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43354</xdr:rowOff>
    </xdr:from>
    <xdr:to>
      <xdr:col>36</xdr:col>
      <xdr:colOff>165100</xdr:colOff>
      <xdr:row>56</xdr:row>
      <xdr:rowOff>144954</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6921500" y="9644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136081</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6705111" y="9737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134629</xdr:rowOff>
    </xdr:from>
    <xdr:to>
      <xdr:col>55</xdr:col>
      <xdr:colOff>50800</xdr:colOff>
      <xdr:row>57</xdr:row>
      <xdr:rowOff>64779</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10426700" y="9735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113056</xdr:rowOff>
    </xdr:from>
    <xdr:ext cx="534377" cy="259045"/>
    <xdr:sp macro="" textlink="">
      <xdr:nvSpPr>
        <xdr:cNvPr id="364" name="普通建設事業費該当値テキスト">
          <a:extLst>
            <a:ext uri="{FF2B5EF4-FFF2-40B4-BE49-F238E27FC236}">
              <a16:creationId xmlns:a16="http://schemas.microsoft.com/office/drawing/2014/main" id="{00000000-0008-0000-0600-00006C010000}"/>
            </a:ext>
          </a:extLst>
        </xdr:cNvPr>
        <xdr:cNvSpPr txBox="1"/>
      </xdr:nvSpPr>
      <xdr:spPr>
        <a:xfrm>
          <a:off x="10528300" y="9714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94382</xdr:rowOff>
    </xdr:from>
    <xdr:to>
      <xdr:col>50</xdr:col>
      <xdr:colOff>165100</xdr:colOff>
      <xdr:row>57</xdr:row>
      <xdr:rowOff>24532</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9588500" y="9695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41059</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372111" y="9470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100326</xdr:rowOff>
    </xdr:from>
    <xdr:to>
      <xdr:col>46</xdr:col>
      <xdr:colOff>38100</xdr:colOff>
      <xdr:row>57</xdr:row>
      <xdr:rowOff>30476</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8699500" y="9701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21603</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483111" y="9794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66246</xdr:rowOff>
    </xdr:from>
    <xdr:to>
      <xdr:col>41</xdr:col>
      <xdr:colOff>101600</xdr:colOff>
      <xdr:row>56</xdr:row>
      <xdr:rowOff>167846</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7810500" y="9667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12923</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594111" y="9442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477</xdr:rowOff>
    </xdr:from>
    <xdr:to>
      <xdr:col>36</xdr:col>
      <xdr:colOff>165100</xdr:colOff>
      <xdr:row>55</xdr:row>
      <xdr:rowOff>102077</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6921500" y="9430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53</xdr:row>
      <xdr:rowOff>118604</xdr:rowOff>
    </xdr:from>
    <xdr:ext cx="59901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672795" y="9205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1" name="普通建設事業費 （ うち新規整備　）グラフ枠">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21737</xdr:rowOff>
    </xdr:from>
    <xdr:to>
      <xdr:col>54</xdr:col>
      <xdr:colOff>189865</xdr:colOff>
      <xdr:row>78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flipV="1">
          <a:off x="10475595" y="12194687"/>
          <a:ext cx="1270" cy="1203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29227</xdr:rowOff>
    </xdr:from>
    <xdr:ext cx="249299" cy="259045"/>
    <xdr:sp macro="" textlink="">
      <xdr:nvSpPr>
        <xdr:cNvPr id="393" name="普通建設事業費 （ うち新規整備　）最小値テキスト">
          <a:extLst>
            <a:ext uri="{FF2B5EF4-FFF2-40B4-BE49-F238E27FC236}">
              <a16:creationId xmlns:a16="http://schemas.microsoft.com/office/drawing/2014/main" id="{00000000-0008-0000-0600-000089010000}"/>
            </a:ext>
          </a:extLst>
        </xdr:cNvPr>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139864</xdr:rowOff>
    </xdr:from>
    <xdr:ext cx="599010" cy="259045"/>
    <xdr:sp macro="" textlink="">
      <xdr:nvSpPr>
        <xdr:cNvPr id="395" name="普通建設事業費 （ うち新規整備　）最大値テキスト">
          <a:extLst>
            <a:ext uri="{FF2B5EF4-FFF2-40B4-BE49-F238E27FC236}">
              <a16:creationId xmlns:a16="http://schemas.microsoft.com/office/drawing/2014/main" id="{00000000-0008-0000-0600-00008B010000}"/>
            </a:ext>
          </a:extLst>
        </xdr:cNvPr>
        <xdr:cNvSpPr txBox="1"/>
      </xdr:nvSpPr>
      <xdr:spPr>
        <a:xfrm>
          <a:off x="10528300" y="11969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21737</xdr:rowOff>
    </xdr:from>
    <xdr:to>
      <xdr:col>55</xdr:col>
      <xdr:colOff>88900</xdr:colOff>
      <xdr:row>71</xdr:row>
      <xdr:rowOff>21737</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2194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70092</xdr:rowOff>
    </xdr:from>
    <xdr:to>
      <xdr:col>55</xdr:col>
      <xdr:colOff>0</xdr:colOff>
      <xdr:row>77</xdr:row>
      <xdr:rowOff>160668</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9639300" y="13271742"/>
          <a:ext cx="838200" cy="90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26063</xdr:rowOff>
    </xdr:from>
    <xdr:ext cx="534377" cy="259045"/>
    <xdr:sp macro="" textlink="">
      <xdr:nvSpPr>
        <xdr:cNvPr id="398" name="普通建設事業費 （ うち新規整備　）平均値テキスト">
          <a:extLst>
            <a:ext uri="{FF2B5EF4-FFF2-40B4-BE49-F238E27FC236}">
              <a16:creationId xmlns:a16="http://schemas.microsoft.com/office/drawing/2014/main" id="{00000000-0008-0000-0600-00008E010000}"/>
            </a:ext>
          </a:extLst>
        </xdr:cNvPr>
        <xdr:cNvSpPr txBox="1"/>
      </xdr:nvSpPr>
      <xdr:spPr>
        <a:xfrm>
          <a:off x="10528300" y="130562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3186</xdr:rowOff>
    </xdr:from>
    <xdr:to>
      <xdr:col>55</xdr:col>
      <xdr:colOff>50800</xdr:colOff>
      <xdr:row>77</xdr:row>
      <xdr:rowOff>104786</xdr:rowOff>
    </xdr:to>
    <xdr:sp macro="" textlink="">
      <xdr:nvSpPr>
        <xdr:cNvPr id="399" name="フローチャート: 判断 398">
          <a:extLst>
            <a:ext uri="{FF2B5EF4-FFF2-40B4-BE49-F238E27FC236}">
              <a16:creationId xmlns:a16="http://schemas.microsoft.com/office/drawing/2014/main" id="{00000000-0008-0000-0600-00008F010000}"/>
            </a:ext>
          </a:extLst>
        </xdr:cNvPr>
        <xdr:cNvSpPr/>
      </xdr:nvSpPr>
      <xdr:spPr>
        <a:xfrm>
          <a:off x="10426700" y="13204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53484</xdr:rowOff>
    </xdr:from>
    <xdr:to>
      <xdr:col>50</xdr:col>
      <xdr:colOff>114300</xdr:colOff>
      <xdr:row>77</xdr:row>
      <xdr:rowOff>70092</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8750300" y="13255134"/>
          <a:ext cx="889000" cy="16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30459</xdr:rowOff>
    </xdr:from>
    <xdr:to>
      <xdr:col>50</xdr:col>
      <xdr:colOff>165100</xdr:colOff>
      <xdr:row>77</xdr:row>
      <xdr:rowOff>132059</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9588500" y="13232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123186</xdr:rowOff>
    </xdr:from>
    <xdr:ext cx="534377"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9372111" y="13324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53484</xdr:rowOff>
    </xdr:from>
    <xdr:to>
      <xdr:col>45</xdr:col>
      <xdr:colOff>177800</xdr:colOff>
      <xdr:row>77</xdr:row>
      <xdr:rowOff>81401</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7861300" y="13255134"/>
          <a:ext cx="889000" cy="27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48620</xdr:rowOff>
    </xdr:from>
    <xdr:to>
      <xdr:col>46</xdr:col>
      <xdr:colOff>38100</xdr:colOff>
      <xdr:row>77</xdr:row>
      <xdr:rowOff>150220</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8699500" y="13250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141347</xdr:rowOff>
    </xdr:from>
    <xdr:ext cx="534377"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8483111" y="1334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79744</xdr:rowOff>
    </xdr:from>
    <xdr:to>
      <xdr:col>41</xdr:col>
      <xdr:colOff>50800</xdr:colOff>
      <xdr:row>77</xdr:row>
      <xdr:rowOff>81401</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6972300" y="12767044"/>
          <a:ext cx="889000" cy="516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41025</xdr:rowOff>
    </xdr:from>
    <xdr:to>
      <xdr:col>41</xdr:col>
      <xdr:colOff>101600</xdr:colOff>
      <xdr:row>77</xdr:row>
      <xdr:rowOff>142625</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7810500" y="13242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133752</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7594111" y="13335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40689</xdr:rowOff>
    </xdr:from>
    <xdr:to>
      <xdr:col>36</xdr:col>
      <xdr:colOff>165100</xdr:colOff>
      <xdr:row>77</xdr:row>
      <xdr:rowOff>142289</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6921500" y="13242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133416</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6705111" y="13335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109868</xdr:rowOff>
    </xdr:from>
    <xdr:to>
      <xdr:col>55</xdr:col>
      <xdr:colOff>50800</xdr:colOff>
      <xdr:row>78</xdr:row>
      <xdr:rowOff>40018</xdr:rowOff>
    </xdr:to>
    <xdr:sp macro="" textlink="">
      <xdr:nvSpPr>
        <xdr:cNvPr id="416" name="楕円 415">
          <a:extLst>
            <a:ext uri="{FF2B5EF4-FFF2-40B4-BE49-F238E27FC236}">
              <a16:creationId xmlns:a16="http://schemas.microsoft.com/office/drawing/2014/main" id="{00000000-0008-0000-0600-0000A0010000}"/>
            </a:ext>
          </a:extLst>
        </xdr:cNvPr>
        <xdr:cNvSpPr/>
      </xdr:nvSpPr>
      <xdr:spPr>
        <a:xfrm>
          <a:off x="10426700" y="13311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24795</xdr:rowOff>
    </xdr:from>
    <xdr:ext cx="469744" cy="259045"/>
    <xdr:sp macro="" textlink="">
      <xdr:nvSpPr>
        <xdr:cNvPr id="417" name="普通建設事業費 （ うち新規整備　）該当値テキスト">
          <a:extLst>
            <a:ext uri="{FF2B5EF4-FFF2-40B4-BE49-F238E27FC236}">
              <a16:creationId xmlns:a16="http://schemas.microsoft.com/office/drawing/2014/main" id="{00000000-0008-0000-0600-0000A1010000}"/>
            </a:ext>
          </a:extLst>
        </xdr:cNvPr>
        <xdr:cNvSpPr txBox="1"/>
      </xdr:nvSpPr>
      <xdr:spPr>
        <a:xfrm>
          <a:off x="10528300" y="13226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19292</xdr:rowOff>
    </xdr:from>
    <xdr:to>
      <xdr:col>50</xdr:col>
      <xdr:colOff>165100</xdr:colOff>
      <xdr:row>77</xdr:row>
      <xdr:rowOff>120892</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9588500" y="13220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137419</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372111" y="12996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2684</xdr:rowOff>
    </xdr:from>
    <xdr:to>
      <xdr:col>46</xdr:col>
      <xdr:colOff>38100</xdr:colOff>
      <xdr:row>77</xdr:row>
      <xdr:rowOff>104284</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8699500" y="13204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120811</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483111" y="12979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30601</xdr:rowOff>
    </xdr:from>
    <xdr:to>
      <xdr:col>41</xdr:col>
      <xdr:colOff>101600</xdr:colOff>
      <xdr:row>77</xdr:row>
      <xdr:rowOff>132201</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7810500" y="13232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148728</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3007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28944</xdr:rowOff>
    </xdr:from>
    <xdr:to>
      <xdr:col>36</xdr:col>
      <xdr:colOff>165100</xdr:colOff>
      <xdr:row>74</xdr:row>
      <xdr:rowOff>130544</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6921500" y="12716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72</xdr:row>
      <xdr:rowOff>147071</xdr:rowOff>
    </xdr:from>
    <xdr:ext cx="59901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672795" y="12491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6" name="正方形/長方形 425">
          <a:extLst>
            <a:ext uri="{FF2B5EF4-FFF2-40B4-BE49-F238E27FC236}">
              <a16:creationId xmlns:a16="http://schemas.microsoft.com/office/drawing/2014/main" id="{00000000-0008-0000-0600-0000A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5" name="直線コネクタ 434">
          <a:extLst>
            <a:ext uri="{FF2B5EF4-FFF2-40B4-BE49-F238E27FC236}">
              <a16:creationId xmlns:a16="http://schemas.microsoft.com/office/drawing/2014/main" id="{00000000-0008-0000-0600-0000B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6" name="直線コネクタ 435">
          <a:extLst>
            <a:ext uri="{FF2B5EF4-FFF2-40B4-BE49-F238E27FC236}">
              <a16:creationId xmlns:a16="http://schemas.microsoft.com/office/drawing/2014/main" id="{00000000-0008-0000-0600-0000B4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4" name="普通建設事業費 （ うち更新整備　）グラフ枠">
          <a:extLst>
            <a:ext uri="{FF2B5EF4-FFF2-40B4-BE49-F238E27FC236}">
              <a16:creationId xmlns:a16="http://schemas.microsoft.com/office/drawing/2014/main" id="{00000000-0008-0000-0600-0000B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104158</xdr:rowOff>
    </xdr:from>
    <xdr:to>
      <xdr:col>54</xdr:col>
      <xdr:colOff>189865</xdr:colOff>
      <xdr:row>98</xdr:row>
      <xdr:rowOff>15370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flipV="1">
          <a:off x="10475595" y="15534658"/>
          <a:ext cx="1270" cy="1282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19197</xdr:rowOff>
    </xdr:from>
    <xdr:ext cx="469744" cy="259045"/>
    <xdr:sp macro="" textlink="">
      <xdr:nvSpPr>
        <xdr:cNvPr id="446" name="普通建設事業費 （ うち更新整備　）最小値テキスト">
          <a:extLst>
            <a:ext uri="{FF2B5EF4-FFF2-40B4-BE49-F238E27FC236}">
              <a16:creationId xmlns:a16="http://schemas.microsoft.com/office/drawing/2014/main" id="{00000000-0008-0000-0600-0000BE010000}"/>
            </a:ext>
          </a:extLst>
        </xdr:cNvPr>
        <xdr:cNvSpPr txBox="1"/>
      </xdr:nvSpPr>
      <xdr:spPr>
        <a:xfrm>
          <a:off x="10528300" y="1682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15370</xdr:rowOff>
    </xdr:from>
    <xdr:to>
      <xdr:col>55</xdr:col>
      <xdr:colOff>88900</xdr:colOff>
      <xdr:row>98</xdr:row>
      <xdr:rowOff>15370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10388600" y="16817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50835</xdr:rowOff>
    </xdr:from>
    <xdr:ext cx="599010" cy="259045"/>
    <xdr:sp macro="" textlink="">
      <xdr:nvSpPr>
        <xdr:cNvPr id="448" name="普通建設事業費 （ うち更新整備　）最大値テキスト">
          <a:extLst>
            <a:ext uri="{FF2B5EF4-FFF2-40B4-BE49-F238E27FC236}">
              <a16:creationId xmlns:a16="http://schemas.microsoft.com/office/drawing/2014/main" id="{00000000-0008-0000-0600-0000C0010000}"/>
            </a:ext>
          </a:extLst>
        </xdr:cNvPr>
        <xdr:cNvSpPr txBox="1"/>
      </xdr:nvSpPr>
      <xdr:spPr>
        <a:xfrm>
          <a:off x="10528300" y="15309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104158</xdr:rowOff>
    </xdr:from>
    <xdr:to>
      <xdr:col>55</xdr:col>
      <xdr:colOff>88900</xdr:colOff>
      <xdr:row>90</xdr:row>
      <xdr:rowOff>104158</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10388600" y="15534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110440</xdr:rowOff>
    </xdr:from>
    <xdr:to>
      <xdr:col>55</xdr:col>
      <xdr:colOff>0</xdr:colOff>
      <xdr:row>97</xdr:row>
      <xdr:rowOff>3311</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flipV="1">
          <a:off x="9639300" y="16569640"/>
          <a:ext cx="838200" cy="64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66715</xdr:rowOff>
    </xdr:from>
    <xdr:ext cx="534377" cy="259045"/>
    <xdr:sp macro="" textlink="">
      <xdr:nvSpPr>
        <xdr:cNvPr id="451" name="普通建設事業費 （ うち更新整備　）平均値テキスト">
          <a:extLst>
            <a:ext uri="{FF2B5EF4-FFF2-40B4-BE49-F238E27FC236}">
              <a16:creationId xmlns:a16="http://schemas.microsoft.com/office/drawing/2014/main" id="{00000000-0008-0000-0600-0000C3010000}"/>
            </a:ext>
          </a:extLst>
        </xdr:cNvPr>
        <xdr:cNvSpPr txBox="1"/>
      </xdr:nvSpPr>
      <xdr:spPr>
        <a:xfrm>
          <a:off x="10528300" y="163544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43838</xdr:rowOff>
    </xdr:from>
    <xdr:to>
      <xdr:col>55</xdr:col>
      <xdr:colOff>50800</xdr:colOff>
      <xdr:row>96</xdr:row>
      <xdr:rowOff>145438</xdr:rowOff>
    </xdr:to>
    <xdr:sp macro="" textlink="">
      <xdr:nvSpPr>
        <xdr:cNvPr id="452" name="フローチャート: 判断 451">
          <a:extLst>
            <a:ext uri="{FF2B5EF4-FFF2-40B4-BE49-F238E27FC236}">
              <a16:creationId xmlns:a16="http://schemas.microsoft.com/office/drawing/2014/main" id="{00000000-0008-0000-0600-0000C4010000}"/>
            </a:ext>
          </a:extLst>
        </xdr:cNvPr>
        <xdr:cNvSpPr/>
      </xdr:nvSpPr>
      <xdr:spPr>
        <a:xfrm>
          <a:off x="10426700" y="16503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162195</xdr:rowOff>
    </xdr:from>
    <xdr:to>
      <xdr:col>50</xdr:col>
      <xdr:colOff>114300</xdr:colOff>
      <xdr:row>97</xdr:row>
      <xdr:rowOff>3311</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8750300" y="16621395"/>
          <a:ext cx="889000" cy="12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73636</xdr:rowOff>
    </xdr:from>
    <xdr:to>
      <xdr:col>50</xdr:col>
      <xdr:colOff>165100</xdr:colOff>
      <xdr:row>97</xdr:row>
      <xdr:rowOff>3786</xdr:rowOff>
    </xdr:to>
    <xdr:sp macro="" textlink="">
      <xdr:nvSpPr>
        <xdr:cNvPr id="454" name="フローチャート: 判断 453">
          <a:extLst>
            <a:ext uri="{FF2B5EF4-FFF2-40B4-BE49-F238E27FC236}">
              <a16:creationId xmlns:a16="http://schemas.microsoft.com/office/drawing/2014/main" id="{00000000-0008-0000-0600-0000C6010000}"/>
            </a:ext>
          </a:extLst>
        </xdr:cNvPr>
        <xdr:cNvSpPr/>
      </xdr:nvSpPr>
      <xdr:spPr>
        <a:xfrm>
          <a:off x="9588500" y="1653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20313</xdr:rowOff>
    </xdr:from>
    <xdr:ext cx="534377"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9372111" y="16308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162195</xdr:rowOff>
    </xdr:from>
    <xdr:to>
      <xdr:col>45</xdr:col>
      <xdr:colOff>177800</xdr:colOff>
      <xdr:row>97</xdr:row>
      <xdr:rowOff>76423</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7861300" y="16621395"/>
          <a:ext cx="889000" cy="85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44031</xdr:rowOff>
    </xdr:from>
    <xdr:to>
      <xdr:col>46</xdr:col>
      <xdr:colOff>38100</xdr:colOff>
      <xdr:row>96</xdr:row>
      <xdr:rowOff>145631</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8699500" y="16503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162158</xdr:rowOff>
    </xdr:from>
    <xdr:ext cx="534377"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8483111" y="16278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76423</xdr:rowOff>
    </xdr:from>
    <xdr:to>
      <xdr:col>41</xdr:col>
      <xdr:colOff>50800</xdr:colOff>
      <xdr:row>97</xdr:row>
      <xdr:rowOff>123281</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6972300" y="16707073"/>
          <a:ext cx="889000" cy="4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64160</xdr:rowOff>
    </xdr:from>
    <xdr:to>
      <xdr:col>41</xdr:col>
      <xdr:colOff>101600</xdr:colOff>
      <xdr:row>96</xdr:row>
      <xdr:rowOff>165760</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7810500" y="1652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10837</xdr:rowOff>
    </xdr:from>
    <xdr:ext cx="534377"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7594111" y="16298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164675</xdr:rowOff>
    </xdr:from>
    <xdr:to>
      <xdr:col>36</xdr:col>
      <xdr:colOff>165100</xdr:colOff>
      <xdr:row>96</xdr:row>
      <xdr:rowOff>94825</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6921500" y="16452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111352</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6705111" y="16227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59640</xdr:rowOff>
    </xdr:from>
    <xdr:to>
      <xdr:col>55</xdr:col>
      <xdr:colOff>50800</xdr:colOff>
      <xdr:row>96</xdr:row>
      <xdr:rowOff>161240</xdr:rowOff>
    </xdr:to>
    <xdr:sp macro="" textlink="">
      <xdr:nvSpPr>
        <xdr:cNvPr id="469" name="楕円 468">
          <a:extLst>
            <a:ext uri="{FF2B5EF4-FFF2-40B4-BE49-F238E27FC236}">
              <a16:creationId xmlns:a16="http://schemas.microsoft.com/office/drawing/2014/main" id="{00000000-0008-0000-0600-0000D5010000}"/>
            </a:ext>
          </a:extLst>
        </xdr:cNvPr>
        <xdr:cNvSpPr/>
      </xdr:nvSpPr>
      <xdr:spPr>
        <a:xfrm>
          <a:off x="10426700" y="1651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38067</xdr:rowOff>
    </xdr:from>
    <xdr:ext cx="534377" cy="259045"/>
    <xdr:sp macro="" textlink="">
      <xdr:nvSpPr>
        <xdr:cNvPr id="470" name="普通建設事業費 （ うち更新整備　）該当値テキスト">
          <a:extLst>
            <a:ext uri="{FF2B5EF4-FFF2-40B4-BE49-F238E27FC236}">
              <a16:creationId xmlns:a16="http://schemas.microsoft.com/office/drawing/2014/main" id="{00000000-0008-0000-0600-0000D6010000}"/>
            </a:ext>
          </a:extLst>
        </xdr:cNvPr>
        <xdr:cNvSpPr txBox="1"/>
      </xdr:nvSpPr>
      <xdr:spPr>
        <a:xfrm>
          <a:off x="10528300" y="16497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123961</xdr:rowOff>
    </xdr:from>
    <xdr:to>
      <xdr:col>50</xdr:col>
      <xdr:colOff>165100</xdr:colOff>
      <xdr:row>97</xdr:row>
      <xdr:rowOff>54111</xdr:rowOff>
    </xdr:to>
    <xdr:sp macro="" textlink="">
      <xdr:nvSpPr>
        <xdr:cNvPr id="471" name="楕円 470">
          <a:extLst>
            <a:ext uri="{FF2B5EF4-FFF2-40B4-BE49-F238E27FC236}">
              <a16:creationId xmlns:a16="http://schemas.microsoft.com/office/drawing/2014/main" id="{00000000-0008-0000-0600-0000D7010000}"/>
            </a:ext>
          </a:extLst>
        </xdr:cNvPr>
        <xdr:cNvSpPr/>
      </xdr:nvSpPr>
      <xdr:spPr>
        <a:xfrm>
          <a:off x="9588500" y="16583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45238</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372111" y="16675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111395</xdr:rowOff>
    </xdr:from>
    <xdr:to>
      <xdr:col>46</xdr:col>
      <xdr:colOff>38100</xdr:colOff>
      <xdr:row>97</xdr:row>
      <xdr:rowOff>41545</xdr:rowOff>
    </xdr:to>
    <xdr:sp macro="" textlink="">
      <xdr:nvSpPr>
        <xdr:cNvPr id="473" name="楕円 472">
          <a:extLst>
            <a:ext uri="{FF2B5EF4-FFF2-40B4-BE49-F238E27FC236}">
              <a16:creationId xmlns:a16="http://schemas.microsoft.com/office/drawing/2014/main" id="{00000000-0008-0000-0600-0000D9010000}"/>
            </a:ext>
          </a:extLst>
        </xdr:cNvPr>
        <xdr:cNvSpPr/>
      </xdr:nvSpPr>
      <xdr:spPr>
        <a:xfrm>
          <a:off x="8699500" y="16570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32672</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663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25623</xdr:rowOff>
    </xdr:from>
    <xdr:to>
      <xdr:col>41</xdr:col>
      <xdr:colOff>101600</xdr:colOff>
      <xdr:row>97</xdr:row>
      <xdr:rowOff>127223</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7810500" y="16656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118350</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594111" y="16749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72481</xdr:rowOff>
    </xdr:from>
    <xdr:to>
      <xdr:col>36</xdr:col>
      <xdr:colOff>165100</xdr:colOff>
      <xdr:row>98</xdr:row>
      <xdr:rowOff>2631</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6921500" y="16703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165208</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05111" y="16795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9" name="正方形/長方形 478">
          <a:extLst>
            <a:ext uri="{FF2B5EF4-FFF2-40B4-BE49-F238E27FC236}">
              <a16:creationId xmlns:a16="http://schemas.microsoft.com/office/drawing/2014/main" id="{00000000-0008-0000-0600-0000D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0" name="正方形/長方形 479">
          <a:extLst>
            <a:ext uri="{FF2B5EF4-FFF2-40B4-BE49-F238E27FC236}">
              <a16:creationId xmlns:a16="http://schemas.microsoft.com/office/drawing/2014/main" id="{00000000-0008-0000-0600-0000E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1" name="正方形/長方形 480">
          <a:extLst>
            <a:ext uri="{FF2B5EF4-FFF2-40B4-BE49-F238E27FC236}">
              <a16:creationId xmlns:a16="http://schemas.microsoft.com/office/drawing/2014/main" id="{00000000-0008-0000-0600-0000E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2" name="正方形/長方形 481">
          <a:extLst>
            <a:ext uri="{FF2B5EF4-FFF2-40B4-BE49-F238E27FC236}">
              <a16:creationId xmlns:a16="http://schemas.microsoft.com/office/drawing/2014/main" id="{00000000-0008-0000-0600-0000E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8" name="直線コネクタ 487">
          <a:extLst>
            <a:ext uri="{FF2B5EF4-FFF2-40B4-BE49-F238E27FC236}">
              <a16:creationId xmlns:a16="http://schemas.microsoft.com/office/drawing/2014/main" id="{00000000-0008-0000-0600-0000E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89" name="直線コネクタ 488">
          <a:extLst>
            <a:ext uri="{FF2B5EF4-FFF2-40B4-BE49-F238E27FC236}">
              <a16:creationId xmlns:a16="http://schemas.microsoft.com/office/drawing/2014/main" id="{00000000-0008-0000-0600-0000E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1" name="直線コネクタ 490">
          <a:extLst>
            <a:ext uri="{FF2B5EF4-FFF2-40B4-BE49-F238E27FC236}">
              <a16:creationId xmlns:a16="http://schemas.microsoft.com/office/drawing/2014/main" id="{00000000-0008-0000-0600-0000E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9" name="災害復旧事業費グラフ枠">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32098</xdr:rowOff>
    </xdr:from>
    <xdr:to>
      <xdr:col>85</xdr:col>
      <xdr:colOff>126364</xdr:colOff>
      <xdr:row>38</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flipV="1">
          <a:off x="16317595" y="5175598"/>
          <a:ext cx="1269" cy="14792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1" name="災害復旧事業費最小値テキスト">
          <a:extLst>
            <a:ext uri="{FF2B5EF4-FFF2-40B4-BE49-F238E27FC236}">
              <a16:creationId xmlns:a16="http://schemas.microsoft.com/office/drawing/2014/main" id="{00000000-0008-0000-0600-0000F5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150225</xdr:rowOff>
    </xdr:from>
    <xdr:ext cx="534377" cy="259045"/>
    <xdr:sp macro="" textlink="">
      <xdr:nvSpPr>
        <xdr:cNvPr id="503" name="災害復旧事業費最大値テキスト">
          <a:extLst>
            <a:ext uri="{FF2B5EF4-FFF2-40B4-BE49-F238E27FC236}">
              <a16:creationId xmlns:a16="http://schemas.microsoft.com/office/drawing/2014/main" id="{00000000-0008-0000-0600-0000F7010000}"/>
            </a:ext>
          </a:extLst>
        </xdr:cNvPr>
        <xdr:cNvSpPr txBox="1"/>
      </xdr:nvSpPr>
      <xdr:spPr>
        <a:xfrm>
          <a:off x="16370300" y="4950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32098</xdr:rowOff>
    </xdr:from>
    <xdr:to>
      <xdr:col>86</xdr:col>
      <xdr:colOff>25400</xdr:colOff>
      <xdr:row>30</xdr:row>
      <xdr:rowOff>32098</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6230600" y="5175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49860</xdr:rowOff>
    </xdr:from>
    <xdr:to>
      <xdr:col>85</xdr:col>
      <xdr:colOff>127000</xdr:colOff>
      <xdr:row>38</xdr:row>
      <xdr:rowOff>55941</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5481300" y="6393510"/>
          <a:ext cx="838200" cy="177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167624</xdr:rowOff>
    </xdr:from>
    <xdr:ext cx="469744" cy="259045"/>
    <xdr:sp macro="" textlink="">
      <xdr:nvSpPr>
        <xdr:cNvPr id="506" name="災害復旧事業費平均値テキスト">
          <a:extLst>
            <a:ext uri="{FF2B5EF4-FFF2-40B4-BE49-F238E27FC236}">
              <a16:creationId xmlns:a16="http://schemas.microsoft.com/office/drawing/2014/main" id="{00000000-0008-0000-0600-0000FA010000}"/>
            </a:ext>
          </a:extLst>
        </xdr:cNvPr>
        <xdr:cNvSpPr txBox="1"/>
      </xdr:nvSpPr>
      <xdr:spPr>
        <a:xfrm>
          <a:off x="16370300" y="63398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144747</xdr:rowOff>
    </xdr:from>
    <xdr:to>
      <xdr:col>85</xdr:col>
      <xdr:colOff>177800</xdr:colOff>
      <xdr:row>38</xdr:row>
      <xdr:rowOff>74897</xdr:rowOff>
    </xdr:to>
    <xdr:sp macro="" textlink="">
      <xdr:nvSpPr>
        <xdr:cNvPr id="507" name="フローチャート: 判断 506">
          <a:extLst>
            <a:ext uri="{FF2B5EF4-FFF2-40B4-BE49-F238E27FC236}">
              <a16:creationId xmlns:a16="http://schemas.microsoft.com/office/drawing/2014/main" id="{00000000-0008-0000-0600-0000FB010000}"/>
            </a:ext>
          </a:extLst>
        </xdr:cNvPr>
        <xdr:cNvSpPr/>
      </xdr:nvSpPr>
      <xdr:spPr>
        <a:xfrm>
          <a:off x="16268700" y="6488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65771</xdr:rowOff>
    </xdr:from>
    <xdr:to>
      <xdr:col>81</xdr:col>
      <xdr:colOff>50800</xdr:colOff>
      <xdr:row>37</xdr:row>
      <xdr:rowOff>49860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4592300" y="6237971"/>
          <a:ext cx="889000" cy="155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168956</xdr:rowOff>
    </xdr:from>
    <xdr:to>
      <xdr:col>81</xdr:col>
      <xdr:colOff>101600</xdr:colOff>
      <xdr:row>38</xdr:row>
      <xdr:rowOff>99106</xdr:rowOff>
    </xdr:to>
    <xdr:sp macro="" textlink="">
      <xdr:nvSpPr>
        <xdr:cNvPr id="509" name="フローチャート: 判断 508">
          <a:extLst>
            <a:ext uri="{FF2B5EF4-FFF2-40B4-BE49-F238E27FC236}">
              <a16:creationId xmlns:a16="http://schemas.microsoft.com/office/drawing/2014/main" id="{00000000-0008-0000-0600-0000FD010000}"/>
            </a:ext>
          </a:extLst>
        </xdr:cNvPr>
        <xdr:cNvSpPr/>
      </xdr:nvSpPr>
      <xdr:spPr>
        <a:xfrm>
          <a:off x="15430500" y="6512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90233</xdr:rowOff>
    </xdr:from>
    <xdr:ext cx="469744"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5246428" y="6605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65771</xdr:rowOff>
    </xdr:from>
    <xdr:to>
      <xdr:col>76</xdr:col>
      <xdr:colOff>114300</xdr:colOff>
      <xdr:row>36</xdr:row>
      <xdr:rowOff>104633</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3703300" y="6237971"/>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126322</xdr:rowOff>
    </xdr:from>
    <xdr:to>
      <xdr:col>76</xdr:col>
      <xdr:colOff>165100</xdr:colOff>
      <xdr:row>38</xdr:row>
      <xdr:rowOff>56472</xdr:rowOff>
    </xdr:to>
    <xdr:sp macro="" textlink="">
      <xdr:nvSpPr>
        <xdr:cNvPr id="512" name="フローチャート: 判断 511">
          <a:extLst>
            <a:ext uri="{FF2B5EF4-FFF2-40B4-BE49-F238E27FC236}">
              <a16:creationId xmlns:a16="http://schemas.microsoft.com/office/drawing/2014/main" id="{00000000-0008-0000-0600-000000020000}"/>
            </a:ext>
          </a:extLst>
        </xdr:cNvPr>
        <xdr:cNvSpPr/>
      </xdr:nvSpPr>
      <xdr:spPr>
        <a:xfrm>
          <a:off x="14541500" y="646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47599</xdr:rowOff>
    </xdr:from>
    <xdr:ext cx="469744"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4357428" y="6562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104633</xdr:rowOff>
    </xdr:from>
    <xdr:to>
      <xdr:col>71</xdr:col>
      <xdr:colOff>177800</xdr:colOff>
      <xdr:row>37</xdr:row>
      <xdr:rowOff>148524</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flipV="1">
          <a:off x="12814300" y="6276833"/>
          <a:ext cx="889000" cy="215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82499</xdr:rowOff>
    </xdr:from>
    <xdr:to>
      <xdr:col>72</xdr:col>
      <xdr:colOff>38100</xdr:colOff>
      <xdr:row>38</xdr:row>
      <xdr:rowOff>12649</xdr:rowOff>
    </xdr:to>
    <xdr:sp macro="" textlink="">
      <xdr:nvSpPr>
        <xdr:cNvPr id="515" name="フローチャート: 判断 514">
          <a:extLst>
            <a:ext uri="{FF2B5EF4-FFF2-40B4-BE49-F238E27FC236}">
              <a16:creationId xmlns:a16="http://schemas.microsoft.com/office/drawing/2014/main" id="{00000000-0008-0000-0600-000003020000}"/>
            </a:ext>
          </a:extLst>
        </xdr:cNvPr>
        <xdr:cNvSpPr/>
      </xdr:nvSpPr>
      <xdr:spPr>
        <a:xfrm>
          <a:off x="13652500" y="6426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3776</xdr:rowOff>
    </xdr:from>
    <xdr:ext cx="469744"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3468428" y="6518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114755</xdr:rowOff>
    </xdr:from>
    <xdr:to>
      <xdr:col>67</xdr:col>
      <xdr:colOff>101600</xdr:colOff>
      <xdr:row>37</xdr:row>
      <xdr:rowOff>44905</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2763500" y="628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61432</xdr:rowOff>
    </xdr:from>
    <xdr:ext cx="534377"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2547111" y="6062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5141</xdr:rowOff>
    </xdr:from>
    <xdr:to>
      <xdr:col>85</xdr:col>
      <xdr:colOff>177800</xdr:colOff>
      <xdr:row>38</xdr:row>
      <xdr:rowOff>106741</xdr:rowOff>
    </xdr:to>
    <xdr:sp macro="" textlink="">
      <xdr:nvSpPr>
        <xdr:cNvPr id="524" name="楕円 523">
          <a:extLst>
            <a:ext uri="{FF2B5EF4-FFF2-40B4-BE49-F238E27FC236}">
              <a16:creationId xmlns:a16="http://schemas.microsoft.com/office/drawing/2014/main" id="{00000000-0008-0000-0600-00000C020000}"/>
            </a:ext>
          </a:extLst>
        </xdr:cNvPr>
        <xdr:cNvSpPr/>
      </xdr:nvSpPr>
      <xdr:spPr>
        <a:xfrm>
          <a:off x="16268700" y="6520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123174</xdr:rowOff>
    </xdr:from>
    <xdr:ext cx="469744" cy="259045"/>
    <xdr:sp macro="" textlink="">
      <xdr:nvSpPr>
        <xdr:cNvPr id="525" name="災害復旧事業費該当値テキスト">
          <a:extLst>
            <a:ext uri="{FF2B5EF4-FFF2-40B4-BE49-F238E27FC236}">
              <a16:creationId xmlns:a16="http://schemas.microsoft.com/office/drawing/2014/main" id="{00000000-0008-0000-0600-00000D020000}"/>
            </a:ext>
          </a:extLst>
        </xdr:cNvPr>
        <xdr:cNvSpPr txBox="1"/>
      </xdr:nvSpPr>
      <xdr:spPr>
        <a:xfrm>
          <a:off x="16370300" y="6466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170510</xdr:rowOff>
    </xdr:from>
    <xdr:to>
      <xdr:col>81</xdr:col>
      <xdr:colOff>101600</xdr:colOff>
      <xdr:row>37</xdr:row>
      <xdr:rowOff>100660</xdr:rowOff>
    </xdr:to>
    <xdr:sp macro="" textlink="">
      <xdr:nvSpPr>
        <xdr:cNvPr id="526" name="楕円 525">
          <a:extLst>
            <a:ext uri="{FF2B5EF4-FFF2-40B4-BE49-F238E27FC236}">
              <a16:creationId xmlns:a16="http://schemas.microsoft.com/office/drawing/2014/main" id="{00000000-0008-0000-0600-00000E020000}"/>
            </a:ext>
          </a:extLst>
        </xdr:cNvPr>
        <xdr:cNvSpPr/>
      </xdr:nvSpPr>
      <xdr:spPr>
        <a:xfrm>
          <a:off x="15430500" y="6342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117187</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14111" y="6117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14971</xdr:rowOff>
    </xdr:from>
    <xdr:to>
      <xdr:col>76</xdr:col>
      <xdr:colOff>165100</xdr:colOff>
      <xdr:row>36</xdr:row>
      <xdr:rowOff>116571</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4541500" y="6187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133098</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325111" y="5962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53833</xdr:rowOff>
    </xdr:from>
    <xdr:to>
      <xdr:col>72</xdr:col>
      <xdr:colOff>38100</xdr:colOff>
      <xdr:row>36</xdr:row>
      <xdr:rowOff>155433</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3652500" y="6226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510</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436111" y="600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97724</xdr:rowOff>
    </xdr:from>
    <xdr:to>
      <xdr:col>67</xdr:col>
      <xdr:colOff>101600</xdr:colOff>
      <xdr:row>38</xdr:row>
      <xdr:rowOff>27874</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2763500" y="6441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19001</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579428" y="6534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4" name="正方形/長方形 533">
          <a:extLst>
            <a:ext uri="{FF2B5EF4-FFF2-40B4-BE49-F238E27FC236}">
              <a16:creationId xmlns:a16="http://schemas.microsoft.com/office/drawing/2014/main" id="{00000000-0008-0000-0600-00001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5" name="正方形/長方形 534">
          <a:extLst>
            <a:ext uri="{FF2B5EF4-FFF2-40B4-BE49-F238E27FC236}">
              <a16:creationId xmlns:a16="http://schemas.microsoft.com/office/drawing/2014/main" id="{00000000-0008-0000-0600-00001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6" name="正方形/長方形 535">
          <a:extLst>
            <a:ext uri="{FF2B5EF4-FFF2-40B4-BE49-F238E27FC236}">
              <a16:creationId xmlns:a16="http://schemas.microsoft.com/office/drawing/2014/main" id="{00000000-0008-0000-0600-00001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7" name="正方形/長方形 536">
          <a:extLst>
            <a:ext uri="{FF2B5EF4-FFF2-40B4-BE49-F238E27FC236}">
              <a16:creationId xmlns:a16="http://schemas.microsoft.com/office/drawing/2014/main" id="{00000000-0008-0000-0600-00001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3" name="直線コネクタ 542">
          <a:extLst>
            <a:ext uri="{FF2B5EF4-FFF2-40B4-BE49-F238E27FC236}">
              <a16:creationId xmlns:a16="http://schemas.microsoft.com/office/drawing/2014/main" id="{00000000-0008-0000-0600-00001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4" name="直線コネクタ 543">
          <a:extLst>
            <a:ext uri="{FF2B5EF4-FFF2-40B4-BE49-F238E27FC236}">
              <a16:creationId xmlns:a16="http://schemas.microsoft.com/office/drawing/2014/main" id="{00000000-0008-0000-0600-00002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6" name="直線コネクタ 545">
          <a:extLst>
            <a:ext uri="{FF2B5EF4-FFF2-40B4-BE49-F238E27FC236}">
              <a16:creationId xmlns:a16="http://schemas.microsoft.com/office/drawing/2014/main" id="{00000000-0008-0000-0600-00002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8" name="失業対策事業費グラフ枠">
          <a:extLst>
            <a:ext uri="{FF2B5EF4-FFF2-40B4-BE49-F238E27FC236}">
              <a16:creationId xmlns:a16="http://schemas.microsoft.com/office/drawing/2014/main" id="{00000000-0008-0000-0600-00002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0" name="失業対策事業費最小値テキスト">
          <a:extLst>
            <a:ext uri="{FF2B5EF4-FFF2-40B4-BE49-F238E27FC236}">
              <a16:creationId xmlns:a16="http://schemas.microsoft.com/office/drawing/2014/main" id="{00000000-0008-0000-0600-00002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2" name="失業対策事業費最大値テキスト">
          <a:extLst>
            <a:ext uri="{FF2B5EF4-FFF2-40B4-BE49-F238E27FC236}">
              <a16:creationId xmlns:a16="http://schemas.microsoft.com/office/drawing/2014/main" id="{00000000-0008-0000-0600-00002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5" name="失業対策事業費平均値テキスト">
          <a:extLst>
            <a:ext uri="{FF2B5EF4-FFF2-40B4-BE49-F238E27FC236}">
              <a16:creationId xmlns:a16="http://schemas.microsoft.com/office/drawing/2014/main" id="{00000000-0008-0000-0600-00002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6" name="フローチャート: 判断 555">
          <a:extLst>
            <a:ext uri="{FF2B5EF4-FFF2-40B4-BE49-F238E27FC236}">
              <a16:creationId xmlns:a16="http://schemas.microsoft.com/office/drawing/2014/main" id="{00000000-0008-0000-0600-00002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8" name="フローチャート: 判断 557">
          <a:extLst>
            <a:ext uri="{FF2B5EF4-FFF2-40B4-BE49-F238E27FC236}">
              <a16:creationId xmlns:a16="http://schemas.microsoft.com/office/drawing/2014/main" id="{00000000-0008-0000-0600-00002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1" name="フローチャート: 判断 560">
          <a:extLst>
            <a:ext uri="{FF2B5EF4-FFF2-40B4-BE49-F238E27FC236}">
              <a16:creationId xmlns:a16="http://schemas.microsoft.com/office/drawing/2014/main" id="{00000000-0008-0000-0600-00003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4" name="フローチャート: 判断 563">
          <a:extLst>
            <a:ext uri="{FF2B5EF4-FFF2-40B4-BE49-F238E27FC236}">
              <a16:creationId xmlns:a16="http://schemas.microsoft.com/office/drawing/2014/main" id="{00000000-0008-0000-0600-00003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3" name="楕円 572">
          <a:extLst>
            <a:ext uri="{FF2B5EF4-FFF2-40B4-BE49-F238E27FC236}">
              <a16:creationId xmlns:a16="http://schemas.microsoft.com/office/drawing/2014/main" id="{00000000-0008-0000-0600-00003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4" name="失業対策事業費該当値テキスト">
          <a:extLst>
            <a:ext uri="{FF2B5EF4-FFF2-40B4-BE49-F238E27FC236}">
              <a16:creationId xmlns:a16="http://schemas.microsoft.com/office/drawing/2014/main" id="{00000000-0008-0000-0600-00003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5" name="楕円 574">
          <a:extLst>
            <a:ext uri="{FF2B5EF4-FFF2-40B4-BE49-F238E27FC236}">
              <a16:creationId xmlns:a16="http://schemas.microsoft.com/office/drawing/2014/main" id="{00000000-0008-0000-0600-00003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3" name="正方形/長方形 582">
          <a:extLst>
            <a:ext uri="{FF2B5EF4-FFF2-40B4-BE49-F238E27FC236}">
              <a16:creationId xmlns:a16="http://schemas.microsoft.com/office/drawing/2014/main" id="{00000000-0008-0000-0600-00004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4" name="正方形/長方形 583">
          <a:extLst>
            <a:ext uri="{FF2B5EF4-FFF2-40B4-BE49-F238E27FC236}">
              <a16:creationId xmlns:a16="http://schemas.microsoft.com/office/drawing/2014/main" id="{00000000-0008-0000-0600-00004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5" name="正方形/長方形 584">
          <a:extLst>
            <a:ext uri="{FF2B5EF4-FFF2-40B4-BE49-F238E27FC236}">
              <a16:creationId xmlns:a16="http://schemas.microsoft.com/office/drawing/2014/main" id="{00000000-0008-0000-0600-00004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6" name="正方形/長方形 585">
          <a:extLst>
            <a:ext uri="{FF2B5EF4-FFF2-40B4-BE49-F238E27FC236}">
              <a16:creationId xmlns:a16="http://schemas.microsoft.com/office/drawing/2014/main" id="{00000000-0008-0000-0600-00004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2" name="直線コネクタ 591">
          <a:extLst>
            <a:ext uri="{FF2B5EF4-FFF2-40B4-BE49-F238E27FC236}">
              <a16:creationId xmlns:a16="http://schemas.microsoft.com/office/drawing/2014/main" id="{00000000-0008-0000-0600-00005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44450</xdr:rowOff>
    </xdr:from>
    <xdr:to>
      <xdr:col>89</xdr:col>
      <xdr:colOff>177800</xdr:colOff>
      <xdr:row>79</xdr:row>
      <xdr:rowOff>44450</xdr:rowOff>
    </xdr:to>
    <xdr:cxnSp macro="">
      <xdr:nvCxnSpPr>
        <xdr:cNvPr id="594" name="直線コネクタ 593">
          <a:extLst>
            <a:ext uri="{FF2B5EF4-FFF2-40B4-BE49-F238E27FC236}">
              <a16:creationId xmlns:a16="http://schemas.microsoft.com/office/drawing/2014/main" id="{00000000-0008-0000-0600-000052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73677</xdr:rowOff>
    </xdr:from>
    <xdr:ext cx="531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6" name="公債費グラフ枠">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144310</xdr:rowOff>
    </xdr:from>
    <xdr:to>
      <xdr:col>85</xdr:col>
      <xdr:colOff>126364</xdr:colOff>
      <xdr:row>79</xdr:row>
      <xdr:rowOff>107620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flipV="1">
          <a:off x="16317595" y="11974360"/>
          <a:ext cx="1269" cy="1677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111447</xdr:rowOff>
    </xdr:from>
    <xdr:ext cx="534377" cy="259045"/>
    <xdr:sp macro="" textlink="">
      <xdr:nvSpPr>
        <xdr:cNvPr id="608" name="公債費最小値テキスト">
          <a:extLst>
            <a:ext uri="{FF2B5EF4-FFF2-40B4-BE49-F238E27FC236}">
              <a16:creationId xmlns:a16="http://schemas.microsoft.com/office/drawing/2014/main" id="{00000000-0008-0000-0600-000060020000}"/>
            </a:ext>
          </a:extLst>
        </xdr:cNvPr>
        <xdr:cNvSpPr txBox="1"/>
      </xdr:nvSpPr>
      <xdr:spPr>
        <a:xfrm>
          <a:off x="16370300" y="13655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107620</xdr:rowOff>
    </xdr:from>
    <xdr:to>
      <xdr:col>86</xdr:col>
      <xdr:colOff>25400</xdr:colOff>
      <xdr:row>79</xdr:row>
      <xdr:rowOff>107620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6230600" y="1365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90987</xdr:rowOff>
    </xdr:from>
    <xdr:ext cx="599010" cy="259045"/>
    <xdr:sp macro="" textlink="">
      <xdr:nvSpPr>
        <xdr:cNvPr id="610" name="公債費最大値テキスト">
          <a:extLst>
            <a:ext uri="{FF2B5EF4-FFF2-40B4-BE49-F238E27FC236}">
              <a16:creationId xmlns:a16="http://schemas.microsoft.com/office/drawing/2014/main" id="{00000000-0008-0000-0600-000062020000}"/>
            </a:ext>
          </a:extLst>
        </xdr:cNvPr>
        <xdr:cNvSpPr txBox="1"/>
      </xdr:nvSpPr>
      <xdr:spPr>
        <a:xfrm>
          <a:off x="16370300" y="11749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144310</xdr:rowOff>
    </xdr:from>
    <xdr:to>
      <xdr:col>86</xdr:col>
      <xdr:colOff>25400</xdr:colOff>
      <xdr:row>69</xdr:row>
      <xdr:rowOff>144310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6230600" y="11974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118846</xdr:rowOff>
    </xdr:from>
    <xdr:to>
      <xdr:col>85</xdr:col>
      <xdr:colOff>127000</xdr:colOff>
      <xdr:row>74</xdr:row>
      <xdr:rowOff>85484</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5481300" y="12291796"/>
          <a:ext cx="838200" cy="480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88092</xdr:rowOff>
    </xdr:from>
    <xdr:ext cx="534377" cy="259045"/>
    <xdr:sp macro="" textlink="">
      <xdr:nvSpPr>
        <xdr:cNvPr id="613" name="公債費平均値テキスト">
          <a:extLst>
            <a:ext uri="{FF2B5EF4-FFF2-40B4-BE49-F238E27FC236}">
              <a16:creationId xmlns:a16="http://schemas.microsoft.com/office/drawing/2014/main" id="{00000000-0008-0000-0600-000065020000}"/>
            </a:ext>
          </a:extLst>
        </xdr:cNvPr>
        <xdr:cNvSpPr txBox="1"/>
      </xdr:nvSpPr>
      <xdr:spPr>
        <a:xfrm>
          <a:off x="16370300" y="131182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109665</xdr:rowOff>
    </xdr:from>
    <xdr:to>
      <xdr:col>85</xdr:col>
      <xdr:colOff>177800</xdr:colOff>
      <xdr:row>77</xdr:row>
      <xdr:rowOff>39815</xdr:rowOff>
    </xdr:to>
    <xdr:sp macro="" textlink="">
      <xdr:nvSpPr>
        <xdr:cNvPr id="614" name="フローチャート: 判断 613">
          <a:extLst>
            <a:ext uri="{FF2B5EF4-FFF2-40B4-BE49-F238E27FC236}">
              <a16:creationId xmlns:a16="http://schemas.microsoft.com/office/drawing/2014/main" id="{00000000-0008-0000-0600-000066020000}"/>
            </a:ext>
          </a:extLst>
        </xdr:cNvPr>
        <xdr:cNvSpPr/>
      </xdr:nvSpPr>
      <xdr:spPr>
        <a:xfrm>
          <a:off x="16268700" y="13139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118846</xdr:rowOff>
    </xdr:from>
    <xdr:to>
      <xdr:col>81</xdr:col>
      <xdr:colOff>50800</xdr:colOff>
      <xdr:row>74</xdr:row>
      <xdr:rowOff>36093</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4592300" y="12291796"/>
          <a:ext cx="889000" cy="431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101309</xdr:rowOff>
    </xdr:from>
    <xdr:to>
      <xdr:col>81</xdr:col>
      <xdr:colOff>101600</xdr:colOff>
      <xdr:row>77</xdr:row>
      <xdr:rowOff>31459</xdr:rowOff>
    </xdr:to>
    <xdr:sp macro="" textlink="">
      <xdr:nvSpPr>
        <xdr:cNvPr id="616" name="フローチャート: 判断 615">
          <a:extLst>
            <a:ext uri="{FF2B5EF4-FFF2-40B4-BE49-F238E27FC236}">
              <a16:creationId xmlns:a16="http://schemas.microsoft.com/office/drawing/2014/main" id="{00000000-0008-0000-0600-000068020000}"/>
            </a:ext>
          </a:extLst>
        </xdr:cNvPr>
        <xdr:cNvSpPr/>
      </xdr:nvSpPr>
      <xdr:spPr>
        <a:xfrm>
          <a:off x="15430500" y="13131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22586</xdr:rowOff>
    </xdr:from>
    <xdr:ext cx="534377"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5214111" y="13224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70</xdr:row>
      <xdr:rowOff>162623</xdr:rowOff>
    </xdr:from>
    <xdr:to>
      <xdr:col>76</xdr:col>
      <xdr:colOff>114300</xdr:colOff>
      <xdr:row>74</xdr:row>
      <xdr:rowOff>36093</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3703300" y="12164123"/>
          <a:ext cx="889000" cy="559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138010</xdr:rowOff>
    </xdr:from>
    <xdr:to>
      <xdr:col>76</xdr:col>
      <xdr:colOff>165100</xdr:colOff>
      <xdr:row>77</xdr:row>
      <xdr:rowOff>68160</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4541500" y="13168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59287</xdr:rowOff>
    </xdr:from>
    <xdr:ext cx="534377"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4325111" y="13260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70</xdr:row>
      <xdr:rowOff>162623</xdr:rowOff>
    </xdr:from>
    <xdr:to>
      <xdr:col>71</xdr:col>
      <xdr:colOff>177800</xdr:colOff>
      <xdr:row>74</xdr:row>
      <xdr:rowOff>89065</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2814300" y="12164123"/>
          <a:ext cx="889000" cy="612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149949</xdr:rowOff>
    </xdr:from>
    <xdr:to>
      <xdr:col>72</xdr:col>
      <xdr:colOff>38100</xdr:colOff>
      <xdr:row>77</xdr:row>
      <xdr:rowOff>80099</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3652500" y="13180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71226</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3436111" y="13272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121958</xdr:rowOff>
    </xdr:from>
    <xdr:to>
      <xdr:col>67</xdr:col>
      <xdr:colOff>101600</xdr:colOff>
      <xdr:row>77</xdr:row>
      <xdr:rowOff>52108</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2763500" y="1315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43235</xdr:rowOff>
    </xdr:from>
    <xdr:ext cx="534377"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2547111" y="13244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34684</xdr:rowOff>
    </xdr:from>
    <xdr:to>
      <xdr:col>85</xdr:col>
      <xdr:colOff>177800</xdr:colOff>
      <xdr:row>74</xdr:row>
      <xdr:rowOff>136284</xdr:rowOff>
    </xdr:to>
    <xdr:sp macro="" textlink="">
      <xdr:nvSpPr>
        <xdr:cNvPr id="631" name="楕円 630">
          <a:extLst>
            <a:ext uri="{FF2B5EF4-FFF2-40B4-BE49-F238E27FC236}">
              <a16:creationId xmlns:a16="http://schemas.microsoft.com/office/drawing/2014/main" id="{00000000-0008-0000-0600-000077020000}"/>
            </a:ext>
          </a:extLst>
        </xdr:cNvPr>
        <xdr:cNvSpPr/>
      </xdr:nvSpPr>
      <xdr:spPr>
        <a:xfrm>
          <a:off x="16268700" y="12721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57561</xdr:rowOff>
    </xdr:from>
    <xdr:ext cx="534377" cy="259045"/>
    <xdr:sp macro="" textlink="">
      <xdr:nvSpPr>
        <xdr:cNvPr id="632" name="公債費該当値テキスト">
          <a:extLst>
            <a:ext uri="{FF2B5EF4-FFF2-40B4-BE49-F238E27FC236}">
              <a16:creationId xmlns:a16="http://schemas.microsoft.com/office/drawing/2014/main" id="{00000000-0008-0000-0600-000078020000}"/>
            </a:ext>
          </a:extLst>
        </xdr:cNvPr>
        <xdr:cNvSpPr txBox="1"/>
      </xdr:nvSpPr>
      <xdr:spPr>
        <a:xfrm>
          <a:off x="16370300" y="12573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71</xdr:row>
      <xdr:rowOff>68046</xdr:rowOff>
    </xdr:from>
    <xdr:to>
      <xdr:col>81</xdr:col>
      <xdr:colOff>101600</xdr:colOff>
      <xdr:row>71</xdr:row>
      <xdr:rowOff>169646</xdr:rowOff>
    </xdr:to>
    <xdr:sp macro="" textlink="">
      <xdr:nvSpPr>
        <xdr:cNvPr id="633" name="楕円 632">
          <a:extLst>
            <a:ext uri="{FF2B5EF4-FFF2-40B4-BE49-F238E27FC236}">
              <a16:creationId xmlns:a16="http://schemas.microsoft.com/office/drawing/2014/main" id="{00000000-0008-0000-0600-000079020000}"/>
            </a:ext>
          </a:extLst>
        </xdr:cNvPr>
        <xdr:cNvSpPr/>
      </xdr:nvSpPr>
      <xdr:spPr>
        <a:xfrm>
          <a:off x="15430500" y="12240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70</xdr:row>
      <xdr:rowOff>14723</xdr:rowOff>
    </xdr:from>
    <xdr:ext cx="59901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181795" y="12016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156743</xdr:rowOff>
    </xdr:from>
    <xdr:to>
      <xdr:col>76</xdr:col>
      <xdr:colOff>165100</xdr:colOff>
      <xdr:row>74</xdr:row>
      <xdr:rowOff>86893</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4541500" y="12672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103420</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325111" y="12447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70</xdr:row>
      <xdr:rowOff>111823</xdr:rowOff>
    </xdr:from>
    <xdr:to>
      <xdr:col>72</xdr:col>
      <xdr:colOff>38100</xdr:colOff>
      <xdr:row>71</xdr:row>
      <xdr:rowOff>41973</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3652500" y="12113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69</xdr:row>
      <xdr:rowOff>58500</xdr:rowOff>
    </xdr:from>
    <xdr:ext cx="59901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403795" y="11888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38265</xdr:rowOff>
    </xdr:from>
    <xdr:to>
      <xdr:col>67</xdr:col>
      <xdr:colOff>101600</xdr:colOff>
      <xdr:row>74</xdr:row>
      <xdr:rowOff>139865</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2763500" y="12725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156392</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547111" y="12500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1" name="正方形/長方形 640">
          <a:extLst>
            <a:ext uri="{FF2B5EF4-FFF2-40B4-BE49-F238E27FC236}">
              <a16:creationId xmlns:a16="http://schemas.microsoft.com/office/drawing/2014/main" id="{00000000-0008-0000-0600-00008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2" name="正方形/長方形 641">
          <a:extLst>
            <a:ext uri="{FF2B5EF4-FFF2-40B4-BE49-F238E27FC236}">
              <a16:creationId xmlns:a16="http://schemas.microsoft.com/office/drawing/2014/main" id="{00000000-0008-0000-0600-00008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0" name="直線コネクタ 649">
          <a:extLst>
            <a:ext uri="{FF2B5EF4-FFF2-40B4-BE49-F238E27FC236}">
              <a16:creationId xmlns:a16="http://schemas.microsoft.com/office/drawing/2014/main" id="{00000000-0008-0000-0600-00008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1" name="直線コネクタ 650">
          <a:extLst>
            <a:ext uri="{FF2B5EF4-FFF2-40B4-BE49-F238E27FC236}">
              <a16:creationId xmlns:a16="http://schemas.microsoft.com/office/drawing/2014/main" id="{00000000-0008-0000-0600-00008B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3" name="積立金グラフ枠">
          <a:extLst>
            <a:ext uri="{FF2B5EF4-FFF2-40B4-BE49-F238E27FC236}">
              <a16:creationId xmlns:a16="http://schemas.microsoft.com/office/drawing/2014/main" id="{00000000-0008-0000-0600-00009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52237</xdr:rowOff>
    </xdr:from>
    <xdr:to>
      <xdr:col>85</xdr:col>
      <xdr:colOff>126364</xdr:colOff>
      <xdr:row>99</xdr:row>
      <xdr:rowOff>39920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flipV="1">
          <a:off x="16317595" y="15482737"/>
          <a:ext cx="1269" cy="1530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43747</xdr:rowOff>
    </xdr:from>
    <xdr:ext cx="469744" cy="259045"/>
    <xdr:sp macro="" textlink="">
      <xdr:nvSpPr>
        <xdr:cNvPr id="665" name="積立金最小値テキスト">
          <a:extLst>
            <a:ext uri="{FF2B5EF4-FFF2-40B4-BE49-F238E27FC236}">
              <a16:creationId xmlns:a16="http://schemas.microsoft.com/office/drawing/2014/main" id="{00000000-0008-0000-0600-000099020000}"/>
            </a:ext>
          </a:extLst>
        </xdr:cNvPr>
        <xdr:cNvSpPr txBox="1"/>
      </xdr:nvSpPr>
      <xdr:spPr>
        <a:xfrm>
          <a:off x="16370300" y="17017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39920</xdr:rowOff>
    </xdr:from>
    <xdr:to>
      <xdr:col>86</xdr:col>
      <xdr:colOff>25400</xdr:colOff>
      <xdr:row>99</xdr:row>
      <xdr:rowOff>39920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6230600" y="17013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170364</xdr:rowOff>
    </xdr:from>
    <xdr:ext cx="599010" cy="259045"/>
    <xdr:sp macro="" textlink="">
      <xdr:nvSpPr>
        <xdr:cNvPr id="667" name="積立金最大値テキスト">
          <a:extLst>
            <a:ext uri="{FF2B5EF4-FFF2-40B4-BE49-F238E27FC236}">
              <a16:creationId xmlns:a16="http://schemas.microsoft.com/office/drawing/2014/main" id="{00000000-0008-0000-0600-00009B020000}"/>
            </a:ext>
          </a:extLst>
        </xdr:cNvPr>
        <xdr:cNvSpPr txBox="1"/>
      </xdr:nvSpPr>
      <xdr:spPr>
        <a:xfrm>
          <a:off x="16370300" y="15257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52237</xdr:rowOff>
    </xdr:from>
    <xdr:to>
      <xdr:col>86</xdr:col>
      <xdr:colOff>25400</xdr:colOff>
      <xdr:row>90</xdr:row>
      <xdr:rowOff>52237</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6230600" y="15482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64464</xdr:rowOff>
    </xdr:from>
    <xdr:to>
      <xdr:col>85</xdr:col>
      <xdr:colOff>127000</xdr:colOff>
      <xdr:row>99</xdr:row>
      <xdr:rowOff>3584</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flipV="1">
          <a:off x="15481300" y="16866564"/>
          <a:ext cx="838200" cy="110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19649</xdr:rowOff>
    </xdr:from>
    <xdr:ext cx="534377" cy="259045"/>
    <xdr:sp macro="" textlink="">
      <xdr:nvSpPr>
        <xdr:cNvPr id="670" name="積立金平均値テキスト">
          <a:extLst>
            <a:ext uri="{FF2B5EF4-FFF2-40B4-BE49-F238E27FC236}">
              <a16:creationId xmlns:a16="http://schemas.microsoft.com/office/drawing/2014/main" id="{00000000-0008-0000-0600-00009E020000}"/>
            </a:ext>
          </a:extLst>
        </xdr:cNvPr>
        <xdr:cNvSpPr txBox="1"/>
      </xdr:nvSpPr>
      <xdr:spPr>
        <a:xfrm>
          <a:off x="16370300" y="168217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41222</xdr:rowOff>
    </xdr:from>
    <xdr:to>
      <xdr:col>85</xdr:col>
      <xdr:colOff>177800</xdr:colOff>
      <xdr:row>98</xdr:row>
      <xdr:rowOff>142822</xdr:rowOff>
    </xdr:to>
    <xdr:sp macro="" textlink="">
      <xdr:nvSpPr>
        <xdr:cNvPr id="671" name="フローチャート: 判断 670">
          <a:extLst>
            <a:ext uri="{FF2B5EF4-FFF2-40B4-BE49-F238E27FC236}">
              <a16:creationId xmlns:a16="http://schemas.microsoft.com/office/drawing/2014/main" id="{00000000-0008-0000-0600-00009F020000}"/>
            </a:ext>
          </a:extLst>
        </xdr:cNvPr>
        <xdr:cNvSpPr/>
      </xdr:nvSpPr>
      <xdr:spPr>
        <a:xfrm>
          <a:off x="16268700" y="1684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62719</xdr:rowOff>
    </xdr:from>
    <xdr:to>
      <xdr:col>81</xdr:col>
      <xdr:colOff>50800</xdr:colOff>
      <xdr:row>99</xdr:row>
      <xdr:rowOff>3584</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4592300" y="16864819"/>
          <a:ext cx="889000" cy="112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55235</xdr:rowOff>
    </xdr:from>
    <xdr:to>
      <xdr:col>81</xdr:col>
      <xdr:colOff>101600</xdr:colOff>
      <xdr:row>98</xdr:row>
      <xdr:rowOff>156835</xdr:rowOff>
    </xdr:to>
    <xdr:sp macro="" textlink="">
      <xdr:nvSpPr>
        <xdr:cNvPr id="673" name="フローチャート: 判断 672">
          <a:extLst>
            <a:ext uri="{FF2B5EF4-FFF2-40B4-BE49-F238E27FC236}">
              <a16:creationId xmlns:a16="http://schemas.microsoft.com/office/drawing/2014/main" id="{00000000-0008-0000-0600-0000A1020000}"/>
            </a:ext>
          </a:extLst>
        </xdr:cNvPr>
        <xdr:cNvSpPr/>
      </xdr:nvSpPr>
      <xdr:spPr>
        <a:xfrm>
          <a:off x="15430500" y="16857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1912</xdr:rowOff>
    </xdr:from>
    <xdr:ext cx="534377"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5214111" y="16632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62719</xdr:rowOff>
    </xdr:from>
    <xdr:to>
      <xdr:col>76</xdr:col>
      <xdr:colOff>114300</xdr:colOff>
      <xdr:row>99</xdr:row>
      <xdr:rowOff>21228</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3703300" y="16864819"/>
          <a:ext cx="889000" cy="129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40673</xdr:rowOff>
    </xdr:from>
    <xdr:to>
      <xdr:col>76</xdr:col>
      <xdr:colOff>165100</xdr:colOff>
      <xdr:row>98</xdr:row>
      <xdr:rowOff>142273</xdr:rowOff>
    </xdr:to>
    <xdr:sp macro="" textlink="">
      <xdr:nvSpPr>
        <xdr:cNvPr id="676" name="フローチャート: 判断 675">
          <a:extLst>
            <a:ext uri="{FF2B5EF4-FFF2-40B4-BE49-F238E27FC236}">
              <a16:creationId xmlns:a16="http://schemas.microsoft.com/office/drawing/2014/main" id="{00000000-0008-0000-0600-0000A4020000}"/>
            </a:ext>
          </a:extLst>
        </xdr:cNvPr>
        <xdr:cNvSpPr/>
      </xdr:nvSpPr>
      <xdr:spPr>
        <a:xfrm>
          <a:off x="14541500" y="16842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133400</xdr:rowOff>
    </xdr:from>
    <xdr:ext cx="534377"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4325111" y="16935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114120</xdr:rowOff>
    </xdr:from>
    <xdr:to>
      <xdr:col>71</xdr:col>
      <xdr:colOff>177800</xdr:colOff>
      <xdr:row>99</xdr:row>
      <xdr:rowOff>21228</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814300" y="16916220"/>
          <a:ext cx="889000" cy="78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26366</xdr:rowOff>
    </xdr:from>
    <xdr:to>
      <xdr:col>72</xdr:col>
      <xdr:colOff>38100</xdr:colOff>
      <xdr:row>98</xdr:row>
      <xdr:rowOff>127966</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3652500" y="1682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144493</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3436111" y="16603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52980</xdr:rowOff>
    </xdr:from>
    <xdr:to>
      <xdr:col>67</xdr:col>
      <xdr:colOff>101600</xdr:colOff>
      <xdr:row>98</xdr:row>
      <xdr:rowOff>154580</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2763500" y="168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171107</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2547111" y="16630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13664</xdr:rowOff>
    </xdr:from>
    <xdr:to>
      <xdr:col>85</xdr:col>
      <xdr:colOff>177800</xdr:colOff>
      <xdr:row>98</xdr:row>
      <xdr:rowOff>115264</xdr:rowOff>
    </xdr:to>
    <xdr:sp macro="" textlink="">
      <xdr:nvSpPr>
        <xdr:cNvPr id="688" name="楕円 687">
          <a:extLst>
            <a:ext uri="{FF2B5EF4-FFF2-40B4-BE49-F238E27FC236}">
              <a16:creationId xmlns:a16="http://schemas.microsoft.com/office/drawing/2014/main" id="{00000000-0008-0000-0600-0000B0020000}"/>
            </a:ext>
          </a:extLst>
        </xdr:cNvPr>
        <xdr:cNvSpPr/>
      </xdr:nvSpPr>
      <xdr:spPr>
        <a:xfrm>
          <a:off x="16268700" y="16815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36541</xdr:rowOff>
    </xdr:from>
    <xdr:ext cx="534377" cy="259045"/>
    <xdr:sp macro="" textlink="">
      <xdr:nvSpPr>
        <xdr:cNvPr id="689" name="積立金該当値テキスト">
          <a:extLst>
            <a:ext uri="{FF2B5EF4-FFF2-40B4-BE49-F238E27FC236}">
              <a16:creationId xmlns:a16="http://schemas.microsoft.com/office/drawing/2014/main" id="{00000000-0008-0000-0600-0000B1020000}"/>
            </a:ext>
          </a:extLst>
        </xdr:cNvPr>
        <xdr:cNvSpPr txBox="1"/>
      </xdr:nvSpPr>
      <xdr:spPr>
        <a:xfrm>
          <a:off x="16370300" y="16667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124234</xdr:rowOff>
    </xdr:from>
    <xdr:to>
      <xdr:col>81</xdr:col>
      <xdr:colOff>101600</xdr:colOff>
      <xdr:row>99</xdr:row>
      <xdr:rowOff>54384</xdr:rowOff>
    </xdr:to>
    <xdr:sp macro="" textlink="">
      <xdr:nvSpPr>
        <xdr:cNvPr id="690" name="楕円 689">
          <a:extLst>
            <a:ext uri="{FF2B5EF4-FFF2-40B4-BE49-F238E27FC236}">
              <a16:creationId xmlns:a16="http://schemas.microsoft.com/office/drawing/2014/main" id="{00000000-0008-0000-0600-0000B2020000}"/>
            </a:ext>
          </a:extLst>
        </xdr:cNvPr>
        <xdr:cNvSpPr/>
      </xdr:nvSpPr>
      <xdr:spPr>
        <a:xfrm>
          <a:off x="15430500" y="16926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45511</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5214111" y="17019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11919</xdr:rowOff>
    </xdr:from>
    <xdr:to>
      <xdr:col>76</xdr:col>
      <xdr:colOff>165100</xdr:colOff>
      <xdr:row>98</xdr:row>
      <xdr:rowOff>113519</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4541500" y="16814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130046</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325111" y="16589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141878</xdr:rowOff>
    </xdr:from>
    <xdr:to>
      <xdr:col>72</xdr:col>
      <xdr:colOff>38100</xdr:colOff>
      <xdr:row>99</xdr:row>
      <xdr:rowOff>72028</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3652500" y="16943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63155</xdr:rowOff>
    </xdr:from>
    <xdr:ext cx="469744"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468428" y="17036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63320</xdr:rowOff>
    </xdr:from>
    <xdr:to>
      <xdr:col>67</xdr:col>
      <xdr:colOff>101600</xdr:colOff>
      <xdr:row>98</xdr:row>
      <xdr:rowOff>164920</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2763500" y="1686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156047</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547111" y="16958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8" name="正方形/長方形 697">
          <a:extLst>
            <a:ext uri="{FF2B5EF4-FFF2-40B4-BE49-F238E27FC236}">
              <a16:creationId xmlns:a16="http://schemas.microsoft.com/office/drawing/2014/main" id="{00000000-0008-0000-0600-0000B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7" name="直線コネクタ 706">
          <a:extLst>
            <a:ext uri="{FF2B5EF4-FFF2-40B4-BE49-F238E27FC236}">
              <a16:creationId xmlns:a16="http://schemas.microsoft.com/office/drawing/2014/main" id="{00000000-0008-0000-0600-0000C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0" name="投資及び出資金グラフ枠">
          <a:extLst>
            <a:ext uri="{FF2B5EF4-FFF2-40B4-BE49-F238E27FC236}">
              <a16:creationId xmlns:a16="http://schemas.microsoft.com/office/drawing/2014/main" id="{00000000-0008-0000-0600-0000D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128118</xdr:rowOff>
    </xdr:from>
    <xdr:to>
      <xdr:col>116</xdr:col>
      <xdr:colOff>62864</xdr:colOff>
      <xdr:row>39</xdr:row>
      <xdr:rowOff>44450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flipV="1">
          <a:off x="22159595" y="5271618"/>
          <a:ext cx="1269" cy="1459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2" name="投資及び出資金最小値テキスト">
          <a:extLst>
            <a:ext uri="{FF2B5EF4-FFF2-40B4-BE49-F238E27FC236}">
              <a16:creationId xmlns:a16="http://schemas.microsoft.com/office/drawing/2014/main" id="{00000000-0008-0000-0600-0000D2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74795</xdr:rowOff>
    </xdr:from>
    <xdr:ext cx="534377" cy="259045"/>
    <xdr:sp macro="" textlink="">
      <xdr:nvSpPr>
        <xdr:cNvPr id="724" name="投資及び出資金最大値テキスト">
          <a:extLst>
            <a:ext uri="{FF2B5EF4-FFF2-40B4-BE49-F238E27FC236}">
              <a16:creationId xmlns:a16="http://schemas.microsoft.com/office/drawing/2014/main" id="{00000000-0008-0000-0600-0000D4020000}"/>
            </a:ext>
          </a:extLst>
        </xdr:cNvPr>
        <xdr:cNvSpPr txBox="1"/>
      </xdr:nvSpPr>
      <xdr:spPr>
        <a:xfrm>
          <a:off x="22212300" y="5046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128118</xdr:rowOff>
    </xdr:from>
    <xdr:to>
      <xdr:col>116</xdr:col>
      <xdr:colOff>152400</xdr:colOff>
      <xdr:row>30</xdr:row>
      <xdr:rowOff>128118</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22072600" y="5271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44374</xdr:rowOff>
    </xdr:from>
    <xdr:to>
      <xdr:col>116</xdr:col>
      <xdr:colOff>63500</xdr:colOff>
      <xdr:row>39</xdr:row>
      <xdr:rowOff>44374</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1323300" y="673092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26738</xdr:rowOff>
    </xdr:from>
    <xdr:ext cx="469744" cy="259045"/>
    <xdr:sp macro="" textlink="">
      <xdr:nvSpPr>
        <xdr:cNvPr id="727" name="投資及び出資金平均値テキスト">
          <a:extLst>
            <a:ext uri="{FF2B5EF4-FFF2-40B4-BE49-F238E27FC236}">
              <a16:creationId xmlns:a16="http://schemas.microsoft.com/office/drawing/2014/main" id="{00000000-0008-0000-0600-0000D7020000}"/>
            </a:ext>
          </a:extLst>
        </xdr:cNvPr>
        <xdr:cNvSpPr txBox="1"/>
      </xdr:nvSpPr>
      <xdr:spPr>
        <a:xfrm>
          <a:off x="22212300" y="6370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3861</xdr:rowOff>
    </xdr:from>
    <xdr:to>
      <xdr:col>116</xdr:col>
      <xdr:colOff>114300</xdr:colOff>
      <xdr:row>38</xdr:row>
      <xdr:rowOff>105461</xdr:rowOff>
    </xdr:to>
    <xdr:sp macro="" textlink="">
      <xdr:nvSpPr>
        <xdr:cNvPr id="728" name="フローチャート: 判断 727">
          <a:extLst>
            <a:ext uri="{FF2B5EF4-FFF2-40B4-BE49-F238E27FC236}">
              <a16:creationId xmlns:a16="http://schemas.microsoft.com/office/drawing/2014/main" id="{00000000-0008-0000-0600-0000D8020000}"/>
            </a:ext>
          </a:extLst>
        </xdr:cNvPr>
        <xdr:cNvSpPr/>
      </xdr:nvSpPr>
      <xdr:spPr>
        <a:xfrm>
          <a:off x="22110700" y="651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44374</xdr:rowOff>
    </xdr:from>
    <xdr:to>
      <xdr:col>111</xdr:col>
      <xdr:colOff>177800</xdr:colOff>
      <xdr:row>39</xdr:row>
      <xdr:rowOff>44412</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flipV="1">
          <a:off x="20434300" y="6730924"/>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167501</xdr:rowOff>
    </xdr:from>
    <xdr:to>
      <xdr:col>112</xdr:col>
      <xdr:colOff>38100</xdr:colOff>
      <xdr:row>38</xdr:row>
      <xdr:rowOff>97651</xdr:rowOff>
    </xdr:to>
    <xdr:sp macro="" textlink="">
      <xdr:nvSpPr>
        <xdr:cNvPr id="730" name="フローチャート: 判断 729">
          <a:extLst>
            <a:ext uri="{FF2B5EF4-FFF2-40B4-BE49-F238E27FC236}">
              <a16:creationId xmlns:a16="http://schemas.microsoft.com/office/drawing/2014/main" id="{00000000-0008-0000-0600-0000DA020000}"/>
            </a:ext>
          </a:extLst>
        </xdr:cNvPr>
        <xdr:cNvSpPr/>
      </xdr:nvSpPr>
      <xdr:spPr>
        <a:xfrm>
          <a:off x="21272500" y="6511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114177</xdr:rowOff>
    </xdr:from>
    <xdr:ext cx="469744"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21088428" y="628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44412</xdr:rowOff>
    </xdr:from>
    <xdr:to>
      <xdr:col>107</xdr:col>
      <xdr:colOff>50800</xdr:colOff>
      <xdr:row>39</xdr:row>
      <xdr:rowOff>44450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flipV="1">
          <a:off x="19545300" y="6730962"/>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2413</xdr:rowOff>
    </xdr:from>
    <xdr:to>
      <xdr:col>107</xdr:col>
      <xdr:colOff>101600</xdr:colOff>
      <xdr:row>38</xdr:row>
      <xdr:rowOff>104013</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20383500" y="6517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120540</xdr:rowOff>
    </xdr:from>
    <xdr:ext cx="469744"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20199428" y="6292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23635</xdr:rowOff>
    </xdr:from>
    <xdr:to>
      <xdr:col>102</xdr:col>
      <xdr:colOff>165100</xdr:colOff>
      <xdr:row>38</xdr:row>
      <xdr:rowOff>125235</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19494500" y="6538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141762</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9310428" y="6313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3289</xdr:rowOff>
    </xdr:from>
    <xdr:to>
      <xdr:col>98</xdr:col>
      <xdr:colOff>38100</xdr:colOff>
      <xdr:row>38</xdr:row>
      <xdr:rowOff>104889</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18605500" y="6518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121416</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8421428" y="6293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165024</xdr:rowOff>
    </xdr:from>
    <xdr:to>
      <xdr:col>116</xdr:col>
      <xdr:colOff>114300</xdr:colOff>
      <xdr:row>39</xdr:row>
      <xdr:rowOff>95174</xdr:rowOff>
    </xdr:to>
    <xdr:sp macro="" textlink="">
      <xdr:nvSpPr>
        <xdr:cNvPr id="745" name="楕円 744">
          <a:extLst>
            <a:ext uri="{FF2B5EF4-FFF2-40B4-BE49-F238E27FC236}">
              <a16:creationId xmlns:a16="http://schemas.microsoft.com/office/drawing/2014/main" id="{00000000-0008-0000-0600-0000E9020000}"/>
            </a:ext>
          </a:extLst>
        </xdr:cNvPr>
        <xdr:cNvSpPr/>
      </xdr:nvSpPr>
      <xdr:spPr>
        <a:xfrm>
          <a:off x="22110700" y="6680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79951</xdr:rowOff>
    </xdr:from>
    <xdr:ext cx="249299" cy="259045"/>
    <xdr:sp macro="" textlink="">
      <xdr:nvSpPr>
        <xdr:cNvPr id="746" name="投資及び出資金該当値テキスト">
          <a:extLst>
            <a:ext uri="{FF2B5EF4-FFF2-40B4-BE49-F238E27FC236}">
              <a16:creationId xmlns:a16="http://schemas.microsoft.com/office/drawing/2014/main" id="{00000000-0008-0000-0600-0000EA020000}"/>
            </a:ext>
          </a:extLst>
        </xdr:cNvPr>
        <xdr:cNvSpPr txBox="1"/>
      </xdr:nvSpPr>
      <xdr:spPr>
        <a:xfrm>
          <a:off x="22212300" y="65950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165024</xdr:rowOff>
    </xdr:from>
    <xdr:to>
      <xdr:col>112</xdr:col>
      <xdr:colOff>38100</xdr:colOff>
      <xdr:row>39</xdr:row>
      <xdr:rowOff>95174</xdr:rowOff>
    </xdr:to>
    <xdr:sp macro="" textlink="">
      <xdr:nvSpPr>
        <xdr:cNvPr id="747" name="楕円 746">
          <a:extLst>
            <a:ext uri="{FF2B5EF4-FFF2-40B4-BE49-F238E27FC236}">
              <a16:creationId xmlns:a16="http://schemas.microsoft.com/office/drawing/2014/main" id="{00000000-0008-0000-0600-0000EB020000}"/>
            </a:ext>
          </a:extLst>
        </xdr:cNvPr>
        <xdr:cNvSpPr/>
      </xdr:nvSpPr>
      <xdr:spPr>
        <a:xfrm>
          <a:off x="21272500" y="6680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86301</xdr:rowOff>
    </xdr:from>
    <xdr:ext cx="249299"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198650" y="67728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165062</xdr:rowOff>
    </xdr:from>
    <xdr:to>
      <xdr:col>107</xdr:col>
      <xdr:colOff>101600</xdr:colOff>
      <xdr:row>39</xdr:row>
      <xdr:rowOff>95212</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0383500" y="668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86339</xdr:rowOff>
    </xdr:from>
    <xdr:ext cx="249299"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309650" y="677288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5" name="正方形/長方形 754">
          <a:extLst>
            <a:ext uri="{FF2B5EF4-FFF2-40B4-BE49-F238E27FC236}">
              <a16:creationId xmlns:a16="http://schemas.microsoft.com/office/drawing/2014/main" id="{00000000-0008-0000-0600-0000F3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4" name="直線コネクタ 763">
          <a:extLst>
            <a:ext uri="{FF2B5EF4-FFF2-40B4-BE49-F238E27FC236}">
              <a16:creationId xmlns:a16="http://schemas.microsoft.com/office/drawing/2014/main" id="{00000000-0008-0000-0600-0000FC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貸付金グラフ枠">
          <a:extLst>
            <a:ext uri="{FF2B5EF4-FFF2-40B4-BE49-F238E27FC236}">
              <a16:creationId xmlns:a16="http://schemas.microsoft.com/office/drawing/2014/main" id="{00000000-0008-0000-0600-00000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73749</xdr:rowOff>
    </xdr:from>
    <xdr:to>
      <xdr:col>116</xdr:col>
      <xdr:colOff>62864</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flipV="1">
          <a:off x="22159595" y="8817699"/>
          <a:ext cx="1269" cy="1342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79" name="貸付金最小値テキスト">
          <a:extLst>
            <a:ext uri="{FF2B5EF4-FFF2-40B4-BE49-F238E27FC236}">
              <a16:creationId xmlns:a16="http://schemas.microsoft.com/office/drawing/2014/main" id="{00000000-0008-0000-0600-00000B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20426</xdr:rowOff>
    </xdr:from>
    <xdr:ext cx="534377" cy="259045"/>
    <xdr:sp macro="" textlink="">
      <xdr:nvSpPr>
        <xdr:cNvPr id="781" name="貸付金最大値テキスト">
          <a:extLst>
            <a:ext uri="{FF2B5EF4-FFF2-40B4-BE49-F238E27FC236}">
              <a16:creationId xmlns:a16="http://schemas.microsoft.com/office/drawing/2014/main" id="{00000000-0008-0000-0600-00000D030000}"/>
            </a:ext>
          </a:extLst>
        </xdr:cNvPr>
        <xdr:cNvSpPr txBox="1"/>
      </xdr:nvSpPr>
      <xdr:spPr>
        <a:xfrm>
          <a:off x="22212300" y="8592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73749</xdr:rowOff>
    </xdr:from>
    <xdr:to>
      <xdr:col>116</xdr:col>
      <xdr:colOff>152400</xdr:colOff>
      <xdr:row>51</xdr:row>
      <xdr:rowOff>73749</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22072600" y="8817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164732</xdr:rowOff>
    </xdr:from>
    <xdr:to>
      <xdr:col>116</xdr:col>
      <xdr:colOff>63500</xdr:colOff>
      <xdr:row>58</xdr:row>
      <xdr:rowOff>170561</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flipV="1">
          <a:off x="21323300" y="10108832"/>
          <a:ext cx="838200" cy="5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86365</xdr:rowOff>
    </xdr:from>
    <xdr:ext cx="469744" cy="259045"/>
    <xdr:sp macro="" textlink="">
      <xdr:nvSpPr>
        <xdr:cNvPr id="784" name="貸付金平均値テキスト">
          <a:extLst>
            <a:ext uri="{FF2B5EF4-FFF2-40B4-BE49-F238E27FC236}">
              <a16:creationId xmlns:a16="http://schemas.microsoft.com/office/drawing/2014/main" id="{00000000-0008-0000-0600-000010030000}"/>
            </a:ext>
          </a:extLst>
        </xdr:cNvPr>
        <xdr:cNvSpPr txBox="1"/>
      </xdr:nvSpPr>
      <xdr:spPr>
        <a:xfrm>
          <a:off x="22212300" y="98590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63488</xdr:rowOff>
    </xdr:from>
    <xdr:to>
      <xdr:col>116</xdr:col>
      <xdr:colOff>114300</xdr:colOff>
      <xdr:row>58</xdr:row>
      <xdr:rowOff>165088</xdr:rowOff>
    </xdr:to>
    <xdr:sp macro="" textlink="">
      <xdr:nvSpPr>
        <xdr:cNvPr id="785" name="フローチャート: 判断 784">
          <a:extLst>
            <a:ext uri="{FF2B5EF4-FFF2-40B4-BE49-F238E27FC236}">
              <a16:creationId xmlns:a16="http://schemas.microsoft.com/office/drawing/2014/main" id="{00000000-0008-0000-0600-000011030000}"/>
            </a:ext>
          </a:extLst>
        </xdr:cNvPr>
        <xdr:cNvSpPr/>
      </xdr:nvSpPr>
      <xdr:spPr>
        <a:xfrm>
          <a:off x="22110700" y="1000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162465</xdr:rowOff>
    </xdr:from>
    <xdr:to>
      <xdr:col>111</xdr:col>
      <xdr:colOff>177800</xdr:colOff>
      <xdr:row>58</xdr:row>
      <xdr:rowOff>170561</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0434300" y="10106565"/>
          <a:ext cx="889000" cy="8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60001</xdr:rowOff>
    </xdr:from>
    <xdr:to>
      <xdr:col>112</xdr:col>
      <xdr:colOff>38100</xdr:colOff>
      <xdr:row>58</xdr:row>
      <xdr:rowOff>161601</xdr:rowOff>
    </xdr:to>
    <xdr:sp macro="" textlink="">
      <xdr:nvSpPr>
        <xdr:cNvPr id="787" name="フローチャート: 判断 786">
          <a:extLst>
            <a:ext uri="{FF2B5EF4-FFF2-40B4-BE49-F238E27FC236}">
              <a16:creationId xmlns:a16="http://schemas.microsoft.com/office/drawing/2014/main" id="{00000000-0008-0000-0600-000013030000}"/>
            </a:ext>
          </a:extLst>
        </xdr:cNvPr>
        <xdr:cNvSpPr/>
      </xdr:nvSpPr>
      <xdr:spPr>
        <a:xfrm>
          <a:off x="21272500" y="10004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6678</xdr:rowOff>
    </xdr:from>
    <xdr:ext cx="469744"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21088428" y="9779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162465</xdr:rowOff>
    </xdr:from>
    <xdr:to>
      <xdr:col>107</xdr:col>
      <xdr:colOff>50800</xdr:colOff>
      <xdr:row>58</xdr:row>
      <xdr:rowOff>163341</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flipV="1">
          <a:off x="19545300" y="10106565"/>
          <a:ext cx="889000" cy="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67678</xdr:rowOff>
    </xdr:from>
    <xdr:to>
      <xdr:col>107</xdr:col>
      <xdr:colOff>101600</xdr:colOff>
      <xdr:row>58</xdr:row>
      <xdr:rowOff>169278</xdr:rowOff>
    </xdr:to>
    <xdr:sp macro="" textlink="">
      <xdr:nvSpPr>
        <xdr:cNvPr id="790" name="フローチャート: 判断 789">
          <a:extLst>
            <a:ext uri="{FF2B5EF4-FFF2-40B4-BE49-F238E27FC236}">
              <a16:creationId xmlns:a16="http://schemas.microsoft.com/office/drawing/2014/main" id="{00000000-0008-0000-0600-000016030000}"/>
            </a:ext>
          </a:extLst>
        </xdr:cNvPr>
        <xdr:cNvSpPr/>
      </xdr:nvSpPr>
      <xdr:spPr>
        <a:xfrm>
          <a:off x="20383500" y="10011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14355</xdr:rowOff>
    </xdr:from>
    <xdr:ext cx="469744"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20199428" y="9787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163341</xdr:rowOff>
    </xdr:from>
    <xdr:to>
      <xdr:col>102</xdr:col>
      <xdr:colOff>114300</xdr:colOff>
      <xdr:row>59</xdr:row>
      <xdr:rowOff>4921</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18656300" y="10107441"/>
          <a:ext cx="889000" cy="13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65525</xdr:rowOff>
    </xdr:from>
    <xdr:to>
      <xdr:col>102</xdr:col>
      <xdr:colOff>165100</xdr:colOff>
      <xdr:row>58</xdr:row>
      <xdr:rowOff>167125</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19494500" y="10009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12202</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9310428" y="9784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31541</xdr:rowOff>
    </xdr:from>
    <xdr:to>
      <xdr:col>98</xdr:col>
      <xdr:colOff>38100</xdr:colOff>
      <xdr:row>58</xdr:row>
      <xdr:rowOff>133141</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18605500" y="9975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149668</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8421428" y="9750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113932</xdr:rowOff>
    </xdr:from>
    <xdr:to>
      <xdr:col>116</xdr:col>
      <xdr:colOff>114300</xdr:colOff>
      <xdr:row>59</xdr:row>
      <xdr:rowOff>44082</xdr:rowOff>
    </xdr:to>
    <xdr:sp macro="" textlink="">
      <xdr:nvSpPr>
        <xdr:cNvPr id="802" name="楕円 801">
          <a:extLst>
            <a:ext uri="{FF2B5EF4-FFF2-40B4-BE49-F238E27FC236}">
              <a16:creationId xmlns:a16="http://schemas.microsoft.com/office/drawing/2014/main" id="{00000000-0008-0000-0600-000022030000}"/>
            </a:ext>
          </a:extLst>
        </xdr:cNvPr>
        <xdr:cNvSpPr/>
      </xdr:nvSpPr>
      <xdr:spPr>
        <a:xfrm>
          <a:off x="22110700" y="10058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41915</xdr:rowOff>
    </xdr:from>
    <xdr:ext cx="469744" cy="259045"/>
    <xdr:sp macro="" textlink="">
      <xdr:nvSpPr>
        <xdr:cNvPr id="803" name="貸付金該当値テキスト">
          <a:extLst>
            <a:ext uri="{FF2B5EF4-FFF2-40B4-BE49-F238E27FC236}">
              <a16:creationId xmlns:a16="http://schemas.microsoft.com/office/drawing/2014/main" id="{00000000-0008-0000-0600-000023030000}"/>
            </a:ext>
          </a:extLst>
        </xdr:cNvPr>
        <xdr:cNvSpPr txBox="1"/>
      </xdr:nvSpPr>
      <xdr:spPr>
        <a:xfrm>
          <a:off x="22212300" y="9986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119761</xdr:rowOff>
    </xdr:from>
    <xdr:to>
      <xdr:col>112</xdr:col>
      <xdr:colOff>38100</xdr:colOff>
      <xdr:row>59</xdr:row>
      <xdr:rowOff>49911</xdr:rowOff>
    </xdr:to>
    <xdr:sp macro="" textlink="">
      <xdr:nvSpPr>
        <xdr:cNvPr id="804" name="楕円 803">
          <a:extLst>
            <a:ext uri="{FF2B5EF4-FFF2-40B4-BE49-F238E27FC236}">
              <a16:creationId xmlns:a16="http://schemas.microsoft.com/office/drawing/2014/main" id="{00000000-0008-0000-0600-000024030000}"/>
            </a:ext>
          </a:extLst>
        </xdr:cNvPr>
        <xdr:cNvSpPr/>
      </xdr:nvSpPr>
      <xdr:spPr>
        <a:xfrm>
          <a:off x="21272500" y="10063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41038</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088428" y="10156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111665</xdr:rowOff>
    </xdr:from>
    <xdr:to>
      <xdr:col>107</xdr:col>
      <xdr:colOff>101600</xdr:colOff>
      <xdr:row>59</xdr:row>
      <xdr:rowOff>41815</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0383500" y="10055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32942</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199428" y="10148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112541</xdr:rowOff>
    </xdr:from>
    <xdr:to>
      <xdr:col>102</xdr:col>
      <xdr:colOff>165100</xdr:colOff>
      <xdr:row>59</xdr:row>
      <xdr:rowOff>42691</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19494500" y="10056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33818</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10428" y="10149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125571</xdr:rowOff>
    </xdr:from>
    <xdr:to>
      <xdr:col>98</xdr:col>
      <xdr:colOff>38100</xdr:colOff>
      <xdr:row>59</xdr:row>
      <xdr:rowOff>55721</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18605500" y="10069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46848</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21428" y="10162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2" name="正方形/長方形 811">
          <a:extLst>
            <a:ext uri="{FF2B5EF4-FFF2-40B4-BE49-F238E27FC236}">
              <a16:creationId xmlns:a16="http://schemas.microsoft.com/office/drawing/2014/main" id="{00000000-0008-0000-0600-00002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1" name="直線コネクタ 820">
          <a:extLst>
            <a:ext uri="{FF2B5EF4-FFF2-40B4-BE49-F238E27FC236}">
              <a16:creationId xmlns:a16="http://schemas.microsoft.com/office/drawing/2014/main" id="{00000000-0008-0000-0600-00003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5" name="繰出金グラフ枠">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136347</xdr:rowOff>
    </xdr:from>
    <xdr:to>
      <xdr:col>116</xdr:col>
      <xdr:colOff>62864</xdr:colOff>
      <xdr:row>78</xdr:row>
      <xdr:rowOff>28620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flipV="1">
          <a:off x="22159595" y="12137847"/>
          <a:ext cx="1269" cy="12638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32447</xdr:rowOff>
    </xdr:from>
    <xdr:ext cx="534377" cy="259045"/>
    <xdr:sp macro="" textlink="">
      <xdr:nvSpPr>
        <xdr:cNvPr id="837" name="繰出金最小値テキスト">
          <a:extLst>
            <a:ext uri="{FF2B5EF4-FFF2-40B4-BE49-F238E27FC236}">
              <a16:creationId xmlns:a16="http://schemas.microsoft.com/office/drawing/2014/main" id="{00000000-0008-0000-0600-000045030000}"/>
            </a:ext>
          </a:extLst>
        </xdr:cNvPr>
        <xdr:cNvSpPr txBox="1"/>
      </xdr:nvSpPr>
      <xdr:spPr>
        <a:xfrm>
          <a:off x="22212300" y="13405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28620</xdr:rowOff>
    </xdr:from>
    <xdr:to>
      <xdr:col>116</xdr:col>
      <xdr:colOff>152400</xdr:colOff>
      <xdr:row>78</xdr:row>
      <xdr:rowOff>28620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22072600" y="13401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83024</xdr:rowOff>
    </xdr:from>
    <xdr:ext cx="534377" cy="259045"/>
    <xdr:sp macro="" textlink="">
      <xdr:nvSpPr>
        <xdr:cNvPr id="839" name="繰出金最大値テキスト">
          <a:extLst>
            <a:ext uri="{FF2B5EF4-FFF2-40B4-BE49-F238E27FC236}">
              <a16:creationId xmlns:a16="http://schemas.microsoft.com/office/drawing/2014/main" id="{00000000-0008-0000-0600-000047030000}"/>
            </a:ext>
          </a:extLst>
        </xdr:cNvPr>
        <xdr:cNvSpPr txBox="1"/>
      </xdr:nvSpPr>
      <xdr:spPr>
        <a:xfrm>
          <a:off x="22212300" y="11913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136347</xdr:rowOff>
    </xdr:from>
    <xdr:to>
      <xdr:col>116</xdr:col>
      <xdr:colOff>152400</xdr:colOff>
      <xdr:row>70</xdr:row>
      <xdr:rowOff>136347</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22072600" y="12137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124613</xdr:rowOff>
    </xdr:from>
    <xdr:to>
      <xdr:col>116</xdr:col>
      <xdr:colOff>63500</xdr:colOff>
      <xdr:row>74</xdr:row>
      <xdr:rowOff>128994</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flipV="1">
          <a:off x="21323300" y="12811913"/>
          <a:ext cx="838200" cy="4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60659</xdr:rowOff>
    </xdr:from>
    <xdr:ext cx="534377" cy="259045"/>
    <xdr:sp macro="" textlink="">
      <xdr:nvSpPr>
        <xdr:cNvPr id="842" name="繰出金平均値テキスト">
          <a:extLst>
            <a:ext uri="{FF2B5EF4-FFF2-40B4-BE49-F238E27FC236}">
              <a16:creationId xmlns:a16="http://schemas.microsoft.com/office/drawing/2014/main" id="{00000000-0008-0000-0600-00004A030000}"/>
            </a:ext>
          </a:extLst>
        </xdr:cNvPr>
        <xdr:cNvSpPr txBox="1"/>
      </xdr:nvSpPr>
      <xdr:spPr>
        <a:xfrm>
          <a:off x="22212300" y="129194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82232</xdr:rowOff>
    </xdr:from>
    <xdr:to>
      <xdr:col>116</xdr:col>
      <xdr:colOff>114300</xdr:colOff>
      <xdr:row>76</xdr:row>
      <xdr:rowOff>12382</xdr:rowOff>
    </xdr:to>
    <xdr:sp macro="" textlink="">
      <xdr:nvSpPr>
        <xdr:cNvPr id="843" name="フローチャート: 判断 842">
          <a:extLst>
            <a:ext uri="{FF2B5EF4-FFF2-40B4-BE49-F238E27FC236}">
              <a16:creationId xmlns:a16="http://schemas.microsoft.com/office/drawing/2014/main" id="{00000000-0008-0000-0600-00004B030000}"/>
            </a:ext>
          </a:extLst>
        </xdr:cNvPr>
        <xdr:cNvSpPr/>
      </xdr:nvSpPr>
      <xdr:spPr>
        <a:xfrm>
          <a:off x="22110700" y="12940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156007</xdr:rowOff>
    </xdr:from>
    <xdr:to>
      <xdr:col>111</xdr:col>
      <xdr:colOff>177800</xdr:colOff>
      <xdr:row>74</xdr:row>
      <xdr:rowOff>128994</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0434300" y="12500407"/>
          <a:ext cx="889000" cy="315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111665</xdr:rowOff>
    </xdr:from>
    <xdr:to>
      <xdr:col>112</xdr:col>
      <xdr:colOff>38100</xdr:colOff>
      <xdr:row>76</xdr:row>
      <xdr:rowOff>41815</xdr:rowOff>
    </xdr:to>
    <xdr:sp macro="" textlink="">
      <xdr:nvSpPr>
        <xdr:cNvPr id="845" name="フローチャート: 判断 844">
          <a:extLst>
            <a:ext uri="{FF2B5EF4-FFF2-40B4-BE49-F238E27FC236}">
              <a16:creationId xmlns:a16="http://schemas.microsoft.com/office/drawing/2014/main" id="{00000000-0008-0000-0600-00004D030000}"/>
            </a:ext>
          </a:extLst>
        </xdr:cNvPr>
        <xdr:cNvSpPr/>
      </xdr:nvSpPr>
      <xdr:spPr>
        <a:xfrm>
          <a:off x="21272500" y="12970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32942</xdr:rowOff>
    </xdr:from>
    <xdr:ext cx="534377"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21056111" y="13063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156007</xdr:rowOff>
    </xdr:from>
    <xdr:to>
      <xdr:col>107</xdr:col>
      <xdr:colOff>50800</xdr:colOff>
      <xdr:row>73</xdr:row>
      <xdr:rowOff>6769</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19545300" y="12500407"/>
          <a:ext cx="889000" cy="22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120638</xdr:rowOff>
    </xdr:from>
    <xdr:to>
      <xdr:col>107</xdr:col>
      <xdr:colOff>101600</xdr:colOff>
      <xdr:row>76</xdr:row>
      <xdr:rowOff>50788</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0383500" y="12979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41915</xdr:rowOff>
    </xdr:from>
    <xdr:ext cx="534377"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0167111" y="13072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6769</xdr:rowOff>
    </xdr:from>
    <xdr:to>
      <xdr:col>102</xdr:col>
      <xdr:colOff>114300</xdr:colOff>
      <xdr:row>73</xdr:row>
      <xdr:rowOff>64624</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18656300" y="12522619"/>
          <a:ext cx="889000" cy="57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123952</xdr:rowOff>
    </xdr:from>
    <xdr:to>
      <xdr:col>102</xdr:col>
      <xdr:colOff>165100</xdr:colOff>
      <xdr:row>76</xdr:row>
      <xdr:rowOff>54102</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19494500" y="12982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45229</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9278111" y="13075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62325</xdr:rowOff>
    </xdr:from>
    <xdr:to>
      <xdr:col>98</xdr:col>
      <xdr:colOff>38100</xdr:colOff>
      <xdr:row>75</xdr:row>
      <xdr:rowOff>163925</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18605500" y="12921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155052</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8389111" y="13013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73813</xdr:rowOff>
    </xdr:from>
    <xdr:to>
      <xdr:col>116</xdr:col>
      <xdr:colOff>114300</xdr:colOff>
      <xdr:row>75</xdr:row>
      <xdr:rowOff>3963</xdr:rowOff>
    </xdr:to>
    <xdr:sp macro="" textlink="">
      <xdr:nvSpPr>
        <xdr:cNvPr id="860" name="楕円 859">
          <a:extLst>
            <a:ext uri="{FF2B5EF4-FFF2-40B4-BE49-F238E27FC236}">
              <a16:creationId xmlns:a16="http://schemas.microsoft.com/office/drawing/2014/main" id="{00000000-0008-0000-0600-00005C030000}"/>
            </a:ext>
          </a:extLst>
        </xdr:cNvPr>
        <xdr:cNvSpPr/>
      </xdr:nvSpPr>
      <xdr:spPr>
        <a:xfrm>
          <a:off x="22110700" y="1276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96690</xdr:rowOff>
    </xdr:from>
    <xdr:ext cx="534377" cy="259045"/>
    <xdr:sp macro="" textlink="">
      <xdr:nvSpPr>
        <xdr:cNvPr id="861" name="繰出金該当値テキスト">
          <a:extLst>
            <a:ext uri="{FF2B5EF4-FFF2-40B4-BE49-F238E27FC236}">
              <a16:creationId xmlns:a16="http://schemas.microsoft.com/office/drawing/2014/main" id="{00000000-0008-0000-0600-00005D030000}"/>
            </a:ext>
          </a:extLst>
        </xdr:cNvPr>
        <xdr:cNvSpPr txBox="1"/>
      </xdr:nvSpPr>
      <xdr:spPr>
        <a:xfrm>
          <a:off x="22212300" y="12612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78194</xdr:rowOff>
    </xdr:from>
    <xdr:to>
      <xdr:col>112</xdr:col>
      <xdr:colOff>38100</xdr:colOff>
      <xdr:row>75</xdr:row>
      <xdr:rowOff>8344</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21272500" y="12765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24871</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056111" y="12540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105207</xdr:rowOff>
    </xdr:from>
    <xdr:to>
      <xdr:col>107</xdr:col>
      <xdr:colOff>101600</xdr:colOff>
      <xdr:row>73</xdr:row>
      <xdr:rowOff>35357</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0383500" y="12449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51884</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2224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127419</xdr:rowOff>
    </xdr:from>
    <xdr:to>
      <xdr:col>102</xdr:col>
      <xdr:colOff>165100</xdr:colOff>
      <xdr:row>73</xdr:row>
      <xdr:rowOff>57569</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19494500" y="12471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74096</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2247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13824</xdr:rowOff>
    </xdr:from>
    <xdr:to>
      <xdr:col>98</xdr:col>
      <xdr:colOff>38100</xdr:colOff>
      <xdr:row>73</xdr:row>
      <xdr:rowOff>115424</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18605500" y="12529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131951</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2304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0" name="正方形/長方形 869">
          <a:extLst>
            <a:ext uri="{FF2B5EF4-FFF2-40B4-BE49-F238E27FC236}">
              <a16:creationId xmlns:a16="http://schemas.microsoft.com/office/drawing/2014/main" id="{00000000-0008-0000-0600-00006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1" name="正方形/長方形 870">
          <a:extLst>
            <a:ext uri="{FF2B5EF4-FFF2-40B4-BE49-F238E27FC236}">
              <a16:creationId xmlns:a16="http://schemas.microsoft.com/office/drawing/2014/main" id="{00000000-0008-0000-0600-00006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9" name="直線コネクタ 878">
          <a:extLst>
            <a:ext uri="{FF2B5EF4-FFF2-40B4-BE49-F238E27FC236}">
              <a16:creationId xmlns:a16="http://schemas.microsoft.com/office/drawing/2014/main" id="{00000000-0008-0000-0600-00006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0" name="直線コネクタ 879">
          <a:extLst>
            <a:ext uri="{FF2B5EF4-FFF2-40B4-BE49-F238E27FC236}">
              <a16:creationId xmlns:a16="http://schemas.microsoft.com/office/drawing/2014/main" id="{00000000-0008-0000-0600-00007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4" name="前年度繰上充用金グラフ枠">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6" name="前年度繰上充用金最小値テキスト">
          <a:extLst>
            <a:ext uri="{FF2B5EF4-FFF2-40B4-BE49-F238E27FC236}">
              <a16:creationId xmlns:a16="http://schemas.microsoft.com/office/drawing/2014/main" id="{00000000-0008-0000-0600-00007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8" name="前年度繰上充用金最大値テキスト">
          <a:extLst>
            <a:ext uri="{FF2B5EF4-FFF2-40B4-BE49-F238E27FC236}">
              <a16:creationId xmlns:a16="http://schemas.microsoft.com/office/drawing/2014/main" id="{00000000-0008-0000-0600-00007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1" name="前年度繰上充用金平均値テキスト">
          <a:extLst>
            <a:ext uri="{FF2B5EF4-FFF2-40B4-BE49-F238E27FC236}">
              <a16:creationId xmlns:a16="http://schemas.microsoft.com/office/drawing/2014/main" id="{00000000-0008-0000-0600-00007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2" name="フローチャート: 判断 891">
          <a:extLst>
            <a:ext uri="{FF2B5EF4-FFF2-40B4-BE49-F238E27FC236}">
              <a16:creationId xmlns:a16="http://schemas.microsoft.com/office/drawing/2014/main" id="{00000000-0008-0000-0600-00007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4" name="フローチャート: 判断 893">
          <a:extLst>
            <a:ext uri="{FF2B5EF4-FFF2-40B4-BE49-F238E27FC236}">
              <a16:creationId xmlns:a16="http://schemas.microsoft.com/office/drawing/2014/main" id="{00000000-0008-0000-0600-00007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楕円 908">
          <a:extLst>
            <a:ext uri="{FF2B5EF4-FFF2-40B4-BE49-F238E27FC236}">
              <a16:creationId xmlns:a16="http://schemas.microsoft.com/office/drawing/2014/main" id="{00000000-0008-0000-0600-00008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0" name="前年度繰上充用金該当値テキスト">
          <a:extLst>
            <a:ext uri="{FF2B5EF4-FFF2-40B4-BE49-F238E27FC236}">
              <a16:creationId xmlns:a16="http://schemas.microsoft.com/office/drawing/2014/main" id="{00000000-0008-0000-0600-00008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1" name="楕円 910">
          <a:extLst>
            <a:ext uri="{FF2B5EF4-FFF2-40B4-BE49-F238E27FC236}">
              <a16:creationId xmlns:a16="http://schemas.microsoft.com/office/drawing/2014/main" id="{00000000-0008-0000-0600-00008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9" name="正方形/長方形 918">
          <a:extLst>
            <a:ext uri="{FF2B5EF4-FFF2-40B4-BE49-F238E27FC236}">
              <a16:creationId xmlns:a16="http://schemas.microsoft.com/office/drawing/2014/main" id="{00000000-0008-0000-0600-00009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0" name="正方形/長方形 919">
          <a:extLst>
            <a:ext uri="{FF2B5EF4-FFF2-40B4-BE49-F238E27FC236}">
              <a16:creationId xmlns:a16="http://schemas.microsoft.com/office/drawing/2014/main" id="{00000000-0008-0000-0600-00009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年度に類似団体平均を大きく上回ったものは、</a:t>
          </a:r>
          <a:r>
            <a:rPr kumimoji="1" lang="ja-JP" altLang="en-US" sz="1100">
              <a:solidFill>
                <a:schemeClr val="dk1"/>
              </a:solidFill>
              <a:effectLst/>
              <a:latin typeface="+mn-lt"/>
              <a:ea typeface="+mn-ea"/>
              <a:cs typeface="+mn-cs"/>
            </a:rPr>
            <a:t>物件費、補助費等、積立金、繰出金</a:t>
          </a:r>
          <a:r>
            <a:rPr kumimoji="1" lang="ja-JP" altLang="ja-JP" sz="1100">
              <a:solidFill>
                <a:schemeClr val="dk1"/>
              </a:solidFill>
              <a:effectLst/>
              <a:latin typeface="+mn-lt"/>
              <a:ea typeface="+mn-ea"/>
              <a:cs typeface="+mn-cs"/>
            </a:rPr>
            <a:t>である。</a:t>
          </a:r>
          <a:endParaRPr lang="ja-JP" altLang="ja-JP" sz="1400">
            <a:effectLst/>
          </a:endParaRPr>
        </a:p>
        <a:p>
          <a:pPr eaLnBrk="1" fontAlgn="auto" latinLnBrk="0" hangingPunct="1"/>
          <a:r>
            <a:rPr kumimoji="1" lang="ja-JP" altLang="en-US" sz="1100">
              <a:solidFill>
                <a:schemeClr val="dk1"/>
              </a:solidFill>
              <a:effectLst/>
              <a:latin typeface="+mn-lt"/>
              <a:ea typeface="+mn-ea"/>
              <a:cs typeface="+mn-cs"/>
            </a:rPr>
            <a:t>物件費は、システムの大型更新等により増となっている。</a:t>
          </a:r>
          <a:r>
            <a:rPr kumimoji="1" lang="ja-JP" altLang="ja-JP" sz="1100">
              <a:solidFill>
                <a:schemeClr val="dk1"/>
              </a:solidFill>
              <a:effectLst/>
              <a:latin typeface="+mn-lt"/>
              <a:ea typeface="+mn-ea"/>
              <a:cs typeface="+mn-cs"/>
            </a:rPr>
            <a:t>維持補修費は、施設管理や道路等維持に係る経費が資材高騰の影響も併せ増となっている。</a:t>
          </a:r>
          <a:endParaRPr lang="ja-JP" altLang="ja-JP" sz="1400">
            <a:effectLst/>
          </a:endParaRPr>
        </a:p>
        <a:p>
          <a:r>
            <a:rPr kumimoji="1" lang="ja-JP" altLang="ja-JP" sz="1100">
              <a:solidFill>
                <a:schemeClr val="dk1"/>
              </a:solidFill>
              <a:effectLst/>
              <a:latin typeface="+mn-lt"/>
              <a:ea typeface="+mn-ea"/>
              <a:cs typeface="+mn-cs"/>
            </a:rPr>
            <a:t>補助費</a:t>
          </a:r>
          <a:r>
            <a:rPr kumimoji="1" lang="ja-JP" altLang="en-US" sz="1100">
              <a:solidFill>
                <a:schemeClr val="dk1"/>
              </a:solidFill>
              <a:effectLst/>
              <a:latin typeface="+mn-lt"/>
              <a:ea typeface="+mn-ea"/>
              <a:cs typeface="+mn-cs"/>
            </a:rPr>
            <a:t>等は、浜田地区広域行政組合負担金が可燃物処理場の設備更新に伴い増となったことが主な要因である。</a:t>
          </a:r>
          <a:endParaRPr lang="ja-JP" altLang="ja-JP" sz="1400">
            <a:effectLst/>
          </a:endParaRPr>
        </a:p>
        <a:p>
          <a:r>
            <a:rPr kumimoji="1" lang="ja-JP" altLang="ja-JP" sz="1100">
              <a:solidFill>
                <a:schemeClr val="dk1"/>
              </a:solidFill>
              <a:effectLst/>
              <a:latin typeface="+mn-lt"/>
              <a:ea typeface="+mn-ea"/>
              <a:cs typeface="+mn-cs"/>
            </a:rPr>
            <a:t>繰出金は、</a:t>
          </a:r>
          <a:r>
            <a:rPr kumimoji="1" lang="ja-JP" altLang="en-US" sz="1100">
              <a:solidFill>
                <a:schemeClr val="dk1"/>
              </a:solidFill>
              <a:effectLst/>
              <a:latin typeface="+mn-lt"/>
              <a:ea typeface="+mn-ea"/>
              <a:cs typeface="+mn-cs"/>
            </a:rPr>
            <a:t>前年度から微増し</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ほぼ横ばいであるが、</a:t>
          </a:r>
          <a:r>
            <a:rPr kumimoji="1" lang="ja-JP" altLang="ja-JP" sz="1100">
              <a:solidFill>
                <a:schemeClr val="dk1"/>
              </a:solidFill>
              <a:effectLst/>
              <a:latin typeface="+mn-lt"/>
              <a:ea typeface="+mn-ea"/>
              <a:cs typeface="+mn-cs"/>
            </a:rPr>
            <a:t>依然として高い水準にある。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島根県江津市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21,202
20,841
268.24
18,764,585
17,984,480
630,740
9,015,712
16,640,694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9.7
47.5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168927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議会費グラフ枠">
          <a:extLst>
            <a:ext uri="{FF2B5EF4-FFF2-40B4-BE49-F238E27FC236}">
              <a16:creationId xmlns:a16="http://schemas.microsoft.com/office/drawing/2014/main" id="{00000000-0008-0000-0700-000034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169875</xdr:rowOff>
    </xdr:from>
    <xdr:to>
      <xdr:col>24</xdr:col>
      <xdr:colOff>62865</xdr:colOff>
      <xdr:row>37</xdr:row>
      <xdr:rowOff>162560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flipV="1">
          <a:off x="4633595" y="5484825"/>
          <a:ext cx="1270" cy="1021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166387</xdr:rowOff>
    </xdr:from>
    <xdr:ext cx="469744" cy="259045"/>
    <xdr:sp macro="" textlink="">
      <xdr:nvSpPr>
        <xdr:cNvPr id="54" name="議会費最小値テキスト">
          <a:extLst>
            <a:ext uri="{FF2B5EF4-FFF2-40B4-BE49-F238E27FC236}">
              <a16:creationId xmlns:a16="http://schemas.microsoft.com/office/drawing/2014/main" id="{00000000-0008-0000-0700-000036000000}"/>
            </a:ext>
          </a:extLst>
        </xdr:cNvPr>
        <xdr:cNvSpPr txBox="1"/>
      </xdr:nvSpPr>
      <xdr:spPr>
        <a:xfrm>
          <a:off x="4686300" y="6510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162560</xdr:rowOff>
    </xdr:from>
    <xdr:to>
      <xdr:col>24</xdr:col>
      <xdr:colOff>152400</xdr:colOff>
      <xdr:row>37</xdr:row>
      <xdr:rowOff>162560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4546600" y="6506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116552</xdr:rowOff>
    </xdr:from>
    <xdr:ext cx="534377" cy="259045"/>
    <xdr:sp macro="" textlink="">
      <xdr:nvSpPr>
        <xdr:cNvPr id="56" name="議会費最大値テキスト">
          <a:extLst>
            <a:ext uri="{FF2B5EF4-FFF2-40B4-BE49-F238E27FC236}">
              <a16:creationId xmlns:a16="http://schemas.microsoft.com/office/drawing/2014/main" id="{00000000-0008-0000-0700-000038000000}"/>
            </a:ext>
          </a:extLst>
        </xdr:cNvPr>
        <xdr:cNvSpPr txBox="1"/>
      </xdr:nvSpPr>
      <xdr:spPr>
        <a:xfrm>
          <a:off x="4686300" y="5260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25,590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169875</xdr:rowOff>
    </xdr:from>
    <xdr:to>
      <xdr:col>24</xdr:col>
      <xdr:colOff>152400</xdr:colOff>
      <xdr:row>31</xdr:row>
      <xdr:rowOff>169875</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54848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13330</xdr:rowOff>
    </xdr:from>
    <xdr:to>
      <xdr:col>24</xdr:col>
      <xdr:colOff>63500</xdr:colOff>
      <xdr:row>37</xdr:row>
      <xdr:rowOff>20279</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3797300" y="6356980"/>
          <a:ext cx="838200" cy="6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9674</xdr:rowOff>
    </xdr:from>
    <xdr:ext cx="469744" cy="259045"/>
    <xdr:sp macro="" textlink="">
      <xdr:nvSpPr>
        <xdr:cNvPr id="59" name="議会費平均値テキスト">
          <a:extLst>
            <a:ext uri="{FF2B5EF4-FFF2-40B4-BE49-F238E27FC236}">
              <a16:creationId xmlns:a16="http://schemas.microsoft.com/office/drawing/2014/main" id="{00000000-0008-0000-0700-00003B000000}"/>
            </a:ext>
          </a:extLst>
        </xdr:cNvPr>
        <xdr:cNvSpPr txBox="1"/>
      </xdr:nvSpPr>
      <xdr:spPr>
        <a:xfrm>
          <a:off x="4686300" y="63533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31247</xdr:rowOff>
    </xdr:from>
    <xdr:to>
      <xdr:col>24</xdr:col>
      <xdr:colOff>114300</xdr:colOff>
      <xdr:row>37</xdr:row>
      <xdr:rowOff>132847</xdr:rowOff>
    </xdr:to>
    <xdr:sp macro="" textlink="">
      <xdr:nvSpPr>
        <xdr:cNvPr id="60" name="フローチャート: 判断 59">
          <a:extLst>
            <a:ext uri="{FF2B5EF4-FFF2-40B4-BE49-F238E27FC236}">
              <a16:creationId xmlns:a16="http://schemas.microsoft.com/office/drawing/2014/main" id="{00000000-0008-0000-0700-00003C000000}"/>
            </a:ext>
          </a:extLst>
        </xdr:cNvPr>
        <xdr:cNvSpPr/>
      </xdr:nvSpPr>
      <xdr:spPr>
        <a:xfrm>
          <a:off x="4584700" y="6374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13330</xdr:rowOff>
    </xdr:from>
    <xdr:to>
      <xdr:col>19</xdr:col>
      <xdr:colOff>177800</xdr:colOff>
      <xdr:row>37</xdr:row>
      <xdr:rowOff>50363</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2908300" y="6356980"/>
          <a:ext cx="889000" cy="37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36002</xdr:rowOff>
    </xdr:from>
    <xdr:to>
      <xdr:col>20</xdr:col>
      <xdr:colOff>38100</xdr:colOff>
      <xdr:row>37</xdr:row>
      <xdr:rowOff>137602</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3746500" y="6379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128729</xdr:rowOff>
    </xdr:from>
    <xdr:ext cx="469744" cy="259045"/>
    <xdr:sp macro="" textlink="">
      <xdr:nvSpPr>
        <xdr:cNvPr id="63" name="テキスト ボックス 62">
          <a:extLst>
            <a:ext uri="{FF2B5EF4-FFF2-40B4-BE49-F238E27FC236}">
              <a16:creationId xmlns:a16="http://schemas.microsoft.com/office/drawing/2014/main" id="{00000000-0008-0000-0700-00003F000000}"/>
            </a:ext>
          </a:extLst>
        </xdr:cNvPr>
        <xdr:cNvSpPr txBox="1"/>
      </xdr:nvSpPr>
      <xdr:spPr>
        <a:xfrm>
          <a:off x="3562428" y="6472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50363</xdr:rowOff>
    </xdr:from>
    <xdr:to>
      <xdr:col>15</xdr:col>
      <xdr:colOff>50800</xdr:colOff>
      <xdr:row>37</xdr:row>
      <xdr:rowOff>68148</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019300" y="6394013"/>
          <a:ext cx="889000" cy="17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38837</xdr:rowOff>
    </xdr:from>
    <xdr:to>
      <xdr:col>15</xdr:col>
      <xdr:colOff>101600</xdr:colOff>
      <xdr:row>37</xdr:row>
      <xdr:rowOff>140437</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2857500" y="6382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131563</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2673428" y="6475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59461</xdr:rowOff>
    </xdr:from>
    <xdr:to>
      <xdr:col>10</xdr:col>
      <xdr:colOff>114300</xdr:colOff>
      <xdr:row>37</xdr:row>
      <xdr:rowOff>68148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1130300" y="6403111"/>
          <a:ext cx="889000" cy="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40482</xdr:rowOff>
    </xdr:from>
    <xdr:to>
      <xdr:col>10</xdr:col>
      <xdr:colOff>165100</xdr:colOff>
      <xdr:row>37</xdr:row>
      <xdr:rowOff>142082</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1968500" y="6384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133210</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1784428" y="6476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30881</xdr:rowOff>
    </xdr:from>
    <xdr:to>
      <xdr:col>6</xdr:col>
      <xdr:colOff>38100</xdr:colOff>
      <xdr:row>37</xdr:row>
      <xdr:rowOff>132481</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079500" y="6374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123608</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895428" y="6467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140929</xdr:rowOff>
    </xdr:from>
    <xdr:to>
      <xdr:col>24</xdr:col>
      <xdr:colOff>114300</xdr:colOff>
      <xdr:row>37</xdr:row>
      <xdr:rowOff>71079</xdr:rowOff>
    </xdr:to>
    <xdr:sp macro="" textlink="">
      <xdr:nvSpPr>
        <xdr:cNvPr id="77" name="楕円 76">
          <a:extLst>
            <a:ext uri="{FF2B5EF4-FFF2-40B4-BE49-F238E27FC236}">
              <a16:creationId xmlns:a16="http://schemas.microsoft.com/office/drawing/2014/main" id="{00000000-0008-0000-0700-00004D000000}"/>
            </a:ext>
          </a:extLst>
        </xdr:cNvPr>
        <xdr:cNvSpPr/>
      </xdr:nvSpPr>
      <xdr:spPr>
        <a:xfrm>
          <a:off x="4584700" y="6313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163806</xdr:rowOff>
    </xdr:from>
    <xdr:ext cx="469744" cy="259045"/>
    <xdr:sp macro="" textlink="">
      <xdr:nvSpPr>
        <xdr:cNvPr id="78" name="議会費該当値テキスト">
          <a:extLst>
            <a:ext uri="{FF2B5EF4-FFF2-40B4-BE49-F238E27FC236}">
              <a16:creationId xmlns:a16="http://schemas.microsoft.com/office/drawing/2014/main" id="{00000000-0008-0000-0700-00004E000000}"/>
            </a:ext>
          </a:extLst>
        </xdr:cNvPr>
        <xdr:cNvSpPr txBox="1"/>
      </xdr:nvSpPr>
      <xdr:spPr>
        <a:xfrm>
          <a:off x="4686300" y="6164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133980</xdr:rowOff>
    </xdr:from>
    <xdr:to>
      <xdr:col>20</xdr:col>
      <xdr:colOff>38100</xdr:colOff>
      <xdr:row>37</xdr:row>
      <xdr:rowOff>64130</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3746500" y="630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80657</xdr:rowOff>
    </xdr:from>
    <xdr:ext cx="469744"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3562428" y="6081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171013</xdr:rowOff>
    </xdr:from>
    <xdr:to>
      <xdr:col>15</xdr:col>
      <xdr:colOff>101600</xdr:colOff>
      <xdr:row>37</xdr:row>
      <xdr:rowOff>101163</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2857500" y="6343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117690</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2673428" y="6118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17348</xdr:rowOff>
    </xdr:from>
    <xdr:to>
      <xdr:col>10</xdr:col>
      <xdr:colOff>165100</xdr:colOff>
      <xdr:row>37</xdr:row>
      <xdr:rowOff>118948</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1968500" y="6360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135475</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1784428" y="6136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8661</xdr:rowOff>
    </xdr:from>
    <xdr:to>
      <xdr:col>6</xdr:col>
      <xdr:colOff>38100</xdr:colOff>
      <xdr:row>37</xdr:row>
      <xdr:rowOff>110261</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079500" y="635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126788</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895428" y="612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a:extLst>
            <a:ext uri="{FF2B5EF4-FFF2-40B4-BE49-F238E27FC236}">
              <a16:creationId xmlns:a16="http://schemas.microsoft.com/office/drawing/2014/main" id="{00000000-0008-0000-0700-000057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a:extLst>
            <a:ext uri="{FF2B5EF4-FFF2-40B4-BE49-F238E27FC236}">
              <a16:creationId xmlns:a16="http://schemas.microsoft.com/office/drawing/2014/main" id="{00000000-0008-0000-0700-00005F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a:extLst>
            <a:ext uri="{FF2B5EF4-FFF2-40B4-BE49-F238E27FC236}">
              <a16:creationId xmlns:a16="http://schemas.microsoft.com/office/drawing/2014/main" id="{00000000-0008-0000-0700-000060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00000000-0008-0000-07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42707</xdr:rowOff>
    </xdr:from>
    <xdr:to>
      <xdr:col>24</xdr:col>
      <xdr:colOff>62865</xdr:colOff>
      <xdr:row>58</xdr:row>
      <xdr:rowOff>133394</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flipV="1">
          <a:off x="4633595" y="8786657"/>
          <a:ext cx="1270" cy="1290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137221</xdr:rowOff>
    </xdr:from>
    <xdr:ext cx="534377" cy="259045"/>
    <xdr:sp macro="" textlink="">
      <xdr:nvSpPr>
        <xdr:cNvPr id="111" name="総務費最小値テキスト">
          <a:extLst>
            <a:ext uri="{FF2B5EF4-FFF2-40B4-BE49-F238E27FC236}">
              <a16:creationId xmlns:a16="http://schemas.microsoft.com/office/drawing/2014/main" id="{00000000-0008-0000-0700-00006F000000}"/>
            </a:ext>
          </a:extLst>
        </xdr:cNvPr>
        <xdr:cNvSpPr txBox="1"/>
      </xdr:nvSpPr>
      <xdr:spPr>
        <a:xfrm>
          <a:off x="4686300" y="1008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133394</xdr:rowOff>
    </xdr:from>
    <xdr:to>
      <xdr:col>24</xdr:col>
      <xdr:colOff>152400</xdr:colOff>
      <xdr:row>58</xdr:row>
      <xdr:rowOff>133394</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10077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160834</xdr:rowOff>
    </xdr:from>
    <xdr:ext cx="599010" cy="259045"/>
    <xdr:sp macro="" textlink="">
      <xdr:nvSpPr>
        <xdr:cNvPr id="113" name="総務費最大値テキスト">
          <a:extLst>
            <a:ext uri="{FF2B5EF4-FFF2-40B4-BE49-F238E27FC236}">
              <a16:creationId xmlns:a16="http://schemas.microsoft.com/office/drawing/2014/main" id="{00000000-0008-0000-0700-000071000000}"/>
            </a:ext>
          </a:extLst>
        </xdr:cNvPr>
        <xdr:cNvSpPr txBox="1"/>
      </xdr:nvSpPr>
      <xdr:spPr>
        <a:xfrm>
          <a:off x="4686300" y="8561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720,915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42707</xdr:rowOff>
    </xdr:from>
    <xdr:to>
      <xdr:col>24</xdr:col>
      <xdr:colOff>152400</xdr:colOff>
      <xdr:row>51</xdr:row>
      <xdr:rowOff>42707</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878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89315</xdr:rowOff>
    </xdr:from>
    <xdr:to>
      <xdr:col>24</xdr:col>
      <xdr:colOff>63500</xdr:colOff>
      <xdr:row>58</xdr:row>
      <xdr:rowOff>13018</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3797300" y="9861965"/>
          <a:ext cx="838200" cy="95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105861</xdr:rowOff>
    </xdr:from>
    <xdr:ext cx="599010" cy="259045"/>
    <xdr:sp macro="" textlink="">
      <xdr:nvSpPr>
        <xdr:cNvPr id="116" name="総務費平均値テキスト">
          <a:extLst>
            <a:ext uri="{FF2B5EF4-FFF2-40B4-BE49-F238E27FC236}">
              <a16:creationId xmlns:a16="http://schemas.microsoft.com/office/drawing/2014/main" id="{00000000-0008-0000-0700-000074000000}"/>
            </a:ext>
          </a:extLst>
        </xdr:cNvPr>
        <xdr:cNvSpPr txBox="1"/>
      </xdr:nvSpPr>
      <xdr:spPr>
        <a:xfrm>
          <a:off x="4686300" y="98785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127434</xdr:rowOff>
    </xdr:from>
    <xdr:to>
      <xdr:col>24</xdr:col>
      <xdr:colOff>114300</xdr:colOff>
      <xdr:row>58</xdr:row>
      <xdr:rowOff>57584</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4584700" y="990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149067</xdr:rowOff>
    </xdr:from>
    <xdr:to>
      <xdr:col>19</xdr:col>
      <xdr:colOff>177800</xdr:colOff>
      <xdr:row>58</xdr:row>
      <xdr:rowOff>13018</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2908300" y="9921717"/>
          <a:ext cx="889000" cy="35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152146</xdr:rowOff>
    </xdr:from>
    <xdr:to>
      <xdr:col>20</xdr:col>
      <xdr:colOff>38100</xdr:colOff>
      <xdr:row>58</xdr:row>
      <xdr:rowOff>82296</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3746500" y="9924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73423</xdr:rowOff>
    </xdr:from>
    <xdr:ext cx="534377" cy="259045"/>
    <xdr:sp macro="" textlink="">
      <xdr:nvSpPr>
        <xdr:cNvPr id="120" name="テキスト ボックス 119">
          <a:extLst>
            <a:ext uri="{FF2B5EF4-FFF2-40B4-BE49-F238E27FC236}">
              <a16:creationId xmlns:a16="http://schemas.microsoft.com/office/drawing/2014/main" id="{00000000-0008-0000-0700-000078000000}"/>
            </a:ext>
          </a:extLst>
        </xdr:cNvPr>
        <xdr:cNvSpPr txBox="1"/>
      </xdr:nvSpPr>
      <xdr:spPr>
        <a:xfrm>
          <a:off x="3530111" y="10017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149067</xdr:rowOff>
    </xdr:from>
    <xdr:to>
      <xdr:col>15</xdr:col>
      <xdr:colOff>50800</xdr:colOff>
      <xdr:row>57</xdr:row>
      <xdr:rowOff>152309</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019300" y="9921717"/>
          <a:ext cx="889000" cy="3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142350</xdr:rowOff>
    </xdr:from>
    <xdr:to>
      <xdr:col>15</xdr:col>
      <xdr:colOff>101600</xdr:colOff>
      <xdr:row>58</xdr:row>
      <xdr:rowOff>72500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2857500" y="991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63627</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2608795" y="10007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14789</xdr:rowOff>
    </xdr:from>
    <xdr:to>
      <xdr:col>10</xdr:col>
      <xdr:colOff>114300</xdr:colOff>
      <xdr:row>57</xdr:row>
      <xdr:rowOff>152309</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1130300" y="9615989"/>
          <a:ext cx="889000" cy="308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138409</xdr:rowOff>
    </xdr:from>
    <xdr:to>
      <xdr:col>10</xdr:col>
      <xdr:colOff>165100</xdr:colOff>
      <xdr:row>58</xdr:row>
      <xdr:rowOff>68559</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968500" y="9911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59686</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1719795" y="10003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118144</xdr:rowOff>
    </xdr:from>
    <xdr:to>
      <xdr:col>6</xdr:col>
      <xdr:colOff>38100</xdr:colOff>
      <xdr:row>57</xdr:row>
      <xdr:rowOff>48294</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079500" y="9719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39421</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830795" y="9812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38515</xdr:rowOff>
    </xdr:from>
    <xdr:to>
      <xdr:col>24</xdr:col>
      <xdr:colOff>114300</xdr:colOff>
      <xdr:row>57</xdr:row>
      <xdr:rowOff>140115</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4584700" y="9811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61392</xdr:rowOff>
    </xdr:from>
    <xdr:ext cx="599010" cy="259045"/>
    <xdr:sp macro="" textlink="">
      <xdr:nvSpPr>
        <xdr:cNvPr id="135" name="総務費該当値テキスト">
          <a:extLst>
            <a:ext uri="{FF2B5EF4-FFF2-40B4-BE49-F238E27FC236}">
              <a16:creationId xmlns:a16="http://schemas.microsoft.com/office/drawing/2014/main" id="{00000000-0008-0000-0700-000087000000}"/>
            </a:ext>
          </a:extLst>
        </xdr:cNvPr>
        <xdr:cNvSpPr txBox="1"/>
      </xdr:nvSpPr>
      <xdr:spPr>
        <a:xfrm>
          <a:off x="4686300" y="9662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133668</xdr:rowOff>
    </xdr:from>
    <xdr:to>
      <xdr:col>20</xdr:col>
      <xdr:colOff>38100</xdr:colOff>
      <xdr:row>58</xdr:row>
      <xdr:rowOff>63818</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3746500" y="9906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80345</xdr:rowOff>
    </xdr:from>
    <xdr:ext cx="59901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497795" y="9681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98267</xdr:rowOff>
    </xdr:from>
    <xdr:to>
      <xdr:col>15</xdr:col>
      <xdr:colOff>101600</xdr:colOff>
      <xdr:row>58</xdr:row>
      <xdr:rowOff>28417</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2857500" y="9870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44944</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608795" y="9646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101509</xdr:rowOff>
    </xdr:from>
    <xdr:to>
      <xdr:col>10</xdr:col>
      <xdr:colOff>165100</xdr:colOff>
      <xdr:row>58</xdr:row>
      <xdr:rowOff>31659</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968500" y="9874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48186</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1719795" y="9649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135439</xdr:rowOff>
    </xdr:from>
    <xdr:to>
      <xdr:col>6</xdr:col>
      <xdr:colOff>38100</xdr:colOff>
      <xdr:row>56</xdr:row>
      <xdr:rowOff>65589</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079500" y="9565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82116</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830795" y="9340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民生費グラフ枠">
          <a:extLst>
            <a:ext uri="{FF2B5EF4-FFF2-40B4-BE49-F238E27FC236}">
              <a16:creationId xmlns:a16="http://schemas.microsoft.com/office/drawing/2014/main" id="{00000000-0008-0000-07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57099</xdr:rowOff>
    </xdr:from>
    <xdr:to>
      <xdr:col>24</xdr:col>
      <xdr:colOff>62865</xdr:colOff>
      <xdr:row>77</xdr:row>
      <xdr:rowOff>136584</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flipV="1">
          <a:off x="4633595" y="12230049"/>
          <a:ext cx="1270" cy="11081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140411</xdr:rowOff>
    </xdr:from>
    <xdr:ext cx="599010" cy="259045"/>
    <xdr:sp macro="" textlink="">
      <xdr:nvSpPr>
        <xdr:cNvPr id="169" name="民生費最小値テキスト">
          <a:extLst>
            <a:ext uri="{FF2B5EF4-FFF2-40B4-BE49-F238E27FC236}">
              <a16:creationId xmlns:a16="http://schemas.microsoft.com/office/drawing/2014/main" id="{00000000-0008-0000-0700-0000A9000000}"/>
            </a:ext>
          </a:extLst>
        </xdr:cNvPr>
        <xdr:cNvSpPr txBox="1"/>
      </xdr:nvSpPr>
      <xdr:spPr>
        <a:xfrm>
          <a:off x="4686300" y="13342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136584</xdr:rowOff>
    </xdr:from>
    <xdr:to>
      <xdr:col>24</xdr:col>
      <xdr:colOff>152400</xdr:colOff>
      <xdr:row>77</xdr:row>
      <xdr:rowOff>136584</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4546600" y="13338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3776</xdr:rowOff>
    </xdr:from>
    <xdr:ext cx="599010" cy="259045"/>
    <xdr:sp macro="" textlink="">
      <xdr:nvSpPr>
        <xdr:cNvPr id="171" name="民生費最大値テキスト">
          <a:extLst>
            <a:ext uri="{FF2B5EF4-FFF2-40B4-BE49-F238E27FC236}">
              <a16:creationId xmlns:a16="http://schemas.microsoft.com/office/drawing/2014/main" id="{00000000-0008-0000-0700-0000AB000000}"/>
            </a:ext>
          </a:extLst>
        </xdr:cNvPr>
        <xdr:cNvSpPr txBox="1"/>
      </xdr:nvSpPr>
      <xdr:spPr>
        <a:xfrm>
          <a:off x="4686300" y="12005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456,680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57099</xdr:rowOff>
    </xdr:from>
    <xdr:to>
      <xdr:col>24</xdr:col>
      <xdr:colOff>152400</xdr:colOff>
      <xdr:row>71</xdr:row>
      <xdr:rowOff>57099</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2230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81583</xdr:rowOff>
    </xdr:from>
    <xdr:to>
      <xdr:col>24</xdr:col>
      <xdr:colOff>63500</xdr:colOff>
      <xdr:row>75</xdr:row>
      <xdr:rowOff>99569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3797300" y="12940333"/>
          <a:ext cx="838200" cy="17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147848</xdr:rowOff>
    </xdr:from>
    <xdr:ext cx="599010" cy="259045"/>
    <xdr:sp macro="" textlink="">
      <xdr:nvSpPr>
        <xdr:cNvPr id="174" name="民生費平均値テキスト">
          <a:extLst>
            <a:ext uri="{FF2B5EF4-FFF2-40B4-BE49-F238E27FC236}">
              <a16:creationId xmlns:a16="http://schemas.microsoft.com/office/drawing/2014/main" id="{00000000-0008-0000-0700-0000AE000000}"/>
            </a:ext>
          </a:extLst>
        </xdr:cNvPr>
        <xdr:cNvSpPr txBox="1"/>
      </xdr:nvSpPr>
      <xdr:spPr>
        <a:xfrm>
          <a:off x="4686300" y="130065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169421</xdr:rowOff>
    </xdr:from>
    <xdr:to>
      <xdr:col>24</xdr:col>
      <xdr:colOff>114300</xdr:colOff>
      <xdr:row>76</xdr:row>
      <xdr:rowOff>99571</xdr:rowOff>
    </xdr:to>
    <xdr:sp macro="" textlink="">
      <xdr:nvSpPr>
        <xdr:cNvPr id="175" name="フローチャート: 判断 174">
          <a:extLst>
            <a:ext uri="{FF2B5EF4-FFF2-40B4-BE49-F238E27FC236}">
              <a16:creationId xmlns:a16="http://schemas.microsoft.com/office/drawing/2014/main" id="{00000000-0008-0000-0700-0000AF000000}"/>
            </a:ext>
          </a:extLst>
        </xdr:cNvPr>
        <xdr:cNvSpPr/>
      </xdr:nvSpPr>
      <xdr:spPr>
        <a:xfrm>
          <a:off x="4584700" y="13028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99569</xdr:rowOff>
    </xdr:from>
    <xdr:to>
      <xdr:col>19</xdr:col>
      <xdr:colOff>177800</xdr:colOff>
      <xdr:row>76</xdr:row>
      <xdr:rowOff>11623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2908300" y="12958319"/>
          <a:ext cx="889000" cy="83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38379</xdr:rowOff>
    </xdr:from>
    <xdr:to>
      <xdr:col>20</xdr:col>
      <xdr:colOff>38100</xdr:colOff>
      <xdr:row>76</xdr:row>
      <xdr:rowOff>139979</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3746500" y="13068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131106</xdr:rowOff>
    </xdr:from>
    <xdr:ext cx="599010" cy="259045"/>
    <xdr:sp macro="" textlink="">
      <xdr:nvSpPr>
        <xdr:cNvPr id="178" name="テキスト ボックス 177">
          <a:extLst>
            <a:ext uri="{FF2B5EF4-FFF2-40B4-BE49-F238E27FC236}">
              <a16:creationId xmlns:a16="http://schemas.microsoft.com/office/drawing/2014/main" id="{00000000-0008-0000-0700-0000B2000000}"/>
            </a:ext>
          </a:extLst>
        </xdr:cNvPr>
        <xdr:cNvSpPr txBox="1"/>
      </xdr:nvSpPr>
      <xdr:spPr>
        <a:xfrm>
          <a:off x="3497795" y="13161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137993</xdr:rowOff>
    </xdr:from>
    <xdr:to>
      <xdr:col>15</xdr:col>
      <xdr:colOff>50800</xdr:colOff>
      <xdr:row>76</xdr:row>
      <xdr:rowOff>11623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2019300" y="12996743"/>
          <a:ext cx="889000" cy="4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93804</xdr:rowOff>
    </xdr:from>
    <xdr:to>
      <xdr:col>15</xdr:col>
      <xdr:colOff>101600</xdr:colOff>
      <xdr:row>77</xdr:row>
      <xdr:rowOff>23954</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2857500" y="13124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15081</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2608795" y="13216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137993</xdr:rowOff>
    </xdr:from>
    <xdr:to>
      <xdr:col>10</xdr:col>
      <xdr:colOff>114300</xdr:colOff>
      <xdr:row>76</xdr:row>
      <xdr:rowOff>71574</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1130300" y="12996743"/>
          <a:ext cx="889000" cy="105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60996</xdr:rowOff>
    </xdr:from>
    <xdr:to>
      <xdr:col>10</xdr:col>
      <xdr:colOff>165100</xdr:colOff>
      <xdr:row>76</xdr:row>
      <xdr:rowOff>162596</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1968500" y="13091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153723</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1719795" y="13183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114725</xdr:rowOff>
    </xdr:from>
    <xdr:to>
      <xdr:col>6</xdr:col>
      <xdr:colOff>38100</xdr:colOff>
      <xdr:row>77</xdr:row>
      <xdr:rowOff>44875</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079500" y="13144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36002</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830795" y="13237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30783</xdr:rowOff>
    </xdr:from>
    <xdr:to>
      <xdr:col>24</xdr:col>
      <xdr:colOff>114300</xdr:colOff>
      <xdr:row>75</xdr:row>
      <xdr:rowOff>132383</xdr:rowOff>
    </xdr:to>
    <xdr:sp macro="" textlink="">
      <xdr:nvSpPr>
        <xdr:cNvPr id="192" name="楕円 191">
          <a:extLst>
            <a:ext uri="{FF2B5EF4-FFF2-40B4-BE49-F238E27FC236}">
              <a16:creationId xmlns:a16="http://schemas.microsoft.com/office/drawing/2014/main" id="{00000000-0008-0000-0700-0000C0000000}"/>
            </a:ext>
          </a:extLst>
        </xdr:cNvPr>
        <xdr:cNvSpPr/>
      </xdr:nvSpPr>
      <xdr:spPr>
        <a:xfrm>
          <a:off x="4584700" y="12889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53660</xdr:rowOff>
    </xdr:from>
    <xdr:ext cx="599010" cy="259045"/>
    <xdr:sp macro="" textlink="">
      <xdr:nvSpPr>
        <xdr:cNvPr id="193" name="民生費該当値テキスト">
          <a:extLst>
            <a:ext uri="{FF2B5EF4-FFF2-40B4-BE49-F238E27FC236}">
              <a16:creationId xmlns:a16="http://schemas.microsoft.com/office/drawing/2014/main" id="{00000000-0008-0000-0700-0000C1000000}"/>
            </a:ext>
          </a:extLst>
        </xdr:cNvPr>
        <xdr:cNvSpPr txBox="1"/>
      </xdr:nvSpPr>
      <xdr:spPr>
        <a:xfrm>
          <a:off x="4686300" y="12740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48769</xdr:rowOff>
    </xdr:from>
    <xdr:to>
      <xdr:col>20</xdr:col>
      <xdr:colOff>38100</xdr:colOff>
      <xdr:row>75</xdr:row>
      <xdr:rowOff>150369</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3746500" y="12907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166896</xdr:rowOff>
    </xdr:from>
    <xdr:ext cx="59901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497795" y="12682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132273</xdr:rowOff>
    </xdr:from>
    <xdr:to>
      <xdr:col>15</xdr:col>
      <xdr:colOff>101600</xdr:colOff>
      <xdr:row>76</xdr:row>
      <xdr:rowOff>62424</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2857500" y="1299102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78950</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2608795" y="12766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87193</xdr:rowOff>
    </xdr:from>
    <xdr:to>
      <xdr:col>10</xdr:col>
      <xdr:colOff>165100</xdr:colOff>
      <xdr:row>76</xdr:row>
      <xdr:rowOff>17343</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1968500" y="12945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33870</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1719795" y="12721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20774</xdr:rowOff>
    </xdr:from>
    <xdr:to>
      <xdr:col>6</xdr:col>
      <xdr:colOff>38100</xdr:colOff>
      <xdr:row>76</xdr:row>
      <xdr:rowOff>122374</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079500" y="13050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138900</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830795" y="12826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7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7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42193</xdr:rowOff>
    </xdr:from>
    <xdr:to>
      <xdr:col>24</xdr:col>
      <xdr:colOff>62865</xdr:colOff>
      <xdr:row>98</xdr:row>
      <xdr:rowOff>102223</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644143"/>
          <a:ext cx="1270" cy="126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106050</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908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102223</xdr:rowOff>
    </xdr:from>
    <xdr:to>
      <xdr:col>24</xdr:col>
      <xdr:colOff>152400</xdr:colOff>
      <xdr:row>98</xdr:row>
      <xdr:rowOff>102223</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904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160320</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419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218,679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42193</xdr:rowOff>
    </xdr:from>
    <xdr:to>
      <xdr:col>24</xdr:col>
      <xdr:colOff>152400</xdr:colOff>
      <xdr:row>91</xdr:row>
      <xdr:rowOff>42193</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644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138047</xdr:rowOff>
    </xdr:from>
    <xdr:to>
      <xdr:col>24</xdr:col>
      <xdr:colOff>63500</xdr:colOff>
      <xdr:row>96</xdr:row>
      <xdr:rowOff>149667</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3797300" y="16425797"/>
          <a:ext cx="838200" cy="183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150785</xdr:rowOff>
    </xdr:from>
    <xdr:ext cx="534377"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609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908</xdr:rowOff>
    </xdr:from>
    <xdr:to>
      <xdr:col>24</xdr:col>
      <xdr:colOff>114300</xdr:colOff>
      <xdr:row>97</xdr:row>
      <xdr:rowOff>102508</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631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149667</xdr:rowOff>
    </xdr:from>
    <xdr:to>
      <xdr:col>19</xdr:col>
      <xdr:colOff>177800</xdr:colOff>
      <xdr:row>97</xdr:row>
      <xdr:rowOff>35975</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908300" y="16608867"/>
          <a:ext cx="889000" cy="5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170047</xdr:rowOff>
    </xdr:from>
    <xdr:to>
      <xdr:col>20</xdr:col>
      <xdr:colOff>38100</xdr:colOff>
      <xdr:row>97</xdr:row>
      <xdr:rowOff>100197</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629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91324</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530111" y="16721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7928</xdr:rowOff>
    </xdr:from>
    <xdr:to>
      <xdr:col>15</xdr:col>
      <xdr:colOff>50800</xdr:colOff>
      <xdr:row>97</xdr:row>
      <xdr:rowOff>35975</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019300" y="16638578"/>
          <a:ext cx="889000" cy="28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148361</xdr:rowOff>
    </xdr:from>
    <xdr:to>
      <xdr:col>15</xdr:col>
      <xdr:colOff>101600</xdr:colOff>
      <xdr:row>97</xdr:row>
      <xdr:rowOff>78511</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0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95038</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41111" y="16382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7928</xdr:rowOff>
    </xdr:from>
    <xdr:to>
      <xdr:col>10</xdr:col>
      <xdr:colOff>114300</xdr:colOff>
      <xdr:row>97</xdr:row>
      <xdr:rowOff>101354</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638578"/>
          <a:ext cx="889000" cy="93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142850</xdr:rowOff>
    </xdr:from>
    <xdr:to>
      <xdr:col>10</xdr:col>
      <xdr:colOff>165100</xdr:colOff>
      <xdr:row>97</xdr:row>
      <xdr:rowOff>73000</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60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64127</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52111" y="16694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151439</xdr:rowOff>
    </xdr:from>
    <xdr:to>
      <xdr:col>6</xdr:col>
      <xdr:colOff>38100</xdr:colOff>
      <xdr:row>97</xdr:row>
      <xdr:rowOff>81589</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610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98116</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63111" y="16385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87247</xdr:rowOff>
    </xdr:from>
    <xdr:to>
      <xdr:col>24</xdr:col>
      <xdr:colOff>114300</xdr:colOff>
      <xdr:row>96</xdr:row>
      <xdr:rowOff>17397</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374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110124</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226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98867</xdr:rowOff>
    </xdr:from>
    <xdr:to>
      <xdr:col>20</xdr:col>
      <xdr:colOff>38100</xdr:colOff>
      <xdr:row>97</xdr:row>
      <xdr:rowOff>29017</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558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45544</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333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156625</xdr:rowOff>
    </xdr:from>
    <xdr:to>
      <xdr:col>15</xdr:col>
      <xdr:colOff>101600</xdr:colOff>
      <xdr:row>97</xdr:row>
      <xdr:rowOff>86775</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61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77902</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708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128578</xdr:rowOff>
    </xdr:from>
    <xdr:to>
      <xdr:col>10</xdr:col>
      <xdr:colOff>165100</xdr:colOff>
      <xdr:row>97</xdr:row>
      <xdr:rowOff>58728</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587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75255</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6363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50554</xdr:rowOff>
    </xdr:from>
    <xdr:to>
      <xdr:col>6</xdr:col>
      <xdr:colOff>38100</xdr:colOff>
      <xdr:row>97</xdr:row>
      <xdr:rowOff>152154</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681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143281</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6773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16485</xdr:rowOff>
    </xdr:from>
    <xdr:to>
      <xdr:col>54</xdr:col>
      <xdr:colOff>189865</xdr:colOff>
      <xdr:row>38</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331435"/>
          <a:ext cx="1270" cy="1323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134612</xdr:rowOff>
    </xdr:from>
    <xdr:ext cx="469744"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5106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5,789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16485</xdr:rowOff>
    </xdr:from>
    <xdr:to>
      <xdr:col>55</xdr:col>
      <xdr:colOff>88900</xdr:colOff>
      <xdr:row>31</xdr:row>
      <xdr:rowOff>16485</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331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94437</xdr:rowOff>
    </xdr:from>
    <xdr:to>
      <xdr:col>55</xdr:col>
      <xdr:colOff>0</xdr:colOff>
      <xdr:row>37</xdr:row>
      <xdr:rowOff>35458</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9639300" y="6266637"/>
          <a:ext cx="838200" cy="112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86529</xdr:rowOff>
    </xdr:from>
    <xdr:ext cx="378565"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43017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108102</xdr:rowOff>
    </xdr:from>
    <xdr:to>
      <xdr:col>55</xdr:col>
      <xdr:colOff>50800</xdr:colOff>
      <xdr:row>38</xdr:row>
      <xdr:rowOff>38252</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451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114554</xdr:rowOff>
    </xdr:from>
    <xdr:to>
      <xdr:col>50</xdr:col>
      <xdr:colOff>114300</xdr:colOff>
      <xdr:row>37</xdr:row>
      <xdr:rowOff>35458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8750300" y="6286754"/>
          <a:ext cx="889000" cy="92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119990</xdr:rowOff>
    </xdr:from>
    <xdr:to>
      <xdr:col>50</xdr:col>
      <xdr:colOff>165100</xdr:colOff>
      <xdr:row>38</xdr:row>
      <xdr:rowOff>50140</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4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41267</xdr:rowOff>
    </xdr:from>
    <xdr:ext cx="378565"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50017" y="65563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114554</xdr:rowOff>
    </xdr:from>
    <xdr:to>
      <xdr:col>45</xdr:col>
      <xdr:colOff>177800</xdr:colOff>
      <xdr:row>36</xdr:row>
      <xdr:rowOff>131470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7861300" y="6286754"/>
          <a:ext cx="889000" cy="1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115418</xdr:rowOff>
    </xdr:from>
    <xdr:to>
      <xdr:col>46</xdr:col>
      <xdr:colOff>38100</xdr:colOff>
      <xdr:row>38</xdr:row>
      <xdr:rowOff>45568</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459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36695</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61017" y="65517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131470</xdr:rowOff>
    </xdr:from>
    <xdr:to>
      <xdr:col>41</xdr:col>
      <xdr:colOff>50800</xdr:colOff>
      <xdr:row>37</xdr:row>
      <xdr:rowOff>96038</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6972300" y="6303670"/>
          <a:ext cx="889000" cy="136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89129</xdr:rowOff>
    </xdr:from>
    <xdr:to>
      <xdr:col>41</xdr:col>
      <xdr:colOff>101600</xdr:colOff>
      <xdr:row>38</xdr:row>
      <xdr:rowOff>19279</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432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10406</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72017" y="65255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83871</xdr:rowOff>
    </xdr:from>
    <xdr:to>
      <xdr:col>36</xdr:col>
      <xdr:colOff>165100</xdr:colOff>
      <xdr:row>38</xdr:row>
      <xdr:rowOff>14021</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427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5148</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83017" y="65202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43637</xdr:rowOff>
    </xdr:from>
    <xdr:to>
      <xdr:col>55</xdr:col>
      <xdr:colOff>50800</xdr:colOff>
      <xdr:row>36</xdr:row>
      <xdr:rowOff>145237</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21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66514</xdr:rowOff>
    </xdr:from>
    <xdr:ext cx="469744"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067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156108</xdr:rowOff>
    </xdr:from>
    <xdr:to>
      <xdr:col>50</xdr:col>
      <xdr:colOff>165100</xdr:colOff>
      <xdr:row>37</xdr:row>
      <xdr:rowOff>86258</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328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102785</xdr:rowOff>
    </xdr:from>
    <xdr:ext cx="469744"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04428" y="6103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63754</xdr:rowOff>
    </xdr:from>
    <xdr:to>
      <xdr:col>46</xdr:col>
      <xdr:colOff>38100</xdr:colOff>
      <xdr:row>36</xdr:row>
      <xdr:rowOff>165354</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235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10431</xdr:rowOff>
    </xdr:from>
    <xdr:ext cx="469744"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15428" y="6011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80670</xdr:rowOff>
    </xdr:from>
    <xdr:to>
      <xdr:col>41</xdr:col>
      <xdr:colOff>101600</xdr:colOff>
      <xdr:row>37</xdr:row>
      <xdr:rowOff>10820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252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27347</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26428" y="6028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45238</xdr:rowOff>
    </xdr:from>
    <xdr:to>
      <xdr:col>36</xdr:col>
      <xdr:colOff>165100</xdr:colOff>
      <xdr:row>37</xdr:row>
      <xdr:rowOff>146838</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388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163365</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3017" y="61641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118764</xdr:rowOff>
    </xdr:from>
    <xdr:to>
      <xdr:col>54</xdr:col>
      <xdr:colOff>189865</xdr:colOff>
      <xdr:row>59</xdr:row>
      <xdr:rowOff>7207</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10475595" y="8862714"/>
          <a:ext cx="1270" cy="12600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11034</xdr:rowOff>
    </xdr:from>
    <xdr:ext cx="469744" cy="25904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10528300" y="10126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7207</xdr:rowOff>
    </xdr:from>
    <xdr:to>
      <xdr:col>55</xdr:col>
      <xdr:colOff>88900</xdr:colOff>
      <xdr:row>59</xdr:row>
      <xdr:rowOff>7207</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10122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65441</xdr:rowOff>
    </xdr:from>
    <xdr:ext cx="534377" cy="25904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10528300" y="8637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68,099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118764</xdr:rowOff>
    </xdr:from>
    <xdr:to>
      <xdr:col>55</xdr:col>
      <xdr:colOff>88900</xdr:colOff>
      <xdr:row>51</xdr:row>
      <xdr:rowOff>118764</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8862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112096</xdr:rowOff>
    </xdr:from>
    <xdr:to>
      <xdr:col>55</xdr:col>
      <xdr:colOff>0</xdr:colOff>
      <xdr:row>56</xdr:row>
      <xdr:rowOff>4693</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9639300" y="9541846"/>
          <a:ext cx="838200" cy="64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96149</xdr:rowOff>
    </xdr:from>
    <xdr:ext cx="534377" cy="25904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10528300" y="96973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117722</xdr:rowOff>
    </xdr:from>
    <xdr:to>
      <xdr:col>55</xdr:col>
      <xdr:colOff>50800</xdr:colOff>
      <xdr:row>57</xdr:row>
      <xdr:rowOff>47872</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10426700" y="9718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4693</xdr:rowOff>
    </xdr:from>
    <xdr:to>
      <xdr:col>50</xdr:col>
      <xdr:colOff>114300</xdr:colOff>
      <xdr:row>56</xdr:row>
      <xdr:rowOff>56642</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8750300" y="9605893"/>
          <a:ext cx="889000" cy="51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105740</xdr:rowOff>
    </xdr:from>
    <xdr:to>
      <xdr:col>50</xdr:col>
      <xdr:colOff>165100</xdr:colOff>
      <xdr:row>57</xdr:row>
      <xdr:rowOff>35890</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9588500" y="97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27017</xdr:rowOff>
    </xdr:from>
    <xdr:ext cx="534377"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9372111" y="9799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56642</xdr:rowOff>
    </xdr:from>
    <xdr:to>
      <xdr:col>45</xdr:col>
      <xdr:colOff>177800</xdr:colOff>
      <xdr:row>56</xdr:row>
      <xdr:rowOff>153512</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7861300" y="9657842"/>
          <a:ext cx="889000" cy="96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132372</xdr:rowOff>
    </xdr:from>
    <xdr:to>
      <xdr:col>46</xdr:col>
      <xdr:colOff>38100</xdr:colOff>
      <xdr:row>57</xdr:row>
      <xdr:rowOff>62522</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8699500" y="9733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53649</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8483111" y="9826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125355</xdr:rowOff>
    </xdr:from>
    <xdr:to>
      <xdr:col>41</xdr:col>
      <xdr:colOff>50800</xdr:colOff>
      <xdr:row>56</xdr:row>
      <xdr:rowOff>153512</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6972300" y="9726555"/>
          <a:ext cx="889000" cy="28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138087</xdr:rowOff>
    </xdr:from>
    <xdr:to>
      <xdr:col>41</xdr:col>
      <xdr:colOff>101600</xdr:colOff>
      <xdr:row>57</xdr:row>
      <xdr:rowOff>68237</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7810500" y="9739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59364</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7594111" y="9832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143345</xdr:rowOff>
    </xdr:from>
    <xdr:to>
      <xdr:col>36</xdr:col>
      <xdr:colOff>165100</xdr:colOff>
      <xdr:row>57</xdr:row>
      <xdr:rowOff>73495</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921500" y="974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64622</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05111" y="9837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61296</xdr:rowOff>
    </xdr:from>
    <xdr:to>
      <xdr:col>55</xdr:col>
      <xdr:colOff>50800</xdr:colOff>
      <xdr:row>55</xdr:row>
      <xdr:rowOff>162896</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10426700" y="9491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84173</xdr:rowOff>
    </xdr:from>
    <xdr:ext cx="534377" cy="25904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10528300" y="9342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125343</xdr:rowOff>
    </xdr:from>
    <xdr:to>
      <xdr:col>50</xdr:col>
      <xdr:colOff>165100</xdr:colOff>
      <xdr:row>56</xdr:row>
      <xdr:rowOff>55493</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9588500" y="955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72020</xdr:rowOff>
    </xdr:from>
    <xdr:ext cx="534377"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372111" y="9330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5842</xdr:rowOff>
    </xdr:from>
    <xdr:to>
      <xdr:col>46</xdr:col>
      <xdr:colOff>38100</xdr:colOff>
      <xdr:row>56</xdr:row>
      <xdr:rowOff>107442</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8699500" y="9607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123969</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483111" y="9382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102712</xdr:rowOff>
    </xdr:from>
    <xdr:to>
      <xdr:col>41</xdr:col>
      <xdr:colOff>101600</xdr:colOff>
      <xdr:row>57</xdr:row>
      <xdr:rowOff>32862</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7810500" y="9703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49389</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594111" y="9479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74555</xdr:rowOff>
    </xdr:from>
    <xdr:to>
      <xdr:col>36</xdr:col>
      <xdr:colOff>165100</xdr:colOff>
      <xdr:row>57</xdr:row>
      <xdr:rowOff>4705</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921500" y="967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21232</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05111" y="9450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4271</xdr:rowOff>
    </xdr:from>
    <xdr:to>
      <xdr:col>54</xdr:col>
      <xdr:colOff>189865</xdr:colOff>
      <xdr:row>79</xdr:row>
      <xdr:rowOff>75594</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005771"/>
          <a:ext cx="1270" cy="1614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79421</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623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75594</xdr:rowOff>
    </xdr:from>
    <xdr:to>
      <xdr:col>55</xdr:col>
      <xdr:colOff>88900</xdr:colOff>
      <xdr:row>79</xdr:row>
      <xdr:rowOff>75594</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620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122398</xdr:rowOff>
    </xdr:from>
    <xdr:ext cx="599010"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780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100,294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4271</xdr:rowOff>
    </xdr:from>
    <xdr:to>
      <xdr:col>55</xdr:col>
      <xdr:colOff>88900</xdr:colOff>
      <xdr:row>70</xdr:row>
      <xdr:rowOff>4271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005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56817</xdr:rowOff>
    </xdr:from>
    <xdr:to>
      <xdr:col>55</xdr:col>
      <xdr:colOff>0</xdr:colOff>
      <xdr:row>78</xdr:row>
      <xdr:rowOff>83383</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9639300" y="13429917"/>
          <a:ext cx="838200" cy="26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131601</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1618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108724</xdr:rowOff>
    </xdr:from>
    <xdr:to>
      <xdr:col>55</xdr:col>
      <xdr:colOff>50800</xdr:colOff>
      <xdr:row>78</xdr:row>
      <xdr:rowOff>38874</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10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111795</xdr:rowOff>
    </xdr:from>
    <xdr:to>
      <xdr:col>50</xdr:col>
      <xdr:colOff>114300</xdr:colOff>
      <xdr:row>78</xdr:row>
      <xdr:rowOff>83383</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8750300" y="13141995"/>
          <a:ext cx="889000" cy="314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50642</xdr:rowOff>
    </xdr:from>
    <xdr:to>
      <xdr:col>50</xdr:col>
      <xdr:colOff>165100</xdr:colOff>
      <xdr:row>77</xdr:row>
      <xdr:rowOff>152242</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252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168769</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027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78761</xdr:rowOff>
    </xdr:from>
    <xdr:to>
      <xdr:col>45</xdr:col>
      <xdr:colOff>177800</xdr:colOff>
      <xdr:row>76</xdr:row>
      <xdr:rowOff>111795</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7861300" y="13108961"/>
          <a:ext cx="889000" cy="33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160142</xdr:rowOff>
    </xdr:from>
    <xdr:to>
      <xdr:col>46</xdr:col>
      <xdr:colOff>38100</xdr:colOff>
      <xdr:row>77</xdr:row>
      <xdr:rowOff>90292</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19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81419</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283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78761</xdr:rowOff>
    </xdr:from>
    <xdr:to>
      <xdr:col>41</xdr:col>
      <xdr:colOff>50800</xdr:colOff>
      <xdr:row>78</xdr:row>
      <xdr:rowOff>19686</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108961"/>
          <a:ext cx="889000" cy="28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30705</xdr:rowOff>
    </xdr:from>
    <xdr:to>
      <xdr:col>41</xdr:col>
      <xdr:colOff>101600</xdr:colOff>
      <xdr:row>77</xdr:row>
      <xdr:rowOff>132305</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232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123432</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325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83054</xdr:rowOff>
    </xdr:from>
    <xdr:to>
      <xdr:col>36</xdr:col>
      <xdr:colOff>165100</xdr:colOff>
      <xdr:row>77</xdr:row>
      <xdr:rowOff>13204</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11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29732</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2888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6017</xdr:rowOff>
    </xdr:from>
    <xdr:to>
      <xdr:col>55</xdr:col>
      <xdr:colOff>50800</xdr:colOff>
      <xdr:row>78</xdr:row>
      <xdr:rowOff>107617</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379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155894</xdr:rowOff>
    </xdr:from>
    <xdr:ext cx="534377"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357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32583</xdr:rowOff>
    </xdr:from>
    <xdr:to>
      <xdr:col>50</xdr:col>
      <xdr:colOff>165100</xdr:colOff>
      <xdr:row>78</xdr:row>
      <xdr:rowOff>134183</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405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125310</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372111" y="13498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60995</xdr:rowOff>
    </xdr:from>
    <xdr:to>
      <xdr:col>46</xdr:col>
      <xdr:colOff>38100</xdr:colOff>
      <xdr:row>76</xdr:row>
      <xdr:rowOff>162595</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091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7672</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83111" y="12866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27961</xdr:rowOff>
    </xdr:from>
    <xdr:to>
      <xdr:col>41</xdr:col>
      <xdr:colOff>101600</xdr:colOff>
      <xdr:row>76</xdr:row>
      <xdr:rowOff>129561</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058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146089</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594111" y="12833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140336</xdr:rowOff>
    </xdr:from>
    <xdr:to>
      <xdr:col>36</xdr:col>
      <xdr:colOff>165100</xdr:colOff>
      <xdr:row>78</xdr:row>
      <xdr:rowOff>70486</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341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61613</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05111" y="1343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58714</xdr:rowOff>
    </xdr:from>
    <xdr:to>
      <xdr:col>54</xdr:col>
      <xdr:colOff>189865</xdr:colOff>
      <xdr:row>98</xdr:row>
      <xdr:rowOff>56139</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489214"/>
          <a:ext cx="1270" cy="1369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59966</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62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56139</xdr:rowOff>
    </xdr:from>
    <xdr:to>
      <xdr:col>55</xdr:col>
      <xdr:colOff>88900</xdr:colOff>
      <xdr:row>98</xdr:row>
      <xdr:rowOff>56139</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58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5391</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264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200,628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58714</xdr:rowOff>
    </xdr:from>
    <xdr:to>
      <xdr:col>55</xdr:col>
      <xdr:colOff>88900</xdr:colOff>
      <xdr:row>90</xdr:row>
      <xdr:rowOff>58714</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489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143624</xdr:rowOff>
    </xdr:from>
    <xdr:to>
      <xdr:col>55</xdr:col>
      <xdr:colOff>0</xdr:colOff>
      <xdr:row>95</xdr:row>
      <xdr:rowOff>149439</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6431374"/>
          <a:ext cx="838200" cy="5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11586</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4707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33159</xdr:rowOff>
    </xdr:from>
    <xdr:to>
      <xdr:col>55</xdr:col>
      <xdr:colOff>50800</xdr:colOff>
      <xdr:row>96</xdr:row>
      <xdr:rowOff>134759</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92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119621</xdr:rowOff>
    </xdr:from>
    <xdr:to>
      <xdr:col>50</xdr:col>
      <xdr:colOff>114300</xdr:colOff>
      <xdr:row>95</xdr:row>
      <xdr:rowOff>143624</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407371"/>
          <a:ext cx="889000" cy="24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61033</xdr:rowOff>
    </xdr:from>
    <xdr:to>
      <xdr:col>50</xdr:col>
      <xdr:colOff>165100</xdr:colOff>
      <xdr:row>96</xdr:row>
      <xdr:rowOff>162633</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20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153760</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612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119621</xdr:rowOff>
    </xdr:from>
    <xdr:to>
      <xdr:col>45</xdr:col>
      <xdr:colOff>177800</xdr:colOff>
      <xdr:row>96</xdr:row>
      <xdr:rowOff>142146</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407371"/>
          <a:ext cx="889000" cy="19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79284</xdr:rowOff>
    </xdr:from>
    <xdr:to>
      <xdr:col>46</xdr:col>
      <xdr:colOff>38100</xdr:colOff>
      <xdr:row>97</xdr:row>
      <xdr:rowOff>9434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38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561</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631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142146</xdr:rowOff>
    </xdr:from>
    <xdr:to>
      <xdr:col>41</xdr:col>
      <xdr:colOff>50800</xdr:colOff>
      <xdr:row>97</xdr:row>
      <xdr:rowOff>25324</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601346"/>
          <a:ext cx="889000" cy="54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99560</xdr:rowOff>
    </xdr:from>
    <xdr:to>
      <xdr:col>41</xdr:col>
      <xdr:colOff>101600</xdr:colOff>
      <xdr:row>97</xdr:row>
      <xdr:rowOff>29710</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58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20837</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651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34234</xdr:rowOff>
    </xdr:from>
    <xdr:to>
      <xdr:col>36</xdr:col>
      <xdr:colOff>165100</xdr:colOff>
      <xdr:row>96</xdr:row>
      <xdr:rowOff>135834</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493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152361</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268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98639</xdr:rowOff>
    </xdr:from>
    <xdr:to>
      <xdr:col>55</xdr:col>
      <xdr:colOff>50800</xdr:colOff>
      <xdr:row>96</xdr:row>
      <xdr:rowOff>28789</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38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121516</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237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92824</xdr:rowOff>
    </xdr:from>
    <xdr:to>
      <xdr:col>50</xdr:col>
      <xdr:colOff>165100</xdr:colOff>
      <xdr:row>96</xdr:row>
      <xdr:rowOff>22974</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380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39501</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155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68821</xdr:rowOff>
    </xdr:from>
    <xdr:to>
      <xdr:col>46</xdr:col>
      <xdr:colOff>38100</xdr:colOff>
      <xdr:row>95</xdr:row>
      <xdr:rowOff>170421</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356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15498</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131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91346</xdr:rowOff>
    </xdr:from>
    <xdr:to>
      <xdr:col>41</xdr:col>
      <xdr:colOff>101600</xdr:colOff>
      <xdr:row>97</xdr:row>
      <xdr:rowOff>21496</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550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38023</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325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145974</xdr:rowOff>
    </xdr:from>
    <xdr:to>
      <xdr:col>36</xdr:col>
      <xdr:colOff>165100</xdr:colOff>
      <xdr:row>97</xdr:row>
      <xdr:rowOff>76124</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605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67251</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697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7931</xdr:rowOff>
    </xdr:from>
    <xdr:to>
      <xdr:col>85</xdr:col>
      <xdr:colOff>126364</xdr:colOff>
      <xdr:row>37</xdr:row>
      <xdr:rowOff>148844</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322881"/>
          <a:ext cx="1269" cy="11696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152671</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496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148844</xdr:rowOff>
    </xdr:from>
    <xdr:to>
      <xdr:col>86</xdr:col>
      <xdr:colOff>25400</xdr:colOff>
      <xdr:row>37</xdr:row>
      <xdr:rowOff>148844</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492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126058</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098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73,917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7931</xdr:rowOff>
    </xdr:from>
    <xdr:to>
      <xdr:col>86</xdr:col>
      <xdr:colOff>25400</xdr:colOff>
      <xdr:row>31</xdr:row>
      <xdr:rowOff>7931</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322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140976</xdr:rowOff>
    </xdr:from>
    <xdr:to>
      <xdr:col>85</xdr:col>
      <xdr:colOff>127000</xdr:colOff>
      <xdr:row>35</xdr:row>
      <xdr:rowOff>161760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5481300" y="6141726"/>
          <a:ext cx="838200" cy="20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7224</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179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28797</xdr:rowOff>
    </xdr:from>
    <xdr:to>
      <xdr:col>85</xdr:col>
      <xdr:colOff>177800</xdr:colOff>
      <xdr:row>36</xdr:row>
      <xdr:rowOff>130397</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200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140976</xdr:rowOff>
    </xdr:from>
    <xdr:to>
      <xdr:col>81</xdr:col>
      <xdr:colOff>50800</xdr:colOff>
      <xdr:row>36</xdr:row>
      <xdr:rowOff>34087</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141726"/>
          <a:ext cx="889000" cy="64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38779</xdr:rowOff>
    </xdr:from>
    <xdr:to>
      <xdr:col>81</xdr:col>
      <xdr:colOff>101600</xdr:colOff>
      <xdr:row>36</xdr:row>
      <xdr:rowOff>140379</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210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131506</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303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13284</xdr:rowOff>
    </xdr:from>
    <xdr:to>
      <xdr:col>76</xdr:col>
      <xdr:colOff>114300</xdr:colOff>
      <xdr:row>36</xdr:row>
      <xdr:rowOff>34087</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3703300" y="6185484"/>
          <a:ext cx="889000" cy="20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62459</xdr:rowOff>
    </xdr:from>
    <xdr:to>
      <xdr:col>76</xdr:col>
      <xdr:colOff>165100</xdr:colOff>
      <xdr:row>36</xdr:row>
      <xdr:rowOff>164059</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234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155186</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327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44412</xdr:rowOff>
    </xdr:from>
    <xdr:to>
      <xdr:col>71</xdr:col>
      <xdr:colOff>177800</xdr:colOff>
      <xdr:row>36</xdr:row>
      <xdr:rowOff>13284</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2814300" y="5873712"/>
          <a:ext cx="889000" cy="31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68936</xdr:rowOff>
    </xdr:from>
    <xdr:to>
      <xdr:col>72</xdr:col>
      <xdr:colOff>38100</xdr:colOff>
      <xdr:row>36</xdr:row>
      <xdr:rowOff>170536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241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161663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333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32779</xdr:rowOff>
    </xdr:from>
    <xdr:to>
      <xdr:col>67</xdr:col>
      <xdr:colOff>101600</xdr:colOff>
      <xdr:row>36</xdr:row>
      <xdr:rowOff>134379</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204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125506</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297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110960</xdr:rowOff>
    </xdr:from>
    <xdr:to>
      <xdr:col>85</xdr:col>
      <xdr:colOff>177800</xdr:colOff>
      <xdr:row>36</xdr:row>
      <xdr:rowOff>41110</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111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133837</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5963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90176</xdr:rowOff>
    </xdr:from>
    <xdr:to>
      <xdr:col>81</xdr:col>
      <xdr:colOff>101600</xdr:colOff>
      <xdr:row>36</xdr:row>
      <xdr:rowOff>20326</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090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36853</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5866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154737</xdr:rowOff>
    </xdr:from>
    <xdr:to>
      <xdr:col>76</xdr:col>
      <xdr:colOff>165100</xdr:colOff>
      <xdr:row>36</xdr:row>
      <xdr:rowOff>84887</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155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101414</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5930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133934</xdr:rowOff>
    </xdr:from>
    <xdr:to>
      <xdr:col>72</xdr:col>
      <xdr:colOff>38100</xdr:colOff>
      <xdr:row>36</xdr:row>
      <xdr:rowOff>64084</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1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80611</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5909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33</xdr:row>
      <xdr:rowOff>165062</xdr:rowOff>
    </xdr:from>
    <xdr:to>
      <xdr:col>67</xdr:col>
      <xdr:colOff>101600</xdr:colOff>
      <xdr:row>34</xdr:row>
      <xdr:rowOff>95212</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5822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32</xdr:row>
      <xdr:rowOff>111739</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5598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51560</xdr:rowOff>
    </xdr:from>
    <xdr:to>
      <xdr:col>85</xdr:col>
      <xdr:colOff>126364</xdr:colOff>
      <xdr:row>57</xdr:row>
      <xdr:rowOff>135204</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624060"/>
          <a:ext cx="1269" cy="1283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139031</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9911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135204</xdr:rowOff>
    </xdr:from>
    <xdr:to>
      <xdr:col>86</xdr:col>
      <xdr:colOff>25400</xdr:colOff>
      <xdr:row>57</xdr:row>
      <xdr:rowOff>135204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9907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169687</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99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201,567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51560</xdr:rowOff>
    </xdr:from>
    <xdr:to>
      <xdr:col>86</xdr:col>
      <xdr:colOff>25400</xdr:colOff>
      <xdr:row>50</xdr:row>
      <xdr:rowOff>51560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62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63828</xdr:rowOff>
    </xdr:from>
    <xdr:to>
      <xdr:col>85</xdr:col>
      <xdr:colOff>127000</xdr:colOff>
      <xdr:row>57</xdr:row>
      <xdr:rowOff>31481</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5481300" y="9665028"/>
          <a:ext cx="838200" cy="139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143895</xdr:rowOff>
    </xdr:from>
    <xdr:ext cx="534377"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4021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121018</xdr:rowOff>
    </xdr:from>
    <xdr:to>
      <xdr:col>85</xdr:col>
      <xdr:colOff>177800</xdr:colOff>
      <xdr:row>56</xdr:row>
      <xdr:rowOff>51168</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55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10983</xdr:rowOff>
    </xdr:from>
    <xdr:to>
      <xdr:col>81</xdr:col>
      <xdr:colOff>50800</xdr:colOff>
      <xdr:row>57</xdr:row>
      <xdr:rowOff>31481</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4592300" y="9783633"/>
          <a:ext cx="889000" cy="20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36535</xdr:rowOff>
    </xdr:from>
    <xdr:to>
      <xdr:col>81</xdr:col>
      <xdr:colOff>101600</xdr:colOff>
      <xdr:row>56</xdr:row>
      <xdr:rowOff>138135</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63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154662</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14111" y="9412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10983</xdr:rowOff>
    </xdr:from>
    <xdr:to>
      <xdr:col>76</xdr:col>
      <xdr:colOff>114300</xdr:colOff>
      <xdr:row>57</xdr:row>
      <xdr:rowOff>44466</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3703300" y="9783633"/>
          <a:ext cx="889000" cy="33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3511</xdr:rowOff>
    </xdr:from>
    <xdr:to>
      <xdr:col>76</xdr:col>
      <xdr:colOff>165100</xdr:colOff>
      <xdr:row>56</xdr:row>
      <xdr:rowOff>105111</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604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121638</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325111" y="9379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146024</xdr:rowOff>
    </xdr:from>
    <xdr:to>
      <xdr:col>71</xdr:col>
      <xdr:colOff>177800</xdr:colOff>
      <xdr:row>57</xdr:row>
      <xdr:rowOff>44466</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2814300" y="9747224"/>
          <a:ext cx="889000" cy="69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31285</xdr:rowOff>
    </xdr:from>
    <xdr:to>
      <xdr:col>72</xdr:col>
      <xdr:colOff>38100</xdr:colOff>
      <xdr:row>56</xdr:row>
      <xdr:rowOff>132885</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63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149412</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36111" y="9407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26416</xdr:rowOff>
    </xdr:from>
    <xdr:to>
      <xdr:col>67</xdr:col>
      <xdr:colOff>101600</xdr:colOff>
      <xdr:row>56</xdr:row>
      <xdr:rowOff>128016</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627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144543</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47111" y="9402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13028</xdr:rowOff>
    </xdr:from>
    <xdr:to>
      <xdr:col>85</xdr:col>
      <xdr:colOff>177800</xdr:colOff>
      <xdr:row>56</xdr:row>
      <xdr:rowOff>114628</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614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162905</xdr:rowOff>
    </xdr:from>
    <xdr:ext cx="534377"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592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152131</xdr:rowOff>
    </xdr:from>
    <xdr:to>
      <xdr:col>81</xdr:col>
      <xdr:colOff>101600</xdr:colOff>
      <xdr:row>57</xdr:row>
      <xdr:rowOff>82281</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753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73408</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14111" y="9846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131633</xdr:rowOff>
    </xdr:from>
    <xdr:to>
      <xdr:col>76</xdr:col>
      <xdr:colOff>165100</xdr:colOff>
      <xdr:row>57</xdr:row>
      <xdr:rowOff>61783</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732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52910</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325111" y="9825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165116</xdr:rowOff>
    </xdr:from>
    <xdr:to>
      <xdr:col>72</xdr:col>
      <xdr:colOff>38100</xdr:colOff>
      <xdr:row>57</xdr:row>
      <xdr:rowOff>95266</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766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86393</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36111" y="9859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95224</xdr:rowOff>
    </xdr:from>
    <xdr:to>
      <xdr:col>67</xdr:col>
      <xdr:colOff>101600</xdr:colOff>
      <xdr:row>57</xdr:row>
      <xdr:rowOff>25374</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696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16501</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47111" y="9789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32098</xdr:rowOff>
    </xdr:from>
    <xdr:to>
      <xdr:col>85</xdr:col>
      <xdr:colOff>126364</xdr:colOff>
      <xdr:row>78</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flipV="1">
          <a:off x="16317595" y="12033598"/>
          <a:ext cx="1269" cy="14792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5" name="災害復旧費最小値テキスト">
          <a:extLst>
            <a:ext uri="{FF2B5EF4-FFF2-40B4-BE49-F238E27FC236}">
              <a16:creationId xmlns:a16="http://schemas.microsoft.com/office/drawing/2014/main" id="{00000000-0008-0000-0700-000071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150225</xdr:rowOff>
    </xdr:from>
    <xdr:ext cx="534377" cy="259045"/>
    <xdr:sp macro="" textlink="">
      <xdr:nvSpPr>
        <xdr:cNvPr id="627" name="災害復旧費最大値テキスト">
          <a:extLst>
            <a:ext uri="{FF2B5EF4-FFF2-40B4-BE49-F238E27FC236}">
              <a16:creationId xmlns:a16="http://schemas.microsoft.com/office/drawing/2014/main" id="{00000000-0008-0000-0700-000073020000}"/>
            </a:ext>
          </a:extLst>
        </xdr:cNvPr>
        <xdr:cNvSpPr txBox="1"/>
      </xdr:nvSpPr>
      <xdr:spPr>
        <a:xfrm>
          <a:off x="16370300" y="11808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64,707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32098</xdr:rowOff>
    </xdr:from>
    <xdr:to>
      <xdr:col>86</xdr:col>
      <xdr:colOff>25400</xdr:colOff>
      <xdr:row>70</xdr:row>
      <xdr:rowOff>32098</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2033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49861</xdr:rowOff>
    </xdr:from>
    <xdr:to>
      <xdr:col>85</xdr:col>
      <xdr:colOff>127000</xdr:colOff>
      <xdr:row>78</xdr:row>
      <xdr:rowOff>55941</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5481300" y="13251511"/>
          <a:ext cx="838200" cy="177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167625</xdr:rowOff>
    </xdr:from>
    <xdr:ext cx="469744" cy="259045"/>
    <xdr:sp macro="" textlink="">
      <xdr:nvSpPr>
        <xdr:cNvPr id="630" name="災害復旧費平均値テキスト">
          <a:extLst>
            <a:ext uri="{FF2B5EF4-FFF2-40B4-BE49-F238E27FC236}">
              <a16:creationId xmlns:a16="http://schemas.microsoft.com/office/drawing/2014/main" id="{00000000-0008-0000-0700-000076020000}"/>
            </a:ext>
          </a:extLst>
        </xdr:cNvPr>
        <xdr:cNvSpPr txBox="1"/>
      </xdr:nvSpPr>
      <xdr:spPr>
        <a:xfrm>
          <a:off x="16370300" y="131978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144748</xdr:rowOff>
    </xdr:from>
    <xdr:to>
      <xdr:col>85</xdr:col>
      <xdr:colOff>177800</xdr:colOff>
      <xdr:row>78</xdr:row>
      <xdr:rowOff>74898</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6268700" y="13346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65771</xdr:rowOff>
    </xdr:from>
    <xdr:to>
      <xdr:col>81</xdr:col>
      <xdr:colOff>50800</xdr:colOff>
      <xdr:row>77</xdr:row>
      <xdr:rowOff>49861</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4592300" y="13095971"/>
          <a:ext cx="889000" cy="155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168773</xdr:rowOff>
    </xdr:from>
    <xdr:to>
      <xdr:col>81</xdr:col>
      <xdr:colOff>101600</xdr:colOff>
      <xdr:row>78</xdr:row>
      <xdr:rowOff>98923</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5430500" y="13370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90050</xdr:rowOff>
    </xdr:from>
    <xdr:ext cx="469744"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5246428" y="13463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65771</xdr:rowOff>
    </xdr:from>
    <xdr:to>
      <xdr:col>76</xdr:col>
      <xdr:colOff>114300</xdr:colOff>
      <xdr:row>76</xdr:row>
      <xdr:rowOff>104632</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3703300" y="13095971"/>
          <a:ext cx="889000" cy="38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126323</xdr:rowOff>
    </xdr:from>
    <xdr:to>
      <xdr:col>76</xdr:col>
      <xdr:colOff>165100</xdr:colOff>
      <xdr:row>78</xdr:row>
      <xdr:rowOff>56473</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4541500" y="13327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47600</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4357428" y="13420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104632</xdr:rowOff>
    </xdr:from>
    <xdr:to>
      <xdr:col>71</xdr:col>
      <xdr:colOff>177800</xdr:colOff>
      <xdr:row>77</xdr:row>
      <xdr:rowOff>148524</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2814300" y="13134832"/>
          <a:ext cx="889000" cy="215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82499</xdr:rowOff>
    </xdr:from>
    <xdr:to>
      <xdr:col>72</xdr:col>
      <xdr:colOff>38100</xdr:colOff>
      <xdr:row>78</xdr:row>
      <xdr:rowOff>12649</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3652500" y="13284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3776</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3468428" y="13376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114754</xdr:rowOff>
    </xdr:from>
    <xdr:to>
      <xdr:col>67</xdr:col>
      <xdr:colOff>101600</xdr:colOff>
      <xdr:row>77</xdr:row>
      <xdr:rowOff>44904</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2763500" y="13144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61432</xdr:rowOff>
    </xdr:from>
    <xdr:ext cx="534377"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547111" y="12920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5141</xdr:rowOff>
    </xdr:from>
    <xdr:to>
      <xdr:col>85</xdr:col>
      <xdr:colOff>177800</xdr:colOff>
      <xdr:row>78</xdr:row>
      <xdr:rowOff>106741</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6268700" y="13378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123174</xdr:rowOff>
    </xdr:from>
    <xdr:ext cx="469744" cy="259045"/>
    <xdr:sp macro="" textlink="">
      <xdr:nvSpPr>
        <xdr:cNvPr id="649" name="災害復旧費該当値テキスト">
          <a:extLst>
            <a:ext uri="{FF2B5EF4-FFF2-40B4-BE49-F238E27FC236}">
              <a16:creationId xmlns:a16="http://schemas.microsoft.com/office/drawing/2014/main" id="{00000000-0008-0000-0700-000089020000}"/>
            </a:ext>
          </a:extLst>
        </xdr:cNvPr>
        <xdr:cNvSpPr txBox="1"/>
      </xdr:nvSpPr>
      <xdr:spPr>
        <a:xfrm>
          <a:off x="16370300" y="13324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170511</xdr:rowOff>
    </xdr:from>
    <xdr:to>
      <xdr:col>81</xdr:col>
      <xdr:colOff>101600</xdr:colOff>
      <xdr:row>77</xdr:row>
      <xdr:rowOff>100661</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5430500" y="13200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117188</xdr:rowOff>
    </xdr:from>
    <xdr:ext cx="534377"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14111" y="12975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14971</xdr:rowOff>
    </xdr:from>
    <xdr:to>
      <xdr:col>76</xdr:col>
      <xdr:colOff>165100</xdr:colOff>
      <xdr:row>76</xdr:row>
      <xdr:rowOff>116571</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4541500" y="13045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133097</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325111" y="12820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53832</xdr:rowOff>
    </xdr:from>
    <xdr:to>
      <xdr:col>72</xdr:col>
      <xdr:colOff>38100</xdr:colOff>
      <xdr:row>76</xdr:row>
      <xdr:rowOff>155432</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3652500" y="13084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509</xdr:rowOff>
    </xdr:from>
    <xdr:ext cx="534377"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436111" y="12859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97724</xdr:rowOff>
    </xdr:from>
    <xdr:to>
      <xdr:col>67</xdr:col>
      <xdr:colOff>101600</xdr:colOff>
      <xdr:row>78</xdr:row>
      <xdr:rowOff>27874</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2763500" y="13299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19001</xdr:rowOff>
    </xdr:from>
    <xdr:ext cx="469744"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579428" y="13392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44450</xdr:rowOff>
    </xdr:from>
    <xdr:to>
      <xdr:col>89</xdr:col>
      <xdr:colOff>177800</xdr:colOff>
      <xdr:row>99</xdr:row>
      <xdr:rowOff>44450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73677</xdr:rowOff>
    </xdr:from>
    <xdr:ext cx="531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公債費グラフ枠">
          <a:extLst>
            <a:ext uri="{FF2B5EF4-FFF2-40B4-BE49-F238E27FC236}">
              <a16:creationId xmlns:a16="http://schemas.microsoft.com/office/drawing/2014/main" id="{00000000-0008-0000-07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144311</xdr:rowOff>
    </xdr:from>
    <xdr:to>
      <xdr:col>85</xdr:col>
      <xdr:colOff>126364</xdr:colOff>
      <xdr:row>99</xdr:row>
      <xdr:rowOff>107620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6317595" y="15403361"/>
          <a:ext cx="1269" cy="1677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111447</xdr:rowOff>
    </xdr:from>
    <xdr:ext cx="534377" cy="259045"/>
    <xdr:sp macro="" textlink="">
      <xdr:nvSpPr>
        <xdr:cNvPr id="683" name="公債費最小値テキスト">
          <a:extLst>
            <a:ext uri="{FF2B5EF4-FFF2-40B4-BE49-F238E27FC236}">
              <a16:creationId xmlns:a16="http://schemas.microsoft.com/office/drawing/2014/main" id="{00000000-0008-0000-0700-0000AB020000}"/>
            </a:ext>
          </a:extLst>
        </xdr:cNvPr>
        <xdr:cNvSpPr txBox="1"/>
      </xdr:nvSpPr>
      <xdr:spPr>
        <a:xfrm>
          <a:off x="16370300" y="17084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107620</xdr:rowOff>
    </xdr:from>
    <xdr:to>
      <xdr:col>86</xdr:col>
      <xdr:colOff>25400</xdr:colOff>
      <xdr:row>99</xdr:row>
      <xdr:rowOff>107620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6230600" y="17081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90988</xdr:rowOff>
    </xdr:from>
    <xdr:ext cx="599010" cy="259045"/>
    <xdr:sp macro="" textlink="">
      <xdr:nvSpPr>
        <xdr:cNvPr id="685" name="公債費最大値テキスト">
          <a:extLst>
            <a:ext uri="{FF2B5EF4-FFF2-40B4-BE49-F238E27FC236}">
              <a16:creationId xmlns:a16="http://schemas.microsoft.com/office/drawing/2014/main" id="{00000000-0008-0000-0700-0000AD020000}"/>
            </a:ext>
          </a:extLst>
        </xdr:cNvPr>
        <xdr:cNvSpPr txBox="1"/>
      </xdr:nvSpPr>
      <xdr:spPr>
        <a:xfrm>
          <a:off x="16370300" y="15178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157,137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144311</xdr:rowOff>
    </xdr:from>
    <xdr:to>
      <xdr:col>86</xdr:col>
      <xdr:colOff>25400</xdr:colOff>
      <xdr:row>89</xdr:row>
      <xdr:rowOff>144311</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5403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91</xdr:row>
      <xdr:rowOff>118847</xdr:rowOff>
    </xdr:from>
    <xdr:to>
      <xdr:col>85</xdr:col>
      <xdr:colOff>127000</xdr:colOff>
      <xdr:row>94</xdr:row>
      <xdr:rowOff>85483</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5481300" y="15720797"/>
          <a:ext cx="838200" cy="480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88092</xdr:rowOff>
    </xdr:from>
    <xdr:ext cx="534377" cy="259045"/>
    <xdr:sp macro="" textlink="">
      <xdr:nvSpPr>
        <xdr:cNvPr id="688" name="公債費平均値テキスト">
          <a:extLst>
            <a:ext uri="{FF2B5EF4-FFF2-40B4-BE49-F238E27FC236}">
              <a16:creationId xmlns:a16="http://schemas.microsoft.com/office/drawing/2014/main" id="{00000000-0008-0000-0700-0000B0020000}"/>
            </a:ext>
          </a:extLst>
        </xdr:cNvPr>
        <xdr:cNvSpPr txBox="1"/>
      </xdr:nvSpPr>
      <xdr:spPr>
        <a:xfrm>
          <a:off x="16370300" y="165472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109665</xdr:rowOff>
    </xdr:from>
    <xdr:to>
      <xdr:col>85</xdr:col>
      <xdr:colOff>177800</xdr:colOff>
      <xdr:row>97</xdr:row>
      <xdr:rowOff>39815</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6268700" y="16568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91</xdr:row>
      <xdr:rowOff>118847</xdr:rowOff>
    </xdr:from>
    <xdr:to>
      <xdr:col>81</xdr:col>
      <xdr:colOff>50800</xdr:colOff>
      <xdr:row>94</xdr:row>
      <xdr:rowOff>36094</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4592300" y="15720797"/>
          <a:ext cx="889000" cy="431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101309</xdr:rowOff>
    </xdr:from>
    <xdr:to>
      <xdr:col>81</xdr:col>
      <xdr:colOff>101600</xdr:colOff>
      <xdr:row>97</xdr:row>
      <xdr:rowOff>31459</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5430500" y="16560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22586</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5214111" y="16653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90</xdr:row>
      <xdr:rowOff>162624</xdr:rowOff>
    </xdr:from>
    <xdr:to>
      <xdr:col>76</xdr:col>
      <xdr:colOff>114300</xdr:colOff>
      <xdr:row>94</xdr:row>
      <xdr:rowOff>36094</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3703300" y="15593124"/>
          <a:ext cx="889000" cy="559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138010</xdr:rowOff>
    </xdr:from>
    <xdr:to>
      <xdr:col>76</xdr:col>
      <xdr:colOff>165100</xdr:colOff>
      <xdr:row>97</xdr:row>
      <xdr:rowOff>68160</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4541500" y="16597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59287</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325111" y="16689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90</xdr:row>
      <xdr:rowOff>162624</xdr:rowOff>
    </xdr:from>
    <xdr:to>
      <xdr:col>71</xdr:col>
      <xdr:colOff>177800</xdr:colOff>
      <xdr:row>94</xdr:row>
      <xdr:rowOff>89064</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2814300" y="15593124"/>
          <a:ext cx="889000" cy="61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149937</xdr:rowOff>
    </xdr:from>
    <xdr:to>
      <xdr:col>72</xdr:col>
      <xdr:colOff>38100</xdr:colOff>
      <xdr:row>97</xdr:row>
      <xdr:rowOff>80087</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3652500" y="16609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71214</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436111" y="16701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121958</xdr:rowOff>
    </xdr:from>
    <xdr:to>
      <xdr:col>67</xdr:col>
      <xdr:colOff>101600</xdr:colOff>
      <xdr:row>97</xdr:row>
      <xdr:rowOff>52108</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2763500" y="16581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43235</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547111" y="16673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34683</xdr:rowOff>
    </xdr:from>
    <xdr:to>
      <xdr:col>85</xdr:col>
      <xdr:colOff>177800</xdr:colOff>
      <xdr:row>94</xdr:row>
      <xdr:rowOff>136283</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6268700" y="16150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57560</xdr:rowOff>
    </xdr:from>
    <xdr:ext cx="534377" cy="259045"/>
    <xdr:sp macro="" textlink="">
      <xdr:nvSpPr>
        <xdr:cNvPr id="707" name="公債費該当値テキスト">
          <a:extLst>
            <a:ext uri="{FF2B5EF4-FFF2-40B4-BE49-F238E27FC236}">
              <a16:creationId xmlns:a16="http://schemas.microsoft.com/office/drawing/2014/main" id="{00000000-0008-0000-0700-0000C3020000}"/>
            </a:ext>
          </a:extLst>
        </xdr:cNvPr>
        <xdr:cNvSpPr txBox="1"/>
      </xdr:nvSpPr>
      <xdr:spPr>
        <a:xfrm>
          <a:off x="16370300" y="16002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91</xdr:row>
      <xdr:rowOff>68047</xdr:rowOff>
    </xdr:from>
    <xdr:to>
      <xdr:col>81</xdr:col>
      <xdr:colOff>101600</xdr:colOff>
      <xdr:row>91</xdr:row>
      <xdr:rowOff>169647</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5430500" y="15669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90</xdr:row>
      <xdr:rowOff>14724</xdr:rowOff>
    </xdr:from>
    <xdr:ext cx="59901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181795" y="15445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156744</xdr:rowOff>
    </xdr:from>
    <xdr:to>
      <xdr:col>76</xdr:col>
      <xdr:colOff>165100</xdr:colOff>
      <xdr:row>94</xdr:row>
      <xdr:rowOff>86894</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4541500" y="1610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103421</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325111" y="15876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90</xdr:row>
      <xdr:rowOff>111824</xdr:rowOff>
    </xdr:from>
    <xdr:to>
      <xdr:col>72</xdr:col>
      <xdr:colOff>38100</xdr:colOff>
      <xdr:row>91</xdr:row>
      <xdr:rowOff>41974</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3652500" y="15542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89</xdr:row>
      <xdr:rowOff>58501</xdr:rowOff>
    </xdr:from>
    <xdr:ext cx="59901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403795" y="15317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38264</xdr:rowOff>
    </xdr:from>
    <xdr:to>
      <xdr:col>67</xdr:col>
      <xdr:colOff>101600</xdr:colOff>
      <xdr:row>94</xdr:row>
      <xdr:rowOff>139864</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2763500" y="16154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156391</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47111" y="15929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35</xdr:row>
      <xdr:rowOff>54627</xdr:rowOff>
    </xdr:from>
    <xdr:ext cx="31290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975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32</xdr:row>
      <xdr:rowOff>111777</xdr:rowOff>
    </xdr:from>
    <xdr:ext cx="31290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975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168927</xdr:rowOff>
    </xdr:from>
    <xdr:ext cx="31290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975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諸支出金グラフ枠">
          <a:extLst>
            <a:ext uri="{FF2B5EF4-FFF2-40B4-BE49-F238E27FC236}">
              <a16:creationId xmlns:a16="http://schemas.microsoft.com/office/drawing/2014/main" id="{00000000-0008-0000-07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37</xdr:row>
      <xdr:rowOff>13970</xdr:rowOff>
    </xdr:from>
    <xdr:to>
      <xdr:col>116</xdr:col>
      <xdr:colOff>62864</xdr:colOff>
      <xdr:row>38</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flipV="1">
          <a:off x="22159595" y="6357620"/>
          <a:ext cx="1269" cy="297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22877</xdr:rowOff>
    </xdr:from>
    <xdr:ext cx="249299" cy="259045"/>
    <xdr:sp macro="" textlink="">
      <xdr:nvSpPr>
        <xdr:cNvPr id="738" name="諸支出金最小値テキスト">
          <a:extLst>
            <a:ext uri="{FF2B5EF4-FFF2-40B4-BE49-F238E27FC236}">
              <a16:creationId xmlns:a16="http://schemas.microsoft.com/office/drawing/2014/main" id="{00000000-0008-0000-0700-0000E2020000}"/>
            </a:ext>
          </a:extLst>
        </xdr:cNvPr>
        <xdr:cNvSpPr txBox="1"/>
      </xdr:nvSpPr>
      <xdr:spPr>
        <a:xfrm>
          <a:off x="22212300" y="670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132097</xdr:rowOff>
    </xdr:from>
    <xdr:ext cx="313932" cy="259045"/>
    <xdr:sp macro="" textlink="">
      <xdr:nvSpPr>
        <xdr:cNvPr id="740" name="諸支出金最大値テキスト">
          <a:extLst>
            <a:ext uri="{FF2B5EF4-FFF2-40B4-BE49-F238E27FC236}">
              <a16:creationId xmlns:a16="http://schemas.microsoft.com/office/drawing/2014/main" id="{00000000-0008-0000-0700-0000E4020000}"/>
            </a:ext>
          </a:extLst>
        </xdr:cNvPr>
        <xdr:cNvSpPr txBox="1"/>
      </xdr:nvSpPr>
      <xdr:spPr>
        <a:xfrm>
          <a:off x="22212300" y="61328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37</xdr:row>
      <xdr:rowOff>13970</xdr:rowOff>
    </xdr:from>
    <xdr:to>
      <xdr:col>116</xdr:col>
      <xdr:colOff>152400</xdr:colOff>
      <xdr:row>37</xdr:row>
      <xdr:rowOff>13970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635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111777</xdr:rowOff>
    </xdr:from>
    <xdr:ext cx="249299" cy="259045"/>
    <xdr:sp macro="" textlink="">
      <xdr:nvSpPr>
        <xdr:cNvPr id="743" name="諸支出金平均値テキスト">
          <a:extLst>
            <a:ext uri="{FF2B5EF4-FFF2-40B4-BE49-F238E27FC236}">
              <a16:creationId xmlns:a16="http://schemas.microsoft.com/office/drawing/2014/main" id="{00000000-0008-0000-0700-0000E7020000}"/>
            </a:ext>
          </a:extLst>
        </xdr:cNvPr>
        <xdr:cNvSpPr txBox="1"/>
      </xdr:nvSpPr>
      <xdr:spPr>
        <a:xfrm>
          <a:off x="22212300" y="6455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34</xdr:row>
      <xdr:rowOff>111760</xdr:rowOff>
    </xdr:from>
    <xdr:to>
      <xdr:col>112</xdr:col>
      <xdr:colOff>38100</xdr:colOff>
      <xdr:row>35</xdr:row>
      <xdr:rowOff>41910</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1272500" y="5941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33</xdr:row>
      <xdr:rowOff>58437</xdr:rowOff>
    </xdr:from>
    <xdr:ext cx="313932"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1166333" y="57162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33</xdr:row>
      <xdr:rowOff>8890</xdr:rowOff>
    </xdr:from>
    <xdr:to>
      <xdr:col>107</xdr:col>
      <xdr:colOff>101600</xdr:colOff>
      <xdr:row>33</xdr:row>
      <xdr:rowOff>110490</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0383500" y="566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31</xdr:row>
      <xdr:rowOff>127017</xdr:rowOff>
    </xdr:from>
    <xdr:ext cx="313932"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0277333" y="54419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54610</xdr:rowOff>
    </xdr:from>
    <xdr:to>
      <xdr:col>102</xdr:col>
      <xdr:colOff>165100</xdr:colOff>
      <xdr:row>31</xdr:row>
      <xdr:rowOff>156210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19494500" y="536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30</xdr:row>
      <xdr:rowOff>1287</xdr:rowOff>
    </xdr:from>
    <xdr:ext cx="313932"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9388333" y="51447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31</xdr:row>
      <xdr:rowOff>146050</xdr:rowOff>
    </xdr:from>
    <xdr:to>
      <xdr:col>98</xdr:col>
      <xdr:colOff>38100</xdr:colOff>
      <xdr:row>32</xdr:row>
      <xdr:rowOff>76200</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8605500" y="546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30</xdr:row>
      <xdr:rowOff>92727</xdr:rowOff>
    </xdr:from>
    <xdr:ext cx="313932"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8499333" y="52362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67327</xdr:rowOff>
    </xdr:from>
    <xdr:ext cx="249299" cy="259045"/>
    <xdr:sp macro="" textlink="">
      <xdr:nvSpPr>
        <xdr:cNvPr id="762" name="諸支出金該当値テキスト">
          <a:extLst>
            <a:ext uri="{FF2B5EF4-FFF2-40B4-BE49-F238E27FC236}">
              <a16:creationId xmlns:a16="http://schemas.microsoft.com/office/drawing/2014/main" id="{00000000-0008-0000-0700-0000FA020000}"/>
            </a:ext>
          </a:extLst>
        </xdr:cNvPr>
        <xdr:cNvSpPr txBox="1"/>
      </xdr:nvSpPr>
      <xdr:spPr>
        <a:xfrm>
          <a:off x="2221230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島根県平均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前年度繰上充用金グラフ枠">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7" name="前年度繰上充用金最小値テキスト">
          <a:extLst>
            <a:ext uri="{FF2B5EF4-FFF2-40B4-BE49-F238E27FC236}">
              <a16:creationId xmlns:a16="http://schemas.microsoft.com/office/drawing/2014/main" id="{00000000-0008-0000-0700-000013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9" name="前年度繰上充用金最大値テキスト">
          <a:extLst>
            <a:ext uri="{FF2B5EF4-FFF2-40B4-BE49-F238E27FC236}">
              <a16:creationId xmlns:a16="http://schemas.microsoft.com/office/drawing/2014/main" id="{00000000-0008-0000-0700-000015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2" name="前年度繰上充用金平均値テキスト">
          <a:extLst>
            <a:ext uri="{FF2B5EF4-FFF2-40B4-BE49-F238E27FC236}">
              <a16:creationId xmlns:a16="http://schemas.microsoft.com/office/drawing/2014/main" id="{00000000-0008-0000-0700-000018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1" name="前年度繰上充用金該当値テキスト">
          <a:extLst>
            <a:ext uri="{FF2B5EF4-FFF2-40B4-BE49-F238E27FC236}">
              <a16:creationId xmlns:a16="http://schemas.microsoft.com/office/drawing/2014/main" id="{00000000-0008-0000-0700-00002B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1" name="正方形/長方形 820">
          <a:extLst>
            <a:ext uri="{FF2B5EF4-FFF2-40B4-BE49-F238E27FC236}">
              <a16:creationId xmlns:a16="http://schemas.microsoft.com/office/drawing/2014/main" id="{00000000-0008-0000-0700-00003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総務費は、住民一人当たり</a:t>
          </a:r>
          <a:r>
            <a:rPr kumimoji="1" lang="en-US" altLang="ja-JP" sz="1300">
              <a:latin typeface="ＭＳ Ｐゴシック" panose="020B0600070205080204" pitchFamily="50" charset="-128"/>
              <a:ea typeface="ＭＳ Ｐゴシック" panose="020B0600070205080204" pitchFamily="50" charset="-128"/>
            </a:rPr>
            <a:t>156,449</a:t>
          </a:r>
          <a:r>
            <a:rPr kumimoji="1" lang="ja-JP" altLang="en-US" sz="1300">
              <a:latin typeface="ＭＳ Ｐゴシック" panose="020B0600070205080204" pitchFamily="50" charset="-128"/>
              <a:ea typeface="ＭＳ Ｐゴシック" panose="020B0600070205080204" pitchFamily="50" charset="-128"/>
            </a:rPr>
            <a:t>円となっている。近年の逓減傾向から増加に転じたのは、基金積立金の増額及び</a:t>
          </a:r>
          <a:r>
            <a:rPr kumimoji="1" lang="en-US" altLang="ja-JP" sz="1300">
              <a:latin typeface="ＭＳ Ｐゴシック" panose="020B0600070205080204" pitchFamily="50" charset="-128"/>
              <a:ea typeface="ＭＳ Ｐゴシック" panose="020B0600070205080204" pitchFamily="50" charset="-128"/>
            </a:rPr>
            <a:t>GIS</a:t>
          </a:r>
          <a:r>
            <a:rPr kumimoji="1" lang="ja-JP" altLang="en-US" sz="1300">
              <a:latin typeface="ＭＳ Ｐゴシック" panose="020B0600070205080204" pitchFamily="50" charset="-128"/>
              <a:ea typeface="ＭＳ Ｐゴシック" panose="020B0600070205080204" pitchFamily="50" charset="-128"/>
            </a:rPr>
            <a:t>（地理情報システム）の更新・整備等が主な要因となっている。いずれも単年度における臨時的な発生によるものである。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衛生費は、住民一人当たり</a:t>
          </a:r>
          <a:r>
            <a:rPr kumimoji="1" lang="en-US" altLang="ja-JP" sz="1300">
              <a:latin typeface="ＭＳ Ｐゴシック" panose="020B0600070205080204" pitchFamily="50" charset="-128"/>
              <a:ea typeface="ＭＳ Ｐゴシック" panose="020B0600070205080204" pitchFamily="50" charset="-128"/>
            </a:rPr>
            <a:t>99,033</a:t>
          </a:r>
          <a:r>
            <a:rPr kumimoji="1" lang="ja-JP" altLang="en-US" sz="1300">
              <a:latin typeface="ＭＳ Ｐゴシック" panose="020B0600070205080204" pitchFamily="50" charset="-128"/>
              <a:ea typeface="ＭＳ Ｐゴシック" panose="020B0600070205080204" pitchFamily="50" charset="-128"/>
            </a:rPr>
            <a:t>円となっており、前年度より類似団体平均に比べ増加しているのは、ｴｺｸﾘｰﾝｾﾝﾀｰ（可燃物処理場）の設備更新事業に伴う負担金増が主な要因である。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公債費は、住民一人当たり</a:t>
          </a:r>
          <a:r>
            <a:rPr kumimoji="1" lang="en-US" altLang="ja-JP" sz="1300">
              <a:latin typeface="ＭＳ Ｐゴシック" panose="020B0600070205080204" pitchFamily="50" charset="-128"/>
              <a:ea typeface="ＭＳ Ｐゴシック" panose="020B0600070205080204" pitchFamily="50" charset="-128"/>
            </a:rPr>
            <a:t>94,269</a:t>
          </a:r>
          <a:r>
            <a:rPr kumimoji="1" lang="ja-JP" altLang="en-US" sz="1300">
              <a:latin typeface="ＭＳ Ｐゴシック" panose="020B0600070205080204" pitchFamily="50" charset="-128"/>
              <a:ea typeface="ＭＳ Ｐゴシック" panose="020B0600070205080204" pitchFamily="50" charset="-128"/>
            </a:rPr>
            <a:t>円となっており、災害復旧事業に係る償還減及び繰上償還を実施しなかったことにより前年度より減少したものの依然として類似団体平均よりも高い水準にある。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島根県江津市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以降、適切な財源確保と歳出の精査により財政調整基金の取り崩しをせず、実質収支も黒字の財政運営を継続している。また、歳入においては地方交付税の増、歳出においては災害復旧事業費の減、公債費の減により、前年度と比較し、実質収支額が約</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百万円の増、標準財政規模に占める割合では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0.26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ポイントの増とな</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ったが、前年度に行った繰上償還を今年度は実施しなかったことにより、標準財政規模に占める実質単年度収支の割合では</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5.09</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ポイントの減となっている。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人口減少による市税等収入や普通交付税の減額により財政運営が厳しくなる状況を踏まえ、税源涵養に資する事業の精査によって歳入確保に努め、実質収支の黒字の維持、単年度収支の黒字決算となるよう財政体質を構築していく。</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島根県江津市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特別会計では一般会計や基金からの繰り入れをしているため、赤字額は発生していない。一般会計においては、実質収支は前年度比増、実質単年度収支は前年度比減であったものの黒字決算となった。各特別会計、公営企業会計とも黒字決算を維持しているが、一般会計からの繰出金（補助金）による負担が恒常的に大きい。</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特に下水道事業については、財政運営健全化の観点から、事業規模、今後の事業計画の適正化を図る必要があり、水道事業においても給水人口の減少により、給水収益の増加が見込めない中、光熱費や物価の高騰により費用の増加が懸念され、経営環境は厳しい状況である。また、国民健康保険事業会計や後期高齢者医療事業会計についても、保険料収入、医療費給付等の状況を注視していく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18764585</v>
      </c>
      <c r="BO4" s="371"/>
      <c r="BP4" s="371"/>
      <c r="BQ4" s="371"/>
      <c r="BR4" s="371"/>
      <c r="BS4" s="371"/>
      <c r="BT4" s="371"/>
      <c r="BU4" s="372"/>
      <c r="BV4" s="370">
        <v>17874181</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7</v>
      </c>
      <c r="CU4" s="377"/>
      <c r="CV4" s="377"/>
      <c r="CW4" s="377"/>
      <c r="CX4" s="377"/>
      <c r="CY4" s="377"/>
      <c r="CZ4" s="377"/>
      <c r="DA4" s="378"/>
      <c r="DB4" s="376">
        <v>6.7</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17984480</v>
      </c>
      <c r="BO5" s="408"/>
      <c r="BP5" s="408"/>
      <c r="BQ5" s="408"/>
      <c r="BR5" s="408"/>
      <c r="BS5" s="408"/>
      <c r="BT5" s="408"/>
      <c r="BU5" s="409"/>
      <c r="BV5" s="407">
        <v>17171433</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93.9</v>
      </c>
      <c r="CU5" s="405"/>
      <c r="CV5" s="405"/>
      <c r="CW5" s="405"/>
      <c r="CX5" s="405"/>
      <c r="CY5" s="405"/>
      <c r="CZ5" s="405"/>
      <c r="DA5" s="406"/>
      <c r="DB5" s="404">
        <v>96.2</v>
      </c>
      <c r="DC5" s="405"/>
      <c r="DD5" s="405"/>
      <c r="DE5" s="405"/>
      <c r="DF5" s="405"/>
      <c r="DG5" s="405"/>
      <c r="DH5" s="405"/>
      <c r="DI5" s="406"/>
    </row>
    <row r="6" spans="1:119" ht="18.75"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780105</v>
      </c>
      <c r="BO6" s="408"/>
      <c r="BP6" s="408"/>
      <c r="BQ6" s="408"/>
      <c r="BR6" s="408"/>
      <c r="BS6" s="408"/>
      <c r="BT6" s="408"/>
      <c r="BU6" s="409"/>
      <c r="BV6" s="407">
        <v>702748</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94.1</v>
      </c>
      <c r="CU6" s="445"/>
      <c r="CV6" s="445"/>
      <c r="CW6" s="445"/>
      <c r="CX6" s="445"/>
      <c r="CY6" s="445"/>
      <c r="CZ6" s="445"/>
      <c r="DA6" s="446"/>
      <c r="DB6" s="444">
        <v>96.7</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149365</v>
      </c>
      <c r="BO7" s="408"/>
      <c r="BP7" s="408"/>
      <c r="BQ7" s="408"/>
      <c r="BR7" s="408"/>
      <c r="BS7" s="408"/>
      <c r="BT7" s="408"/>
      <c r="BU7" s="409"/>
      <c r="BV7" s="407">
        <v>97911</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9015712</v>
      </c>
      <c r="CU7" s="408"/>
      <c r="CV7" s="408"/>
      <c r="CW7" s="408"/>
      <c r="CX7" s="408"/>
      <c r="CY7" s="408"/>
      <c r="CZ7" s="408"/>
      <c r="DA7" s="409"/>
      <c r="DB7" s="407">
        <v>8970228</v>
      </c>
      <c r="DC7" s="408"/>
      <c r="DD7" s="408"/>
      <c r="DE7" s="408"/>
      <c r="DF7" s="408"/>
      <c r="DG7" s="408"/>
      <c r="DH7" s="408"/>
      <c r="DI7" s="409"/>
    </row>
    <row r="8" spans="1:119" ht="18.75"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90</v>
      </c>
      <c r="AV8" s="440"/>
      <c r="AW8" s="440"/>
      <c r="AX8" s="440"/>
      <c r="AY8" s="441" t="s">
        <v>104</v>
      </c>
      <c r="AZ8" s="442"/>
      <c r="BA8" s="442"/>
      <c r="BB8" s="442"/>
      <c r="BC8" s="442"/>
      <c r="BD8" s="442"/>
      <c r="BE8" s="442"/>
      <c r="BF8" s="442"/>
      <c r="BG8" s="442"/>
      <c r="BH8" s="442"/>
      <c r="BI8" s="442"/>
      <c r="BJ8" s="442"/>
      <c r="BK8" s="442"/>
      <c r="BL8" s="442"/>
      <c r="BM8" s="443"/>
      <c r="BN8" s="407">
        <v>630740</v>
      </c>
      <c r="BO8" s="408"/>
      <c r="BP8" s="408"/>
      <c r="BQ8" s="408"/>
      <c r="BR8" s="408"/>
      <c r="BS8" s="408"/>
      <c r="BT8" s="408"/>
      <c r="BU8" s="409"/>
      <c r="BV8" s="407">
        <v>604837</v>
      </c>
      <c r="BW8" s="408"/>
      <c r="BX8" s="408"/>
      <c r="BY8" s="408"/>
      <c r="BZ8" s="408"/>
      <c r="CA8" s="408"/>
      <c r="CB8" s="408"/>
      <c r="CC8" s="409"/>
      <c r="CD8" s="410" t="s">
        <v>105</v>
      </c>
      <c r="CE8" s="411"/>
      <c r="CF8" s="411"/>
      <c r="CG8" s="411"/>
      <c r="CH8" s="411"/>
      <c r="CI8" s="411"/>
      <c r="CJ8" s="411"/>
      <c r="CK8" s="411"/>
      <c r="CL8" s="411"/>
      <c r="CM8" s="411"/>
      <c r="CN8" s="411"/>
      <c r="CO8" s="411"/>
      <c r="CP8" s="411"/>
      <c r="CQ8" s="411"/>
      <c r="CR8" s="411"/>
      <c r="CS8" s="412"/>
      <c r="CT8" s="447">
        <v>0.34</v>
      </c>
      <c r="CU8" s="448"/>
      <c r="CV8" s="448"/>
      <c r="CW8" s="448"/>
      <c r="CX8" s="448"/>
      <c r="CY8" s="448"/>
      <c r="CZ8" s="448"/>
      <c r="DA8" s="449"/>
      <c r="DB8" s="447">
        <v>0.34</v>
      </c>
      <c r="DC8" s="448"/>
      <c r="DD8" s="448"/>
      <c r="DE8" s="448"/>
      <c r="DF8" s="448"/>
      <c r="DG8" s="448"/>
      <c r="DH8" s="448"/>
      <c r="DI8" s="449"/>
    </row>
    <row r="9" spans="1:119" ht="18.75" customHeight="1" thickBot="1" x14ac:dyDescent="0.2">
      <c r="A9" s="169"/>
      <c r="B9" s="401" t="s">
        <v>106</v>
      </c>
      <c r="C9" s="402"/>
      <c r="D9" s="402"/>
      <c r="E9" s="402"/>
      <c r="F9" s="402"/>
      <c r="G9" s="402"/>
      <c r="H9" s="402"/>
      <c r="I9" s="402"/>
      <c r="J9" s="402"/>
      <c r="K9" s="450"/>
      <c r="L9" s="451" t="s">
        <v>107</v>
      </c>
      <c r="M9" s="452"/>
      <c r="N9" s="452"/>
      <c r="O9" s="452"/>
      <c r="P9" s="452"/>
      <c r="Q9" s="453"/>
      <c r="R9" s="454">
        <v>22959</v>
      </c>
      <c r="S9" s="455"/>
      <c r="T9" s="455"/>
      <c r="U9" s="455"/>
      <c r="V9" s="456"/>
      <c r="W9" s="364" t="s">
        <v>108</v>
      </c>
      <c r="X9" s="365"/>
      <c r="Y9" s="365"/>
      <c r="Z9" s="365"/>
      <c r="AA9" s="365"/>
      <c r="AB9" s="365"/>
      <c r="AC9" s="365"/>
      <c r="AD9" s="365"/>
      <c r="AE9" s="365"/>
      <c r="AF9" s="365"/>
      <c r="AG9" s="365"/>
      <c r="AH9" s="365"/>
      <c r="AI9" s="365"/>
      <c r="AJ9" s="365"/>
      <c r="AK9" s="365"/>
      <c r="AL9" s="366"/>
      <c r="AM9" s="436" t="s">
        <v>109</v>
      </c>
      <c r="AN9" s="437"/>
      <c r="AO9" s="437"/>
      <c r="AP9" s="437"/>
      <c r="AQ9" s="437"/>
      <c r="AR9" s="437"/>
      <c r="AS9" s="437"/>
      <c r="AT9" s="438"/>
      <c r="AU9" s="439" t="s">
        <v>90</v>
      </c>
      <c r="AV9" s="440"/>
      <c r="AW9" s="440"/>
      <c r="AX9" s="440"/>
      <c r="AY9" s="441" t="s">
        <v>110</v>
      </c>
      <c r="AZ9" s="442"/>
      <c r="BA9" s="442"/>
      <c r="BB9" s="442"/>
      <c r="BC9" s="442"/>
      <c r="BD9" s="442"/>
      <c r="BE9" s="442"/>
      <c r="BF9" s="442"/>
      <c r="BG9" s="442"/>
      <c r="BH9" s="442"/>
      <c r="BI9" s="442"/>
      <c r="BJ9" s="442"/>
      <c r="BK9" s="442"/>
      <c r="BL9" s="442"/>
      <c r="BM9" s="443"/>
      <c r="BN9" s="407">
        <v>25903</v>
      </c>
      <c r="BO9" s="408"/>
      <c r="BP9" s="408"/>
      <c r="BQ9" s="408"/>
      <c r="BR9" s="408"/>
      <c r="BS9" s="408"/>
      <c r="BT9" s="408"/>
      <c r="BU9" s="409"/>
      <c r="BV9" s="407">
        <v>-237801</v>
      </c>
      <c r="BW9" s="408"/>
      <c r="BX9" s="408"/>
      <c r="BY9" s="408"/>
      <c r="BZ9" s="408"/>
      <c r="CA9" s="408"/>
      <c r="CB9" s="408"/>
      <c r="CC9" s="409"/>
      <c r="CD9" s="410" t="s">
        <v>111</v>
      </c>
      <c r="CE9" s="411"/>
      <c r="CF9" s="411"/>
      <c r="CG9" s="411"/>
      <c r="CH9" s="411"/>
      <c r="CI9" s="411"/>
      <c r="CJ9" s="411"/>
      <c r="CK9" s="411"/>
      <c r="CL9" s="411"/>
      <c r="CM9" s="411"/>
      <c r="CN9" s="411"/>
      <c r="CO9" s="411"/>
      <c r="CP9" s="411"/>
      <c r="CQ9" s="411"/>
      <c r="CR9" s="411"/>
      <c r="CS9" s="412"/>
      <c r="CT9" s="404">
        <v>16.100000000000001</v>
      </c>
      <c r="CU9" s="405"/>
      <c r="CV9" s="405"/>
      <c r="CW9" s="405"/>
      <c r="CX9" s="405"/>
      <c r="CY9" s="405"/>
      <c r="CZ9" s="405"/>
      <c r="DA9" s="406"/>
      <c r="DB9" s="404">
        <v>22.9</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112</v>
      </c>
      <c r="M10" s="437"/>
      <c r="N10" s="437"/>
      <c r="O10" s="437"/>
      <c r="P10" s="437"/>
      <c r="Q10" s="438"/>
      <c r="R10" s="458">
        <v>24468</v>
      </c>
      <c r="S10" s="459"/>
      <c r="T10" s="459"/>
      <c r="U10" s="459"/>
      <c r="V10" s="460"/>
      <c r="W10" s="395"/>
      <c r="X10" s="396"/>
      <c r="Y10" s="396"/>
      <c r="Z10" s="396"/>
      <c r="AA10" s="396"/>
      <c r="AB10" s="396"/>
      <c r="AC10" s="396"/>
      <c r="AD10" s="396"/>
      <c r="AE10" s="396"/>
      <c r="AF10" s="396"/>
      <c r="AG10" s="396"/>
      <c r="AH10" s="396"/>
      <c r="AI10" s="396"/>
      <c r="AJ10" s="396"/>
      <c r="AK10" s="396"/>
      <c r="AL10" s="399"/>
      <c r="AM10" s="436" t="s">
        <v>113</v>
      </c>
      <c r="AN10" s="437"/>
      <c r="AO10" s="437"/>
      <c r="AP10" s="437"/>
      <c r="AQ10" s="437"/>
      <c r="AR10" s="437"/>
      <c r="AS10" s="437"/>
      <c r="AT10" s="438"/>
      <c r="AU10" s="439" t="s">
        <v>114</v>
      </c>
      <c r="AV10" s="440"/>
      <c r="AW10" s="440"/>
      <c r="AX10" s="440"/>
      <c r="AY10" s="441" t="s">
        <v>115</v>
      </c>
      <c r="AZ10" s="442"/>
      <c r="BA10" s="442"/>
      <c r="BB10" s="442"/>
      <c r="BC10" s="442"/>
      <c r="BD10" s="442"/>
      <c r="BE10" s="442"/>
      <c r="BF10" s="442"/>
      <c r="BG10" s="442"/>
      <c r="BH10" s="442"/>
      <c r="BI10" s="442"/>
      <c r="BJ10" s="442"/>
      <c r="BK10" s="442"/>
      <c r="BL10" s="442"/>
      <c r="BM10" s="443"/>
      <c r="BN10" s="407">
        <v>68</v>
      </c>
      <c r="BO10" s="408"/>
      <c r="BP10" s="408"/>
      <c r="BQ10" s="408"/>
      <c r="BR10" s="408"/>
      <c r="BS10" s="408"/>
      <c r="BT10" s="408"/>
      <c r="BU10" s="409"/>
      <c r="BV10" s="407">
        <v>8</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114</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720454</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69"/>
      <c r="B12" s="467" t="s">
        <v>123</v>
      </c>
      <c r="C12" s="468"/>
      <c r="D12" s="468"/>
      <c r="E12" s="468"/>
      <c r="F12" s="468"/>
      <c r="G12" s="468"/>
      <c r="H12" s="468"/>
      <c r="I12" s="468"/>
      <c r="J12" s="468"/>
      <c r="K12" s="469"/>
      <c r="L12" s="476" t="s">
        <v>124</v>
      </c>
      <c r="M12" s="477"/>
      <c r="N12" s="477"/>
      <c r="O12" s="477"/>
      <c r="P12" s="477"/>
      <c r="Q12" s="478"/>
      <c r="R12" s="479">
        <v>21202</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114</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130</v>
      </c>
      <c r="N13" s="499"/>
      <c r="O13" s="499"/>
      <c r="P13" s="499"/>
      <c r="Q13" s="500"/>
      <c r="R13" s="491">
        <v>20841</v>
      </c>
      <c r="S13" s="492"/>
      <c r="T13" s="492"/>
      <c r="U13" s="492"/>
      <c r="V13" s="493"/>
      <c r="W13" s="423" t="s">
        <v>131</v>
      </c>
      <c r="X13" s="424"/>
      <c r="Y13" s="424"/>
      <c r="Z13" s="424"/>
      <c r="AA13" s="424"/>
      <c r="AB13" s="414"/>
      <c r="AC13" s="458">
        <v>455</v>
      </c>
      <c r="AD13" s="459"/>
      <c r="AE13" s="459"/>
      <c r="AF13" s="459"/>
      <c r="AG13" s="501"/>
      <c r="AH13" s="458">
        <v>583</v>
      </c>
      <c r="AI13" s="459"/>
      <c r="AJ13" s="459"/>
      <c r="AK13" s="459"/>
      <c r="AL13" s="460"/>
      <c r="AM13" s="436" t="s">
        <v>132</v>
      </c>
      <c r="AN13" s="437"/>
      <c r="AO13" s="437"/>
      <c r="AP13" s="437"/>
      <c r="AQ13" s="437"/>
      <c r="AR13" s="437"/>
      <c r="AS13" s="437"/>
      <c r="AT13" s="438"/>
      <c r="AU13" s="439" t="s">
        <v>114</v>
      </c>
      <c r="AV13" s="440"/>
      <c r="AW13" s="440"/>
      <c r="AX13" s="440"/>
      <c r="AY13" s="441" t="s">
        <v>133</v>
      </c>
      <c r="AZ13" s="442"/>
      <c r="BA13" s="442"/>
      <c r="BB13" s="442"/>
      <c r="BC13" s="442"/>
      <c r="BD13" s="442"/>
      <c r="BE13" s="442"/>
      <c r="BF13" s="442"/>
      <c r="BG13" s="442"/>
      <c r="BH13" s="442"/>
      <c r="BI13" s="442"/>
      <c r="BJ13" s="442"/>
      <c r="BK13" s="442"/>
      <c r="BL13" s="442"/>
      <c r="BM13" s="443"/>
      <c r="BN13" s="407">
        <v>25971</v>
      </c>
      <c r="BO13" s="408"/>
      <c r="BP13" s="408"/>
      <c r="BQ13" s="408"/>
      <c r="BR13" s="408"/>
      <c r="BS13" s="408"/>
      <c r="BT13" s="408"/>
      <c r="BU13" s="409"/>
      <c r="BV13" s="407">
        <v>482661</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9.6999999999999993</v>
      </c>
      <c r="CU13" s="405"/>
      <c r="CV13" s="405"/>
      <c r="CW13" s="405"/>
      <c r="CX13" s="405"/>
      <c r="CY13" s="405"/>
      <c r="CZ13" s="405"/>
      <c r="DA13" s="406"/>
      <c r="DB13" s="404">
        <v>10.8</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135</v>
      </c>
      <c r="M14" s="489"/>
      <c r="N14" s="489"/>
      <c r="O14" s="489"/>
      <c r="P14" s="489"/>
      <c r="Q14" s="490"/>
      <c r="R14" s="491">
        <v>21751</v>
      </c>
      <c r="S14" s="492"/>
      <c r="T14" s="492"/>
      <c r="U14" s="492"/>
      <c r="V14" s="493"/>
      <c r="W14" s="397"/>
      <c r="X14" s="398"/>
      <c r="Y14" s="398"/>
      <c r="Z14" s="398"/>
      <c r="AA14" s="398"/>
      <c r="AB14" s="387"/>
      <c r="AC14" s="494">
        <v>4.3</v>
      </c>
      <c r="AD14" s="495"/>
      <c r="AE14" s="495"/>
      <c r="AF14" s="495"/>
      <c r="AG14" s="496"/>
      <c r="AH14" s="494">
        <v>5.2</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47.5</v>
      </c>
      <c r="CU14" s="506"/>
      <c r="CV14" s="506"/>
      <c r="CW14" s="506"/>
      <c r="CX14" s="506"/>
      <c r="CY14" s="506"/>
      <c r="CZ14" s="506"/>
      <c r="DA14" s="507"/>
      <c r="DB14" s="505">
        <v>53.6</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130</v>
      </c>
      <c r="N15" s="499"/>
      <c r="O15" s="499"/>
      <c r="P15" s="499"/>
      <c r="Q15" s="500"/>
      <c r="R15" s="491">
        <v>21326</v>
      </c>
      <c r="S15" s="492"/>
      <c r="T15" s="492"/>
      <c r="U15" s="492"/>
      <c r="V15" s="493"/>
      <c r="W15" s="423" t="s">
        <v>137</v>
      </c>
      <c r="X15" s="424"/>
      <c r="Y15" s="424"/>
      <c r="Z15" s="424"/>
      <c r="AA15" s="424"/>
      <c r="AB15" s="414"/>
      <c r="AC15" s="458">
        <v>2712</v>
      </c>
      <c r="AD15" s="459"/>
      <c r="AE15" s="459"/>
      <c r="AF15" s="459"/>
      <c r="AG15" s="501"/>
      <c r="AH15" s="458">
        <v>2855</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2751249</v>
      </c>
      <c r="BO15" s="371"/>
      <c r="BP15" s="371"/>
      <c r="BQ15" s="371"/>
      <c r="BR15" s="371"/>
      <c r="BS15" s="371"/>
      <c r="BT15" s="371"/>
      <c r="BU15" s="372"/>
      <c r="BV15" s="370">
        <v>2880060</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25.4</v>
      </c>
      <c r="AD16" s="495"/>
      <c r="AE16" s="495"/>
      <c r="AF16" s="495"/>
      <c r="AG16" s="496"/>
      <c r="AH16" s="494">
        <v>25.4</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8305613</v>
      </c>
      <c r="BO16" s="408"/>
      <c r="BP16" s="408"/>
      <c r="BQ16" s="408"/>
      <c r="BR16" s="408"/>
      <c r="BS16" s="408"/>
      <c r="BT16" s="408"/>
      <c r="BU16" s="409"/>
      <c r="BV16" s="407">
        <v>8196489</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7520</v>
      </c>
      <c r="AD17" s="459"/>
      <c r="AE17" s="459"/>
      <c r="AF17" s="459"/>
      <c r="AG17" s="501"/>
      <c r="AH17" s="458">
        <v>7824</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3432887</v>
      </c>
      <c r="BO17" s="408"/>
      <c r="BP17" s="408"/>
      <c r="BQ17" s="408"/>
      <c r="BR17" s="408"/>
      <c r="BS17" s="408"/>
      <c r="BT17" s="408"/>
      <c r="BU17" s="409"/>
      <c r="BV17" s="407">
        <v>3607778</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29" t="s">
        <v>147</v>
      </c>
      <c r="C18" s="450"/>
      <c r="D18" s="450"/>
      <c r="E18" s="530"/>
      <c r="F18" s="530"/>
      <c r="G18" s="530"/>
      <c r="H18" s="530"/>
      <c r="I18" s="530"/>
      <c r="J18" s="530"/>
      <c r="K18" s="530"/>
      <c r="L18" s="531">
        <v>268.24</v>
      </c>
      <c r="M18" s="531"/>
      <c r="N18" s="531"/>
      <c r="O18" s="531"/>
      <c r="P18" s="531"/>
      <c r="Q18" s="531"/>
      <c r="R18" s="532"/>
      <c r="S18" s="532"/>
      <c r="T18" s="532"/>
      <c r="U18" s="532"/>
      <c r="V18" s="533"/>
      <c r="W18" s="425"/>
      <c r="X18" s="426"/>
      <c r="Y18" s="426"/>
      <c r="Z18" s="426"/>
      <c r="AA18" s="426"/>
      <c r="AB18" s="417"/>
      <c r="AC18" s="534">
        <v>70.400000000000006</v>
      </c>
      <c r="AD18" s="535"/>
      <c r="AE18" s="535"/>
      <c r="AF18" s="535"/>
      <c r="AG18" s="536"/>
      <c r="AH18" s="534">
        <v>69.5</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8801115</v>
      </c>
      <c r="BO18" s="408"/>
      <c r="BP18" s="408"/>
      <c r="BQ18" s="408"/>
      <c r="BR18" s="408"/>
      <c r="BS18" s="408"/>
      <c r="BT18" s="408"/>
      <c r="BU18" s="409"/>
      <c r="BV18" s="407">
        <v>8764973</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29" t="s">
        <v>149</v>
      </c>
      <c r="C19" s="450"/>
      <c r="D19" s="450"/>
      <c r="E19" s="530"/>
      <c r="F19" s="530"/>
      <c r="G19" s="530"/>
      <c r="H19" s="530"/>
      <c r="I19" s="530"/>
      <c r="J19" s="530"/>
      <c r="K19" s="530"/>
      <c r="L19" s="538">
        <v>86</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12036041</v>
      </c>
      <c r="BO19" s="408"/>
      <c r="BP19" s="408"/>
      <c r="BQ19" s="408"/>
      <c r="BR19" s="408"/>
      <c r="BS19" s="408"/>
      <c r="BT19" s="408"/>
      <c r="BU19" s="409"/>
      <c r="BV19" s="407">
        <v>12264140</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29" t="s">
        <v>151</v>
      </c>
      <c r="C20" s="450"/>
      <c r="D20" s="450"/>
      <c r="E20" s="530"/>
      <c r="F20" s="530"/>
      <c r="G20" s="530"/>
      <c r="H20" s="530"/>
      <c r="I20" s="530"/>
      <c r="J20" s="530"/>
      <c r="K20" s="530"/>
      <c r="L20" s="538">
        <v>9953</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16640694</v>
      </c>
      <c r="BO22" s="371"/>
      <c r="BP22" s="371"/>
      <c r="BQ22" s="371"/>
      <c r="BR22" s="371"/>
      <c r="BS22" s="371"/>
      <c r="BT22" s="371"/>
      <c r="BU22" s="372"/>
      <c r="BV22" s="370">
        <v>16838720</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11381648</v>
      </c>
      <c r="BO23" s="408"/>
      <c r="BP23" s="408"/>
      <c r="BQ23" s="408"/>
      <c r="BR23" s="408"/>
      <c r="BS23" s="408"/>
      <c r="BT23" s="408"/>
      <c r="BU23" s="409"/>
      <c r="BV23" s="407">
        <v>11172199</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78"/>
      <c r="C24" s="554"/>
      <c r="D24" s="555"/>
      <c r="E24" s="457" t="s">
        <v>161</v>
      </c>
      <c r="F24" s="437"/>
      <c r="G24" s="437"/>
      <c r="H24" s="437"/>
      <c r="I24" s="437"/>
      <c r="J24" s="437"/>
      <c r="K24" s="438"/>
      <c r="L24" s="458">
        <v>1</v>
      </c>
      <c r="M24" s="459"/>
      <c r="N24" s="459"/>
      <c r="O24" s="459"/>
      <c r="P24" s="501"/>
      <c r="Q24" s="458">
        <v>7380</v>
      </c>
      <c r="R24" s="459"/>
      <c r="S24" s="459"/>
      <c r="T24" s="459"/>
      <c r="U24" s="459"/>
      <c r="V24" s="501"/>
      <c r="W24" s="553"/>
      <c r="X24" s="554"/>
      <c r="Y24" s="555"/>
      <c r="Z24" s="457" t="s">
        <v>162</v>
      </c>
      <c r="AA24" s="437"/>
      <c r="AB24" s="437"/>
      <c r="AC24" s="437"/>
      <c r="AD24" s="437"/>
      <c r="AE24" s="437"/>
      <c r="AF24" s="437"/>
      <c r="AG24" s="438"/>
      <c r="AH24" s="458">
        <v>229</v>
      </c>
      <c r="AI24" s="459"/>
      <c r="AJ24" s="459"/>
      <c r="AK24" s="459"/>
      <c r="AL24" s="501"/>
      <c r="AM24" s="458">
        <v>735777</v>
      </c>
      <c r="AN24" s="459"/>
      <c r="AO24" s="459"/>
      <c r="AP24" s="459"/>
      <c r="AQ24" s="459"/>
      <c r="AR24" s="501"/>
      <c r="AS24" s="458">
        <v>3213</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13738126</v>
      </c>
      <c r="BO24" s="408"/>
      <c r="BP24" s="408"/>
      <c r="BQ24" s="408"/>
      <c r="BR24" s="408"/>
      <c r="BS24" s="408"/>
      <c r="BT24" s="408"/>
      <c r="BU24" s="409"/>
      <c r="BV24" s="407">
        <v>13603651</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78"/>
      <c r="C25" s="554"/>
      <c r="D25" s="555"/>
      <c r="E25" s="457" t="s">
        <v>164</v>
      </c>
      <c r="F25" s="437"/>
      <c r="G25" s="437"/>
      <c r="H25" s="437"/>
      <c r="I25" s="437"/>
      <c r="J25" s="437"/>
      <c r="K25" s="438"/>
      <c r="L25" s="458">
        <v>1</v>
      </c>
      <c r="M25" s="459"/>
      <c r="N25" s="459"/>
      <c r="O25" s="459"/>
      <c r="P25" s="501"/>
      <c r="Q25" s="458">
        <v>6030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37766</v>
      </c>
      <c r="BO25" s="371"/>
      <c r="BP25" s="371"/>
      <c r="BQ25" s="371"/>
      <c r="BR25" s="371"/>
      <c r="BS25" s="371"/>
      <c r="BT25" s="371"/>
      <c r="BU25" s="372"/>
      <c r="BV25" s="370">
        <v>31402</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78"/>
      <c r="C26" s="554"/>
      <c r="D26" s="555"/>
      <c r="E26" s="457" t="s">
        <v>167</v>
      </c>
      <c r="F26" s="437"/>
      <c r="G26" s="437"/>
      <c r="H26" s="437"/>
      <c r="I26" s="437"/>
      <c r="J26" s="437"/>
      <c r="K26" s="438"/>
      <c r="L26" s="458">
        <v>1</v>
      </c>
      <c r="M26" s="459"/>
      <c r="N26" s="459"/>
      <c r="O26" s="459"/>
      <c r="P26" s="501"/>
      <c r="Q26" s="458">
        <v>5220</v>
      </c>
      <c r="R26" s="459"/>
      <c r="S26" s="459"/>
      <c r="T26" s="459"/>
      <c r="U26" s="459"/>
      <c r="V26" s="501"/>
      <c r="W26" s="553"/>
      <c r="X26" s="554"/>
      <c r="Y26" s="555"/>
      <c r="Z26" s="457" t="s">
        <v>168</v>
      </c>
      <c r="AA26" s="559"/>
      <c r="AB26" s="559"/>
      <c r="AC26" s="559"/>
      <c r="AD26" s="559"/>
      <c r="AE26" s="559"/>
      <c r="AF26" s="559"/>
      <c r="AG26" s="560"/>
      <c r="AH26" s="458">
        <v>1</v>
      </c>
      <c r="AI26" s="459"/>
      <c r="AJ26" s="459"/>
      <c r="AK26" s="459"/>
      <c r="AL26" s="501"/>
      <c r="AM26" s="458" t="s">
        <v>169</v>
      </c>
      <c r="AN26" s="459"/>
      <c r="AO26" s="459"/>
      <c r="AP26" s="459"/>
      <c r="AQ26" s="459"/>
      <c r="AR26" s="501"/>
      <c r="AS26" s="458" t="s">
        <v>169</v>
      </c>
      <c r="AT26" s="459"/>
      <c r="AU26" s="459"/>
      <c r="AV26" s="459"/>
      <c r="AW26" s="459"/>
      <c r="AX26" s="460"/>
      <c r="AY26" s="410" t="s">
        <v>170</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78"/>
      <c r="C27" s="554"/>
      <c r="D27" s="555"/>
      <c r="E27" s="457" t="s">
        <v>171</v>
      </c>
      <c r="F27" s="437"/>
      <c r="G27" s="437"/>
      <c r="H27" s="437"/>
      <c r="I27" s="437"/>
      <c r="J27" s="437"/>
      <c r="K27" s="438"/>
      <c r="L27" s="458">
        <v>1</v>
      </c>
      <c r="M27" s="459"/>
      <c r="N27" s="459"/>
      <c r="O27" s="459"/>
      <c r="P27" s="501"/>
      <c r="Q27" s="458">
        <v>3530</v>
      </c>
      <c r="R27" s="459"/>
      <c r="S27" s="459"/>
      <c r="T27" s="459"/>
      <c r="U27" s="459"/>
      <c r="V27" s="501"/>
      <c r="W27" s="553"/>
      <c r="X27" s="554"/>
      <c r="Y27" s="555"/>
      <c r="Z27" s="457" t="s">
        <v>172</v>
      </c>
      <c r="AA27" s="437"/>
      <c r="AB27" s="437"/>
      <c r="AC27" s="437"/>
      <c r="AD27" s="437"/>
      <c r="AE27" s="437"/>
      <c r="AF27" s="437"/>
      <c r="AG27" s="438"/>
      <c r="AH27" s="458">
        <v>1</v>
      </c>
      <c r="AI27" s="459"/>
      <c r="AJ27" s="459"/>
      <c r="AK27" s="459"/>
      <c r="AL27" s="501"/>
      <c r="AM27" s="458" t="s">
        <v>169</v>
      </c>
      <c r="AN27" s="459"/>
      <c r="AO27" s="459"/>
      <c r="AP27" s="459"/>
      <c r="AQ27" s="459"/>
      <c r="AR27" s="501"/>
      <c r="AS27" s="458" t="s">
        <v>169</v>
      </c>
      <c r="AT27" s="459"/>
      <c r="AU27" s="459"/>
      <c r="AV27" s="459"/>
      <c r="AW27" s="459"/>
      <c r="AX27" s="460"/>
      <c r="AY27" s="502" t="s">
        <v>173</v>
      </c>
      <c r="AZ27" s="503"/>
      <c r="BA27" s="503"/>
      <c r="BB27" s="503"/>
      <c r="BC27" s="503"/>
      <c r="BD27" s="503"/>
      <c r="BE27" s="503"/>
      <c r="BF27" s="503"/>
      <c r="BG27" s="503"/>
      <c r="BH27" s="503"/>
      <c r="BI27" s="503"/>
      <c r="BJ27" s="503"/>
      <c r="BK27" s="503"/>
      <c r="BL27" s="503"/>
      <c r="BM27" s="504"/>
      <c r="BN27" s="526">
        <v>410406</v>
      </c>
      <c r="BO27" s="527"/>
      <c r="BP27" s="527"/>
      <c r="BQ27" s="527"/>
      <c r="BR27" s="527"/>
      <c r="BS27" s="527"/>
      <c r="BT27" s="527"/>
      <c r="BU27" s="528"/>
      <c r="BV27" s="526">
        <v>409690</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78"/>
      <c r="C28" s="554"/>
      <c r="D28" s="555"/>
      <c r="E28" s="457" t="s">
        <v>174</v>
      </c>
      <c r="F28" s="437"/>
      <c r="G28" s="437"/>
      <c r="H28" s="437"/>
      <c r="I28" s="437"/>
      <c r="J28" s="437"/>
      <c r="K28" s="438"/>
      <c r="L28" s="458">
        <v>1</v>
      </c>
      <c r="M28" s="459"/>
      <c r="N28" s="459"/>
      <c r="O28" s="459"/>
      <c r="P28" s="501"/>
      <c r="Q28" s="458">
        <v>3120</v>
      </c>
      <c r="R28" s="459"/>
      <c r="S28" s="459"/>
      <c r="T28" s="459"/>
      <c r="U28" s="459"/>
      <c r="V28" s="501"/>
      <c r="W28" s="553"/>
      <c r="X28" s="554"/>
      <c r="Y28" s="555"/>
      <c r="Z28" s="457" t="s">
        <v>175</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176</v>
      </c>
      <c r="AZ28" s="562"/>
      <c r="BA28" s="562"/>
      <c r="BB28" s="563"/>
      <c r="BC28" s="367" t="s">
        <v>46</v>
      </c>
      <c r="BD28" s="368"/>
      <c r="BE28" s="368"/>
      <c r="BF28" s="368"/>
      <c r="BG28" s="368"/>
      <c r="BH28" s="368"/>
      <c r="BI28" s="368"/>
      <c r="BJ28" s="368"/>
      <c r="BK28" s="368"/>
      <c r="BL28" s="368"/>
      <c r="BM28" s="369"/>
      <c r="BN28" s="370">
        <v>634847</v>
      </c>
      <c r="BO28" s="371"/>
      <c r="BP28" s="371"/>
      <c r="BQ28" s="371"/>
      <c r="BR28" s="371"/>
      <c r="BS28" s="371"/>
      <c r="BT28" s="371"/>
      <c r="BU28" s="372"/>
      <c r="BV28" s="370">
        <v>634779</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78"/>
      <c r="C29" s="554"/>
      <c r="D29" s="555"/>
      <c r="E29" s="457" t="s">
        <v>177</v>
      </c>
      <c r="F29" s="437"/>
      <c r="G29" s="437"/>
      <c r="H29" s="437"/>
      <c r="I29" s="437"/>
      <c r="J29" s="437"/>
      <c r="K29" s="438"/>
      <c r="L29" s="458">
        <v>14</v>
      </c>
      <c r="M29" s="459"/>
      <c r="N29" s="459"/>
      <c r="O29" s="459"/>
      <c r="P29" s="501"/>
      <c r="Q29" s="458">
        <v>2940</v>
      </c>
      <c r="R29" s="459"/>
      <c r="S29" s="459"/>
      <c r="T29" s="459"/>
      <c r="U29" s="459"/>
      <c r="V29" s="501"/>
      <c r="W29" s="556"/>
      <c r="X29" s="557"/>
      <c r="Y29" s="558"/>
      <c r="Z29" s="457" t="s">
        <v>178</v>
      </c>
      <c r="AA29" s="437"/>
      <c r="AB29" s="437"/>
      <c r="AC29" s="437"/>
      <c r="AD29" s="437"/>
      <c r="AE29" s="437"/>
      <c r="AF29" s="437"/>
      <c r="AG29" s="438"/>
      <c r="AH29" s="458">
        <v>230</v>
      </c>
      <c r="AI29" s="459"/>
      <c r="AJ29" s="459"/>
      <c r="AK29" s="459"/>
      <c r="AL29" s="501"/>
      <c r="AM29" s="458">
        <v>739535</v>
      </c>
      <c r="AN29" s="459"/>
      <c r="AO29" s="459"/>
      <c r="AP29" s="459"/>
      <c r="AQ29" s="459"/>
      <c r="AR29" s="501"/>
      <c r="AS29" s="458">
        <v>3215</v>
      </c>
      <c r="AT29" s="459"/>
      <c r="AU29" s="459"/>
      <c r="AV29" s="459"/>
      <c r="AW29" s="459"/>
      <c r="AX29" s="460"/>
      <c r="AY29" s="564"/>
      <c r="AZ29" s="565"/>
      <c r="BA29" s="565"/>
      <c r="BB29" s="566"/>
      <c r="BC29" s="441" t="s">
        <v>179</v>
      </c>
      <c r="BD29" s="442"/>
      <c r="BE29" s="442"/>
      <c r="BF29" s="442"/>
      <c r="BG29" s="442"/>
      <c r="BH29" s="442"/>
      <c r="BI29" s="442"/>
      <c r="BJ29" s="442"/>
      <c r="BK29" s="442"/>
      <c r="BL29" s="442"/>
      <c r="BM29" s="443"/>
      <c r="BN29" s="407">
        <v>2732475</v>
      </c>
      <c r="BO29" s="408"/>
      <c r="BP29" s="408"/>
      <c r="BQ29" s="408"/>
      <c r="BR29" s="408"/>
      <c r="BS29" s="408"/>
      <c r="BT29" s="408"/>
      <c r="BU29" s="409"/>
      <c r="BV29" s="407">
        <v>2511163</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180</v>
      </c>
      <c r="X30" s="575"/>
      <c r="Y30" s="575"/>
      <c r="Z30" s="575"/>
      <c r="AA30" s="575"/>
      <c r="AB30" s="575"/>
      <c r="AC30" s="575"/>
      <c r="AD30" s="575"/>
      <c r="AE30" s="575"/>
      <c r="AF30" s="575"/>
      <c r="AG30" s="576"/>
      <c r="AH30" s="534">
        <v>98.5</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3227255</v>
      </c>
      <c r="BO30" s="527"/>
      <c r="BP30" s="527"/>
      <c r="BQ30" s="527"/>
      <c r="BR30" s="527"/>
      <c r="BS30" s="527"/>
      <c r="BT30" s="527"/>
      <c r="BU30" s="528"/>
      <c r="BV30" s="526">
        <v>3056590</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70" t="s">
        <v>181</v>
      </c>
      <c r="D32" s="570"/>
      <c r="E32" s="570"/>
      <c r="F32" s="570"/>
      <c r="G32" s="570"/>
      <c r="H32" s="570"/>
      <c r="I32" s="570"/>
      <c r="J32" s="570"/>
      <c r="K32" s="570"/>
      <c r="L32" s="570"/>
      <c r="M32" s="570"/>
      <c r="N32" s="570"/>
      <c r="O32" s="570"/>
      <c r="P32" s="570"/>
      <c r="Q32" s="570"/>
      <c r="R32" s="570"/>
      <c r="S32" s="570"/>
      <c r="U32" s="411" t="s">
        <v>182</v>
      </c>
      <c r="V32" s="411"/>
      <c r="W32" s="411"/>
      <c r="X32" s="411"/>
      <c r="Y32" s="411"/>
      <c r="Z32" s="411"/>
      <c r="AA32" s="411"/>
      <c r="AB32" s="411"/>
      <c r="AC32" s="411"/>
      <c r="AD32" s="411"/>
      <c r="AE32" s="411"/>
      <c r="AF32" s="411"/>
      <c r="AG32" s="411"/>
      <c r="AH32" s="411"/>
      <c r="AI32" s="411"/>
      <c r="AJ32" s="411"/>
      <c r="AK32" s="411"/>
      <c r="AM32" s="411" t="s">
        <v>183</v>
      </c>
      <c r="AN32" s="411"/>
      <c r="AO32" s="411"/>
      <c r="AP32" s="411"/>
      <c r="AQ32" s="411"/>
      <c r="AR32" s="411"/>
      <c r="AS32" s="411"/>
      <c r="AT32" s="411"/>
      <c r="AU32" s="411"/>
      <c r="AV32" s="411"/>
      <c r="AW32" s="411"/>
      <c r="AX32" s="411"/>
      <c r="AY32" s="411"/>
      <c r="AZ32" s="411"/>
      <c r="BA32" s="411"/>
      <c r="BB32" s="411"/>
      <c r="BC32" s="411"/>
      <c r="BE32" s="411" t="s">
        <v>184</v>
      </c>
      <c r="BF32" s="411"/>
      <c r="BG32" s="411"/>
      <c r="BH32" s="411"/>
      <c r="BI32" s="411"/>
      <c r="BJ32" s="411"/>
      <c r="BK32" s="411"/>
      <c r="BL32" s="411"/>
      <c r="BM32" s="411"/>
      <c r="BN32" s="411"/>
      <c r="BO32" s="411"/>
      <c r="BP32" s="411"/>
      <c r="BQ32" s="411"/>
      <c r="BR32" s="411"/>
      <c r="BS32" s="411"/>
      <c r="BT32" s="411"/>
      <c r="BU32" s="411"/>
      <c r="BW32" s="411" t="s">
        <v>185</v>
      </c>
      <c r="BX32" s="411"/>
      <c r="BY32" s="411"/>
      <c r="BZ32" s="411"/>
      <c r="CA32" s="411"/>
      <c r="CB32" s="411"/>
      <c r="CC32" s="411"/>
      <c r="CD32" s="411"/>
      <c r="CE32" s="411"/>
      <c r="CF32" s="411"/>
      <c r="CG32" s="411"/>
      <c r="CH32" s="411"/>
      <c r="CI32" s="411"/>
      <c r="CJ32" s="411"/>
      <c r="CK32" s="411"/>
      <c r="CL32" s="411"/>
      <c r="CM32" s="411"/>
      <c r="CO32" s="411" t="s">
        <v>186</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15">
      <c r="A33" s="169"/>
      <c r="B33" s="193"/>
      <c r="C33" s="431" t="s">
        <v>187</v>
      </c>
      <c r="D33" s="431"/>
      <c r="E33" s="396" t="s">
        <v>188</v>
      </c>
      <c r="F33" s="396"/>
      <c r="G33" s="396"/>
      <c r="H33" s="396"/>
      <c r="I33" s="396"/>
      <c r="J33" s="396"/>
      <c r="K33" s="396"/>
      <c r="L33" s="396"/>
      <c r="M33" s="396"/>
      <c r="N33" s="396"/>
      <c r="O33" s="396"/>
      <c r="P33" s="396"/>
      <c r="Q33" s="396"/>
      <c r="R33" s="396"/>
      <c r="S33" s="396"/>
      <c r="T33" s="194"/>
      <c r="U33" s="431" t="s">
        <v>187</v>
      </c>
      <c r="V33" s="431"/>
      <c r="W33" s="396" t="s">
        <v>188</v>
      </c>
      <c r="X33" s="396"/>
      <c r="Y33" s="396"/>
      <c r="Z33" s="396"/>
      <c r="AA33" s="396"/>
      <c r="AB33" s="396"/>
      <c r="AC33" s="396"/>
      <c r="AD33" s="396"/>
      <c r="AE33" s="396"/>
      <c r="AF33" s="396"/>
      <c r="AG33" s="396"/>
      <c r="AH33" s="396"/>
      <c r="AI33" s="396"/>
      <c r="AJ33" s="396"/>
      <c r="AK33" s="396"/>
      <c r="AL33" s="194"/>
      <c r="AM33" s="431" t="s">
        <v>187</v>
      </c>
      <c r="AN33" s="431"/>
      <c r="AO33" s="396" t="s">
        <v>188</v>
      </c>
      <c r="AP33" s="396"/>
      <c r="AQ33" s="396"/>
      <c r="AR33" s="396"/>
      <c r="AS33" s="396"/>
      <c r="AT33" s="396"/>
      <c r="AU33" s="396"/>
      <c r="AV33" s="396"/>
      <c r="AW33" s="396"/>
      <c r="AX33" s="396"/>
      <c r="AY33" s="396"/>
      <c r="AZ33" s="396"/>
      <c r="BA33" s="396"/>
      <c r="BB33" s="396"/>
      <c r="BC33" s="396"/>
      <c r="BD33" s="195"/>
      <c r="BE33" s="396" t="s">
        <v>189</v>
      </c>
      <c r="BF33" s="396"/>
      <c r="BG33" s="396" t="s">
        <v>190</v>
      </c>
      <c r="BH33" s="396"/>
      <c r="BI33" s="396"/>
      <c r="BJ33" s="396"/>
      <c r="BK33" s="396"/>
      <c r="BL33" s="396"/>
      <c r="BM33" s="396"/>
      <c r="BN33" s="396"/>
      <c r="BO33" s="396"/>
      <c r="BP33" s="396"/>
      <c r="BQ33" s="396"/>
      <c r="BR33" s="396"/>
      <c r="BS33" s="396"/>
      <c r="BT33" s="396"/>
      <c r="BU33" s="396"/>
      <c r="BV33" s="195"/>
      <c r="BW33" s="431" t="s">
        <v>189</v>
      </c>
      <c r="BX33" s="431"/>
      <c r="BY33" s="396" t="s">
        <v>191</v>
      </c>
      <c r="BZ33" s="396"/>
      <c r="CA33" s="396"/>
      <c r="CB33" s="396"/>
      <c r="CC33" s="396"/>
      <c r="CD33" s="396"/>
      <c r="CE33" s="396"/>
      <c r="CF33" s="396"/>
      <c r="CG33" s="396"/>
      <c r="CH33" s="396"/>
      <c r="CI33" s="396"/>
      <c r="CJ33" s="396"/>
      <c r="CK33" s="396"/>
      <c r="CL33" s="396"/>
      <c r="CM33" s="396"/>
      <c r="CN33" s="194"/>
      <c r="CO33" s="431" t="s">
        <v>187</v>
      </c>
      <c r="CP33" s="431"/>
      <c r="CQ33" s="396" t="s">
        <v>192</v>
      </c>
      <c r="CR33" s="396"/>
      <c r="CS33" s="396"/>
      <c r="CT33" s="396"/>
      <c r="CU33" s="396"/>
      <c r="CV33" s="396"/>
      <c r="CW33" s="396"/>
      <c r="CX33" s="396"/>
      <c r="CY33" s="396"/>
      <c r="CZ33" s="396"/>
      <c r="DA33" s="396"/>
      <c r="DB33" s="396"/>
      <c r="DC33" s="396"/>
      <c r="DD33" s="396"/>
      <c r="DE33" s="396"/>
      <c r="DF33" s="194"/>
      <c r="DG33" s="596" t="s">
        <v>193</v>
      </c>
      <c r="DH33" s="596"/>
      <c r="DI33" s="196"/>
    </row>
    <row r="34" spans="1:113" ht="32.25"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69"/>
      <c r="AM34" s="597">
        <f>IF(AO34="","",MAX(C34:D43,U34:V43)+1)</f>
        <v>5</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7</v>
      </c>
      <c r="BX34" s="597"/>
      <c r="BY34" s="598" t="str">
        <f>IF('各会計、関係団体の財政状況及び健全化判断比率'!B68="","",'各会計、関係団体の財政状況及び健全化判断比率'!B68)</f>
        <v>江津邑智消防組合</v>
      </c>
      <c r="BZ34" s="598"/>
      <c r="CA34" s="598"/>
      <c r="CB34" s="598"/>
      <c r="CC34" s="598"/>
      <c r="CD34" s="598"/>
      <c r="CE34" s="598"/>
      <c r="CF34" s="598"/>
      <c r="CG34" s="598"/>
      <c r="CH34" s="598"/>
      <c r="CI34" s="598"/>
      <c r="CJ34" s="598"/>
      <c r="CK34" s="598"/>
      <c r="CL34" s="598"/>
      <c r="CM34" s="598"/>
      <c r="CN34" s="169"/>
      <c r="CO34" s="597">
        <f>IF(CQ34="","",MAX(C34:D43,U34:V43,AM34:AN43,BE34:BF43,BW34:BX43)+1)</f>
        <v>13</v>
      </c>
      <c r="CP34" s="597"/>
      <c r="CQ34" s="598" t="str">
        <f>IF('各会計、関係団体の財政状況及び健全化判断比率'!BS7="","",'各会計、関係団体の財政状況及び健全化判断比率'!BS7)</f>
        <v>江津市教育文化財団</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15">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国民健康保険診療所事業特別会計</v>
      </c>
      <c r="X35" s="598"/>
      <c r="Y35" s="598"/>
      <c r="Z35" s="598"/>
      <c r="AA35" s="598"/>
      <c r="AB35" s="598"/>
      <c r="AC35" s="598"/>
      <c r="AD35" s="598"/>
      <c r="AE35" s="598"/>
      <c r="AF35" s="598"/>
      <c r="AG35" s="598"/>
      <c r="AH35" s="598"/>
      <c r="AI35" s="598"/>
      <c r="AJ35" s="598"/>
      <c r="AK35" s="598"/>
      <c r="AL35" s="169"/>
      <c r="AM35" s="597">
        <f t="shared" ref="AM35:AM43" si="0">IF(AO35="","",AM34+1)</f>
        <v>6</v>
      </c>
      <c r="AN35" s="597"/>
      <c r="AO35" s="598" t="str">
        <f>IF('各会計、関係団体の財政状況及び健全化判断比率'!B32="","",'各会計、関係団体の財政状況及び健全化判断比率'!B32)</f>
        <v>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8</v>
      </c>
      <c r="BX35" s="597"/>
      <c r="BY35" s="598" t="str">
        <f>IF('各会計、関係団体の財政状況及び健全化判断比率'!B69="","",'各会計、関係団体の財政状況及び健全化判断比率'!B69)</f>
        <v>島根県市町村総合事務組合（普通会計）</v>
      </c>
      <c r="BZ35" s="598"/>
      <c r="CA35" s="598"/>
      <c r="CB35" s="598"/>
      <c r="CC35" s="598"/>
      <c r="CD35" s="598"/>
      <c r="CE35" s="598"/>
      <c r="CF35" s="598"/>
      <c r="CG35" s="598"/>
      <c r="CH35" s="598"/>
      <c r="CI35" s="598"/>
      <c r="CJ35" s="598"/>
      <c r="CK35" s="598"/>
      <c r="CL35" s="598"/>
      <c r="CM35" s="598"/>
      <c r="CN35" s="169"/>
      <c r="CO35" s="597">
        <f t="shared" ref="CO35:CO43" si="3">IF(CQ35="","",CO34+1)</f>
        <v>14</v>
      </c>
      <c r="CP35" s="597"/>
      <c r="CQ35" s="598" t="str">
        <f>IF('各会計、関係団体の財政状況及び健全化判断比率'!BS8="","",'各会計、関係団体の財政状況及び健全化判断比率'!BS8)</f>
        <v>ふるさと支援センターめぐみ</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15">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4</v>
      </c>
      <c r="V36" s="597"/>
      <c r="W36" s="598" t="str">
        <f>IF('各会計、関係団体の財政状況及び健全化判断比率'!B30="","",'各会計、関係団体の財政状況及び健全化判断比率'!B30)</f>
        <v>後期高齢者医療事業特別会計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9</v>
      </c>
      <c r="BX36" s="597"/>
      <c r="BY36" s="598" t="str">
        <f>IF('各会計、関係団体の財政状況及び健全化判断比率'!B70="","",'各会計、関係団体の財政状況及び健全化判断比率'!B70)</f>
        <v>浜田地区広域行政組合（普通会計）</v>
      </c>
      <c r="BZ36" s="598"/>
      <c r="CA36" s="598"/>
      <c r="CB36" s="598"/>
      <c r="CC36" s="598"/>
      <c r="CD36" s="598"/>
      <c r="CE36" s="598"/>
      <c r="CF36" s="598"/>
      <c r="CG36" s="598"/>
      <c r="CH36" s="598"/>
      <c r="CI36" s="598"/>
      <c r="CJ36" s="598"/>
      <c r="CK36" s="598"/>
      <c r="CL36" s="598"/>
      <c r="CM36" s="598"/>
      <c r="CN36" s="169"/>
      <c r="CO36" s="597">
        <f t="shared" si="3"/>
        <v>15</v>
      </c>
      <c r="CP36" s="597"/>
      <c r="CQ36" s="598" t="str">
        <f>IF('各会計、関係団体の財政状況及び健全化判断比率'!BS9="","",'各会計、関係団体の財政状況及び健全化判断比率'!BS9)</f>
        <v>江津市土地開発公社</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15">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10</v>
      </c>
      <c r="BX37" s="597"/>
      <c r="BY37" s="598" t="str">
        <f>IF('各会計、関係団体の財政状況及び健全化判断比率'!B71="","",'各会計、関係団体の財政状況及び健全化判断比率'!B71)</f>
        <v>　　〃　　（介護保険特別会計）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15">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11</v>
      </c>
      <c r="BX38" s="597"/>
      <c r="BY38" s="598" t="str">
        <f>IF('各会計、関係団体の財政状況及び健全化判断比率'!B72="","",'各会計、関係団体の財政状況及び健全化判断比率'!B72)</f>
        <v>島根県後期高齢者医療広域連合（普通会計）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15">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12</v>
      </c>
      <c r="BX39" s="597"/>
      <c r="BY39" s="598" t="str">
        <f>IF('各会計、関係団体の財政状況及び健全化判断比率'!B73="","",'各会計、関係団体の財政状況及び健全化判断比率'!B73)</f>
        <v>　　〃　　（後期高齢者医療特別会計）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15">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194</v>
      </c>
      <c r="E46" s="600" t="s">
        <v>195</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196</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197</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198</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199</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200</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201</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202</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CMWVJ1ho92FC3a07Yp+Pj1Cbkx4Neyzhpx5CcIivgW5yo5Csy8lkM59sT4+SyBNOlw1fvUDLVTs+GVFhUa+uOg==" saltValue="zygPJWxNX5V3PBPOLzemR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8" scale="82"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15">
      <c r="A34" s="22"/>
      <c r="B34" s="31"/>
      <c r="C34" s="1151" t="s">
        <v>530</v>
      </c>
      <c r="D34" s="1151"/>
      <c r="E34" s="1152"/>
      <c r="F34" s="32">
        <v>6.19</v>
      </c>
      <c r="G34" s="33">
        <v>6.81</v>
      </c>
      <c r="H34" s="33">
        <v>9.42</v>
      </c>
      <c r="I34" s="33">
        <v>6.74</v>
      </c>
      <c r="J34" s="34">
        <v>6.99</v>
      </c>
      <c r="K34" s="22"/>
      <c r="L34" s="22"/>
      <c r="M34" s="22"/>
      <c r="N34" s="22"/>
      <c r="O34" s="22"/>
      <c r="P34" s="22"/>
    </row>
    <row r="35" spans="1:16" ht="39" customHeight="1" x14ac:dyDescent="0.15">
      <c r="A35" s="22"/>
      <c r="B35" s="35"/>
      <c r="C35" s="1145" t="s">
        <v>531</v>
      </c>
      <c r="D35" s="1146"/>
      <c r="E35" s="1147"/>
      <c r="F35" s="36">
        <v>3.93</v>
      </c>
      <c r="G35" s="37">
        <v>4.3</v>
      </c>
      <c r="H35" s="37">
        <v>4.71</v>
      </c>
      <c r="I35" s="37">
        <v>4.28</v>
      </c>
      <c r="J35" s="38">
        <v>4.09</v>
      </c>
      <c r="K35" s="22"/>
      <c r="L35" s="22"/>
      <c r="M35" s="22"/>
      <c r="N35" s="22"/>
      <c r="O35" s="22"/>
      <c r="P35" s="22"/>
    </row>
    <row r="36" spans="1:16" ht="39" customHeight="1" x14ac:dyDescent="0.15">
      <c r="A36" s="22"/>
      <c r="B36" s="35"/>
      <c r="C36" s="1145" t="s">
        <v>532</v>
      </c>
      <c r="D36" s="1146"/>
      <c r="E36" s="1147"/>
      <c r="F36" s="36" t="s">
        <v>487</v>
      </c>
      <c r="G36" s="37" t="s">
        <v>487</v>
      </c>
      <c r="H36" s="37" t="s">
        <v>487</v>
      </c>
      <c r="I36" s="37">
        <v>3.57</v>
      </c>
      <c r="J36" s="38">
        <v>1.86</v>
      </c>
      <c r="K36" s="22"/>
      <c r="L36" s="22"/>
      <c r="M36" s="22"/>
      <c r="N36" s="22"/>
      <c r="O36" s="22"/>
      <c r="P36" s="22"/>
    </row>
    <row r="37" spans="1:16" ht="39" customHeight="1" x14ac:dyDescent="0.15">
      <c r="A37" s="22"/>
      <c r="B37" s="35"/>
      <c r="C37" s="1145" t="s">
        <v>533</v>
      </c>
      <c r="D37" s="1146"/>
      <c r="E37" s="1147"/>
      <c r="F37" s="36">
        <v>0</v>
      </c>
      <c r="G37" s="37">
        <v>0</v>
      </c>
      <c r="H37" s="37">
        <v>0</v>
      </c>
      <c r="I37" s="37">
        <v>0.1</v>
      </c>
      <c r="J37" s="38">
        <v>7.0000000000000007E-2</v>
      </c>
      <c r="K37" s="22"/>
      <c r="L37" s="22"/>
      <c r="M37" s="22"/>
      <c r="N37" s="22"/>
      <c r="O37" s="22"/>
      <c r="P37" s="22"/>
    </row>
    <row r="38" spans="1:16" ht="39" customHeight="1" x14ac:dyDescent="0.15">
      <c r="A38" s="22"/>
      <c r="B38" s="35"/>
      <c r="C38" s="1145" t="s">
        <v>534</v>
      </c>
      <c r="D38" s="1146"/>
      <c r="E38" s="1147"/>
      <c r="F38" s="36">
        <v>0.26</v>
      </c>
      <c r="G38" s="37">
        <v>0.43</v>
      </c>
      <c r="H38" s="37">
        <v>0.45</v>
      </c>
      <c r="I38" s="37">
        <v>0.27</v>
      </c>
      <c r="J38" s="38">
        <v>0.03</v>
      </c>
      <c r="K38" s="22"/>
      <c r="L38" s="22"/>
      <c r="M38" s="22"/>
      <c r="N38" s="22"/>
      <c r="O38" s="22"/>
      <c r="P38" s="22"/>
    </row>
    <row r="39" spans="1:16" ht="39" customHeight="1" x14ac:dyDescent="0.15">
      <c r="A39" s="22"/>
      <c r="B39" s="35"/>
      <c r="C39" s="1145" t="s">
        <v>535</v>
      </c>
      <c r="D39" s="1146"/>
      <c r="E39" s="1147"/>
      <c r="F39" s="36">
        <v>0</v>
      </c>
      <c r="G39" s="37">
        <v>0</v>
      </c>
      <c r="H39" s="37">
        <v>0</v>
      </c>
      <c r="I39" s="37">
        <v>0</v>
      </c>
      <c r="J39" s="38">
        <v>0</v>
      </c>
      <c r="K39" s="22"/>
      <c r="L39" s="22"/>
      <c r="M39" s="22"/>
      <c r="N39" s="22"/>
      <c r="O39" s="22"/>
      <c r="P39" s="22"/>
    </row>
    <row r="40" spans="1:16" ht="39" customHeight="1" x14ac:dyDescent="0.15">
      <c r="A40" s="22"/>
      <c r="B40" s="35"/>
      <c r="C40" s="1145"/>
      <c r="D40" s="1146"/>
      <c r="E40" s="1147"/>
      <c r="F40" s="36"/>
      <c r="G40" s="37"/>
      <c r="H40" s="37"/>
      <c r="I40" s="37"/>
      <c r="J40" s="38"/>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536</v>
      </c>
      <c r="D42" s="1146"/>
      <c r="E42" s="1147"/>
      <c r="F42" s="36" t="s">
        <v>487</v>
      </c>
      <c r="G42" s="37" t="s">
        <v>487</v>
      </c>
      <c r="H42" s="37" t="s">
        <v>487</v>
      </c>
      <c r="I42" s="37" t="s">
        <v>487</v>
      </c>
      <c r="J42" s="38" t="s">
        <v>487</v>
      </c>
      <c r="K42" s="22"/>
      <c r="L42" s="22"/>
      <c r="M42" s="22"/>
      <c r="N42" s="22"/>
      <c r="O42" s="22"/>
      <c r="P42" s="22"/>
    </row>
    <row r="43" spans="1:16" ht="39" customHeight="1" thickBot="1" x14ac:dyDescent="0.2">
      <c r="A43" s="22"/>
      <c r="B43" s="40"/>
      <c r="C43" s="1148" t="s">
        <v>537</v>
      </c>
      <c r="D43" s="1149"/>
      <c r="E43" s="1150"/>
      <c r="F43" s="41">
        <v>0</v>
      </c>
      <c r="G43" s="42">
        <v>0.22</v>
      </c>
      <c r="H43" s="42">
        <v>0.95</v>
      </c>
      <c r="I43" s="42" t="s">
        <v>487</v>
      </c>
      <c r="J43" s="43" t="s">
        <v>487</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s4nk0rKS+yEQ2u8NzBPS3Zj9s1y6+aSNwwRl3/LRTDeHEaJWmyIZS1YXQjcMl0swaaoZORNcbVmD37B6G6UkJQ==" saltValue="ORnIBiuespXiCEpdkeOOA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7"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election sqref="A1:A1048576"/>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2162</v>
      </c>
      <c r="L45" s="60">
        <v>2123</v>
      </c>
      <c r="M45" s="60">
        <v>2140</v>
      </c>
      <c r="N45" s="60">
        <v>2154</v>
      </c>
      <c r="O45" s="61">
        <v>1999</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487</v>
      </c>
      <c r="L46" s="64" t="s">
        <v>487</v>
      </c>
      <c r="M46" s="64" t="s">
        <v>487</v>
      </c>
      <c r="N46" s="64" t="s">
        <v>487</v>
      </c>
      <c r="O46" s="65" t="s">
        <v>487</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487</v>
      </c>
      <c r="L47" s="64" t="s">
        <v>487</v>
      </c>
      <c r="M47" s="64" t="s">
        <v>487</v>
      </c>
      <c r="N47" s="64" t="s">
        <v>487</v>
      </c>
      <c r="O47" s="65" t="s">
        <v>487</v>
      </c>
      <c r="P47" s="48"/>
      <c r="Q47" s="48"/>
      <c r="R47" s="48"/>
      <c r="S47" s="48"/>
      <c r="T47" s="48"/>
      <c r="U47" s="48"/>
    </row>
    <row r="48" spans="1:21" ht="30.75" customHeight="1" x14ac:dyDescent="0.15">
      <c r="A48" s="48"/>
      <c r="B48" s="1155"/>
      <c r="C48" s="1156"/>
      <c r="D48" s="62"/>
      <c r="E48" s="1161" t="s">
        <v>13</v>
      </c>
      <c r="F48" s="1161"/>
      <c r="G48" s="1161"/>
      <c r="H48" s="1161"/>
      <c r="I48" s="1161"/>
      <c r="J48" s="1162"/>
      <c r="K48" s="63">
        <v>460</v>
      </c>
      <c r="L48" s="64">
        <v>474</v>
      </c>
      <c r="M48" s="64">
        <v>449</v>
      </c>
      <c r="N48" s="64">
        <v>426</v>
      </c>
      <c r="O48" s="65">
        <v>403</v>
      </c>
      <c r="P48" s="48"/>
      <c r="Q48" s="48"/>
      <c r="R48" s="48"/>
      <c r="S48" s="48"/>
      <c r="T48" s="48"/>
      <c r="U48" s="48"/>
    </row>
    <row r="49" spans="1:21" ht="30.75" customHeight="1" x14ac:dyDescent="0.15">
      <c r="A49" s="48"/>
      <c r="B49" s="1155"/>
      <c r="C49" s="1156"/>
      <c r="D49" s="62"/>
      <c r="E49" s="1161" t="s">
        <v>14</v>
      </c>
      <c r="F49" s="1161"/>
      <c r="G49" s="1161"/>
      <c r="H49" s="1161"/>
      <c r="I49" s="1161"/>
      <c r="J49" s="1162"/>
      <c r="K49" s="63">
        <v>123</v>
      </c>
      <c r="L49" s="64">
        <v>102</v>
      </c>
      <c r="M49" s="64">
        <v>33</v>
      </c>
      <c r="N49" s="64">
        <v>26</v>
      </c>
      <c r="O49" s="65">
        <v>28</v>
      </c>
      <c r="P49" s="48"/>
      <c r="Q49" s="48"/>
      <c r="R49" s="48"/>
      <c r="S49" s="48"/>
      <c r="T49" s="48"/>
      <c r="U49" s="48"/>
    </row>
    <row r="50" spans="1:21" ht="30.75" customHeight="1" x14ac:dyDescent="0.15">
      <c r="A50" s="48"/>
      <c r="B50" s="1155"/>
      <c r="C50" s="1156"/>
      <c r="D50" s="62"/>
      <c r="E50" s="1161" t="s">
        <v>15</v>
      </c>
      <c r="F50" s="1161"/>
      <c r="G50" s="1161"/>
      <c r="H50" s="1161"/>
      <c r="I50" s="1161"/>
      <c r="J50" s="1162"/>
      <c r="K50" s="63">
        <v>14</v>
      </c>
      <c r="L50" s="64">
        <v>12</v>
      </c>
      <c r="M50" s="64">
        <v>11</v>
      </c>
      <c r="N50" s="64">
        <v>11</v>
      </c>
      <c r="O50" s="65">
        <v>11</v>
      </c>
      <c r="P50" s="48"/>
      <c r="Q50" s="48"/>
      <c r="R50" s="48"/>
      <c r="S50" s="48"/>
      <c r="T50" s="48"/>
      <c r="U50" s="48"/>
    </row>
    <row r="51" spans="1:21" ht="30.75" customHeight="1" x14ac:dyDescent="0.15">
      <c r="A51" s="48"/>
      <c r="B51" s="1157"/>
      <c r="C51" s="1158"/>
      <c r="D51" s="66"/>
      <c r="E51" s="1161" t="s">
        <v>16</v>
      </c>
      <c r="F51" s="1161"/>
      <c r="G51" s="1161"/>
      <c r="H51" s="1161"/>
      <c r="I51" s="1161"/>
      <c r="J51" s="1162"/>
      <c r="K51" s="63" t="s">
        <v>487</v>
      </c>
      <c r="L51" s="64" t="s">
        <v>487</v>
      </c>
      <c r="M51" s="64" t="s">
        <v>487</v>
      </c>
      <c r="N51" s="64" t="s">
        <v>487</v>
      </c>
      <c r="O51" s="65" t="s">
        <v>487</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1973</v>
      </c>
      <c r="L52" s="64">
        <v>1852</v>
      </c>
      <c r="M52" s="64">
        <v>1888</v>
      </c>
      <c r="N52" s="64">
        <v>1869</v>
      </c>
      <c r="O52" s="65">
        <v>1831</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786</v>
      </c>
      <c r="L53" s="69">
        <v>859</v>
      </c>
      <c r="M53" s="69">
        <v>745</v>
      </c>
      <c r="N53" s="69">
        <v>748</v>
      </c>
      <c r="O53" s="70">
        <v>610</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538</v>
      </c>
      <c r="L57" s="81" t="s">
        <v>539</v>
      </c>
      <c r="M57" s="81" t="s">
        <v>540</v>
      </c>
      <c r="N57" s="81" t="s">
        <v>541</v>
      </c>
      <c r="O57" s="82" t="s">
        <v>542</v>
      </c>
      <c r="P57" s="48"/>
      <c r="Q57" s="48"/>
      <c r="R57" s="48"/>
      <c r="S57" s="48"/>
      <c r="T57" s="48"/>
      <c r="U57" s="48"/>
    </row>
    <row r="58" spans="1:21" ht="31.5" customHeight="1" x14ac:dyDescent="0.15">
      <c r="B58" s="1169" t="s">
        <v>24</v>
      </c>
      <c r="C58" s="1170"/>
      <c r="D58" s="1175" t="s">
        <v>25</v>
      </c>
      <c r="E58" s="1176"/>
      <c r="F58" s="1176"/>
      <c r="G58" s="1176"/>
      <c r="H58" s="1176"/>
      <c r="I58" s="1176"/>
      <c r="J58" s="1177"/>
      <c r="K58" s="83"/>
      <c r="L58" s="84"/>
      <c r="M58" s="84"/>
      <c r="N58" s="84"/>
      <c r="O58" s="85"/>
    </row>
    <row r="59" spans="1:21" ht="31.5" customHeight="1" x14ac:dyDescent="0.15">
      <c r="B59" s="1171"/>
      <c r="C59" s="1172"/>
      <c r="D59" s="1178" t="s">
        <v>26</v>
      </c>
      <c r="E59" s="1179"/>
      <c r="F59" s="1179"/>
      <c r="G59" s="1179"/>
      <c r="H59" s="1179"/>
      <c r="I59" s="1179"/>
      <c r="J59" s="1180"/>
      <c r="K59" s="86"/>
      <c r="L59" s="87"/>
      <c r="M59" s="87"/>
      <c r="N59" s="87"/>
      <c r="O59" s="88"/>
    </row>
    <row r="60" spans="1:21" ht="31.5" customHeight="1" thickBot="1" x14ac:dyDescent="0.2">
      <c r="B60" s="1173"/>
      <c r="C60" s="1174"/>
      <c r="D60" s="1181" t="s">
        <v>27</v>
      </c>
      <c r="E60" s="1182"/>
      <c r="F60" s="1182"/>
      <c r="G60" s="1182"/>
      <c r="H60" s="1182"/>
      <c r="I60" s="1182"/>
      <c r="J60" s="1183"/>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pr/1Kop73zriQ9BbJ3AyXM76kOV/NO2a3W7FK54thtiU6IaSQxdSuDo6nn2lfgZ/BCtQjhGBIK+FeNxfHBvQIA==" saltValue="0L0AkV3CZZrSekrm9MKO1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8" scale="7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525</v>
      </c>
      <c r="J40" s="103" t="s">
        <v>526</v>
      </c>
      <c r="K40" s="103" t="s">
        <v>527</v>
      </c>
      <c r="L40" s="103" t="s">
        <v>528</v>
      </c>
      <c r="M40" s="104" t="s">
        <v>529</v>
      </c>
    </row>
    <row r="41" spans="2:13" ht="27.75" customHeight="1" x14ac:dyDescent="0.15">
      <c r="B41" s="1184" t="s">
        <v>30</v>
      </c>
      <c r="C41" s="1185"/>
      <c r="D41" s="105"/>
      <c r="E41" s="1190" t="s">
        <v>31</v>
      </c>
      <c r="F41" s="1190"/>
      <c r="G41" s="1190"/>
      <c r="H41" s="1191"/>
      <c r="I41" s="343">
        <v>21109</v>
      </c>
      <c r="J41" s="344">
        <v>19483</v>
      </c>
      <c r="K41" s="344">
        <v>18592</v>
      </c>
      <c r="L41" s="344">
        <v>16839</v>
      </c>
      <c r="M41" s="345">
        <v>16641</v>
      </c>
    </row>
    <row r="42" spans="2:13" ht="27.75" customHeight="1" x14ac:dyDescent="0.15">
      <c r="B42" s="1186"/>
      <c r="C42" s="1187"/>
      <c r="D42" s="106"/>
      <c r="E42" s="1192" t="s">
        <v>32</v>
      </c>
      <c r="F42" s="1192"/>
      <c r="G42" s="1192"/>
      <c r="H42" s="1193"/>
      <c r="I42" s="346">
        <v>65</v>
      </c>
      <c r="J42" s="347">
        <v>53</v>
      </c>
      <c r="K42" s="347">
        <v>42</v>
      </c>
      <c r="L42" s="347">
        <v>31</v>
      </c>
      <c r="M42" s="348">
        <v>38</v>
      </c>
    </row>
    <row r="43" spans="2:13" ht="27.75" customHeight="1" x14ac:dyDescent="0.15">
      <c r="B43" s="1186"/>
      <c r="C43" s="1187"/>
      <c r="D43" s="106"/>
      <c r="E43" s="1192" t="s">
        <v>33</v>
      </c>
      <c r="F43" s="1192"/>
      <c r="G43" s="1192"/>
      <c r="H43" s="1193"/>
      <c r="I43" s="346">
        <v>7835</v>
      </c>
      <c r="J43" s="347">
        <v>7759</v>
      </c>
      <c r="K43" s="347">
        <v>7632</v>
      </c>
      <c r="L43" s="347">
        <v>7255</v>
      </c>
      <c r="M43" s="348">
        <v>6898</v>
      </c>
    </row>
    <row r="44" spans="2:13" ht="27.75" customHeight="1" x14ac:dyDescent="0.15">
      <c r="B44" s="1186"/>
      <c r="C44" s="1187"/>
      <c r="D44" s="106"/>
      <c r="E44" s="1192" t="s">
        <v>34</v>
      </c>
      <c r="F44" s="1192"/>
      <c r="G44" s="1192"/>
      <c r="H44" s="1193"/>
      <c r="I44" s="346">
        <v>421</v>
      </c>
      <c r="J44" s="347">
        <v>299</v>
      </c>
      <c r="K44" s="347">
        <v>290</v>
      </c>
      <c r="L44" s="347">
        <v>285</v>
      </c>
      <c r="M44" s="348">
        <v>333</v>
      </c>
    </row>
    <row r="45" spans="2:13" ht="27.75" customHeight="1" x14ac:dyDescent="0.15">
      <c r="B45" s="1186"/>
      <c r="C45" s="1187"/>
      <c r="D45" s="106"/>
      <c r="E45" s="1192" t="s">
        <v>35</v>
      </c>
      <c r="F45" s="1192"/>
      <c r="G45" s="1192"/>
      <c r="H45" s="1193"/>
      <c r="I45" s="346">
        <v>2881</v>
      </c>
      <c r="J45" s="347">
        <v>2820</v>
      </c>
      <c r="K45" s="347">
        <v>2709</v>
      </c>
      <c r="L45" s="347">
        <v>2694</v>
      </c>
      <c r="M45" s="348">
        <v>2750</v>
      </c>
    </row>
    <row r="46" spans="2:13" ht="27.75" customHeight="1" x14ac:dyDescent="0.15">
      <c r="B46" s="1186"/>
      <c r="C46" s="1187"/>
      <c r="D46" s="107"/>
      <c r="E46" s="1192" t="s">
        <v>36</v>
      </c>
      <c r="F46" s="1192"/>
      <c r="G46" s="1192"/>
      <c r="H46" s="1193"/>
      <c r="I46" s="346" t="s">
        <v>487</v>
      </c>
      <c r="J46" s="347" t="s">
        <v>487</v>
      </c>
      <c r="K46" s="347" t="s">
        <v>487</v>
      </c>
      <c r="L46" s="347" t="s">
        <v>487</v>
      </c>
      <c r="M46" s="348" t="s">
        <v>487</v>
      </c>
    </row>
    <row r="47" spans="2:13" ht="27.75" customHeight="1" x14ac:dyDescent="0.15">
      <c r="B47" s="1186"/>
      <c r="C47" s="1187"/>
      <c r="D47" s="108"/>
      <c r="E47" s="1194" t="s">
        <v>37</v>
      </c>
      <c r="F47" s="1195"/>
      <c r="G47" s="1195"/>
      <c r="H47" s="1196"/>
      <c r="I47" s="346" t="s">
        <v>487</v>
      </c>
      <c r="J47" s="347" t="s">
        <v>487</v>
      </c>
      <c r="K47" s="347" t="s">
        <v>487</v>
      </c>
      <c r="L47" s="347" t="s">
        <v>487</v>
      </c>
      <c r="M47" s="348" t="s">
        <v>487</v>
      </c>
    </row>
    <row r="48" spans="2:13" ht="27.75" customHeight="1" x14ac:dyDescent="0.15">
      <c r="B48" s="1186"/>
      <c r="C48" s="1187"/>
      <c r="D48" s="106"/>
      <c r="E48" s="1192" t="s">
        <v>38</v>
      </c>
      <c r="F48" s="1192"/>
      <c r="G48" s="1192"/>
      <c r="H48" s="1193"/>
      <c r="I48" s="346" t="s">
        <v>487</v>
      </c>
      <c r="J48" s="347" t="s">
        <v>487</v>
      </c>
      <c r="K48" s="347" t="s">
        <v>487</v>
      </c>
      <c r="L48" s="347" t="s">
        <v>487</v>
      </c>
      <c r="M48" s="348" t="s">
        <v>487</v>
      </c>
    </row>
    <row r="49" spans="2:13" ht="27.75" customHeight="1" x14ac:dyDescent="0.15">
      <c r="B49" s="1188"/>
      <c r="C49" s="1189"/>
      <c r="D49" s="106"/>
      <c r="E49" s="1192" t="s">
        <v>39</v>
      </c>
      <c r="F49" s="1192"/>
      <c r="G49" s="1192"/>
      <c r="H49" s="1193"/>
      <c r="I49" s="346" t="s">
        <v>487</v>
      </c>
      <c r="J49" s="347" t="s">
        <v>487</v>
      </c>
      <c r="K49" s="347" t="s">
        <v>487</v>
      </c>
      <c r="L49" s="347" t="s">
        <v>487</v>
      </c>
      <c r="M49" s="348" t="s">
        <v>487</v>
      </c>
    </row>
    <row r="50" spans="2:13" ht="27.75" customHeight="1" x14ac:dyDescent="0.15">
      <c r="B50" s="1197" t="s">
        <v>40</v>
      </c>
      <c r="C50" s="1198"/>
      <c r="D50" s="109"/>
      <c r="E50" s="1192" t="s">
        <v>41</v>
      </c>
      <c r="F50" s="1192"/>
      <c r="G50" s="1192"/>
      <c r="H50" s="1193"/>
      <c r="I50" s="346">
        <v>4498</v>
      </c>
      <c r="J50" s="347">
        <v>4514</v>
      </c>
      <c r="K50" s="347">
        <v>5375</v>
      </c>
      <c r="L50" s="347">
        <v>5345</v>
      </c>
      <c r="M50" s="348">
        <v>5827</v>
      </c>
    </row>
    <row r="51" spans="2:13" ht="27.75" customHeight="1" x14ac:dyDescent="0.15">
      <c r="B51" s="1186"/>
      <c r="C51" s="1187"/>
      <c r="D51" s="106"/>
      <c r="E51" s="1192" t="s">
        <v>42</v>
      </c>
      <c r="F51" s="1192"/>
      <c r="G51" s="1192"/>
      <c r="H51" s="1193"/>
      <c r="I51" s="346">
        <v>1557</v>
      </c>
      <c r="J51" s="347">
        <v>1279</v>
      </c>
      <c r="K51" s="347">
        <v>1007</v>
      </c>
      <c r="L51" s="347">
        <v>726</v>
      </c>
      <c r="M51" s="348">
        <v>606</v>
      </c>
    </row>
    <row r="52" spans="2:13" ht="27.75" customHeight="1" x14ac:dyDescent="0.15">
      <c r="B52" s="1188"/>
      <c r="C52" s="1189"/>
      <c r="D52" s="106"/>
      <c r="E52" s="1192" t="s">
        <v>43</v>
      </c>
      <c r="F52" s="1192"/>
      <c r="G52" s="1192"/>
      <c r="H52" s="1193"/>
      <c r="I52" s="346">
        <v>19126</v>
      </c>
      <c r="J52" s="347">
        <v>18730</v>
      </c>
      <c r="K52" s="347">
        <v>18034</v>
      </c>
      <c r="L52" s="347">
        <v>17184</v>
      </c>
      <c r="M52" s="348">
        <v>16780</v>
      </c>
    </row>
    <row r="53" spans="2:13" ht="27.75" customHeight="1" thickBot="1" x14ac:dyDescent="0.2">
      <c r="B53" s="1199" t="s">
        <v>19</v>
      </c>
      <c r="C53" s="1200"/>
      <c r="D53" s="110"/>
      <c r="E53" s="1201" t="s">
        <v>44</v>
      </c>
      <c r="F53" s="1201"/>
      <c r="G53" s="1201"/>
      <c r="H53" s="1202"/>
      <c r="I53" s="349">
        <v>7131</v>
      </c>
      <c r="J53" s="350">
        <v>5889</v>
      </c>
      <c r="K53" s="350">
        <v>4848</v>
      </c>
      <c r="L53" s="350">
        <v>3848</v>
      </c>
      <c r="M53" s="351">
        <v>3447</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Iok0g65uiRELQDQhtN9AHPrkFTYqLGXmPdk63ua3WRyD5RfwRTieTAXlLevkIIAkqzS0NErwnPMKccH1UWw/qQ==" saltValue="W6Ql9vFyQ2/s8Mw8eqarJ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8" scale="83"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election sqref="A1:XFD1"/>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527</v>
      </c>
      <c r="G54" s="119" t="s">
        <v>528</v>
      </c>
      <c r="H54" s="120" t="s">
        <v>529</v>
      </c>
    </row>
    <row r="55" spans="2:8" ht="52.5" customHeight="1" x14ac:dyDescent="0.15">
      <c r="B55" s="121"/>
      <c r="C55" s="1211" t="s">
        <v>46</v>
      </c>
      <c r="D55" s="1211"/>
      <c r="E55" s="1212"/>
      <c r="F55" s="352">
        <v>635</v>
      </c>
      <c r="G55" s="352">
        <v>635</v>
      </c>
      <c r="H55" s="353">
        <v>635</v>
      </c>
    </row>
    <row r="56" spans="2:8" ht="52.5" customHeight="1" x14ac:dyDescent="0.15">
      <c r="B56" s="122"/>
      <c r="C56" s="1213" t="s">
        <v>47</v>
      </c>
      <c r="D56" s="1213"/>
      <c r="E56" s="1214"/>
      <c r="F56" s="354">
        <v>2511</v>
      </c>
      <c r="G56" s="354">
        <v>2511</v>
      </c>
      <c r="H56" s="355">
        <v>2732</v>
      </c>
    </row>
    <row r="57" spans="2:8" ht="53.25" customHeight="1" x14ac:dyDescent="0.15">
      <c r="B57" s="122"/>
      <c r="C57" s="1215" t="s">
        <v>48</v>
      </c>
      <c r="D57" s="1215"/>
      <c r="E57" s="1216"/>
      <c r="F57" s="356">
        <v>3090</v>
      </c>
      <c r="G57" s="356">
        <v>3057</v>
      </c>
      <c r="H57" s="357">
        <v>3227</v>
      </c>
    </row>
    <row r="58" spans="2:8" ht="45.75" customHeight="1" x14ac:dyDescent="0.15">
      <c r="B58" s="123"/>
      <c r="C58" s="1203" t="s">
        <v>543</v>
      </c>
      <c r="D58" s="1204"/>
      <c r="E58" s="1205"/>
      <c r="F58" s="358">
        <v>1663</v>
      </c>
      <c r="G58" s="358">
        <v>1623</v>
      </c>
      <c r="H58" s="359">
        <v>1509</v>
      </c>
    </row>
    <row r="59" spans="2:8" ht="45.75" customHeight="1" x14ac:dyDescent="0.15">
      <c r="B59" s="123"/>
      <c r="C59" s="1203" t="s">
        <v>544</v>
      </c>
      <c r="D59" s="1204"/>
      <c r="E59" s="1205"/>
      <c r="F59" s="358">
        <v>598</v>
      </c>
      <c r="G59" s="358">
        <v>755</v>
      </c>
      <c r="H59" s="359">
        <v>915</v>
      </c>
    </row>
    <row r="60" spans="2:8" ht="45.75" customHeight="1" x14ac:dyDescent="0.15">
      <c r="B60" s="123"/>
      <c r="C60" s="1203" t="s">
        <v>545</v>
      </c>
      <c r="D60" s="1204"/>
      <c r="E60" s="1205"/>
      <c r="F60" s="358">
        <v>602</v>
      </c>
      <c r="G60" s="358">
        <v>465</v>
      </c>
      <c r="H60" s="359">
        <v>607</v>
      </c>
    </row>
    <row r="61" spans="2:8" ht="45.75" customHeight="1" x14ac:dyDescent="0.15">
      <c r="B61" s="123"/>
      <c r="C61" s="1203" t="s">
        <v>546</v>
      </c>
      <c r="D61" s="1204"/>
      <c r="E61" s="1205"/>
      <c r="F61" s="358">
        <v>72</v>
      </c>
      <c r="G61" s="358">
        <v>72</v>
      </c>
      <c r="H61" s="359">
        <v>72</v>
      </c>
    </row>
    <row r="62" spans="2:8" ht="45.75" customHeight="1" thickBot="1" x14ac:dyDescent="0.2">
      <c r="B62" s="124"/>
      <c r="C62" s="1206" t="s">
        <v>547</v>
      </c>
      <c r="D62" s="1207"/>
      <c r="E62" s="1208"/>
      <c r="F62" s="360">
        <v>31</v>
      </c>
      <c r="G62" s="360">
        <v>31</v>
      </c>
      <c r="H62" s="361">
        <v>38</v>
      </c>
    </row>
    <row r="63" spans="2:8" ht="52.5" customHeight="1" thickBot="1" x14ac:dyDescent="0.2">
      <c r="B63" s="125"/>
      <c r="C63" s="1209" t="s">
        <v>49</v>
      </c>
      <c r="D63" s="1209"/>
      <c r="E63" s="1210"/>
      <c r="F63" s="362">
        <v>6236</v>
      </c>
      <c r="G63" s="362">
        <v>6203</v>
      </c>
      <c r="H63" s="363">
        <v>6595</v>
      </c>
    </row>
    <row r="64" spans="2:8" x14ac:dyDescent="0.15"/>
  </sheetData>
  <sheetProtection algorithmName="SHA-512" hashValue="JBMsk3yP00QLZ0J1TNugtYJgheG3SJLING5vuzLe87wgXUzQE/iNe1EqxEa2nTPrd4HF4aqQ4Bk7S2zSf8qgeg==" saltValue="Kf1OkOrNLRD06i+xG8sca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1"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524</v>
      </c>
      <c r="G2" s="139"/>
      <c r="H2" s="140"/>
    </row>
    <row r="3" spans="1:8" x14ac:dyDescent="0.15">
      <c r="A3" s="136" t="s">
        <v>517</v>
      </c>
      <c r="B3" s="141"/>
      <c r="C3" s="142"/>
      <c r="D3" s="143">
        <v>131840</v>
      </c>
      <c r="E3" s="144"/>
      <c r="F3" s="145">
        <v>84962</v>
      </c>
      <c r="G3" s="146"/>
      <c r="H3" s="147"/>
    </row>
    <row r="4" spans="1:8" x14ac:dyDescent="0.15">
      <c r="A4" s="148"/>
      <c r="B4" s="149"/>
      <c r="C4" s="150"/>
      <c r="D4" s="151">
        <v>98233</v>
      </c>
      <c r="E4" s="152"/>
      <c r="F4" s="153">
        <v>42793</v>
      </c>
      <c r="G4" s="154"/>
      <c r="H4" s="155"/>
    </row>
    <row r="5" spans="1:8" x14ac:dyDescent="0.15">
      <c r="A5" s="136" t="s">
        <v>519</v>
      </c>
      <c r="B5" s="141"/>
      <c r="C5" s="142"/>
      <c r="D5" s="143">
        <v>79955</v>
      </c>
      <c r="E5" s="144"/>
      <c r="F5" s="145">
        <v>71279</v>
      </c>
      <c r="G5" s="146"/>
      <c r="H5" s="147"/>
    </row>
    <row r="6" spans="1:8" x14ac:dyDescent="0.15">
      <c r="A6" s="148"/>
      <c r="B6" s="149"/>
      <c r="C6" s="150"/>
      <c r="D6" s="151">
        <v>19068</v>
      </c>
      <c r="E6" s="152"/>
      <c r="F6" s="153">
        <v>36731</v>
      </c>
      <c r="G6" s="154"/>
      <c r="H6" s="155"/>
    </row>
    <row r="7" spans="1:8" x14ac:dyDescent="0.15">
      <c r="A7" s="136" t="s">
        <v>520</v>
      </c>
      <c r="B7" s="141"/>
      <c r="C7" s="142"/>
      <c r="D7" s="143">
        <v>72501</v>
      </c>
      <c r="E7" s="144"/>
      <c r="F7" s="145">
        <v>74994</v>
      </c>
      <c r="G7" s="146"/>
      <c r="H7" s="147"/>
    </row>
    <row r="8" spans="1:8" x14ac:dyDescent="0.15">
      <c r="A8" s="148"/>
      <c r="B8" s="149"/>
      <c r="C8" s="150"/>
      <c r="D8" s="151">
        <v>16108</v>
      </c>
      <c r="E8" s="152"/>
      <c r="F8" s="153">
        <v>36188</v>
      </c>
      <c r="G8" s="154"/>
      <c r="H8" s="155"/>
    </row>
    <row r="9" spans="1:8" x14ac:dyDescent="0.15">
      <c r="A9" s="136" t="s">
        <v>521</v>
      </c>
      <c r="B9" s="141"/>
      <c r="C9" s="142"/>
      <c r="D9" s="143">
        <v>73801</v>
      </c>
      <c r="E9" s="144"/>
      <c r="F9" s="145">
        <v>71849</v>
      </c>
      <c r="G9" s="146"/>
      <c r="H9" s="147"/>
    </row>
    <row r="10" spans="1:8" x14ac:dyDescent="0.15">
      <c r="A10" s="148"/>
      <c r="B10" s="149"/>
      <c r="C10" s="150"/>
      <c r="D10" s="151">
        <v>32563</v>
      </c>
      <c r="E10" s="152"/>
      <c r="F10" s="153">
        <v>36144</v>
      </c>
      <c r="G10" s="154"/>
      <c r="H10" s="155"/>
    </row>
    <row r="11" spans="1:8" x14ac:dyDescent="0.15">
      <c r="A11" s="136" t="s">
        <v>522</v>
      </c>
      <c r="B11" s="141"/>
      <c r="C11" s="142"/>
      <c r="D11" s="143">
        <v>64998</v>
      </c>
      <c r="E11" s="144"/>
      <c r="F11" s="145">
        <v>82962</v>
      </c>
      <c r="G11" s="146"/>
      <c r="H11" s="147"/>
    </row>
    <row r="12" spans="1:8" x14ac:dyDescent="0.15">
      <c r="A12" s="148"/>
      <c r="B12" s="149"/>
      <c r="C12" s="156"/>
      <c r="D12" s="151">
        <v>20557</v>
      </c>
      <c r="E12" s="152"/>
      <c r="F12" s="153">
        <v>42835</v>
      </c>
      <c r="G12" s="154"/>
      <c r="H12" s="155"/>
    </row>
    <row r="13" spans="1:8" x14ac:dyDescent="0.15">
      <c r="A13" s="136"/>
      <c r="B13" s="141"/>
      <c r="C13" s="157"/>
      <c r="D13" s="158">
        <v>84619</v>
      </c>
      <c r="E13" s="159"/>
      <c r="F13" s="160">
        <v>77209</v>
      </c>
      <c r="G13" s="161"/>
      <c r="H13" s="147"/>
    </row>
    <row r="14" spans="1:8" x14ac:dyDescent="0.15">
      <c r="A14" s="148"/>
      <c r="B14" s="149"/>
      <c r="C14" s="150"/>
      <c r="D14" s="151">
        <v>37306</v>
      </c>
      <c r="E14" s="152"/>
      <c r="F14" s="153">
        <v>38938</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6.19</v>
      </c>
      <c r="C19" s="162">
        <f>ROUND(VALUE(SUBSTITUTE(実質収支比率等に係る経年分析!G$48,"▲","-")),2)</f>
        <v>6.82</v>
      </c>
      <c r="D19" s="162">
        <f>ROUND(VALUE(SUBSTITUTE(実質収支比率等に係る経年分析!H$48,"▲","-")),2)</f>
        <v>9.43</v>
      </c>
      <c r="E19" s="162">
        <f>ROUND(VALUE(SUBSTITUTE(実質収支比率等に係る経年分析!I$48,"▲","-")),2)</f>
        <v>6.74</v>
      </c>
      <c r="F19" s="162">
        <f>ROUND(VALUE(SUBSTITUTE(実質収支比率等に係る経年分析!J$48,"▲","-")),2)</f>
        <v>7</v>
      </c>
    </row>
    <row r="20" spans="1:11" x14ac:dyDescent="0.15">
      <c r="A20" s="162" t="s">
        <v>53</v>
      </c>
      <c r="B20" s="162">
        <f>ROUND(VALUE(SUBSTITUTE(実質収支比率等に係る経年分析!F$47,"▲","-")),2)</f>
        <v>7.16</v>
      </c>
      <c r="C20" s="162">
        <f>ROUND(VALUE(SUBSTITUTE(実質収支比率等に係る経年分析!G$47,"▲","-")),2)</f>
        <v>6.91</v>
      </c>
      <c r="D20" s="162">
        <f>ROUND(VALUE(SUBSTITUTE(実質収支比率等に係る経年分析!H$47,"▲","-")),2)</f>
        <v>7.1</v>
      </c>
      <c r="E20" s="162">
        <f>ROUND(VALUE(SUBSTITUTE(実質収支比率等に係る経年分析!I$47,"▲","-")),2)</f>
        <v>7.08</v>
      </c>
      <c r="F20" s="162">
        <f>ROUND(VALUE(SUBSTITUTE(実質収支比率等に係る経年分析!J$47,"▲","-")),2)</f>
        <v>7.04</v>
      </c>
    </row>
    <row r="21" spans="1:11" x14ac:dyDescent="0.15">
      <c r="A21" s="162" t="s">
        <v>54</v>
      </c>
      <c r="B21" s="162">
        <f>IF(ISNUMBER(VALUE(SUBSTITUTE(実質収支比率等に係る経年分析!F$49,"▲","-"))),ROUND(VALUE(SUBSTITUTE(実質収支比率等に係る経年分析!F$49,"▲","-")),2),NA())</f>
        <v>2.4</v>
      </c>
      <c r="C21" s="162">
        <f>IF(ISNUMBER(VALUE(SUBSTITUTE(実質収支比率等に係る経年分析!G$49,"▲","-"))),ROUND(VALUE(SUBSTITUTE(実質収支比率等に係る経年分析!G$49,"▲","-")),2),NA())</f>
        <v>12.48</v>
      </c>
      <c r="D21" s="162">
        <f>IF(ISNUMBER(VALUE(SUBSTITUTE(実質収支比率等に係る経年分析!H$49,"▲","-"))),ROUND(VALUE(SUBSTITUTE(実質収支比率等に係る経年分析!H$49,"▲","-")),2),NA())</f>
        <v>2.79</v>
      </c>
      <c r="E21" s="162">
        <f>IF(ISNUMBER(VALUE(SUBSTITUTE(実質収支比率等に係る経年分析!I$49,"▲","-"))),ROUND(VALUE(SUBSTITUTE(実質収支比率等に係る経年分析!I$49,"▲","-")),2),NA())</f>
        <v>5.38</v>
      </c>
      <c r="F21" s="162">
        <f>IF(ISNUMBER(VALUE(SUBSTITUTE(実質収支比率等に係る経年分析!J$49,"▲","-"))),ROUND(VALUE(SUBSTITUTE(実質収支比率等に係る経年分析!J$49,"▲","-")),2),NA())</f>
        <v>0.28999999999999998</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0.22</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0.95</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15">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15">
      <c r="A31" s="163" t="str">
        <f>IF(連結実質赤字比率に係る赤字・黒字の構成分析!C$39="",NA(),連結実質赤字比率に係る赤字・黒字の構成分析!C$39)</f>
        <v>国民健康保険診療所事業特別会計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v>
      </c>
    </row>
    <row r="32" spans="1:11" x14ac:dyDescent="0.15">
      <c r="A32" s="163" t="str">
        <f>IF(連結実質赤字比率に係る赤字・黒字の構成分析!C$38="",NA(),連結実質赤字比率に係る赤字・黒字の構成分析!C$38)</f>
        <v>国民健康保険事業特別会計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0.26</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0.43</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0.45</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0.27</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0.03</v>
      </c>
    </row>
    <row r="33" spans="1:16" x14ac:dyDescent="0.15">
      <c r="A33" s="163" t="str">
        <f>IF(連結実質赤字比率に係る赤字・黒字の構成分析!C$37="",NA(),連結実質赤字比率に係る赤字・黒字の構成分析!C$37)</f>
        <v>後期高齢者医療事業特別会計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0.1</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7.0000000000000007E-2</v>
      </c>
    </row>
    <row r="34" spans="1:16" x14ac:dyDescent="0.15">
      <c r="A34" s="163" t="str">
        <f>IF(連結実質赤字比率に係る赤字・黒字の構成分析!C$36="",NA(),連結実質赤字比率に係る赤字・黒字の構成分析!C$36)</f>
        <v>下水道事業会計</v>
      </c>
      <c r="B34" s="163" t="e">
        <f>IF(ROUND(VALUE(SUBSTITUTE(連結実質赤字比率に係る赤字・黒字の構成分析!F$36,"▲", "-")), 2) &lt; 0, ABS(ROUND(VALUE(SUBSTITUTE(連結実質赤字比率に係る赤字・黒字の構成分析!F$36,"▲", "-")), 2)), NA())</f>
        <v>#VALUE!</v>
      </c>
      <c r="C34" s="163" t="e">
        <f>IF(ROUND(VALUE(SUBSTITUTE(連結実質赤字比率に係る赤字・黒字の構成分析!F$36,"▲", "-")), 2) &gt;= 0, ABS(ROUND(VALUE(SUBSTITUTE(連結実質赤字比率に係る赤字・黒字の構成分析!F$36,"▲", "-")), 2)), NA())</f>
        <v>#VALUE!</v>
      </c>
      <c r="D34" s="163" t="e">
        <f>IF(ROUND(VALUE(SUBSTITUTE(連結実質赤字比率に係る赤字・黒字の構成分析!G$36,"▲", "-")), 2) &lt; 0, ABS(ROUND(VALUE(SUBSTITUTE(連結実質赤字比率に係る赤字・黒字の構成分析!G$36,"▲", "-")), 2)), NA())</f>
        <v>#VALUE!</v>
      </c>
      <c r="E34" s="163" t="e">
        <f>IF(ROUND(VALUE(SUBSTITUTE(連結実質赤字比率に係る赤字・黒字の構成分析!G$36,"▲", "-")), 2) &gt;= 0, ABS(ROUND(VALUE(SUBSTITUTE(連結実質赤字比率に係る赤字・黒字の構成分析!G$36,"▲", "-")), 2)), NA())</f>
        <v>#VALUE!</v>
      </c>
      <c r="F34" s="163" t="e">
        <f>IF(ROUND(VALUE(SUBSTITUTE(連結実質赤字比率に係る赤字・黒字の構成分析!H$36,"▲", "-")), 2) &lt; 0, ABS(ROUND(VALUE(SUBSTITUTE(連結実質赤字比率に係る赤字・黒字の構成分析!H$36,"▲", "-")), 2)), NA())</f>
        <v>#VALUE!</v>
      </c>
      <c r="G34" s="163" t="e">
        <f>IF(ROUND(VALUE(SUBSTITUTE(連結実質赤字比率に係る赤字・黒字の構成分析!H$36,"▲", "-")), 2) &gt;= 0, ABS(ROUND(VALUE(SUBSTITUTE(連結実質赤字比率に係る赤字・黒字の構成分析!H$36,"▲", "-")), 2)), NA())</f>
        <v>#VALUE!</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3.57</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1.86</v>
      </c>
    </row>
    <row r="35" spans="1:16" x14ac:dyDescent="0.15">
      <c r="A35" s="163" t="str">
        <f>IF(連結実質赤字比率に係る赤字・黒字の構成分析!C$35="",NA(),連結実質赤字比率に係る赤字・黒字の構成分析!C$35)</f>
        <v>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3.93</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4.3</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4.71</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4.28</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4.09</v>
      </c>
    </row>
    <row r="36" spans="1:16" x14ac:dyDescent="0.15">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6.19</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6.81</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9.42</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6.74</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6.99</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1973</v>
      </c>
      <c r="E42" s="164"/>
      <c r="F42" s="164"/>
      <c r="G42" s="164">
        <f>'実質公債費比率（分子）の構造'!L$52</f>
        <v>1852</v>
      </c>
      <c r="H42" s="164"/>
      <c r="I42" s="164"/>
      <c r="J42" s="164">
        <f>'実質公債費比率（分子）の構造'!M$52</f>
        <v>1888</v>
      </c>
      <c r="K42" s="164"/>
      <c r="L42" s="164"/>
      <c r="M42" s="164">
        <f>'実質公債費比率（分子）の構造'!N$52</f>
        <v>1869</v>
      </c>
      <c r="N42" s="164"/>
      <c r="O42" s="164"/>
      <c r="P42" s="164">
        <f>'実質公債費比率（分子）の構造'!O$52</f>
        <v>1831</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f>'実質公債費比率（分子）の構造'!K$50</f>
        <v>14</v>
      </c>
      <c r="C44" s="164"/>
      <c r="D44" s="164"/>
      <c r="E44" s="164">
        <f>'実質公債費比率（分子）の構造'!L$50</f>
        <v>12</v>
      </c>
      <c r="F44" s="164"/>
      <c r="G44" s="164"/>
      <c r="H44" s="164">
        <f>'実質公債費比率（分子）の構造'!M$50</f>
        <v>11</v>
      </c>
      <c r="I44" s="164"/>
      <c r="J44" s="164"/>
      <c r="K44" s="164">
        <f>'実質公債費比率（分子）の構造'!N$50</f>
        <v>11</v>
      </c>
      <c r="L44" s="164"/>
      <c r="M44" s="164"/>
      <c r="N44" s="164">
        <f>'実質公債費比率（分子）の構造'!O$50</f>
        <v>11</v>
      </c>
      <c r="O44" s="164"/>
      <c r="P44" s="164"/>
    </row>
    <row r="45" spans="1:16" x14ac:dyDescent="0.15">
      <c r="A45" s="164" t="s">
        <v>63</v>
      </c>
      <c r="B45" s="164">
        <f>'実質公債費比率（分子）の構造'!K$49</f>
        <v>123</v>
      </c>
      <c r="C45" s="164"/>
      <c r="D45" s="164"/>
      <c r="E45" s="164">
        <f>'実質公債費比率（分子）の構造'!L$49</f>
        <v>102</v>
      </c>
      <c r="F45" s="164"/>
      <c r="G45" s="164"/>
      <c r="H45" s="164">
        <f>'実質公債費比率（分子）の構造'!M$49</f>
        <v>33</v>
      </c>
      <c r="I45" s="164"/>
      <c r="J45" s="164"/>
      <c r="K45" s="164">
        <f>'実質公債費比率（分子）の構造'!N$49</f>
        <v>26</v>
      </c>
      <c r="L45" s="164"/>
      <c r="M45" s="164"/>
      <c r="N45" s="164">
        <f>'実質公債費比率（分子）の構造'!O$49</f>
        <v>28</v>
      </c>
      <c r="O45" s="164"/>
      <c r="P45" s="164"/>
    </row>
    <row r="46" spans="1:16" x14ac:dyDescent="0.15">
      <c r="A46" s="164" t="s">
        <v>64</v>
      </c>
      <c r="B46" s="164">
        <f>'実質公債費比率（分子）の構造'!K$48</f>
        <v>460</v>
      </c>
      <c r="C46" s="164"/>
      <c r="D46" s="164"/>
      <c r="E46" s="164">
        <f>'実質公債費比率（分子）の構造'!L$48</f>
        <v>474</v>
      </c>
      <c r="F46" s="164"/>
      <c r="G46" s="164"/>
      <c r="H46" s="164">
        <f>'実質公債費比率（分子）の構造'!M$48</f>
        <v>449</v>
      </c>
      <c r="I46" s="164"/>
      <c r="J46" s="164"/>
      <c r="K46" s="164">
        <f>'実質公債費比率（分子）の構造'!N$48</f>
        <v>426</v>
      </c>
      <c r="L46" s="164"/>
      <c r="M46" s="164"/>
      <c r="N46" s="164">
        <f>'実質公債費比率（分子）の構造'!O$48</f>
        <v>403</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2162</v>
      </c>
      <c r="C49" s="164"/>
      <c r="D49" s="164"/>
      <c r="E49" s="164">
        <f>'実質公債費比率（分子）の構造'!L$45</f>
        <v>2123</v>
      </c>
      <c r="F49" s="164"/>
      <c r="G49" s="164"/>
      <c r="H49" s="164">
        <f>'実質公債費比率（分子）の構造'!M$45</f>
        <v>2140</v>
      </c>
      <c r="I49" s="164"/>
      <c r="J49" s="164"/>
      <c r="K49" s="164">
        <f>'実質公債費比率（分子）の構造'!N$45</f>
        <v>2154</v>
      </c>
      <c r="L49" s="164"/>
      <c r="M49" s="164"/>
      <c r="N49" s="164">
        <f>'実質公債費比率（分子）の構造'!O$45</f>
        <v>1999</v>
      </c>
      <c r="O49" s="164"/>
      <c r="P49" s="164"/>
    </row>
    <row r="50" spans="1:16" x14ac:dyDescent="0.15">
      <c r="A50" s="164" t="s">
        <v>67</v>
      </c>
      <c r="B50" s="164" t="e">
        <f>NA()</f>
        <v>#N/A</v>
      </c>
      <c r="C50" s="164">
        <f>IF(ISNUMBER('実質公債費比率（分子）の構造'!K$53),'実質公債費比率（分子）の構造'!K$53,NA())</f>
        <v>786</v>
      </c>
      <c r="D50" s="164" t="e">
        <f>NA()</f>
        <v>#N/A</v>
      </c>
      <c r="E50" s="164" t="e">
        <f>NA()</f>
        <v>#N/A</v>
      </c>
      <c r="F50" s="164">
        <f>IF(ISNUMBER('実質公債費比率（分子）の構造'!L$53),'実質公債費比率（分子）の構造'!L$53,NA())</f>
        <v>859</v>
      </c>
      <c r="G50" s="164" t="e">
        <f>NA()</f>
        <v>#N/A</v>
      </c>
      <c r="H50" s="164" t="e">
        <f>NA()</f>
        <v>#N/A</v>
      </c>
      <c r="I50" s="164">
        <f>IF(ISNUMBER('実質公債費比率（分子）の構造'!M$53),'実質公債費比率（分子）の構造'!M$53,NA())</f>
        <v>745</v>
      </c>
      <c r="J50" s="164" t="e">
        <f>NA()</f>
        <v>#N/A</v>
      </c>
      <c r="K50" s="164" t="e">
        <f>NA()</f>
        <v>#N/A</v>
      </c>
      <c r="L50" s="164">
        <f>IF(ISNUMBER('実質公債費比率（分子）の構造'!N$53),'実質公債費比率（分子）の構造'!N$53,NA())</f>
        <v>748</v>
      </c>
      <c r="M50" s="164" t="e">
        <f>NA()</f>
        <v>#N/A</v>
      </c>
      <c r="N50" s="164" t="e">
        <f>NA()</f>
        <v>#N/A</v>
      </c>
      <c r="O50" s="164">
        <f>IF(ISNUMBER('実質公債費比率（分子）の構造'!O$53),'実質公債費比率（分子）の構造'!O$53,NA())</f>
        <v>610</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19126</v>
      </c>
      <c r="E56" s="163"/>
      <c r="F56" s="163"/>
      <c r="G56" s="163">
        <f>'将来負担比率（分子）の構造'!J$52</f>
        <v>18730</v>
      </c>
      <c r="H56" s="163"/>
      <c r="I56" s="163"/>
      <c r="J56" s="163">
        <f>'将来負担比率（分子）の構造'!K$52</f>
        <v>18034</v>
      </c>
      <c r="K56" s="163"/>
      <c r="L56" s="163"/>
      <c r="M56" s="163">
        <f>'将来負担比率（分子）の構造'!L$52</f>
        <v>17184</v>
      </c>
      <c r="N56" s="163"/>
      <c r="O56" s="163"/>
      <c r="P56" s="163">
        <f>'将来負担比率（分子）の構造'!M$52</f>
        <v>16780</v>
      </c>
    </row>
    <row r="57" spans="1:16" x14ac:dyDescent="0.15">
      <c r="A57" s="163" t="s">
        <v>42</v>
      </c>
      <c r="B57" s="163"/>
      <c r="C57" s="163"/>
      <c r="D57" s="163">
        <f>'将来負担比率（分子）の構造'!I$51</f>
        <v>1557</v>
      </c>
      <c r="E57" s="163"/>
      <c r="F57" s="163"/>
      <c r="G57" s="163">
        <f>'将来負担比率（分子）の構造'!J$51</f>
        <v>1279</v>
      </c>
      <c r="H57" s="163"/>
      <c r="I57" s="163"/>
      <c r="J57" s="163">
        <f>'将来負担比率（分子）の構造'!K$51</f>
        <v>1007</v>
      </c>
      <c r="K57" s="163"/>
      <c r="L57" s="163"/>
      <c r="M57" s="163">
        <f>'将来負担比率（分子）の構造'!L$51</f>
        <v>726</v>
      </c>
      <c r="N57" s="163"/>
      <c r="O57" s="163"/>
      <c r="P57" s="163">
        <f>'将来負担比率（分子）の構造'!M$51</f>
        <v>606</v>
      </c>
    </row>
    <row r="58" spans="1:16" x14ac:dyDescent="0.15">
      <c r="A58" s="163" t="s">
        <v>41</v>
      </c>
      <c r="B58" s="163"/>
      <c r="C58" s="163"/>
      <c r="D58" s="163">
        <f>'将来負担比率（分子）の構造'!I$50</f>
        <v>4498</v>
      </c>
      <c r="E58" s="163"/>
      <c r="F58" s="163"/>
      <c r="G58" s="163">
        <f>'将来負担比率（分子）の構造'!J$50</f>
        <v>4514</v>
      </c>
      <c r="H58" s="163"/>
      <c r="I58" s="163"/>
      <c r="J58" s="163">
        <f>'将来負担比率（分子）の構造'!K$50</f>
        <v>5375</v>
      </c>
      <c r="K58" s="163"/>
      <c r="L58" s="163"/>
      <c r="M58" s="163">
        <f>'将来負担比率（分子）の構造'!L$50</f>
        <v>5345</v>
      </c>
      <c r="N58" s="163"/>
      <c r="O58" s="163"/>
      <c r="P58" s="163">
        <f>'将来負担比率（分子）の構造'!M$50</f>
        <v>5827</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2881</v>
      </c>
      <c r="C62" s="163"/>
      <c r="D62" s="163"/>
      <c r="E62" s="163">
        <f>'将来負担比率（分子）の構造'!J$45</f>
        <v>2820</v>
      </c>
      <c r="F62" s="163"/>
      <c r="G62" s="163"/>
      <c r="H62" s="163">
        <f>'将来負担比率（分子）の構造'!K$45</f>
        <v>2709</v>
      </c>
      <c r="I62" s="163"/>
      <c r="J62" s="163"/>
      <c r="K62" s="163">
        <f>'将来負担比率（分子）の構造'!L$45</f>
        <v>2694</v>
      </c>
      <c r="L62" s="163"/>
      <c r="M62" s="163"/>
      <c r="N62" s="163">
        <f>'将来負担比率（分子）の構造'!M$45</f>
        <v>2750</v>
      </c>
      <c r="O62" s="163"/>
      <c r="P62" s="163"/>
    </row>
    <row r="63" spans="1:16" x14ac:dyDescent="0.15">
      <c r="A63" s="163" t="s">
        <v>34</v>
      </c>
      <c r="B63" s="163">
        <f>'将来負担比率（分子）の構造'!I$44</f>
        <v>421</v>
      </c>
      <c r="C63" s="163"/>
      <c r="D63" s="163"/>
      <c r="E63" s="163">
        <f>'将来負担比率（分子）の構造'!J$44</f>
        <v>299</v>
      </c>
      <c r="F63" s="163"/>
      <c r="G63" s="163"/>
      <c r="H63" s="163">
        <f>'将来負担比率（分子）の構造'!K$44</f>
        <v>290</v>
      </c>
      <c r="I63" s="163"/>
      <c r="J63" s="163"/>
      <c r="K63" s="163">
        <f>'将来負担比率（分子）の構造'!L$44</f>
        <v>285</v>
      </c>
      <c r="L63" s="163"/>
      <c r="M63" s="163"/>
      <c r="N63" s="163">
        <f>'将来負担比率（分子）の構造'!M$44</f>
        <v>333</v>
      </c>
      <c r="O63" s="163"/>
      <c r="P63" s="163"/>
    </row>
    <row r="64" spans="1:16" x14ac:dyDescent="0.15">
      <c r="A64" s="163" t="s">
        <v>33</v>
      </c>
      <c r="B64" s="163">
        <f>'将来負担比率（分子）の構造'!I$43</f>
        <v>7835</v>
      </c>
      <c r="C64" s="163"/>
      <c r="D64" s="163"/>
      <c r="E64" s="163">
        <f>'将来負担比率（分子）の構造'!J$43</f>
        <v>7759</v>
      </c>
      <c r="F64" s="163"/>
      <c r="G64" s="163"/>
      <c r="H64" s="163">
        <f>'将来負担比率（分子）の構造'!K$43</f>
        <v>7632</v>
      </c>
      <c r="I64" s="163"/>
      <c r="J64" s="163"/>
      <c r="K64" s="163">
        <f>'将来負担比率（分子）の構造'!L$43</f>
        <v>7255</v>
      </c>
      <c r="L64" s="163"/>
      <c r="M64" s="163"/>
      <c r="N64" s="163">
        <f>'将来負担比率（分子）の構造'!M$43</f>
        <v>6898</v>
      </c>
      <c r="O64" s="163"/>
      <c r="P64" s="163"/>
    </row>
    <row r="65" spans="1:16" x14ac:dyDescent="0.15">
      <c r="A65" s="163" t="s">
        <v>32</v>
      </c>
      <c r="B65" s="163">
        <f>'将来負担比率（分子）の構造'!I$42</f>
        <v>65</v>
      </c>
      <c r="C65" s="163"/>
      <c r="D65" s="163"/>
      <c r="E65" s="163">
        <f>'将来負担比率（分子）の構造'!J$42</f>
        <v>53</v>
      </c>
      <c r="F65" s="163"/>
      <c r="G65" s="163"/>
      <c r="H65" s="163">
        <f>'将来負担比率（分子）の構造'!K$42</f>
        <v>42</v>
      </c>
      <c r="I65" s="163"/>
      <c r="J65" s="163"/>
      <c r="K65" s="163">
        <f>'将来負担比率（分子）の構造'!L$42</f>
        <v>31</v>
      </c>
      <c r="L65" s="163"/>
      <c r="M65" s="163"/>
      <c r="N65" s="163">
        <f>'将来負担比率（分子）の構造'!M$42</f>
        <v>38</v>
      </c>
      <c r="O65" s="163"/>
      <c r="P65" s="163"/>
    </row>
    <row r="66" spans="1:16" x14ac:dyDescent="0.15">
      <c r="A66" s="163" t="s">
        <v>31</v>
      </c>
      <c r="B66" s="163">
        <f>'将来負担比率（分子）の構造'!I$41</f>
        <v>21109</v>
      </c>
      <c r="C66" s="163"/>
      <c r="D66" s="163"/>
      <c r="E66" s="163">
        <f>'将来負担比率（分子）の構造'!J$41</f>
        <v>19483</v>
      </c>
      <c r="F66" s="163"/>
      <c r="G66" s="163"/>
      <c r="H66" s="163">
        <f>'将来負担比率（分子）の構造'!K$41</f>
        <v>18592</v>
      </c>
      <c r="I66" s="163"/>
      <c r="J66" s="163"/>
      <c r="K66" s="163">
        <f>'将来負担比率（分子）の構造'!L$41</f>
        <v>16839</v>
      </c>
      <c r="L66" s="163"/>
      <c r="M66" s="163"/>
      <c r="N66" s="163">
        <f>'将来負担比率（分子）の構造'!M$41</f>
        <v>16641</v>
      </c>
      <c r="O66" s="163"/>
      <c r="P66" s="163"/>
    </row>
    <row r="67" spans="1:16" x14ac:dyDescent="0.15">
      <c r="A67" s="163" t="s">
        <v>71</v>
      </c>
      <c r="B67" s="163" t="e">
        <f>NA()</f>
        <v>#N/A</v>
      </c>
      <c r="C67" s="163">
        <f>IF(ISNUMBER('将来負担比率（分子）の構造'!I$53), IF('将来負担比率（分子）の構造'!I$53 &lt; 0, 0, '将来負担比率（分子）の構造'!I$53), NA())</f>
        <v>7131</v>
      </c>
      <c r="D67" s="163" t="e">
        <f>NA()</f>
        <v>#N/A</v>
      </c>
      <c r="E67" s="163" t="e">
        <f>NA()</f>
        <v>#N/A</v>
      </c>
      <c r="F67" s="163">
        <f>IF(ISNUMBER('将来負担比率（分子）の構造'!J$53), IF('将来負担比率（分子）の構造'!J$53 &lt; 0, 0, '将来負担比率（分子）の構造'!J$53), NA())</f>
        <v>5889</v>
      </c>
      <c r="G67" s="163" t="e">
        <f>NA()</f>
        <v>#N/A</v>
      </c>
      <c r="H67" s="163" t="e">
        <f>NA()</f>
        <v>#N/A</v>
      </c>
      <c r="I67" s="163">
        <f>IF(ISNUMBER('将来負担比率（分子）の構造'!K$53), IF('将来負担比率（分子）の構造'!K$53 &lt; 0, 0, '将来負担比率（分子）の構造'!K$53), NA())</f>
        <v>4848</v>
      </c>
      <c r="J67" s="163" t="e">
        <f>NA()</f>
        <v>#N/A</v>
      </c>
      <c r="K67" s="163" t="e">
        <f>NA()</f>
        <v>#N/A</v>
      </c>
      <c r="L67" s="163">
        <f>IF(ISNUMBER('将来負担比率（分子）の構造'!L$53), IF('将来負担比率（分子）の構造'!L$53 &lt; 0, 0, '将来負担比率（分子）の構造'!L$53), NA())</f>
        <v>3848</v>
      </c>
      <c r="M67" s="163" t="e">
        <f>NA()</f>
        <v>#N/A</v>
      </c>
      <c r="N67" s="163" t="e">
        <f>NA()</f>
        <v>#N/A</v>
      </c>
      <c r="O67" s="163">
        <f>IF(ISNUMBER('将来負担比率（分子）の構造'!M$53), IF('将来負担比率（分子）の構造'!M$53 &lt; 0, 0, '将来負担比率（分子）の構造'!M$53), NA())</f>
        <v>3447</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635</v>
      </c>
      <c r="C72" s="167">
        <f>基金残高に係る経年分析!G55</f>
        <v>635</v>
      </c>
      <c r="D72" s="167">
        <f>基金残高に係る経年分析!H55</f>
        <v>635</v>
      </c>
    </row>
    <row r="73" spans="1:16" x14ac:dyDescent="0.15">
      <c r="A73" s="166" t="s">
        <v>74</v>
      </c>
      <c r="B73" s="167">
        <f>基金残高に係る経年分析!F56</f>
        <v>2511</v>
      </c>
      <c r="C73" s="167">
        <f>基金残高に係る経年分析!G56</f>
        <v>2511</v>
      </c>
      <c r="D73" s="167">
        <f>基金残高に係る経年分析!H56</f>
        <v>2732</v>
      </c>
    </row>
    <row r="74" spans="1:16" x14ac:dyDescent="0.15">
      <c r="A74" s="166" t="s">
        <v>75</v>
      </c>
      <c r="B74" s="167">
        <f>基金残高に係る経年分析!F57</f>
        <v>3090</v>
      </c>
      <c r="C74" s="167">
        <f>基金残高に係る経年分析!G57</f>
        <v>3057</v>
      </c>
      <c r="D74" s="167">
        <f>基金残高に係る経年分析!H57</f>
        <v>3227</v>
      </c>
    </row>
  </sheetData>
  <sheetProtection algorithmName="SHA-512" hashValue="EeyJqZX+205bUtcSKZWkYec8ID/eN2ctWhgjsf5ThIMOajmS7B02EkqWc3eZsWTp40BHAUw/mm4/CC8MocP8pA==" saltValue="9VXGIhFhujtGG8PLrYqL3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203</v>
      </c>
      <c r="DI1" s="603"/>
      <c r="DJ1" s="603"/>
      <c r="DK1" s="603"/>
      <c r="DL1" s="603"/>
      <c r="DM1" s="603"/>
      <c r="DN1" s="604"/>
      <c r="DO1" s="202"/>
      <c r="DP1" s="602" t="s">
        <v>204</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205</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206</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207</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208</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209</v>
      </c>
      <c r="S4" s="606"/>
      <c r="T4" s="606"/>
      <c r="U4" s="606"/>
      <c r="V4" s="606"/>
      <c r="W4" s="606"/>
      <c r="X4" s="606"/>
      <c r="Y4" s="607"/>
      <c r="Z4" s="605" t="s">
        <v>210</v>
      </c>
      <c r="AA4" s="606"/>
      <c r="AB4" s="606"/>
      <c r="AC4" s="607"/>
      <c r="AD4" s="605" t="s">
        <v>211</v>
      </c>
      <c r="AE4" s="606"/>
      <c r="AF4" s="606"/>
      <c r="AG4" s="606"/>
      <c r="AH4" s="606"/>
      <c r="AI4" s="606"/>
      <c r="AJ4" s="606"/>
      <c r="AK4" s="607"/>
      <c r="AL4" s="605" t="s">
        <v>210</v>
      </c>
      <c r="AM4" s="606"/>
      <c r="AN4" s="606"/>
      <c r="AO4" s="607"/>
      <c r="AP4" s="608" t="s">
        <v>212</v>
      </c>
      <c r="AQ4" s="608"/>
      <c r="AR4" s="608"/>
      <c r="AS4" s="608"/>
      <c r="AT4" s="608"/>
      <c r="AU4" s="608"/>
      <c r="AV4" s="608"/>
      <c r="AW4" s="608"/>
      <c r="AX4" s="608"/>
      <c r="AY4" s="608"/>
      <c r="AZ4" s="608"/>
      <c r="BA4" s="608"/>
      <c r="BB4" s="608"/>
      <c r="BC4" s="608"/>
      <c r="BD4" s="608"/>
      <c r="BE4" s="608"/>
      <c r="BF4" s="608"/>
      <c r="BG4" s="608" t="s">
        <v>213</v>
      </c>
      <c r="BH4" s="608"/>
      <c r="BI4" s="608"/>
      <c r="BJ4" s="608"/>
      <c r="BK4" s="608"/>
      <c r="BL4" s="608"/>
      <c r="BM4" s="608"/>
      <c r="BN4" s="608"/>
      <c r="BO4" s="608" t="s">
        <v>210</v>
      </c>
      <c r="BP4" s="608"/>
      <c r="BQ4" s="608"/>
      <c r="BR4" s="608"/>
      <c r="BS4" s="608" t="s">
        <v>214</v>
      </c>
      <c r="BT4" s="608"/>
      <c r="BU4" s="608"/>
      <c r="BV4" s="608"/>
      <c r="BW4" s="608"/>
      <c r="BX4" s="608"/>
      <c r="BY4" s="608"/>
      <c r="BZ4" s="608"/>
      <c r="CA4" s="608"/>
      <c r="CB4" s="608"/>
      <c r="CD4" s="605" t="s">
        <v>215</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216</v>
      </c>
      <c r="C5" s="610"/>
      <c r="D5" s="610"/>
      <c r="E5" s="610"/>
      <c r="F5" s="610"/>
      <c r="G5" s="610"/>
      <c r="H5" s="610"/>
      <c r="I5" s="610"/>
      <c r="J5" s="610"/>
      <c r="K5" s="610"/>
      <c r="L5" s="610"/>
      <c r="M5" s="610"/>
      <c r="N5" s="610"/>
      <c r="O5" s="610"/>
      <c r="P5" s="610"/>
      <c r="Q5" s="611"/>
      <c r="R5" s="612">
        <v>2810716</v>
      </c>
      <c r="S5" s="613"/>
      <c r="T5" s="613"/>
      <c r="U5" s="613"/>
      <c r="V5" s="613"/>
      <c r="W5" s="613"/>
      <c r="X5" s="613"/>
      <c r="Y5" s="614"/>
      <c r="Z5" s="615">
        <v>15</v>
      </c>
      <c r="AA5" s="615"/>
      <c r="AB5" s="615"/>
      <c r="AC5" s="615"/>
      <c r="AD5" s="616">
        <v>2810716</v>
      </c>
      <c r="AE5" s="616"/>
      <c r="AF5" s="616"/>
      <c r="AG5" s="616"/>
      <c r="AH5" s="616"/>
      <c r="AI5" s="616"/>
      <c r="AJ5" s="616"/>
      <c r="AK5" s="616"/>
      <c r="AL5" s="617">
        <v>30</v>
      </c>
      <c r="AM5" s="618"/>
      <c r="AN5" s="618"/>
      <c r="AO5" s="619"/>
      <c r="AP5" s="609" t="s">
        <v>217</v>
      </c>
      <c r="AQ5" s="610"/>
      <c r="AR5" s="610"/>
      <c r="AS5" s="610"/>
      <c r="AT5" s="610"/>
      <c r="AU5" s="610"/>
      <c r="AV5" s="610"/>
      <c r="AW5" s="610"/>
      <c r="AX5" s="610"/>
      <c r="AY5" s="610"/>
      <c r="AZ5" s="610"/>
      <c r="BA5" s="610"/>
      <c r="BB5" s="610"/>
      <c r="BC5" s="610"/>
      <c r="BD5" s="610"/>
      <c r="BE5" s="610"/>
      <c r="BF5" s="611"/>
      <c r="BG5" s="623">
        <v>2807027</v>
      </c>
      <c r="BH5" s="624"/>
      <c r="BI5" s="624"/>
      <c r="BJ5" s="624"/>
      <c r="BK5" s="624"/>
      <c r="BL5" s="624"/>
      <c r="BM5" s="624"/>
      <c r="BN5" s="625"/>
      <c r="BO5" s="626">
        <v>99.9</v>
      </c>
      <c r="BP5" s="626"/>
      <c r="BQ5" s="626"/>
      <c r="BR5" s="626"/>
      <c r="BS5" s="627">
        <v>181698</v>
      </c>
      <c r="BT5" s="627"/>
      <c r="BU5" s="627"/>
      <c r="BV5" s="627"/>
      <c r="BW5" s="627"/>
      <c r="BX5" s="627"/>
      <c r="BY5" s="627"/>
      <c r="BZ5" s="627"/>
      <c r="CA5" s="627"/>
      <c r="CB5" s="631"/>
      <c r="CD5" s="605" t="s">
        <v>212</v>
      </c>
      <c r="CE5" s="606"/>
      <c r="CF5" s="606"/>
      <c r="CG5" s="606"/>
      <c r="CH5" s="606"/>
      <c r="CI5" s="606"/>
      <c r="CJ5" s="606"/>
      <c r="CK5" s="606"/>
      <c r="CL5" s="606"/>
      <c r="CM5" s="606"/>
      <c r="CN5" s="606"/>
      <c r="CO5" s="606"/>
      <c r="CP5" s="606"/>
      <c r="CQ5" s="607"/>
      <c r="CR5" s="605" t="s">
        <v>218</v>
      </c>
      <c r="CS5" s="606"/>
      <c r="CT5" s="606"/>
      <c r="CU5" s="606"/>
      <c r="CV5" s="606"/>
      <c r="CW5" s="606"/>
      <c r="CX5" s="606"/>
      <c r="CY5" s="607"/>
      <c r="CZ5" s="605" t="s">
        <v>210</v>
      </c>
      <c r="DA5" s="606"/>
      <c r="DB5" s="606"/>
      <c r="DC5" s="607"/>
      <c r="DD5" s="605" t="s">
        <v>219</v>
      </c>
      <c r="DE5" s="606"/>
      <c r="DF5" s="606"/>
      <c r="DG5" s="606"/>
      <c r="DH5" s="606"/>
      <c r="DI5" s="606"/>
      <c r="DJ5" s="606"/>
      <c r="DK5" s="606"/>
      <c r="DL5" s="606"/>
      <c r="DM5" s="606"/>
      <c r="DN5" s="606"/>
      <c r="DO5" s="606"/>
      <c r="DP5" s="607"/>
      <c r="DQ5" s="605" t="s">
        <v>220</v>
      </c>
      <c r="DR5" s="606"/>
      <c r="DS5" s="606"/>
      <c r="DT5" s="606"/>
      <c r="DU5" s="606"/>
      <c r="DV5" s="606"/>
      <c r="DW5" s="606"/>
      <c r="DX5" s="606"/>
      <c r="DY5" s="606"/>
      <c r="DZ5" s="606"/>
      <c r="EA5" s="606"/>
      <c r="EB5" s="606"/>
      <c r="EC5" s="607"/>
    </row>
    <row r="6" spans="2:143" ht="11.25" customHeight="1" x14ac:dyDescent="0.15">
      <c r="B6" s="620" t="s">
        <v>221</v>
      </c>
      <c r="C6" s="621"/>
      <c r="D6" s="621"/>
      <c r="E6" s="621"/>
      <c r="F6" s="621"/>
      <c r="G6" s="621"/>
      <c r="H6" s="621"/>
      <c r="I6" s="621"/>
      <c r="J6" s="621"/>
      <c r="K6" s="621"/>
      <c r="L6" s="621"/>
      <c r="M6" s="621"/>
      <c r="N6" s="621"/>
      <c r="O6" s="621"/>
      <c r="P6" s="621"/>
      <c r="Q6" s="622"/>
      <c r="R6" s="623">
        <v>178121</v>
      </c>
      <c r="S6" s="624"/>
      <c r="T6" s="624"/>
      <c r="U6" s="624"/>
      <c r="V6" s="624"/>
      <c r="W6" s="624"/>
      <c r="X6" s="624"/>
      <c r="Y6" s="625"/>
      <c r="Z6" s="626">
        <v>0.9</v>
      </c>
      <c r="AA6" s="626"/>
      <c r="AB6" s="626"/>
      <c r="AC6" s="626"/>
      <c r="AD6" s="627">
        <v>178121</v>
      </c>
      <c r="AE6" s="627"/>
      <c r="AF6" s="627"/>
      <c r="AG6" s="627"/>
      <c r="AH6" s="627"/>
      <c r="AI6" s="627"/>
      <c r="AJ6" s="627"/>
      <c r="AK6" s="627"/>
      <c r="AL6" s="628">
        <v>1.9</v>
      </c>
      <c r="AM6" s="629"/>
      <c r="AN6" s="629"/>
      <c r="AO6" s="630"/>
      <c r="AP6" s="620" t="s">
        <v>222</v>
      </c>
      <c r="AQ6" s="621"/>
      <c r="AR6" s="621"/>
      <c r="AS6" s="621"/>
      <c r="AT6" s="621"/>
      <c r="AU6" s="621"/>
      <c r="AV6" s="621"/>
      <c r="AW6" s="621"/>
      <c r="AX6" s="621"/>
      <c r="AY6" s="621"/>
      <c r="AZ6" s="621"/>
      <c r="BA6" s="621"/>
      <c r="BB6" s="621"/>
      <c r="BC6" s="621"/>
      <c r="BD6" s="621"/>
      <c r="BE6" s="621"/>
      <c r="BF6" s="622"/>
      <c r="BG6" s="623">
        <v>2807027</v>
      </c>
      <c r="BH6" s="624"/>
      <c r="BI6" s="624"/>
      <c r="BJ6" s="624"/>
      <c r="BK6" s="624"/>
      <c r="BL6" s="624"/>
      <c r="BM6" s="624"/>
      <c r="BN6" s="625"/>
      <c r="BO6" s="626">
        <v>99.9</v>
      </c>
      <c r="BP6" s="626"/>
      <c r="BQ6" s="626"/>
      <c r="BR6" s="626"/>
      <c r="BS6" s="627">
        <v>181698</v>
      </c>
      <c r="BT6" s="627"/>
      <c r="BU6" s="627"/>
      <c r="BV6" s="627"/>
      <c r="BW6" s="627"/>
      <c r="BX6" s="627"/>
      <c r="BY6" s="627"/>
      <c r="BZ6" s="627"/>
      <c r="CA6" s="627"/>
      <c r="CB6" s="631"/>
      <c r="CD6" s="609" t="s">
        <v>223</v>
      </c>
      <c r="CE6" s="610"/>
      <c r="CF6" s="610"/>
      <c r="CG6" s="610"/>
      <c r="CH6" s="610"/>
      <c r="CI6" s="610"/>
      <c r="CJ6" s="610"/>
      <c r="CK6" s="610"/>
      <c r="CL6" s="610"/>
      <c r="CM6" s="610"/>
      <c r="CN6" s="610"/>
      <c r="CO6" s="610"/>
      <c r="CP6" s="610"/>
      <c r="CQ6" s="611"/>
      <c r="CR6" s="623">
        <v>134881</v>
      </c>
      <c r="CS6" s="624"/>
      <c r="CT6" s="624"/>
      <c r="CU6" s="624"/>
      <c r="CV6" s="624"/>
      <c r="CW6" s="624"/>
      <c r="CX6" s="624"/>
      <c r="CY6" s="625"/>
      <c r="CZ6" s="617">
        <v>0.7</v>
      </c>
      <c r="DA6" s="618"/>
      <c r="DB6" s="618"/>
      <c r="DC6" s="634"/>
      <c r="DD6" s="632" t="s">
        <v>122</v>
      </c>
      <c r="DE6" s="624"/>
      <c r="DF6" s="624"/>
      <c r="DG6" s="624"/>
      <c r="DH6" s="624"/>
      <c r="DI6" s="624"/>
      <c r="DJ6" s="624"/>
      <c r="DK6" s="624"/>
      <c r="DL6" s="624"/>
      <c r="DM6" s="624"/>
      <c r="DN6" s="624"/>
      <c r="DO6" s="624"/>
      <c r="DP6" s="625"/>
      <c r="DQ6" s="632">
        <v>134881</v>
      </c>
      <c r="DR6" s="624"/>
      <c r="DS6" s="624"/>
      <c r="DT6" s="624"/>
      <c r="DU6" s="624"/>
      <c r="DV6" s="624"/>
      <c r="DW6" s="624"/>
      <c r="DX6" s="624"/>
      <c r="DY6" s="624"/>
      <c r="DZ6" s="624"/>
      <c r="EA6" s="624"/>
      <c r="EB6" s="624"/>
      <c r="EC6" s="633"/>
    </row>
    <row r="7" spans="2:143" ht="11.25" customHeight="1" x14ac:dyDescent="0.15">
      <c r="B7" s="620" t="s">
        <v>224</v>
      </c>
      <c r="C7" s="621"/>
      <c r="D7" s="621"/>
      <c r="E7" s="621"/>
      <c r="F7" s="621"/>
      <c r="G7" s="621"/>
      <c r="H7" s="621"/>
      <c r="I7" s="621"/>
      <c r="J7" s="621"/>
      <c r="K7" s="621"/>
      <c r="L7" s="621"/>
      <c r="M7" s="621"/>
      <c r="N7" s="621"/>
      <c r="O7" s="621"/>
      <c r="P7" s="621"/>
      <c r="Q7" s="622"/>
      <c r="R7" s="623">
        <v>2128</v>
      </c>
      <c r="S7" s="624"/>
      <c r="T7" s="624"/>
      <c r="U7" s="624"/>
      <c r="V7" s="624"/>
      <c r="W7" s="624"/>
      <c r="X7" s="624"/>
      <c r="Y7" s="625"/>
      <c r="Z7" s="626">
        <v>0</v>
      </c>
      <c r="AA7" s="626"/>
      <c r="AB7" s="626"/>
      <c r="AC7" s="626"/>
      <c r="AD7" s="627">
        <v>2128</v>
      </c>
      <c r="AE7" s="627"/>
      <c r="AF7" s="627"/>
      <c r="AG7" s="627"/>
      <c r="AH7" s="627"/>
      <c r="AI7" s="627"/>
      <c r="AJ7" s="627"/>
      <c r="AK7" s="627"/>
      <c r="AL7" s="628">
        <v>0</v>
      </c>
      <c r="AM7" s="629"/>
      <c r="AN7" s="629"/>
      <c r="AO7" s="630"/>
      <c r="AP7" s="620" t="s">
        <v>225</v>
      </c>
      <c r="AQ7" s="621"/>
      <c r="AR7" s="621"/>
      <c r="AS7" s="621"/>
      <c r="AT7" s="621"/>
      <c r="AU7" s="621"/>
      <c r="AV7" s="621"/>
      <c r="AW7" s="621"/>
      <c r="AX7" s="621"/>
      <c r="AY7" s="621"/>
      <c r="AZ7" s="621"/>
      <c r="BA7" s="621"/>
      <c r="BB7" s="621"/>
      <c r="BC7" s="621"/>
      <c r="BD7" s="621"/>
      <c r="BE7" s="621"/>
      <c r="BF7" s="622"/>
      <c r="BG7" s="623">
        <v>1008746</v>
      </c>
      <c r="BH7" s="624"/>
      <c r="BI7" s="624"/>
      <c r="BJ7" s="624"/>
      <c r="BK7" s="624"/>
      <c r="BL7" s="624"/>
      <c r="BM7" s="624"/>
      <c r="BN7" s="625"/>
      <c r="BO7" s="626">
        <v>35.9</v>
      </c>
      <c r="BP7" s="626"/>
      <c r="BQ7" s="626"/>
      <c r="BR7" s="626"/>
      <c r="BS7" s="627">
        <v>39817</v>
      </c>
      <c r="BT7" s="627"/>
      <c r="BU7" s="627"/>
      <c r="BV7" s="627"/>
      <c r="BW7" s="627"/>
      <c r="BX7" s="627"/>
      <c r="BY7" s="627"/>
      <c r="BZ7" s="627"/>
      <c r="CA7" s="627"/>
      <c r="CB7" s="631"/>
      <c r="CD7" s="620" t="s">
        <v>226</v>
      </c>
      <c r="CE7" s="621"/>
      <c r="CF7" s="621"/>
      <c r="CG7" s="621"/>
      <c r="CH7" s="621"/>
      <c r="CI7" s="621"/>
      <c r="CJ7" s="621"/>
      <c r="CK7" s="621"/>
      <c r="CL7" s="621"/>
      <c r="CM7" s="621"/>
      <c r="CN7" s="621"/>
      <c r="CO7" s="621"/>
      <c r="CP7" s="621"/>
      <c r="CQ7" s="622"/>
      <c r="CR7" s="623">
        <v>3317027</v>
      </c>
      <c r="CS7" s="624"/>
      <c r="CT7" s="624"/>
      <c r="CU7" s="624"/>
      <c r="CV7" s="624"/>
      <c r="CW7" s="624"/>
      <c r="CX7" s="624"/>
      <c r="CY7" s="625"/>
      <c r="CZ7" s="626">
        <v>18.399999999999999</v>
      </c>
      <c r="DA7" s="626"/>
      <c r="DB7" s="626"/>
      <c r="DC7" s="626"/>
      <c r="DD7" s="632">
        <v>20530</v>
      </c>
      <c r="DE7" s="624"/>
      <c r="DF7" s="624"/>
      <c r="DG7" s="624"/>
      <c r="DH7" s="624"/>
      <c r="DI7" s="624"/>
      <c r="DJ7" s="624"/>
      <c r="DK7" s="624"/>
      <c r="DL7" s="624"/>
      <c r="DM7" s="624"/>
      <c r="DN7" s="624"/>
      <c r="DO7" s="624"/>
      <c r="DP7" s="625"/>
      <c r="DQ7" s="632">
        <v>2230528</v>
      </c>
      <c r="DR7" s="624"/>
      <c r="DS7" s="624"/>
      <c r="DT7" s="624"/>
      <c r="DU7" s="624"/>
      <c r="DV7" s="624"/>
      <c r="DW7" s="624"/>
      <c r="DX7" s="624"/>
      <c r="DY7" s="624"/>
      <c r="DZ7" s="624"/>
      <c r="EA7" s="624"/>
      <c r="EB7" s="624"/>
      <c r="EC7" s="633"/>
    </row>
    <row r="8" spans="2:143" ht="11.25" customHeight="1" x14ac:dyDescent="0.15">
      <c r="B8" s="620" t="s">
        <v>227</v>
      </c>
      <c r="C8" s="621"/>
      <c r="D8" s="621"/>
      <c r="E8" s="621"/>
      <c r="F8" s="621"/>
      <c r="G8" s="621"/>
      <c r="H8" s="621"/>
      <c r="I8" s="621"/>
      <c r="J8" s="621"/>
      <c r="K8" s="621"/>
      <c r="L8" s="621"/>
      <c r="M8" s="621"/>
      <c r="N8" s="621"/>
      <c r="O8" s="621"/>
      <c r="P8" s="621"/>
      <c r="Q8" s="622"/>
      <c r="R8" s="623">
        <v>16768</v>
      </c>
      <c r="S8" s="624"/>
      <c r="T8" s="624"/>
      <c r="U8" s="624"/>
      <c r="V8" s="624"/>
      <c r="W8" s="624"/>
      <c r="X8" s="624"/>
      <c r="Y8" s="625"/>
      <c r="Z8" s="626">
        <v>0.1</v>
      </c>
      <c r="AA8" s="626"/>
      <c r="AB8" s="626"/>
      <c r="AC8" s="626"/>
      <c r="AD8" s="627">
        <v>16768</v>
      </c>
      <c r="AE8" s="627"/>
      <c r="AF8" s="627"/>
      <c r="AG8" s="627"/>
      <c r="AH8" s="627"/>
      <c r="AI8" s="627"/>
      <c r="AJ8" s="627"/>
      <c r="AK8" s="627"/>
      <c r="AL8" s="628">
        <v>0.2</v>
      </c>
      <c r="AM8" s="629"/>
      <c r="AN8" s="629"/>
      <c r="AO8" s="630"/>
      <c r="AP8" s="620" t="s">
        <v>228</v>
      </c>
      <c r="AQ8" s="621"/>
      <c r="AR8" s="621"/>
      <c r="AS8" s="621"/>
      <c r="AT8" s="621"/>
      <c r="AU8" s="621"/>
      <c r="AV8" s="621"/>
      <c r="AW8" s="621"/>
      <c r="AX8" s="621"/>
      <c r="AY8" s="621"/>
      <c r="AZ8" s="621"/>
      <c r="BA8" s="621"/>
      <c r="BB8" s="621"/>
      <c r="BC8" s="621"/>
      <c r="BD8" s="621"/>
      <c r="BE8" s="621"/>
      <c r="BF8" s="622"/>
      <c r="BG8" s="623">
        <v>33446</v>
      </c>
      <c r="BH8" s="624"/>
      <c r="BI8" s="624"/>
      <c r="BJ8" s="624"/>
      <c r="BK8" s="624"/>
      <c r="BL8" s="624"/>
      <c r="BM8" s="624"/>
      <c r="BN8" s="625"/>
      <c r="BO8" s="626">
        <v>1.2</v>
      </c>
      <c r="BP8" s="626"/>
      <c r="BQ8" s="626"/>
      <c r="BR8" s="626"/>
      <c r="BS8" s="627" t="s">
        <v>122</v>
      </c>
      <c r="BT8" s="627"/>
      <c r="BU8" s="627"/>
      <c r="BV8" s="627"/>
      <c r="BW8" s="627"/>
      <c r="BX8" s="627"/>
      <c r="BY8" s="627"/>
      <c r="BZ8" s="627"/>
      <c r="CA8" s="627"/>
      <c r="CB8" s="631"/>
      <c r="CD8" s="620" t="s">
        <v>229</v>
      </c>
      <c r="CE8" s="621"/>
      <c r="CF8" s="621"/>
      <c r="CG8" s="621"/>
      <c r="CH8" s="621"/>
      <c r="CI8" s="621"/>
      <c r="CJ8" s="621"/>
      <c r="CK8" s="621"/>
      <c r="CL8" s="621"/>
      <c r="CM8" s="621"/>
      <c r="CN8" s="621"/>
      <c r="CO8" s="621"/>
      <c r="CP8" s="621"/>
      <c r="CQ8" s="622"/>
      <c r="CR8" s="623">
        <v>5729923</v>
      </c>
      <c r="CS8" s="624"/>
      <c r="CT8" s="624"/>
      <c r="CU8" s="624"/>
      <c r="CV8" s="624"/>
      <c r="CW8" s="624"/>
      <c r="CX8" s="624"/>
      <c r="CY8" s="625"/>
      <c r="CZ8" s="626">
        <v>31.9</v>
      </c>
      <c r="DA8" s="626"/>
      <c r="DB8" s="626"/>
      <c r="DC8" s="626"/>
      <c r="DD8" s="632">
        <v>76401</v>
      </c>
      <c r="DE8" s="624"/>
      <c r="DF8" s="624"/>
      <c r="DG8" s="624"/>
      <c r="DH8" s="624"/>
      <c r="DI8" s="624"/>
      <c r="DJ8" s="624"/>
      <c r="DK8" s="624"/>
      <c r="DL8" s="624"/>
      <c r="DM8" s="624"/>
      <c r="DN8" s="624"/>
      <c r="DO8" s="624"/>
      <c r="DP8" s="625"/>
      <c r="DQ8" s="632">
        <v>3097004</v>
      </c>
      <c r="DR8" s="624"/>
      <c r="DS8" s="624"/>
      <c r="DT8" s="624"/>
      <c r="DU8" s="624"/>
      <c r="DV8" s="624"/>
      <c r="DW8" s="624"/>
      <c r="DX8" s="624"/>
      <c r="DY8" s="624"/>
      <c r="DZ8" s="624"/>
      <c r="EA8" s="624"/>
      <c r="EB8" s="624"/>
      <c r="EC8" s="633"/>
    </row>
    <row r="9" spans="2:143" ht="11.25" customHeight="1" x14ac:dyDescent="0.15">
      <c r="B9" s="620" t="s">
        <v>230</v>
      </c>
      <c r="C9" s="621"/>
      <c r="D9" s="621"/>
      <c r="E9" s="621"/>
      <c r="F9" s="621"/>
      <c r="G9" s="621"/>
      <c r="H9" s="621"/>
      <c r="I9" s="621"/>
      <c r="J9" s="621"/>
      <c r="K9" s="621"/>
      <c r="L9" s="621"/>
      <c r="M9" s="621"/>
      <c r="N9" s="621"/>
      <c r="O9" s="621"/>
      <c r="P9" s="621"/>
      <c r="Q9" s="622"/>
      <c r="R9" s="623">
        <v>20960</v>
      </c>
      <c r="S9" s="624"/>
      <c r="T9" s="624"/>
      <c r="U9" s="624"/>
      <c r="V9" s="624"/>
      <c r="W9" s="624"/>
      <c r="X9" s="624"/>
      <c r="Y9" s="625"/>
      <c r="Z9" s="626">
        <v>0.1</v>
      </c>
      <c r="AA9" s="626"/>
      <c r="AB9" s="626"/>
      <c r="AC9" s="626"/>
      <c r="AD9" s="627">
        <v>20960</v>
      </c>
      <c r="AE9" s="627"/>
      <c r="AF9" s="627"/>
      <c r="AG9" s="627"/>
      <c r="AH9" s="627"/>
      <c r="AI9" s="627"/>
      <c r="AJ9" s="627"/>
      <c r="AK9" s="627"/>
      <c r="AL9" s="628">
        <v>0.2</v>
      </c>
      <c r="AM9" s="629"/>
      <c r="AN9" s="629"/>
      <c r="AO9" s="630"/>
      <c r="AP9" s="620" t="s">
        <v>231</v>
      </c>
      <c r="AQ9" s="621"/>
      <c r="AR9" s="621"/>
      <c r="AS9" s="621"/>
      <c r="AT9" s="621"/>
      <c r="AU9" s="621"/>
      <c r="AV9" s="621"/>
      <c r="AW9" s="621"/>
      <c r="AX9" s="621"/>
      <c r="AY9" s="621"/>
      <c r="AZ9" s="621"/>
      <c r="BA9" s="621"/>
      <c r="BB9" s="621"/>
      <c r="BC9" s="621"/>
      <c r="BD9" s="621"/>
      <c r="BE9" s="621"/>
      <c r="BF9" s="622"/>
      <c r="BG9" s="623">
        <v>802692</v>
      </c>
      <c r="BH9" s="624"/>
      <c r="BI9" s="624"/>
      <c r="BJ9" s="624"/>
      <c r="BK9" s="624"/>
      <c r="BL9" s="624"/>
      <c r="BM9" s="624"/>
      <c r="BN9" s="625"/>
      <c r="BO9" s="626">
        <v>28.6</v>
      </c>
      <c r="BP9" s="626"/>
      <c r="BQ9" s="626"/>
      <c r="BR9" s="626"/>
      <c r="BS9" s="627" t="s">
        <v>122</v>
      </c>
      <c r="BT9" s="627"/>
      <c r="BU9" s="627"/>
      <c r="BV9" s="627"/>
      <c r="BW9" s="627"/>
      <c r="BX9" s="627"/>
      <c r="BY9" s="627"/>
      <c r="BZ9" s="627"/>
      <c r="CA9" s="627"/>
      <c r="CB9" s="631"/>
      <c r="CD9" s="620" t="s">
        <v>232</v>
      </c>
      <c r="CE9" s="621"/>
      <c r="CF9" s="621"/>
      <c r="CG9" s="621"/>
      <c r="CH9" s="621"/>
      <c r="CI9" s="621"/>
      <c r="CJ9" s="621"/>
      <c r="CK9" s="621"/>
      <c r="CL9" s="621"/>
      <c r="CM9" s="621"/>
      <c r="CN9" s="621"/>
      <c r="CO9" s="621"/>
      <c r="CP9" s="621"/>
      <c r="CQ9" s="622"/>
      <c r="CR9" s="623">
        <v>2099071</v>
      </c>
      <c r="CS9" s="624"/>
      <c r="CT9" s="624"/>
      <c r="CU9" s="624"/>
      <c r="CV9" s="624"/>
      <c r="CW9" s="624"/>
      <c r="CX9" s="624"/>
      <c r="CY9" s="625"/>
      <c r="CZ9" s="626">
        <v>11.7</v>
      </c>
      <c r="DA9" s="626"/>
      <c r="DB9" s="626"/>
      <c r="DC9" s="626"/>
      <c r="DD9" s="632">
        <v>161784</v>
      </c>
      <c r="DE9" s="624"/>
      <c r="DF9" s="624"/>
      <c r="DG9" s="624"/>
      <c r="DH9" s="624"/>
      <c r="DI9" s="624"/>
      <c r="DJ9" s="624"/>
      <c r="DK9" s="624"/>
      <c r="DL9" s="624"/>
      <c r="DM9" s="624"/>
      <c r="DN9" s="624"/>
      <c r="DO9" s="624"/>
      <c r="DP9" s="625"/>
      <c r="DQ9" s="632">
        <v>1081536</v>
      </c>
      <c r="DR9" s="624"/>
      <c r="DS9" s="624"/>
      <c r="DT9" s="624"/>
      <c r="DU9" s="624"/>
      <c r="DV9" s="624"/>
      <c r="DW9" s="624"/>
      <c r="DX9" s="624"/>
      <c r="DY9" s="624"/>
      <c r="DZ9" s="624"/>
      <c r="EA9" s="624"/>
      <c r="EB9" s="624"/>
      <c r="EC9" s="633"/>
    </row>
    <row r="10" spans="2:143" ht="11.25" customHeight="1" x14ac:dyDescent="0.15">
      <c r="B10" s="620" t="s">
        <v>233</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234</v>
      </c>
      <c r="AQ10" s="621"/>
      <c r="AR10" s="621"/>
      <c r="AS10" s="621"/>
      <c r="AT10" s="621"/>
      <c r="AU10" s="621"/>
      <c r="AV10" s="621"/>
      <c r="AW10" s="621"/>
      <c r="AX10" s="621"/>
      <c r="AY10" s="621"/>
      <c r="AZ10" s="621"/>
      <c r="BA10" s="621"/>
      <c r="BB10" s="621"/>
      <c r="BC10" s="621"/>
      <c r="BD10" s="621"/>
      <c r="BE10" s="621"/>
      <c r="BF10" s="622"/>
      <c r="BG10" s="623">
        <v>79572</v>
      </c>
      <c r="BH10" s="624"/>
      <c r="BI10" s="624"/>
      <c r="BJ10" s="624"/>
      <c r="BK10" s="624"/>
      <c r="BL10" s="624"/>
      <c r="BM10" s="624"/>
      <c r="BN10" s="625"/>
      <c r="BO10" s="626">
        <v>2.8</v>
      </c>
      <c r="BP10" s="626"/>
      <c r="BQ10" s="626"/>
      <c r="BR10" s="626"/>
      <c r="BS10" s="627">
        <v>13251</v>
      </c>
      <c r="BT10" s="627"/>
      <c r="BU10" s="627"/>
      <c r="BV10" s="627"/>
      <c r="BW10" s="627"/>
      <c r="BX10" s="627"/>
      <c r="BY10" s="627"/>
      <c r="BZ10" s="627"/>
      <c r="CA10" s="627"/>
      <c r="CB10" s="631"/>
      <c r="CD10" s="620" t="s">
        <v>235</v>
      </c>
      <c r="CE10" s="621"/>
      <c r="CF10" s="621"/>
      <c r="CG10" s="621"/>
      <c r="CH10" s="621"/>
      <c r="CI10" s="621"/>
      <c r="CJ10" s="621"/>
      <c r="CK10" s="621"/>
      <c r="CL10" s="621"/>
      <c r="CM10" s="621"/>
      <c r="CN10" s="621"/>
      <c r="CO10" s="621"/>
      <c r="CP10" s="621"/>
      <c r="CQ10" s="622"/>
      <c r="CR10" s="623">
        <v>35995</v>
      </c>
      <c r="CS10" s="624"/>
      <c r="CT10" s="624"/>
      <c r="CU10" s="624"/>
      <c r="CV10" s="624"/>
      <c r="CW10" s="624"/>
      <c r="CX10" s="624"/>
      <c r="CY10" s="625"/>
      <c r="CZ10" s="626">
        <v>0.2</v>
      </c>
      <c r="DA10" s="626"/>
      <c r="DB10" s="626"/>
      <c r="DC10" s="626"/>
      <c r="DD10" s="632" t="s">
        <v>122</v>
      </c>
      <c r="DE10" s="624"/>
      <c r="DF10" s="624"/>
      <c r="DG10" s="624"/>
      <c r="DH10" s="624"/>
      <c r="DI10" s="624"/>
      <c r="DJ10" s="624"/>
      <c r="DK10" s="624"/>
      <c r="DL10" s="624"/>
      <c r="DM10" s="624"/>
      <c r="DN10" s="624"/>
      <c r="DO10" s="624"/>
      <c r="DP10" s="625"/>
      <c r="DQ10" s="632">
        <v>11167</v>
      </c>
      <c r="DR10" s="624"/>
      <c r="DS10" s="624"/>
      <c r="DT10" s="624"/>
      <c r="DU10" s="624"/>
      <c r="DV10" s="624"/>
      <c r="DW10" s="624"/>
      <c r="DX10" s="624"/>
      <c r="DY10" s="624"/>
      <c r="DZ10" s="624"/>
      <c r="EA10" s="624"/>
      <c r="EB10" s="624"/>
      <c r="EC10" s="633"/>
    </row>
    <row r="11" spans="2:143" ht="11.25" customHeight="1" x14ac:dyDescent="0.15">
      <c r="B11" s="620" t="s">
        <v>236</v>
      </c>
      <c r="C11" s="621"/>
      <c r="D11" s="621"/>
      <c r="E11" s="621"/>
      <c r="F11" s="621"/>
      <c r="G11" s="621"/>
      <c r="H11" s="621"/>
      <c r="I11" s="621"/>
      <c r="J11" s="621"/>
      <c r="K11" s="621"/>
      <c r="L11" s="621"/>
      <c r="M11" s="621"/>
      <c r="N11" s="621"/>
      <c r="O11" s="621"/>
      <c r="P11" s="621"/>
      <c r="Q11" s="622"/>
      <c r="R11" s="623">
        <v>559373</v>
      </c>
      <c r="S11" s="624"/>
      <c r="T11" s="624"/>
      <c r="U11" s="624"/>
      <c r="V11" s="624"/>
      <c r="W11" s="624"/>
      <c r="X11" s="624"/>
      <c r="Y11" s="625"/>
      <c r="Z11" s="628">
        <v>3</v>
      </c>
      <c r="AA11" s="629"/>
      <c r="AB11" s="629"/>
      <c r="AC11" s="635"/>
      <c r="AD11" s="632">
        <v>559373</v>
      </c>
      <c r="AE11" s="624"/>
      <c r="AF11" s="624"/>
      <c r="AG11" s="624"/>
      <c r="AH11" s="624"/>
      <c r="AI11" s="624"/>
      <c r="AJ11" s="624"/>
      <c r="AK11" s="625"/>
      <c r="AL11" s="628">
        <v>6</v>
      </c>
      <c r="AM11" s="629"/>
      <c r="AN11" s="629"/>
      <c r="AO11" s="630"/>
      <c r="AP11" s="620" t="s">
        <v>237</v>
      </c>
      <c r="AQ11" s="621"/>
      <c r="AR11" s="621"/>
      <c r="AS11" s="621"/>
      <c r="AT11" s="621"/>
      <c r="AU11" s="621"/>
      <c r="AV11" s="621"/>
      <c r="AW11" s="621"/>
      <c r="AX11" s="621"/>
      <c r="AY11" s="621"/>
      <c r="AZ11" s="621"/>
      <c r="BA11" s="621"/>
      <c r="BB11" s="621"/>
      <c r="BC11" s="621"/>
      <c r="BD11" s="621"/>
      <c r="BE11" s="621"/>
      <c r="BF11" s="622"/>
      <c r="BG11" s="623">
        <v>93036</v>
      </c>
      <c r="BH11" s="624"/>
      <c r="BI11" s="624"/>
      <c r="BJ11" s="624"/>
      <c r="BK11" s="624"/>
      <c r="BL11" s="624"/>
      <c r="BM11" s="624"/>
      <c r="BN11" s="625"/>
      <c r="BO11" s="626">
        <v>3.3</v>
      </c>
      <c r="BP11" s="626"/>
      <c r="BQ11" s="626"/>
      <c r="BR11" s="626"/>
      <c r="BS11" s="627">
        <v>26566</v>
      </c>
      <c r="BT11" s="627"/>
      <c r="BU11" s="627"/>
      <c r="BV11" s="627"/>
      <c r="BW11" s="627"/>
      <c r="BX11" s="627"/>
      <c r="BY11" s="627"/>
      <c r="BZ11" s="627"/>
      <c r="CA11" s="627"/>
      <c r="CB11" s="631"/>
      <c r="CD11" s="620" t="s">
        <v>238</v>
      </c>
      <c r="CE11" s="621"/>
      <c r="CF11" s="621"/>
      <c r="CG11" s="621"/>
      <c r="CH11" s="621"/>
      <c r="CI11" s="621"/>
      <c r="CJ11" s="621"/>
      <c r="CK11" s="621"/>
      <c r="CL11" s="621"/>
      <c r="CM11" s="621"/>
      <c r="CN11" s="621"/>
      <c r="CO11" s="621"/>
      <c r="CP11" s="621"/>
      <c r="CQ11" s="622"/>
      <c r="CR11" s="623">
        <v>687990</v>
      </c>
      <c r="CS11" s="624"/>
      <c r="CT11" s="624"/>
      <c r="CU11" s="624"/>
      <c r="CV11" s="624"/>
      <c r="CW11" s="624"/>
      <c r="CX11" s="624"/>
      <c r="CY11" s="625"/>
      <c r="CZ11" s="626">
        <v>3.8</v>
      </c>
      <c r="DA11" s="626"/>
      <c r="DB11" s="626"/>
      <c r="DC11" s="626"/>
      <c r="DD11" s="632">
        <v>186208</v>
      </c>
      <c r="DE11" s="624"/>
      <c r="DF11" s="624"/>
      <c r="DG11" s="624"/>
      <c r="DH11" s="624"/>
      <c r="DI11" s="624"/>
      <c r="DJ11" s="624"/>
      <c r="DK11" s="624"/>
      <c r="DL11" s="624"/>
      <c r="DM11" s="624"/>
      <c r="DN11" s="624"/>
      <c r="DO11" s="624"/>
      <c r="DP11" s="625"/>
      <c r="DQ11" s="632">
        <v>397148</v>
      </c>
      <c r="DR11" s="624"/>
      <c r="DS11" s="624"/>
      <c r="DT11" s="624"/>
      <c r="DU11" s="624"/>
      <c r="DV11" s="624"/>
      <c r="DW11" s="624"/>
      <c r="DX11" s="624"/>
      <c r="DY11" s="624"/>
      <c r="DZ11" s="624"/>
      <c r="EA11" s="624"/>
      <c r="EB11" s="624"/>
      <c r="EC11" s="633"/>
    </row>
    <row r="12" spans="2:143" ht="11.25" customHeight="1" x14ac:dyDescent="0.15">
      <c r="B12" s="620" t="s">
        <v>239</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240</v>
      </c>
      <c r="AQ12" s="621"/>
      <c r="AR12" s="621"/>
      <c r="AS12" s="621"/>
      <c r="AT12" s="621"/>
      <c r="AU12" s="621"/>
      <c r="AV12" s="621"/>
      <c r="AW12" s="621"/>
      <c r="AX12" s="621"/>
      <c r="AY12" s="621"/>
      <c r="AZ12" s="621"/>
      <c r="BA12" s="621"/>
      <c r="BB12" s="621"/>
      <c r="BC12" s="621"/>
      <c r="BD12" s="621"/>
      <c r="BE12" s="621"/>
      <c r="BF12" s="622"/>
      <c r="BG12" s="623">
        <v>1558848</v>
      </c>
      <c r="BH12" s="624"/>
      <c r="BI12" s="624"/>
      <c r="BJ12" s="624"/>
      <c r="BK12" s="624"/>
      <c r="BL12" s="624"/>
      <c r="BM12" s="624"/>
      <c r="BN12" s="625"/>
      <c r="BO12" s="626">
        <v>55.5</v>
      </c>
      <c r="BP12" s="626"/>
      <c r="BQ12" s="626"/>
      <c r="BR12" s="626"/>
      <c r="BS12" s="627">
        <v>141881</v>
      </c>
      <c r="BT12" s="627"/>
      <c r="BU12" s="627"/>
      <c r="BV12" s="627"/>
      <c r="BW12" s="627"/>
      <c r="BX12" s="627"/>
      <c r="BY12" s="627"/>
      <c r="BZ12" s="627"/>
      <c r="CA12" s="627"/>
      <c r="CB12" s="631"/>
      <c r="CD12" s="620" t="s">
        <v>241</v>
      </c>
      <c r="CE12" s="621"/>
      <c r="CF12" s="621"/>
      <c r="CG12" s="621"/>
      <c r="CH12" s="621"/>
      <c r="CI12" s="621"/>
      <c r="CJ12" s="621"/>
      <c r="CK12" s="621"/>
      <c r="CL12" s="621"/>
      <c r="CM12" s="621"/>
      <c r="CN12" s="621"/>
      <c r="CO12" s="621"/>
      <c r="CP12" s="621"/>
      <c r="CQ12" s="622"/>
      <c r="CR12" s="623">
        <v>277239</v>
      </c>
      <c r="CS12" s="624"/>
      <c r="CT12" s="624"/>
      <c r="CU12" s="624"/>
      <c r="CV12" s="624"/>
      <c r="CW12" s="624"/>
      <c r="CX12" s="624"/>
      <c r="CY12" s="625"/>
      <c r="CZ12" s="626">
        <v>1.5</v>
      </c>
      <c r="DA12" s="626"/>
      <c r="DB12" s="626"/>
      <c r="DC12" s="626"/>
      <c r="DD12" s="632">
        <v>4564</v>
      </c>
      <c r="DE12" s="624"/>
      <c r="DF12" s="624"/>
      <c r="DG12" s="624"/>
      <c r="DH12" s="624"/>
      <c r="DI12" s="624"/>
      <c r="DJ12" s="624"/>
      <c r="DK12" s="624"/>
      <c r="DL12" s="624"/>
      <c r="DM12" s="624"/>
      <c r="DN12" s="624"/>
      <c r="DO12" s="624"/>
      <c r="DP12" s="625"/>
      <c r="DQ12" s="632">
        <v>146474</v>
      </c>
      <c r="DR12" s="624"/>
      <c r="DS12" s="624"/>
      <c r="DT12" s="624"/>
      <c r="DU12" s="624"/>
      <c r="DV12" s="624"/>
      <c r="DW12" s="624"/>
      <c r="DX12" s="624"/>
      <c r="DY12" s="624"/>
      <c r="DZ12" s="624"/>
      <c r="EA12" s="624"/>
      <c r="EB12" s="624"/>
      <c r="EC12" s="633"/>
    </row>
    <row r="13" spans="2:143" ht="11.25" customHeight="1" x14ac:dyDescent="0.15">
      <c r="B13" s="620" t="s">
        <v>242</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243</v>
      </c>
      <c r="AQ13" s="621"/>
      <c r="AR13" s="621"/>
      <c r="AS13" s="621"/>
      <c r="AT13" s="621"/>
      <c r="AU13" s="621"/>
      <c r="AV13" s="621"/>
      <c r="AW13" s="621"/>
      <c r="AX13" s="621"/>
      <c r="AY13" s="621"/>
      <c r="AZ13" s="621"/>
      <c r="BA13" s="621"/>
      <c r="BB13" s="621"/>
      <c r="BC13" s="621"/>
      <c r="BD13" s="621"/>
      <c r="BE13" s="621"/>
      <c r="BF13" s="622"/>
      <c r="BG13" s="623">
        <v>1468472</v>
      </c>
      <c r="BH13" s="624"/>
      <c r="BI13" s="624"/>
      <c r="BJ13" s="624"/>
      <c r="BK13" s="624"/>
      <c r="BL13" s="624"/>
      <c r="BM13" s="624"/>
      <c r="BN13" s="625"/>
      <c r="BO13" s="626">
        <v>52.2</v>
      </c>
      <c r="BP13" s="626"/>
      <c r="BQ13" s="626"/>
      <c r="BR13" s="626"/>
      <c r="BS13" s="627">
        <v>141881</v>
      </c>
      <c r="BT13" s="627"/>
      <c r="BU13" s="627"/>
      <c r="BV13" s="627"/>
      <c r="BW13" s="627"/>
      <c r="BX13" s="627"/>
      <c r="BY13" s="627"/>
      <c r="BZ13" s="627"/>
      <c r="CA13" s="627"/>
      <c r="CB13" s="631"/>
      <c r="CD13" s="620" t="s">
        <v>244</v>
      </c>
      <c r="CE13" s="621"/>
      <c r="CF13" s="621"/>
      <c r="CG13" s="621"/>
      <c r="CH13" s="621"/>
      <c r="CI13" s="621"/>
      <c r="CJ13" s="621"/>
      <c r="CK13" s="621"/>
      <c r="CL13" s="621"/>
      <c r="CM13" s="621"/>
      <c r="CN13" s="621"/>
      <c r="CO13" s="621"/>
      <c r="CP13" s="621"/>
      <c r="CQ13" s="622"/>
      <c r="CR13" s="623">
        <v>1616050</v>
      </c>
      <c r="CS13" s="624"/>
      <c r="CT13" s="624"/>
      <c r="CU13" s="624"/>
      <c r="CV13" s="624"/>
      <c r="CW13" s="624"/>
      <c r="CX13" s="624"/>
      <c r="CY13" s="625"/>
      <c r="CZ13" s="626">
        <v>9</v>
      </c>
      <c r="DA13" s="626"/>
      <c r="DB13" s="626"/>
      <c r="DC13" s="626"/>
      <c r="DD13" s="632">
        <v>694628</v>
      </c>
      <c r="DE13" s="624"/>
      <c r="DF13" s="624"/>
      <c r="DG13" s="624"/>
      <c r="DH13" s="624"/>
      <c r="DI13" s="624"/>
      <c r="DJ13" s="624"/>
      <c r="DK13" s="624"/>
      <c r="DL13" s="624"/>
      <c r="DM13" s="624"/>
      <c r="DN13" s="624"/>
      <c r="DO13" s="624"/>
      <c r="DP13" s="625"/>
      <c r="DQ13" s="632">
        <v>700657</v>
      </c>
      <c r="DR13" s="624"/>
      <c r="DS13" s="624"/>
      <c r="DT13" s="624"/>
      <c r="DU13" s="624"/>
      <c r="DV13" s="624"/>
      <c r="DW13" s="624"/>
      <c r="DX13" s="624"/>
      <c r="DY13" s="624"/>
      <c r="DZ13" s="624"/>
      <c r="EA13" s="624"/>
      <c r="EB13" s="624"/>
      <c r="EC13" s="633"/>
    </row>
    <row r="14" spans="2:143" ht="11.25" customHeight="1" x14ac:dyDescent="0.15">
      <c r="B14" s="620" t="s">
        <v>245</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246</v>
      </c>
      <c r="AQ14" s="621"/>
      <c r="AR14" s="621"/>
      <c r="AS14" s="621"/>
      <c r="AT14" s="621"/>
      <c r="AU14" s="621"/>
      <c r="AV14" s="621"/>
      <c r="AW14" s="621"/>
      <c r="AX14" s="621"/>
      <c r="AY14" s="621"/>
      <c r="AZ14" s="621"/>
      <c r="BA14" s="621"/>
      <c r="BB14" s="621"/>
      <c r="BC14" s="621"/>
      <c r="BD14" s="621"/>
      <c r="BE14" s="621"/>
      <c r="BF14" s="622"/>
      <c r="BG14" s="623">
        <v>90505</v>
      </c>
      <c r="BH14" s="624"/>
      <c r="BI14" s="624"/>
      <c r="BJ14" s="624"/>
      <c r="BK14" s="624"/>
      <c r="BL14" s="624"/>
      <c r="BM14" s="624"/>
      <c r="BN14" s="625"/>
      <c r="BO14" s="626">
        <v>3.2</v>
      </c>
      <c r="BP14" s="626"/>
      <c r="BQ14" s="626"/>
      <c r="BR14" s="626"/>
      <c r="BS14" s="627" t="s">
        <v>122</v>
      </c>
      <c r="BT14" s="627"/>
      <c r="BU14" s="627"/>
      <c r="BV14" s="627"/>
      <c r="BW14" s="627"/>
      <c r="BX14" s="627"/>
      <c r="BY14" s="627"/>
      <c r="BZ14" s="627"/>
      <c r="CA14" s="627"/>
      <c r="CB14" s="631"/>
      <c r="CD14" s="620" t="s">
        <v>247</v>
      </c>
      <c r="CE14" s="621"/>
      <c r="CF14" s="621"/>
      <c r="CG14" s="621"/>
      <c r="CH14" s="621"/>
      <c r="CI14" s="621"/>
      <c r="CJ14" s="621"/>
      <c r="CK14" s="621"/>
      <c r="CL14" s="621"/>
      <c r="CM14" s="621"/>
      <c r="CN14" s="621"/>
      <c r="CO14" s="621"/>
      <c r="CP14" s="621"/>
      <c r="CQ14" s="622"/>
      <c r="CR14" s="623">
        <v>632716</v>
      </c>
      <c r="CS14" s="624"/>
      <c r="CT14" s="624"/>
      <c r="CU14" s="624"/>
      <c r="CV14" s="624"/>
      <c r="CW14" s="624"/>
      <c r="CX14" s="624"/>
      <c r="CY14" s="625"/>
      <c r="CZ14" s="626">
        <v>3.5</v>
      </c>
      <c r="DA14" s="626"/>
      <c r="DB14" s="626"/>
      <c r="DC14" s="626"/>
      <c r="DD14" s="632">
        <v>2750</v>
      </c>
      <c r="DE14" s="624"/>
      <c r="DF14" s="624"/>
      <c r="DG14" s="624"/>
      <c r="DH14" s="624"/>
      <c r="DI14" s="624"/>
      <c r="DJ14" s="624"/>
      <c r="DK14" s="624"/>
      <c r="DL14" s="624"/>
      <c r="DM14" s="624"/>
      <c r="DN14" s="624"/>
      <c r="DO14" s="624"/>
      <c r="DP14" s="625"/>
      <c r="DQ14" s="632">
        <v>596214</v>
      </c>
      <c r="DR14" s="624"/>
      <c r="DS14" s="624"/>
      <c r="DT14" s="624"/>
      <c r="DU14" s="624"/>
      <c r="DV14" s="624"/>
      <c r="DW14" s="624"/>
      <c r="DX14" s="624"/>
      <c r="DY14" s="624"/>
      <c r="DZ14" s="624"/>
      <c r="EA14" s="624"/>
      <c r="EB14" s="624"/>
      <c r="EC14" s="633"/>
    </row>
    <row r="15" spans="2:143" ht="11.25" customHeight="1" x14ac:dyDescent="0.15">
      <c r="B15" s="620" t="s">
        <v>248</v>
      </c>
      <c r="C15" s="621"/>
      <c r="D15" s="621"/>
      <c r="E15" s="621"/>
      <c r="F15" s="621"/>
      <c r="G15" s="621"/>
      <c r="H15" s="621"/>
      <c r="I15" s="621"/>
      <c r="J15" s="621"/>
      <c r="K15" s="621"/>
      <c r="L15" s="621"/>
      <c r="M15" s="621"/>
      <c r="N15" s="621"/>
      <c r="O15" s="621"/>
      <c r="P15" s="621"/>
      <c r="Q15" s="622"/>
      <c r="R15" s="623">
        <v>10843</v>
      </c>
      <c r="S15" s="624"/>
      <c r="T15" s="624"/>
      <c r="U15" s="624"/>
      <c r="V15" s="624"/>
      <c r="W15" s="624"/>
      <c r="X15" s="624"/>
      <c r="Y15" s="625"/>
      <c r="Z15" s="626">
        <v>0.1</v>
      </c>
      <c r="AA15" s="626"/>
      <c r="AB15" s="626"/>
      <c r="AC15" s="626"/>
      <c r="AD15" s="627">
        <v>10843</v>
      </c>
      <c r="AE15" s="627"/>
      <c r="AF15" s="627"/>
      <c r="AG15" s="627"/>
      <c r="AH15" s="627"/>
      <c r="AI15" s="627"/>
      <c r="AJ15" s="627"/>
      <c r="AK15" s="627"/>
      <c r="AL15" s="628">
        <v>0.1</v>
      </c>
      <c r="AM15" s="629"/>
      <c r="AN15" s="629"/>
      <c r="AO15" s="630"/>
      <c r="AP15" s="620" t="s">
        <v>249</v>
      </c>
      <c r="AQ15" s="621"/>
      <c r="AR15" s="621"/>
      <c r="AS15" s="621"/>
      <c r="AT15" s="621"/>
      <c r="AU15" s="621"/>
      <c r="AV15" s="621"/>
      <c r="AW15" s="621"/>
      <c r="AX15" s="621"/>
      <c r="AY15" s="621"/>
      <c r="AZ15" s="621"/>
      <c r="BA15" s="621"/>
      <c r="BB15" s="621"/>
      <c r="BC15" s="621"/>
      <c r="BD15" s="621"/>
      <c r="BE15" s="621"/>
      <c r="BF15" s="622"/>
      <c r="BG15" s="623">
        <v>148928</v>
      </c>
      <c r="BH15" s="624"/>
      <c r="BI15" s="624"/>
      <c r="BJ15" s="624"/>
      <c r="BK15" s="624"/>
      <c r="BL15" s="624"/>
      <c r="BM15" s="624"/>
      <c r="BN15" s="625"/>
      <c r="BO15" s="626">
        <v>5.3</v>
      </c>
      <c r="BP15" s="626"/>
      <c r="BQ15" s="626"/>
      <c r="BR15" s="626"/>
      <c r="BS15" s="627" t="s">
        <v>122</v>
      </c>
      <c r="BT15" s="627"/>
      <c r="BU15" s="627"/>
      <c r="BV15" s="627"/>
      <c r="BW15" s="627"/>
      <c r="BX15" s="627"/>
      <c r="BY15" s="627"/>
      <c r="BZ15" s="627"/>
      <c r="CA15" s="627"/>
      <c r="CB15" s="631"/>
      <c r="CD15" s="620" t="s">
        <v>250</v>
      </c>
      <c r="CE15" s="621"/>
      <c r="CF15" s="621"/>
      <c r="CG15" s="621"/>
      <c r="CH15" s="621"/>
      <c r="CI15" s="621"/>
      <c r="CJ15" s="621"/>
      <c r="CK15" s="621"/>
      <c r="CL15" s="621"/>
      <c r="CM15" s="621"/>
      <c r="CN15" s="621"/>
      <c r="CO15" s="621"/>
      <c r="CP15" s="621"/>
      <c r="CQ15" s="622"/>
      <c r="CR15" s="623">
        <v>1377215</v>
      </c>
      <c r="CS15" s="624"/>
      <c r="CT15" s="624"/>
      <c r="CU15" s="624"/>
      <c r="CV15" s="624"/>
      <c r="CW15" s="624"/>
      <c r="CX15" s="624"/>
      <c r="CY15" s="625"/>
      <c r="CZ15" s="626">
        <v>7.7</v>
      </c>
      <c r="DA15" s="626"/>
      <c r="DB15" s="626"/>
      <c r="DC15" s="626"/>
      <c r="DD15" s="632">
        <v>231229</v>
      </c>
      <c r="DE15" s="624"/>
      <c r="DF15" s="624"/>
      <c r="DG15" s="624"/>
      <c r="DH15" s="624"/>
      <c r="DI15" s="624"/>
      <c r="DJ15" s="624"/>
      <c r="DK15" s="624"/>
      <c r="DL15" s="624"/>
      <c r="DM15" s="624"/>
      <c r="DN15" s="624"/>
      <c r="DO15" s="624"/>
      <c r="DP15" s="625"/>
      <c r="DQ15" s="632">
        <v>900259</v>
      </c>
      <c r="DR15" s="624"/>
      <c r="DS15" s="624"/>
      <c r="DT15" s="624"/>
      <c r="DU15" s="624"/>
      <c r="DV15" s="624"/>
      <c r="DW15" s="624"/>
      <c r="DX15" s="624"/>
      <c r="DY15" s="624"/>
      <c r="DZ15" s="624"/>
      <c r="EA15" s="624"/>
      <c r="EB15" s="624"/>
      <c r="EC15" s="633"/>
    </row>
    <row r="16" spans="2:143" ht="11.25" customHeight="1" x14ac:dyDescent="0.15">
      <c r="B16" s="620" t="s">
        <v>251</v>
      </c>
      <c r="C16" s="621"/>
      <c r="D16" s="621"/>
      <c r="E16" s="621"/>
      <c r="F16" s="621"/>
      <c r="G16" s="621"/>
      <c r="H16" s="621"/>
      <c r="I16" s="621"/>
      <c r="J16" s="621"/>
      <c r="K16" s="621"/>
      <c r="L16" s="621"/>
      <c r="M16" s="621"/>
      <c r="N16" s="621"/>
      <c r="O16" s="621"/>
      <c r="P16" s="621"/>
      <c r="Q16" s="622"/>
      <c r="R16" s="623">
        <v>50605</v>
      </c>
      <c r="S16" s="624"/>
      <c r="T16" s="624"/>
      <c r="U16" s="624"/>
      <c r="V16" s="624"/>
      <c r="W16" s="624"/>
      <c r="X16" s="624"/>
      <c r="Y16" s="625"/>
      <c r="Z16" s="626">
        <v>0.3</v>
      </c>
      <c r="AA16" s="626"/>
      <c r="AB16" s="626"/>
      <c r="AC16" s="626"/>
      <c r="AD16" s="627">
        <v>50605</v>
      </c>
      <c r="AE16" s="627"/>
      <c r="AF16" s="627"/>
      <c r="AG16" s="627"/>
      <c r="AH16" s="627"/>
      <c r="AI16" s="627"/>
      <c r="AJ16" s="627"/>
      <c r="AK16" s="627"/>
      <c r="AL16" s="628">
        <v>0.5</v>
      </c>
      <c r="AM16" s="629"/>
      <c r="AN16" s="629"/>
      <c r="AO16" s="630"/>
      <c r="AP16" s="620" t="s">
        <v>252</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253</v>
      </c>
      <c r="CE16" s="621"/>
      <c r="CF16" s="621"/>
      <c r="CG16" s="621"/>
      <c r="CH16" s="621"/>
      <c r="CI16" s="621"/>
      <c r="CJ16" s="621"/>
      <c r="CK16" s="621"/>
      <c r="CL16" s="621"/>
      <c r="CM16" s="621"/>
      <c r="CN16" s="621"/>
      <c r="CO16" s="621"/>
      <c r="CP16" s="621"/>
      <c r="CQ16" s="622"/>
      <c r="CR16" s="623">
        <v>77688</v>
      </c>
      <c r="CS16" s="624"/>
      <c r="CT16" s="624"/>
      <c r="CU16" s="624"/>
      <c r="CV16" s="624"/>
      <c r="CW16" s="624"/>
      <c r="CX16" s="624"/>
      <c r="CY16" s="625"/>
      <c r="CZ16" s="626">
        <v>0.4</v>
      </c>
      <c r="DA16" s="626"/>
      <c r="DB16" s="626"/>
      <c r="DC16" s="626"/>
      <c r="DD16" s="632" t="s">
        <v>122</v>
      </c>
      <c r="DE16" s="624"/>
      <c r="DF16" s="624"/>
      <c r="DG16" s="624"/>
      <c r="DH16" s="624"/>
      <c r="DI16" s="624"/>
      <c r="DJ16" s="624"/>
      <c r="DK16" s="624"/>
      <c r="DL16" s="624"/>
      <c r="DM16" s="624"/>
      <c r="DN16" s="624"/>
      <c r="DO16" s="624"/>
      <c r="DP16" s="625"/>
      <c r="DQ16" s="632">
        <v>26173</v>
      </c>
      <c r="DR16" s="624"/>
      <c r="DS16" s="624"/>
      <c r="DT16" s="624"/>
      <c r="DU16" s="624"/>
      <c r="DV16" s="624"/>
      <c r="DW16" s="624"/>
      <c r="DX16" s="624"/>
      <c r="DY16" s="624"/>
      <c r="DZ16" s="624"/>
      <c r="EA16" s="624"/>
      <c r="EB16" s="624"/>
      <c r="EC16" s="633"/>
    </row>
    <row r="17" spans="2:133" ht="11.25" customHeight="1" x14ac:dyDescent="0.15">
      <c r="B17" s="620" t="s">
        <v>254</v>
      </c>
      <c r="C17" s="621"/>
      <c r="D17" s="621"/>
      <c r="E17" s="621"/>
      <c r="F17" s="621"/>
      <c r="G17" s="621"/>
      <c r="H17" s="621"/>
      <c r="I17" s="621"/>
      <c r="J17" s="621"/>
      <c r="K17" s="621"/>
      <c r="L17" s="621"/>
      <c r="M17" s="621"/>
      <c r="N17" s="621"/>
      <c r="O17" s="621"/>
      <c r="P17" s="621"/>
      <c r="Q17" s="622"/>
      <c r="R17" s="623">
        <v>101282</v>
      </c>
      <c r="S17" s="624"/>
      <c r="T17" s="624"/>
      <c r="U17" s="624"/>
      <c r="V17" s="624"/>
      <c r="W17" s="624"/>
      <c r="X17" s="624"/>
      <c r="Y17" s="625"/>
      <c r="Z17" s="626">
        <v>0.5</v>
      </c>
      <c r="AA17" s="626"/>
      <c r="AB17" s="626"/>
      <c r="AC17" s="626"/>
      <c r="AD17" s="627">
        <v>101282</v>
      </c>
      <c r="AE17" s="627"/>
      <c r="AF17" s="627"/>
      <c r="AG17" s="627"/>
      <c r="AH17" s="627"/>
      <c r="AI17" s="627"/>
      <c r="AJ17" s="627"/>
      <c r="AK17" s="627"/>
      <c r="AL17" s="628">
        <v>1.1000000000000001</v>
      </c>
      <c r="AM17" s="629"/>
      <c r="AN17" s="629"/>
      <c r="AO17" s="630"/>
      <c r="AP17" s="620" t="s">
        <v>255</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256</v>
      </c>
      <c r="CE17" s="621"/>
      <c r="CF17" s="621"/>
      <c r="CG17" s="621"/>
      <c r="CH17" s="621"/>
      <c r="CI17" s="621"/>
      <c r="CJ17" s="621"/>
      <c r="CK17" s="621"/>
      <c r="CL17" s="621"/>
      <c r="CM17" s="621"/>
      <c r="CN17" s="621"/>
      <c r="CO17" s="621"/>
      <c r="CP17" s="621"/>
      <c r="CQ17" s="622"/>
      <c r="CR17" s="623">
        <v>1998685</v>
      </c>
      <c r="CS17" s="624"/>
      <c r="CT17" s="624"/>
      <c r="CU17" s="624"/>
      <c r="CV17" s="624"/>
      <c r="CW17" s="624"/>
      <c r="CX17" s="624"/>
      <c r="CY17" s="625"/>
      <c r="CZ17" s="626">
        <v>11.1</v>
      </c>
      <c r="DA17" s="626"/>
      <c r="DB17" s="626"/>
      <c r="DC17" s="626"/>
      <c r="DD17" s="632" t="s">
        <v>122</v>
      </c>
      <c r="DE17" s="624"/>
      <c r="DF17" s="624"/>
      <c r="DG17" s="624"/>
      <c r="DH17" s="624"/>
      <c r="DI17" s="624"/>
      <c r="DJ17" s="624"/>
      <c r="DK17" s="624"/>
      <c r="DL17" s="624"/>
      <c r="DM17" s="624"/>
      <c r="DN17" s="624"/>
      <c r="DO17" s="624"/>
      <c r="DP17" s="625"/>
      <c r="DQ17" s="632">
        <v>1933895</v>
      </c>
      <c r="DR17" s="624"/>
      <c r="DS17" s="624"/>
      <c r="DT17" s="624"/>
      <c r="DU17" s="624"/>
      <c r="DV17" s="624"/>
      <c r="DW17" s="624"/>
      <c r="DX17" s="624"/>
      <c r="DY17" s="624"/>
      <c r="DZ17" s="624"/>
      <c r="EA17" s="624"/>
      <c r="EB17" s="624"/>
      <c r="EC17" s="633"/>
    </row>
    <row r="18" spans="2:133" ht="11.25" customHeight="1" x14ac:dyDescent="0.15">
      <c r="B18" s="620" t="s">
        <v>257</v>
      </c>
      <c r="C18" s="621"/>
      <c r="D18" s="621"/>
      <c r="E18" s="621"/>
      <c r="F18" s="621"/>
      <c r="G18" s="621"/>
      <c r="H18" s="621"/>
      <c r="I18" s="621"/>
      <c r="J18" s="621"/>
      <c r="K18" s="621"/>
      <c r="L18" s="621"/>
      <c r="M18" s="621"/>
      <c r="N18" s="621"/>
      <c r="O18" s="621"/>
      <c r="P18" s="621"/>
      <c r="Q18" s="622"/>
      <c r="R18" s="623">
        <v>13725</v>
      </c>
      <c r="S18" s="624"/>
      <c r="T18" s="624"/>
      <c r="U18" s="624"/>
      <c r="V18" s="624"/>
      <c r="W18" s="624"/>
      <c r="X18" s="624"/>
      <c r="Y18" s="625"/>
      <c r="Z18" s="626">
        <v>0.1</v>
      </c>
      <c r="AA18" s="626"/>
      <c r="AB18" s="626"/>
      <c r="AC18" s="626"/>
      <c r="AD18" s="627">
        <v>13725</v>
      </c>
      <c r="AE18" s="627"/>
      <c r="AF18" s="627"/>
      <c r="AG18" s="627"/>
      <c r="AH18" s="627"/>
      <c r="AI18" s="627"/>
      <c r="AJ18" s="627"/>
      <c r="AK18" s="627"/>
      <c r="AL18" s="628">
        <v>0.1</v>
      </c>
      <c r="AM18" s="629"/>
      <c r="AN18" s="629"/>
      <c r="AO18" s="630"/>
      <c r="AP18" s="620" t="s">
        <v>258</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259</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260</v>
      </c>
      <c r="C19" s="621"/>
      <c r="D19" s="621"/>
      <c r="E19" s="621"/>
      <c r="F19" s="621"/>
      <c r="G19" s="621"/>
      <c r="H19" s="621"/>
      <c r="I19" s="621"/>
      <c r="J19" s="621"/>
      <c r="K19" s="621"/>
      <c r="L19" s="621"/>
      <c r="M19" s="621"/>
      <c r="N19" s="621"/>
      <c r="O19" s="621"/>
      <c r="P19" s="621"/>
      <c r="Q19" s="622"/>
      <c r="R19" s="623">
        <v>86544</v>
      </c>
      <c r="S19" s="624"/>
      <c r="T19" s="624"/>
      <c r="U19" s="624"/>
      <c r="V19" s="624"/>
      <c r="W19" s="624"/>
      <c r="X19" s="624"/>
      <c r="Y19" s="625"/>
      <c r="Z19" s="626">
        <v>0.5</v>
      </c>
      <c r="AA19" s="626"/>
      <c r="AB19" s="626"/>
      <c r="AC19" s="626"/>
      <c r="AD19" s="627">
        <v>86544</v>
      </c>
      <c r="AE19" s="627"/>
      <c r="AF19" s="627"/>
      <c r="AG19" s="627"/>
      <c r="AH19" s="627"/>
      <c r="AI19" s="627"/>
      <c r="AJ19" s="627"/>
      <c r="AK19" s="627"/>
      <c r="AL19" s="628">
        <v>0.9</v>
      </c>
      <c r="AM19" s="629"/>
      <c r="AN19" s="629"/>
      <c r="AO19" s="630"/>
      <c r="AP19" s="620" t="s">
        <v>261</v>
      </c>
      <c r="AQ19" s="621"/>
      <c r="AR19" s="621"/>
      <c r="AS19" s="621"/>
      <c r="AT19" s="621"/>
      <c r="AU19" s="621"/>
      <c r="AV19" s="621"/>
      <c r="AW19" s="621"/>
      <c r="AX19" s="621"/>
      <c r="AY19" s="621"/>
      <c r="AZ19" s="621"/>
      <c r="BA19" s="621"/>
      <c r="BB19" s="621"/>
      <c r="BC19" s="621"/>
      <c r="BD19" s="621"/>
      <c r="BE19" s="621"/>
      <c r="BF19" s="622"/>
      <c r="BG19" s="623">
        <v>3689</v>
      </c>
      <c r="BH19" s="624"/>
      <c r="BI19" s="624"/>
      <c r="BJ19" s="624"/>
      <c r="BK19" s="624"/>
      <c r="BL19" s="624"/>
      <c r="BM19" s="624"/>
      <c r="BN19" s="625"/>
      <c r="BO19" s="626">
        <v>0.1</v>
      </c>
      <c r="BP19" s="626"/>
      <c r="BQ19" s="626"/>
      <c r="BR19" s="626"/>
      <c r="BS19" s="627" t="s">
        <v>122</v>
      </c>
      <c r="BT19" s="627"/>
      <c r="BU19" s="627"/>
      <c r="BV19" s="627"/>
      <c r="BW19" s="627"/>
      <c r="BX19" s="627"/>
      <c r="BY19" s="627"/>
      <c r="BZ19" s="627"/>
      <c r="CA19" s="627"/>
      <c r="CB19" s="631"/>
      <c r="CD19" s="620" t="s">
        <v>262</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263</v>
      </c>
      <c r="C20" s="637"/>
      <c r="D20" s="637"/>
      <c r="E20" s="637"/>
      <c r="F20" s="637"/>
      <c r="G20" s="637"/>
      <c r="H20" s="637"/>
      <c r="I20" s="637"/>
      <c r="J20" s="637"/>
      <c r="K20" s="637"/>
      <c r="L20" s="637"/>
      <c r="M20" s="637"/>
      <c r="N20" s="637"/>
      <c r="O20" s="637"/>
      <c r="P20" s="637"/>
      <c r="Q20" s="638"/>
      <c r="R20" s="623">
        <v>1013</v>
      </c>
      <c r="S20" s="624"/>
      <c r="T20" s="624"/>
      <c r="U20" s="624"/>
      <c r="V20" s="624"/>
      <c r="W20" s="624"/>
      <c r="X20" s="624"/>
      <c r="Y20" s="625"/>
      <c r="Z20" s="626">
        <v>0</v>
      </c>
      <c r="AA20" s="626"/>
      <c r="AB20" s="626"/>
      <c r="AC20" s="626"/>
      <c r="AD20" s="627">
        <v>1013</v>
      </c>
      <c r="AE20" s="627"/>
      <c r="AF20" s="627"/>
      <c r="AG20" s="627"/>
      <c r="AH20" s="627"/>
      <c r="AI20" s="627"/>
      <c r="AJ20" s="627"/>
      <c r="AK20" s="627"/>
      <c r="AL20" s="628">
        <v>0</v>
      </c>
      <c r="AM20" s="629"/>
      <c r="AN20" s="629"/>
      <c r="AO20" s="630"/>
      <c r="AP20" s="620" t="s">
        <v>264</v>
      </c>
      <c r="AQ20" s="621"/>
      <c r="AR20" s="621"/>
      <c r="AS20" s="621"/>
      <c r="AT20" s="621"/>
      <c r="AU20" s="621"/>
      <c r="AV20" s="621"/>
      <c r="AW20" s="621"/>
      <c r="AX20" s="621"/>
      <c r="AY20" s="621"/>
      <c r="AZ20" s="621"/>
      <c r="BA20" s="621"/>
      <c r="BB20" s="621"/>
      <c r="BC20" s="621"/>
      <c r="BD20" s="621"/>
      <c r="BE20" s="621"/>
      <c r="BF20" s="622"/>
      <c r="BG20" s="623">
        <v>3689</v>
      </c>
      <c r="BH20" s="624"/>
      <c r="BI20" s="624"/>
      <c r="BJ20" s="624"/>
      <c r="BK20" s="624"/>
      <c r="BL20" s="624"/>
      <c r="BM20" s="624"/>
      <c r="BN20" s="625"/>
      <c r="BO20" s="626">
        <v>0.1</v>
      </c>
      <c r="BP20" s="626"/>
      <c r="BQ20" s="626"/>
      <c r="BR20" s="626"/>
      <c r="BS20" s="627" t="s">
        <v>122</v>
      </c>
      <c r="BT20" s="627"/>
      <c r="BU20" s="627"/>
      <c r="BV20" s="627"/>
      <c r="BW20" s="627"/>
      <c r="BX20" s="627"/>
      <c r="BY20" s="627"/>
      <c r="BZ20" s="627"/>
      <c r="CA20" s="627"/>
      <c r="CB20" s="631"/>
      <c r="CD20" s="620" t="s">
        <v>265</v>
      </c>
      <c r="CE20" s="621"/>
      <c r="CF20" s="621"/>
      <c r="CG20" s="621"/>
      <c r="CH20" s="621"/>
      <c r="CI20" s="621"/>
      <c r="CJ20" s="621"/>
      <c r="CK20" s="621"/>
      <c r="CL20" s="621"/>
      <c r="CM20" s="621"/>
      <c r="CN20" s="621"/>
      <c r="CO20" s="621"/>
      <c r="CP20" s="621"/>
      <c r="CQ20" s="622"/>
      <c r="CR20" s="623">
        <v>17984480</v>
      </c>
      <c r="CS20" s="624"/>
      <c r="CT20" s="624"/>
      <c r="CU20" s="624"/>
      <c r="CV20" s="624"/>
      <c r="CW20" s="624"/>
      <c r="CX20" s="624"/>
      <c r="CY20" s="625"/>
      <c r="CZ20" s="626">
        <v>100</v>
      </c>
      <c r="DA20" s="626"/>
      <c r="DB20" s="626"/>
      <c r="DC20" s="626"/>
      <c r="DD20" s="632">
        <v>1378094</v>
      </c>
      <c r="DE20" s="624"/>
      <c r="DF20" s="624"/>
      <c r="DG20" s="624"/>
      <c r="DH20" s="624"/>
      <c r="DI20" s="624"/>
      <c r="DJ20" s="624"/>
      <c r="DK20" s="624"/>
      <c r="DL20" s="624"/>
      <c r="DM20" s="624"/>
      <c r="DN20" s="624"/>
      <c r="DO20" s="624"/>
      <c r="DP20" s="625"/>
      <c r="DQ20" s="632">
        <v>11255936</v>
      </c>
      <c r="DR20" s="624"/>
      <c r="DS20" s="624"/>
      <c r="DT20" s="624"/>
      <c r="DU20" s="624"/>
      <c r="DV20" s="624"/>
      <c r="DW20" s="624"/>
      <c r="DX20" s="624"/>
      <c r="DY20" s="624"/>
      <c r="DZ20" s="624"/>
      <c r="EA20" s="624"/>
      <c r="EB20" s="624"/>
      <c r="EC20" s="633"/>
    </row>
    <row r="21" spans="2:133" ht="11.25" customHeight="1" x14ac:dyDescent="0.15">
      <c r="B21" s="620" t="s">
        <v>266</v>
      </c>
      <c r="C21" s="621"/>
      <c r="D21" s="621"/>
      <c r="E21" s="621"/>
      <c r="F21" s="621"/>
      <c r="G21" s="621"/>
      <c r="H21" s="621"/>
      <c r="I21" s="621"/>
      <c r="J21" s="621"/>
      <c r="K21" s="621"/>
      <c r="L21" s="621"/>
      <c r="M21" s="621"/>
      <c r="N21" s="621"/>
      <c r="O21" s="621"/>
      <c r="P21" s="621"/>
      <c r="Q21" s="622"/>
      <c r="R21" s="623">
        <v>6966486</v>
      </c>
      <c r="S21" s="624"/>
      <c r="T21" s="624"/>
      <c r="U21" s="624"/>
      <c r="V21" s="624"/>
      <c r="W21" s="624"/>
      <c r="X21" s="624"/>
      <c r="Y21" s="625"/>
      <c r="Z21" s="626">
        <v>37.1</v>
      </c>
      <c r="AA21" s="626"/>
      <c r="AB21" s="626"/>
      <c r="AC21" s="626"/>
      <c r="AD21" s="627">
        <v>5560751</v>
      </c>
      <c r="AE21" s="627"/>
      <c r="AF21" s="627"/>
      <c r="AG21" s="627"/>
      <c r="AH21" s="627"/>
      <c r="AI21" s="627"/>
      <c r="AJ21" s="627"/>
      <c r="AK21" s="627"/>
      <c r="AL21" s="628">
        <v>59.4</v>
      </c>
      <c r="AM21" s="629"/>
      <c r="AN21" s="629"/>
      <c r="AO21" s="630"/>
      <c r="AP21" s="620" t="s">
        <v>267</v>
      </c>
      <c r="AQ21" s="639"/>
      <c r="AR21" s="639"/>
      <c r="AS21" s="639"/>
      <c r="AT21" s="639"/>
      <c r="AU21" s="639"/>
      <c r="AV21" s="639"/>
      <c r="AW21" s="639"/>
      <c r="AX21" s="639"/>
      <c r="AY21" s="639"/>
      <c r="AZ21" s="639"/>
      <c r="BA21" s="639"/>
      <c r="BB21" s="639"/>
      <c r="BC21" s="639"/>
      <c r="BD21" s="639"/>
      <c r="BE21" s="639"/>
      <c r="BF21" s="640"/>
      <c r="BG21" s="623">
        <v>3689</v>
      </c>
      <c r="BH21" s="624"/>
      <c r="BI21" s="624"/>
      <c r="BJ21" s="624"/>
      <c r="BK21" s="624"/>
      <c r="BL21" s="624"/>
      <c r="BM21" s="624"/>
      <c r="BN21" s="625"/>
      <c r="BO21" s="626">
        <v>0.1</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268</v>
      </c>
      <c r="C22" s="621"/>
      <c r="D22" s="621"/>
      <c r="E22" s="621"/>
      <c r="F22" s="621"/>
      <c r="G22" s="621"/>
      <c r="H22" s="621"/>
      <c r="I22" s="621"/>
      <c r="J22" s="621"/>
      <c r="K22" s="621"/>
      <c r="L22" s="621"/>
      <c r="M22" s="621"/>
      <c r="N22" s="621"/>
      <c r="O22" s="621"/>
      <c r="P22" s="621"/>
      <c r="Q22" s="622"/>
      <c r="R22" s="623">
        <v>5560751</v>
      </c>
      <c r="S22" s="624"/>
      <c r="T22" s="624"/>
      <c r="U22" s="624"/>
      <c r="V22" s="624"/>
      <c r="W22" s="624"/>
      <c r="X22" s="624"/>
      <c r="Y22" s="625"/>
      <c r="Z22" s="626">
        <v>29.6</v>
      </c>
      <c r="AA22" s="626"/>
      <c r="AB22" s="626"/>
      <c r="AC22" s="626"/>
      <c r="AD22" s="627">
        <v>5560751</v>
      </c>
      <c r="AE22" s="627"/>
      <c r="AF22" s="627"/>
      <c r="AG22" s="627"/>
      <c r="AH22" s="627"/>
      <c r="AI22" s="627"/>
      <c r="AJ22" s="627"/>
      <c r="AK22" s="627"/>
      <c r="AL22" s="628">
        <v>59.4</v>
      </c>
      <c r="AM22" s="629"/>
      <c r="AN22" s="629"/>
      <c r="AO22" s="630"/>
      <c r="AP22" s="620" t="s">
        <v>269</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270</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271</v>
      </c>
      <c r="C23" s="621"/>
      <c r="D23" s="621"/>
      <c r="E23" s="621"/>
      <c r="F23" s="621"/>
      <c r="G23" s="621"/>
      <c r="H23" s="621"/>
      <c r="I23" s="621"/>
      <c r="J23" s="621"/>
      <c r="K23" s="621"/>
      <c r="L23" s="621"/>
      <c r="M23" s="621"/>
      <c r="N23" s="621"/>
      <c r="O23" s="621"/>
      <c r="P23" s="621"/>
      <c r="Q23" s="622"/>
      <c r="R23" s="623">
        <v>1405735</v>
      </c>
      <c r="S23" s="624"/>
      <c r="T23" s="624"/>
      <c r="U23" s="624"/>
      <c r="V23" s="624"/>
      <c r="W23" s="624"/>
      <c r="X23" s="624"/>
      <c r="Y23" s="625"/>
      <c r="Z23" s="626">
        <v>7.5</v>
      </c>
      <c r="AA23" s="626"/>
      <c r="AB23" s="626"/>
      <c r="AC23" s="626"/>
      <c r="AD23" s="627" t="s">
        <v>122</v>
      </c>
      <c r="AE23" s="627"/>
      <c r="AF23" s="627"/>
      <c r="AG23" s="627"/>
      <c r="AH23" s="627"/>
      <c r="AI23" s="627"/>
      <c r="AJ23" s="627"/>
      <c r="AK23" s="627"/>
      <c r="AL23" s="628" t="s">
        <v>122</v>
      </c>
      <c r="AM23" s="629"/>
      <c r="AN23" s="629"/>
      <c r="AO23" s="630"/>
      <c r="AP23" s="620" t="s">
        <v>272</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212</v>
      </c>
      <c r="CE23" s="606"/>
      <c r="CF23" s="606"/>
      <c r="CG23" s="606"/>
      <c r="CH23" s="606"/>
      <c r="CI23" s="606"/>
      <c r="CJ23" s="606"/>
      <c r="CK23" s="606"/>
      <c r="CL23" s="606"/>
      <c r="CM23" s="606"/>
      <c r="CN23" s="606"/>
      <c r="CO23" s="606"/>
      <c r="CP23" s="606"/>
      <c r="CQ23" s="607"/>
      <c r="CR23" s="605" t="s">
        <v>273</v>
      </c>
      <c r="CS23" s="606"/>
      <c r="CT23" s="606"/>
      <c r="CU23" s="606"/>
      <c r="CV23" s="606"/>
      <c r="CW23" s="606"/>
      <c r="CX23" s="606"/>
      <c r="CY23" s="607"/>
      <c r="CZ23" s="605" t="s">
        <v>274</v>
      </c>
      <c r="DA23" s="606"/>
      <c r="DB23" s="606"/>
      <c r="DC23" s="607"/>
      <c r="DD23" s="605" t="s">
        <v>275</v>
      </c>
      <c r="DE23" s="606"/>
      <c r="DF23" s="606"/>
      <c r="DG23" s="606"/>
      <c r="DH23" s="606"/>
      <c r="DI23" s="606"/>
      <c r="DJ23" s="606"/>
      <c r="DK23" s="607"/>
      <c r="DL23" s="650" t="s">
        <v>276</v>
      </c>
      <c r="DM23" s="651"/>
      <c r="DN23" s="651"/>
      <c r="DO23" s="651"/>
      <c r="DP23" s="651"/>
      <c r="DQ23" s="651"/>
      <c r="DR23" s="651"/>
      <c r="DS23" s="651"/>
      <c r="DT23" s="651"/>
      <c r="DU23" s="651"/>
      <c r="DV23" s="652"/>
      <c r="DW23" s="605" t="s">
        <v>277</v>
      </c>
      <c r="DX23" s="606"/>
      <c r="DY23" s="606"/>
      <c r="DZ23" s="606"/>
      <c r="EA23" s="606"/>
      <c r="EB23" s="606"/>
      <c r="EC23" s="607"/>
    </row>
    <row r="24" spans="2:133" ht="11.25" customHeight="1" x14ac:dyDescent="0.15">
      <c r="B24" s="620" t="s">
        <v>278</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279</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280</v>
      </c>
      <c r="CE24" s="610"/>
      <c r="CF24" s="610"/>
      <c r="CG24" s="610"/>
      <c r="CH24" s="610"/>
      <c r="CI24" s="610"/>
      <c r="CJ24" s="610"/>
      <c r="CK24" s="610"/>
      <c r="CL24" s="610"/>
      <c r="CM24" s="610"/>
      <c r="CN24" s="610"/>
      <c r="CO24" s="610"/>
      <c r="CP24" s="610"/>
      <c r="CQ24" s="611"/>
      <c r="CR24" s="612">
        <v>7681204</v>
      </c>
      <c r="CS24" s="613"/>
      <c r="CT24" s="613"/>
      <c r="CU24" s="613"/>
      <c r="CV24" s="613"/>
      <c r="CW24" s="613"/>
      <c r="CX24" s="613"/>
      <c r="CY24" s="614"/>
      <c r="CZ24" s="617">
        <v>42.7</v>
      </c>
      <c r="DA24" s="618"/>
      <c r="DB24" s="618"/>
      <c r="DC24" s="634"/>
      <c r="DD24" s="655">
        <v>5256595</v>
      </c>
      <c r="DE24" s="613"/>
      <c r="DF24" s="613"/>
      <c r="DG24" s="613"/>
      <c r="DH24" s="613"/>
      <c r="DI24" s="613"/>
      <c r="DJ24" s="613"/>
      <c r="DK24" s="614"/>
      <c r="DL24" s="655">
        <v>5049477</v>
      </c>
      <c r="DM24" s="613"/>
      <c r="DN24" s="613"/>
      <c r="DO24" s="613"/>
      <c r="DP24" s="613"/>
      <c r="DQ24" s="613"/>
      <c r="DR24" s="613"/>
      <c r="DS24" s="613"/>
      <c r="DT24" s="613"/>
      <c r="DU24" s="613"/>
      <c r="DV24" s="614"/>
      <c r="DW24" s="617">
        <v>53.8</v>
      </c>
      <c r="DX24" s="618"/>
      <c r="DY24" s="618"/>
      <c r="DZ24" s="618"/>
      <c r="EA24" s="618"/>
      <c r="EB24" s="618"/>
      <c r="EC24" s="619"/>
    </row>
    <row r="25" spans="2:133" ht="11.25" customHeight="1" x14ac:dyDescent="0.15">
      <c r="B25" s="620" t="s">
        <v>281</v>
      </c>
      <c r="C25" s="621"/>
      <c r="D25" s="621"/>
      <c r="E25" s="621"/>
      <c r="F25" s="621"/>
      <c r="G25" s="621"/>
      <c r="H25" s="621"/>
      <c r="I25" s="621"/>
      <c r="J25" s="621"/>
      <c r="K25" s="621"/>
      <c r="L25" s="621"/>
      <c r="M25" s="621"/>
      <c r="N25" s="621"/>
      <c r="O25" s="621"/>
      <c r="P25" s="621"/>
      <c r="Q25" s="622"/>
      <c r="R25" s="623">
        <v>10717282</v>
      </c>
      <c r="S25" s="624"/>
      <c r="T25" s="624"/>
      <c r="U25" s="624"/>
      <c r="V25" s="624"/>
      <c r="W25" s="624"/>
      <c r="X25" s="624"/>
      <c r="Y25" s="625"/>
      <c r="Z25" s="626">
        <v>57.1</v>
      </c>
      <c r="AA25" s="626"/>
      <c r="AB25" s="626"/>
      <c r="AC25" s="626"/>
      <c r="AD25" s="627">
        <v>9311547</v>
      </c>
      <c r="AE25" s="627"/>
      <c r="AF25" s="627"/>
      <c r="AG25" s="627"/>
      <c r="AH25" s="627"/>
      <c r="AI25" s="627"/>
      <c r="AJ25" s="627"/>
      <c r="AK25" s="627"/>
      <c r="AL25" s="628">
        <v>99.5</v>
      </c>
      <c r="AM25" s="629"/>
      <c r="AN25" s="629"/>
      <c r="AO25" s="630"/>
      <c r="AP25" s="620" t="s">
        <v>282</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283</v>
      </c>
      <c r="CE25" s="621"/>
      <c r="CF25" s="621"/>
      <c r="CG25" s="621"/>
      <c r="CH25" s="621"/>
      <c r="CI25" s="621"/>
      <c r="CJ25" s="621"/>
      <c r="CK25" s="621"/>
      <c r="CL25" s="621"/>
      <c r="CM25" s="621"/>
      <c r="CN25" s="621"/>
      <c r="CO25" s="621"/>
      <c r="CP25" s="621"/>
      <c r="CQ25" s="622"/>
      <c r="CR25" s="623">
        <v>2450116</v>
      </c>
      <c r="CS25" s="656"/>
      <c r="CT25" s="656"/>
      <c r="CU25" s="656"/>
      <c r="CV25" s="656"/>
      <c r="CW25" s="656"/>
      <c r="CX25" s="656"/>
      <c r="CY25" s="657"/>
      <c r="CZ25" s="628">
        <v>13.6</v>
      </c>
      <c r="DA25" s="653"/>
      <c r="DB25" s="653"/>
      <c r="DC25" s="658"/>
      <c r="DD25" s="632">
        <v>2130468</v>
      </c>
      <c r="DE25" s="656"/>
      <c r="DF25" s="656"/>
      <c r="DG25" s="656"/>
      <c r="DH25" s="656"/>
      <c r="DI25" s="656"/>
      <c r="DJ25" s="656"/>
      <c r="DK25" s="657"/>
      <c r="DL25" s="632">
        <v>2078421</v>
      </c>
      <c r="DM25" s="656"/>
      <c r="DN25" s="656"/>
      <c r="DO25" s="656"/>
      <c r="DP25" s="656"/>
      <c r="DQ25" s="656"/>
      <c r="DR25" s="656"/>
      <c r="DS25" s="656"/>
      <c r="DT25" s="656"/>
      <c r="DU25" s="656"/>
      <c r="DV25" s="657"/>
      <c r="DW25" s="628">
        <v>22.2</v>
      </c>
      <c r="DX25" s="653"/>
      <c r="DY25" s="653"/>
      <c r="DZ25" s="653"/>
      <c r="EA25" s="653"/>
      <c r="EB25" s="653"/>
      <c r="EC25" s="654"/>
    </row>
    <row r="26" spans="2:133" ht="11.25" customHeight="1" x14ac:dyDescent="0.15">
      <c r="B26" s="620" t="s">
        <v>284</v>
      </c>
      <c r="C26" s="621"/>
      <c r="D26" s="621"/>
      <c r="E26" s="621"/>
      <c r="F26" s="621"/>
      <c r="G26" s="621"/>
      <c r="H26" s="621"/>
      <c r="I26" s="621"/>
      <c r="J26" s="621"/>
      <c r="K26" s="621"/>
      <c r="L26" s="621"/>
      <c r="M26" s="621"/>
      <c r="N26" s="621"/>
      <c r="O26" s="621"/>
      <c r="P26" s="621"/>
      <c r="Q26" s="622"/>
      <c r="R26" s="623">
        <v>1539</v>
      </c>
      <c r="S26" s="624"/>
      <c r="T26" s="624"/>
      <c r="U26" s="624"/>
      <c r="V26" s="624"/>
      <c r="W26" s="624"/>
      <c r="X26" s="624"/>
      <c r="Y26" s="625"/>
      <c r="Z26" s="626">
        <v>0</v>
      </c>
      <c r="AA26" s="626"/>
      <c r="AB26" s="626"/>
      <c r="AC26" s="626"/>
      <c r="AD26" s="627">
        <v>1539</v>
      </c>
      <c r="AE26" s="627"/>
      <c r="AF26" s="627"/>
      <c r="AG26" s="627"/>
      <c r="AH26" s="627"/>
      <c r="AI26" s="627"/>
      <c r="AJ26" s="627"/>
      <c r="AK26" s="627"/>
      <c r="AL26" s="628">
        <v>0</v>
      </c>
      <c r="AM26" s="629"/>
      <c r="AN26" s="629"/>
      <c r="AO26" s="630"/>
      <c r="AP26" s="620" t="s">
        <v>285</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286</v>
      </c>
      <c r="CE26" s="621"/>
      <c r="CF26" s="621"/>
      <c r="CG26" s="621"/>
      <c r="CH26" s="621"/>
      <c r="CI26" s="621"/>
      <c r="CJ26" s="621"/>
      <c r="CK26" s="621"/>
      <c r="CL26" s="621"/>
      <c r="CM26" s="621"/>
      <c r="CN26" s="621"/>
      <c r="CO26" s="621"/>
      <c r="CP26" s="621"/>
      <c r="CQ26" s="622"/>
      <c r="CR26" s="623">
        <v>1387243</v>
      </c>
      <c r="CS26" s="624"/>
      <c r="CT26" s="624"/>
      <c r="CU26" s="624"/>
      <c r="CV26" s="624"/>
      <c r="CW26" s="624"/>
      <c r="CX26" s="624"/>
      <c r="CY26" s="625"/>
      <c r="CZ26" s="628">
        <v>7.7</v>
      </c>
      <c r="DA26" s="653"/>
      <c r="DB26" s="653"/>
      <c r="DC26" s="658"/>
      <c r="DD26" s="632">
        <v>1218995</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15">
      <c r="B27" s="620" t="s">
        <v>287</v>
      </c>
      <c r="C27" s="621"/>
      <c r="D27" s="621"/>
      <c r="E27" s="621"/>
      <c r="F27" s="621"/>
      <c r="G27" s="621"/>
      <c r="H27" s="621"/>
      <c r="I27" s="621"/>
      <c r="J27" s="621"/>
      <c r="K27" s="621"/>
      <c r="L27" s="621"/>
      <c r="M27" s="621"/>
      <c r="N27" s="621"/>
      <c r="O27" s="621"/>
      <c r="P27" s="621"/>
      <c r="Q27" s="622"/>
      <c r="R27" s="623">
        <v>80057</v>
      </c>
      <c r="S27" s="624"/>
      <c r="T27" s="624"/>
      <c r="U27" s="624"/>
      <c r="V27" s="624"/>
      <c r="W27" s="624"/>
      <c r="X27" s="624"/>
      <c r="Y27" s="625"/>
      <c r="Z27" s="626">
        <v>0.4</v>
      </c>
      <c r="AA27" s="626"/>
      <c r="AB27" s="626"/>
      <c r="AC27" s="626"/>
      <c r="AD27" s="627">
        <v>3675</v>
      </c>
      <c r="AE27" s="627"/>
      <c r="AF27" s="627"/>
      <c r="AG27" s="627"/>
      <c r="AH27" s="627"/>
      <c r="AI27" s="627"/>
      <c r="AJ27" s="627"/>
      <c r="AK27" s="627"/>
      <c r="AL27" s="628">
        <v>0</v>
      </c>
      <c r="AM27" s="629"/>
      <c r="AN27" s="629"/>
      <c r="AO27" s="630"/>
      <c r="AP27" s="620" t="s">
        <v>288</v>
      </c>
      <c r="AQ27" s="621"/>
      <c r="AR27" s="621"/>
      <c r="AS27" s="621"/>
      <c r="AT27" s="621"/>
      <c r="AU27" s="621"/>
      <c r="AV27" s="621"/>
      <c r="AW27" s="621"/>
      <c r="AX27" s="621"/>
      <c r="AY27" s="621"/>
      <c r="AZ27" s="621"/>
      <c r="BA27" s="621"/>
      <c r="BB27" s="621"/>
      <c r="BC27" s="621"/>
      <c r="BD27" s="621"/>
      <c r="BE27" s="621"/>
      <c r="BF27" s="622"/>
      <c r="BG27" s="623">
        <v>2810716</v>
      </c>
      <c r="BH27" s="624"/>
      <c r="BI27" s="624"/>
      <c r="BJ27" s="624"/>
      <c r="BK27" s="624"/>
      <c r="BL27" s="624"/>
      <c r="BM27" s="624"/>
      <c r="BN27" s="625"/>
      <c r="BO27" s="626">
        <v>100</v>
      </c>
      <c r="BP27" s="626"/>
      <c r="BQ27" s="626"/>
      <c r="BR27" s="626"/>
      <c r="BS27" s="627">
        <v>181698</v>
      </c>
      <c r="BT27" s="627"/>
      <c r="BU27" s="627"/>
      <c r="BV27" s="627"/>
      <c r="BW27" s="627"/>
      <c r="BX27" s="627"/>
      <c r="BY27" s="627"/>
      <c r="BZ27" s="627"/>
      <c r="CA27" s="627"/>
      <c r="CB27" s="631"/>
      <c r="CD27" s="620" t="s">
        <v>289</v>
      </c>
      <c r="CE27" s="621"/>
      <c r="CF27" s="621"/>
      <c r="CG27" s="621"/>
      <c r="CH27" s="621"/>
      <c r="CI27" s="621"/>
      <c r="CJ27" s="621"/>
      <c r="CK27" s="621"/>
      <c r="CL27" s="621"/>
      <c r="CM27" s="621"/>
      <c r="CN27" s="621"/>
      <c r="CO27" s="621"/>
      <c r="CP27" s="621"/>
      <c r="CQ27" s="622"/>
      <c r="CR27" s="623">
        <v>3232403</v>
      </c>
      <c r="CS27" s="656"/>
      <c r="CT27" s="656"/>
      <c r="CU27" s="656"/>
      <c r="CV27" s="656"/>
      <c r="CW27" s="656"/>
      <c r="CX27" s="656"/>
      <c r="CY27" s="657"/>
      <c r="CZ27" s="628">
        <v>18</v>
      </c>
      <c r="DA27" s="653"/>
      <c r="DB27" s="653"/>
      <c r="DC27" s="658"/>
      <c r="DD27" s="632">
        <v>1192232</v>
      </c>
      <c r="DE27" s="656"/>
      <c r="DF27" s="656"/>
      <c r="DG27" s="656"/>
      <c r="DH27" s="656"/>
      <c r="DI27" s="656"/>
      <c r="DJ27" s="656"/>
      <c r="DK27" s="657"/>
      <c r="DL27" s="632">
        <v>1037161</v>
      </c>
      <c r="DM27" s="656"/>
      <c r="DN27" s="656"/>
      <c r="DO27" s="656"/>
      <c r="DP27" s="656"/>
      <c r="DQ27" s="656"/>
      <c r="DR27" s="656"/>
      <c r="DS27" s="656"/>
      <c r="DT27" s="656"/>
      <c r="DU27" s="656"/>
      <c r="DV27" s="657"/>
      <c r="DW27" s="628">
        <v>11.1</v>
      </c>
      <c r="DX27" s="653"/>
      <c r="DY27" s="653"/>
      <c r="DZ27" s="653"/>
      <c r="EA27" s="653"/>
      <c r="EB27" s="653"/>
      <c r="EC27" s="654"/>
    </row>
    <row r="28" spans="2:133" ht="11.25" customHeight="1" x14ac:dyDescent="0.15">
      <c r="B28" s="620" t="s">
        <v>290</v>
      </c>
      <c r="C28" s="621"/>
      <c r="D28" s="621"/>
      <c r="E28" s="621"/>
      <c r="F28" s="621"/>
      <c r="G28" s="621"/>
      <c r="H28" s="621"/>
      <c r="I28" s="621"/>
      <c r="J28" s="621"/>
      <c r="K28" s="621"/>
      <c r="L28" s="621"/>
      <c r="M28" s="621"/>
      <c r="N28" s="621"/>
      <c r="O28" s="621"/>
      <c r="P28" s="621"/>
      <c r="Q28" s="622"/>
      <c r="R28" s="623">
        <v>151271</v>
      </c>
      <c r="S28" s="624"/>
      <c r="T28" s="624"/>
      <c r="U28" s="624"/>
      <c r="V28" s="624"/>
      <c r="W28" s="624"/>
      <c r="X28" s="624"/>
      <c r="Y28" s="625"/>
      <c r="Z28" s="626">
        <v>0.8</v>
      </c>
      <c r="AA28" s="626"/>
      <c r="AB28" s="626"/>
      <c r="AC28" s="626"/>
      <c r="AD28" s="627">
        <v>24800</v>
      </c>
      <c r="AE28" s="627"/>
      <c r="AF28" s="627"/>
      <c r="AG28" s="627"/>
      <c r="AH28" s="627"/>
      <c r="AI28" s="627"/>
      <c r="AJ28" s="627"/>
      <c r="AK28" s="627"/>
      <c r="AL28" s="628">
        <v>0.3</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291</v>
      </c>
      <c r="CE28" s="621"/>
      <c r="CF28" s="621"/>
      <c r="CG28" s="621"/>
      <c r="CH28" s="621"/>
      <c r="CI28" s="621"/>
      <c r="CJ28" s="621"/>
      <c r="CK28" s="621"/>
      <c r="CL28" s="621"/>
      <c r="CM28" s="621"/>
      <c r="CN28" s="621"/>
      <c r="CO28" s="621"/>
      <c r="CP28" s="621"/>
      <c r="CQ28" s="622"/>
      <c r="CR28" s="623">
        <v>1998685</v>
      </c>
      <c r="CS28" s="624"/>
      <c r="CT28" s="624"/>
      <c r="CU28" s="624"/>
      <c r="CV28" s="624"/>
      <c r="CW28" s="624"/>
      <c r="CX28" s="624"/>
      <c r="CY28" s="625"/>
      <c r="CZ28" s="628">
        <v>11.1</v>
      </c>
      <c r="DA28" s="653"/>
      <c r="DB28" s="653"/>
      <c r="DC28" s="658"/>
      <c r="DD28" s="632">
        <v>1933895</v>
      </c>
      <c r="DE28" s="624"/>
      <c r="DF28" s="624"/>
      <c r="DG28" s="624"/>
      <c r="DH28" s="624"/>
      <c r="DI28" s="624"/>
      <c r="DJ28" s="624"/>
      <c r="DK28" s="625"/>
      <c r="DL28" s="632">
        <v>1933895</v>
      </c>
      <c r="DM28" s="624"/>
      <c r="DN28" s="624"/>
      <c r="DO28" s="624"/>
      <c r="DP28" s="624"/>
      <c r="DQ28" s="624"/>
      <c r="DR28" s="624"/>
      <c r="DS28" s="624"/>
      <c r="DT28" s="624"/>
      <c r="DU28" s="624"/>
      <c r="DV28" s="625"/>
      <c r="DW28" s="628">
        <v>20.6</v>
      </c>
      <c r="DX28" s="653"/>
      <c r="DY28" s="653"/>
      <c r="DZ28" s="653"/>
      <c r="EA28" s="653"/>
      <c r="EB28" s="653"/>
      <c r="EC28" s="654"/>
    </row>
    <row r="29" spans="2:133" ht="11.25" customHeight="1" x14ac:dyDescent="0.15">
      <c r="B29" s="620" t="s">
        <v>292</v>
      </c>
      <c r="C29" s="621"/>
      <c r="D29" s="621"/>
      <c r="E29" s="621"/>
      <c r="F29" s="621"/>
      <c r="G29" s="621"/>
      <c r="H29" s="621"/>
      <c r="I29" s="621"/>
      <c r="J29" s="621"/>
      <c r="K29" s="621"/>
      <c r="L29" s="621"/>
      <c r="M29" s="621"/>
      <c r="N29" s="621"/>
      <c r="O29" s="621"/>
      <c r="P29" s="621"/>
      <c r="Q29" s="622"/>
      <c r="R29" s="623">
        <v>65535</v>
      </c>
      <c r="S29" s="624"/>
      <c r="T29" s="624"/>
      <c r="U29" s="624"/>
      <c r="V29" s="624"/>
      <c r="W29" s="624"/>
      <c r="X29" s="624"/>
      <c r="Y29" s="625"/>
      <c r="Z29" s="626">
        <v>0.3</v>
      </c>
      <c r="AA29" s="626"/>
      <c r="AB29" s="626"/>
      <c r="AC29" s="626"/>
      <c r="AD29" s="627">
        <v>30</v>
      </c>
      <c r="AE29" s="627"/>
      <c r="AF29" s="627"/>
      <c r="AG29" s="627"/>
      <c r="AH29" s="627"/>
      <c r="AI29" s="627"/>
      <c r="AJ29" s="627"/>
      <c r="AK29" s="627"/>
      <c r="AL29" s="628">
        <v>0</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293</v>
      </c>
      <c r="CE29" s="662"/>
      <c r="CF29" s="620" t="s">
        <v>66</v>
      </c>
      <c r="CG29" s="621"/>
      <c r="CH29" s="621"/>
      <c r="CI29" s="621"/>
      <c r="CJ29" s="621"/>
      <c r="CK29" s="621"/>
      <c r="CL29" s="621"/>
      <c r="CM29" s="621"/>
      <c r="CN29" s="621"/>
      <c r="CO29" s="621"/>
      <c r="CP29" s="621"/>
      <c r="CQ29" s="622"/>
      <c r="CR29" s="623">
        <v>1998685</v>
      </c>
      <c r="CS29" s="656"/>
      <c r="CT29" s="656"/>
      <c r="CU29" s="656"/>
      <c r="CV29" s="656"/>
      <c r="CW29" s="656"/>
      <c r="CX29" s="656"/>
      <c r="CY29" s="657"/>
      <c r="CZ29" s="628">
        <v>11.1</v>
      </c>
      <c r="DA29" s="653"/>
      <c r="DB29" s="653"/>
      <c r="DC29" s="658"/>
      <c r="DD29" s="632">
        <v>1933895</v>
      </c>
      <c r="DE29" s="656"/>
      <c r="DF29" s="656"/>
      <c r="DG29" s="656"/>
      <c r="DH29" s="656"/>
      <c r="DI29" s="656"/>
      <c r="DJ29" s="656"/>
      <c r="DK29" s="657"/>
      <c r="DL29" s="632">
        <v>1933895</v>
      </c>
      <c r="DM29" s="656"/>
      <c r="DN29" s="656"/>
      <c r="DO29" s="656"/>
      <c r="DP29" s="656"/>
      <c r="DQ29" s="656"/>
      <c r="DR29" s="656"/>
      <c r="DS29" s="656"/>
      <c r="DT29" s="656"/>
      <c r="DU29" s="656"/>
      <c r="DV29" s="657"/>
      <c r="DW29" s="628">
        <v>20.6</v>
      </c>
      <c r="DX29" s="653"/>
      <c r="DY29" s="653"/>
      <c r="DZ29" s="653"/>
      <c r="EA29" s="653"/>
      <c r="EB29" s="653"/>
      <c r="EC29" s="654"/>
    </row>
    <row r="30" spans="2:133" ht="11.25" customHeight="1" x14ac:dyDescent="0.15">
      <c r="B30" s="620" t="s">
        <v>294</v>
      </c>
      <c r="C30" s="621"/>
      <c r="D30" s="621"/>
      <c r="E30" s="621"/>
      <c r="F30" s="621"/>
      <c r="G30" s="621"/>
      <c r="H30" s="621"/>
      <c r="I30" s="621"/>
      <c r="J30" s="621"/>
      <c r="K30" s="621"/>
      <c r="L30" s="621"/>
      <c r="M30" s="621"/>
      <c r="N30" s="621"/>
      <c r="O30" s="621"/>
      <c r="P30" s="621"/>
      <c r="Q30" s="622"/>
      <c r="R30" s="623">
        <v>2626854</v>
      </c>
      <c r="S30" s="624"/>
      <c r="T30" s="624"/>
      <c r="U30" s="624"/>
      <c r="V30" s="624"/>
      <c r="W30" s="624"/>
      <c r="X30" s="624"/>
      <c r="Y30" s="625"/>
      <c r="Z30" s="626">
        <v>14</v>
      </c>
      <c r="AA30" s="626"/>
      <c r="AB30" s="626"/>
      <c r="AC30" s="626"/>
      <c r="AD30" s="627" t="s">
        <v>122</v>
      </c>
      <c r="AE30" s="627"/>
      <c r="AF30" s="627"/>
      <c r="AG30" s="627"/>
      <c r="AH30" s="627"/>
      <c r="AI30" s="627"/>
      <c r="AJ30" s="627"/>
      <c r="AK30" s="627"/>
      <c r="AL30" s="628" t="s">
        <v>122</v>
      </c>
      <c r="AM30" s="629"/>
      <c r="AN30" s="629"/>
      <c r="AO30" s="630"/>
      <c r="AP30" s="605" t="s">
        <v>212</v>
      </c>
      <c r="AQ30" s="606"/>
      <c r="AR30" s="606"/>
      <c r="AS30" s="606"/>
      <c r="AT30" s="606"/>
      <c r="AU30" s="606"/>
      <c r="AV30" s="606"/>
      <c r="AW30" s="606"/>
      <c r="AX30" s="606"/>
      <c r="AY30" s="606"/>
      <c r="AZ30" s="606"/>
      <c r="BA30" s="606"/>
      <c r="BB30" s="606"/>
      <c r="BC30" s="606"/>
      <c r="BD30" s="606"/>
      <c r="BE30" s="606"/>
      <c r="BF30" s="607"/>
      <c r="BG30" s="605" t="s">
        <v>295</v>
      </c>
      <c r="BH30" s="659"/>
      <c r="BI30" s="659"/>
      <c r="BJ30" s="659"/>
      <c r="BK30" s="659"/>
      <c r="BL30" s="659"/>
      <c r="BM30" s="659"/>
      <c r="BN30" s="659"/>
      <c r="BO30" s="659"/>
      <c r="BP30" s="659"/>
      <c r="BQ30" s="660"/>
      <c r="BR30" s="605" t="s">
        <v>296</v>
      </c>
      <c r="BS30" s="659"/>
      <c r="BT30" s="659"/>
      <c r="BU30" s="659"/>
      <c r="BV30" s="659"/>
      <c r="BW30" s="659"/>
      <c r="BX30" s="659"/>
      <c r="BY30" s="659"/>
      <c r="BZ30" s="659"/>
      <c r="CA30" s="659"/>
      <c r="CB30" s="660"/>
      <c r="CD30" s="663"/>
      <c r="CE30" s="664"/>
      <c r="CF30" s="620" t="s">
        <v>297</v>
      </c>
      <c r="CG30" s="621"/>
      <c r="CH30" s="621"/>
      <c r="CI30" s="621"/>
      <c r="CJ30" s="621"/>
      <c r="CK30" s="621"/>
      <c r="CL30" s="621"/>
      <c r="CM30" s="621"/>
      <c r="CN30" s="621"/>
      <c r="CO30" s="621"/>
      <c r="CP30" s="621"/>
      <c r="CQ30" s="622"/>
      <c r="CR30" s="623">
        <v>1937200</v>
      </c>
      <c r="CS30" s="624"/>
      <c r="CT30" s="624"/>
      <c r="CU30" s="624"/>
      <c r="CV30" s="624"/>
      <c r="CW30" s="624"/>
      <c r="CX30" s="624"/>
      <c r="CY30" s="625"/>
      <c r="CZ30" s="628">
        <v>10.8</v>
      </c>
      <c r="DA30" s="653"/>
      <c r="DB30" s="653"/>
      <c r="DC30" s="658"/>
      <c r="DD30" s="632">
        <v>1872410</v>
      </c>
      <c r="DE30" s="624"/>
      <c r="DF30" s="624"/>
      <c r="DG30" s="624"/>
      <c r="DH30" s="624"/>
      <c r="DI30" s="624"/>
      <c r="DJ30" s="624"/>
      <c r="DK30" s="625"/>
      <c r="DL30" s="632">
        <v>1872410</v>
      </c>
      <c r="DM30" s="624"/>
      <c r="DN30" s="624"/>
      <c r="DO30" s="624"/>
      <c r="DP30" s="624"/>
      <c r="DQ30" s="624"/>
      <c r="DR30" s="624"/>
      <c r="DS30" s="624"/>
      <c r="DT30" s="624"/>
      <c r="DU30" s="624"/>
      <c r="DV30" s="625"/>
      <c r="DW30" s="628">
        <v>20</v>
      </c>
      <c r="DX30" s="653"/>
      <c r="DY30" s="653"/>
      <c r="DZ30" s="653"/>
      <c r="EA30" s="653"/>
      <c r="EB30" s="653"/>
      <c r="EC30" s="654"/>
    </row>
    <row r="31" spans="2:133" ht="11.25" customHeight="1" x14ac:dyDescent="0.15">
      <c r="B31" s="636" t="s">
        <v>298</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299</v>
      </c>
      <c r="AQ31" s="672"/>
      <c r="AR31" s="672"/>
      <c r="AS31" s="672"/>
      <c r="AT31" s="677" t="s">
        <v>300</v>
      </c>
      <c r="AU31" s="206"/>
      <c r="AV31" s="206"/>
      <c r="AW31" s="206"/>
      <c r="AX31" s="609" t="s">
        <v>178</v>
      </c>
      <c r="AY31" s="610"/>
      <c r="AZ31" s="610"/>
      <c r="BA31" s="610"/>
      <c r="BB31" s="610"/>
      <c r="BC31" s="610"/>
      <c r="BD31" s="610"/>
      <c r="BE31" s="610"/>
      <c r="BF31" s="611"/>
      <c r="BG31" s="670">
        <v>99.3</v>
      </c>
      <c r="BH31" s="667"/>
      <c r="BI31" s="667"/>
      <c r="BJ31" s="667"/>
      <c r="BK31" s="667"/>
      <c r="BL31" s="667"/>
      <c r="BM31" s="618">
        <v>98</v>
      </c>
      <c r="BN31" s="667"/>
      <c r="BO31" s="667"/>
      <c r="BP31" s="667"/>
      <c r="BQ31" s="668"/>
      <c r="BR31" s="670">
        <v>99.4</v>
      </c>
      <c r="BS31" s="667"/>
      <c r="BT31" s="667"/>
      <c r="BU31" s="667"/>
      <c r="BV31" s="667"/>
      <c r="BW31" s="667"/>
      <c r="BX31" s="618">
        <v>98.1</v>
      </c>
      <c r="BY31" s="667"/>
      <c r="BZ31" s="667"/>
      <c r="CA31" s="667"/>
      <c r="CB31" s="668"/>
      <c r="CD31" s="663"/>
      <c r="CE31" s="664"/>
      <c r="CF31" s="620" t="s">
        <v>301</v>
      </c>
      <c r="CG31" s="621"/>
      <c r="CH31" s="621"/>
      <c r="CI31" s="621"/>
      <c r="CJ31" s="621"/>
      <c r="CK31" s="621"/>
      <c r="CL31" s="621"/>
      <c r="CM31" s="621"/>
      <c r="CN31" s="621"/>
      <c r="CO31" s="621"/>
      <c r="CP31" s="621"/>
      <c r="CQ31" s="622"/>
      <c r="CR31" s="623">
        <v>61485</v>
      </c>
      <c r="CS31" s="656"/>
      <c r="CT31" s="656"/>
      <c r="CU31" s="656"/>
      <c r="CV31" s="656"/>
      <c r="CW31" s="656"/>
      <c r="CX31" s="656"/>
      <c r="CY31" s="657"/>
      <c r="CZ31" s="628">
        <v>0.3</v>
      </c>
      <c r="DA31" s="653"/>
      <c r="DB31" s="653"/>
      <c r="DC31" s="658"/>
      <c r="DD31" s="632">
        <v>61485</v>
      </c>
      <c r="DE31" s="656"/>
      <c r="DF31" s="656"/>
      <c r="DG31" s="656"/>
      <c r="DH31" s="656"/>
      <c r="DI31" s="656"/>
      <c r="DJ31" s="656"/>
      <c r="DK31" s="657"/>
      <c r="DL31" s="632">
        <v>61485</v>
      </c>
      <c r="DM31" s="656"/>
      <c r="DN31" s="656"/>
      <c r="DO31" s="656"/>
      <c r="DP31" s="656"/>
      <c r="DQ31" s="656"/>
      <c r="DR31" s="656"/>
      <c r="DS31" s="656"/>
      <c r="DT31" s="656"/>
      <c r="DU31" s="656"/>
      <c r="DV31" s="657"/>
      <c r="DW31" s="628">
        <v>0.7</v>
      </c>
      <c r="DX31" s="653"/>
      <c r="DY31" s="653"/>
      <c r="DZ31" s="653"/>
      <c r="EA31" s="653"/>
      <c r="EB31" s="653"/>
      <c r="EC31" s="654"/>
    </row>
    <row r="32" spans="2:133" ht="11.25" customHeight="1" x14ac:dyDescent="0.15">
      <c r="B32" s="620" t="s">
        <v>302</v>
      </c>
      <c r="C32" s="621"/>
      <c r="D32" s="621"/>
      <c r="E32" s="621"/>
      <c r="F32" s="621"/>
      <c r="G32" s="621"/>
      <c r="H32" s="621"/>
      <c r="I32" s="621"/>
      <c r="J32" s="621"/>
      <c r="K32" s="621"/>
      <c r="L32" s="621"/>
      <c r="M32" s="621"/>
      <c r="N32" s="621"/>
      <c r="O32" s="621"/>
      <c r="P32" s="621"/>
      <c r="Q32" s="622"/>
      <c r="R32" s="623">
        <v>1076428</v>
      </c>
      <c r="S32" s="624"/>
      <c r="T32" s="624"/>
      <c r="U32" s="624"/>
      <c r="V32" s="624"/>
      <c r="W32" s="624"/>
      <c r="X32" s="624"/>
      <c r="Y32" s="625"/>
      <c r="Z32" s="626">
        <v>5.7</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303</v>
      </c>
      <c r="AX32" s="620" t="s">
        <v>304</v>
      </c>
      <c r="AY32" s="621"/>
      <c r="AZ32" s="621"/>
      <c r="BA32" s="621"/>
      <c r="BB32" s="621"/>
      <c r="BC32" s="621"/>
      <c r="BD32" s="621"/>
      <c r="BE32" s="621"/>
      <c r="BF32" s="622"/>
      <c r="BG32" s="680">
        <v>99.3</v>
      </c>
      <c r="BH32" s="656"/>
      <c r="BI32" s="656"/>
      <c r="BJ32" s="656"/>
      <c r="BK32" s="656"/>
      <c r="BL32" s="656"/>
      <c r="BM32" s="629">
        <v>98.5</v>
      </c>
      <c r="BN32" s="656"/>
      <c r="BO32" s="656"/>
      <c r="BP32" s="656"/>
      <c r="BQ32" s="669"/>
      <c r="BR32" s="680">
        <v>99.4</v>
      </c>
      <c r="BS32" s="656"/>
      <c r="BT32" s="656"/>
      <c r="BU32" s="656"/>
      <c r="BV32" s="656"/>
      <c r="BW32" s="656"/>
      <c r="BX32" s="629">
        <v>98.6</v>
      </c>
      <c r="BY32" s="656"/>
      <c r="BZ32" s="656"/>
      <c r="CA32" s="656"/>
      <c r="CB32" s="669"/>
      <c r="CD32" s="665"/>
      <c r="CE32" s="666"/>
      <c r="CF32" s="620" t="s">
        <v>305</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3"/>
      <c r="DB32" s="653"/>
      <c r="DC32" s="658"/>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3"/>
      <c r="DY32" s="653"/>
      <c r="DZ32" s="653"/>
      <c r="EA32" s="653"/>
      <c r="EB32" s="653"/>
      <c r="EC32" s="654"/>
    </row>
    <row r="33" spans="2:133" ht="11.25" customHeight="1" x14ac:dyDescent="0.15">
      <c r="B33" s="620" t="s">
        <v>306</v>
      </c>
      <c r="C33" s="621"/>
      <c r="D33" s="621"/>
      <c r="E33" s="621"/>
      <c r="F33" s="621"/>
      <c r="G33" s="621"/>
      <c r="H33" s="621"/>
      <c r="I33" s="621"/>
      <c r="J33" s="621"/>
      <c r="K33" s="621"/>
      <c r="L33" s="621"/>
      <c r="M33" s="621"/>
      <c r="N33" s="621"/>
      <c r="O33" s="621"/>
      <c r="P33" s="621"/>
      <c r="Q33" s="622"/>
      <c r="R33" s="623">
        <v>19631</v>
      </c>
      <c r="S33" s="624"/>
      <c r="T33" s="624"/>
      <c r="U33" s="624"/>
      <c r="V33" s="624"/>
      <c r="W33" s="624"/>
      <c r="X33" s="624"/>
      <c r="Y33" s="625"/>
      <c r="Z33" s="626">
        <v>0.1</v>
      </c>
      <c r="AA33" s="626"/>
      <c r="AB33" s="626"/>
      <c r="AC33" s="626"/>
      <c r="AD33" s="627">
        <v>11528</v>
      </c>
      <c r="AE33" s="627"/>
      <c r="AF33" s="627"/>
      <c r="AG33" s="627"/>
      <c r="AH33" s="627"/>
      <c r="AI33" s="627"/>
      <c r="AJ33" s="627"/>
      <c r="AK33" s="627"/>
      <c r="AL33" s="628">
        <v>0.1</v>
      </c>
      <c r="AM33" s="629"/>
      <c r="AN33" s="629"/>
      <c r="AO33" s="630"/>
      <c r="AP33" s="675"/>
      <c r="AQ33" s="676"/>
      <c r="AR33" s="676"/>
      <c r="AS33" s="676"/>
      <c r="AT33" s="679"/>
      <c r="AU33" s="207"/>
      <c r="AV33" s="207"/>
      <c r="AW33" s="207"/>
      <c r="AX33" s="644" t="s">
        <v>307</v>
      </c>
      <c r="AY33" s="645"/>
      <c r="AZ33" s="645"/>
      <c r="BA33" s="645"/>
      <c r="BB33" s="645"/>
      <c r="BC33" s="645"/>
      <c r="BD33" s="645"/>
      <c r="BE33" s="645"/>
      <c r="BF33" s="646"/>
      <c r="BG33" s="681">
        <v>99.1</v>
      </c>
      <c r="BH33" s="682"/>
      <c r="BI33" s="682"/>
      <c r="BJ33" s="682"/>
      <c r="BK33" s="682"/>
      <c r="BL33" s="682"/>
      <c r="BM33" s="683">
        <v>97.3</v>
      </c>
      <c r="BN33" s="682"/>
      <c r="BO33" s="682"/>
      <c r="BP33" s="682"/>
      <c r="BQ33" s="684"/>
      <c r="BR33" s="681">
        <v>99.2</v>
      </c>
      <c r="BS33" s="682"/>
      <c r="BT33" s="682"/>
      <c r="BU33" s="682"/>
      <c r="BV33" s="682"/>
      <c r="BW33" s="682"/>
      <c r="BX33" s="683">
        <v>97.4</v>
      </c>
      <c r="BY33" s="682"/>
      <c r="BZ33" s="682"/>
      <c r="CA33" s="682"/>
      <c r="CB33" s="684"/>
      <c r="CD33" s="620" t="s">
        <v>308</v>
      </c>
      <c r="CE33" s="621"/>
      <c r="CF33" s="621"/>
      <c r="CG33" s="621"/>
      <c r="CH33" s="621"/>
      <c r="CI33" s="621"/>
      <c r="CJ33" s="621"/>
      <c r="CK33" s="621"/>
      <c r="CL33" s="621"/>
      <c r="CM33" s="621"/>
      <c r="CN33" s="621"/>
      <c r="CO33" s="621"/>
      <c r="CP33" s="621"/>
      <c r="CQ33" s="622"/>
      <c r="CR33" s="623">
        <v>8847494</v>
      </c>
      <c r="CS33" s="656"/>
      <c r="CT33" s="656"/>
      <c r="CU33" s="656"/>
      <c r="CV33" s="656"/>
      <c r="CW33" s="656"/>
      <c r="CX33" s="656"/>
      <c r="CY33" s="657"/>
      <c r="CZ33" s="628">
        <v>49.2</v>
      </c>
      <c r="DA33" s="653"/>
      <c r="DB33" s="653"/>
      <c r="DC33" s="658"/>
      <c r="DD33" s="632">
        <v>5888542</v>
      </c>
      <c r="DE33" s="656"/>
      <c r="DF33" s="656"/>
      <c r="DG33" s="656"/>
      <c r="DH33" s="656"/>
      <c r="DI33" s="656"/>
      <c r="DJ33" s="656"/>
      <c r="DK33" s="657"/>
      <c r="DL33" s="632">
        <v>3751638</v>
      </c>
      <c r="DM33" s="656"/>
      <c r="DN33" s="656"/>
      <c r="DO33" s="656"/>
      <c r="DP33" s="656"/>
      <c r="DQ33" s="656"/>
      <c r="DR33" s="656"/>
      <c r="DS33" s="656"/>
      <c r="DT33" s="656"/>
      <c r="DU33" s="656"/>
      <c r="DV33" s="657"/>
      <c r="DW33" s="628">
        <v>40</v>
      </c>
      <c r="DX33" s="653"/>
      <c r="DY33" s="653"/>
      <c r="DZ33" s="653"/>
      <c r="EA33" s="653"/>
      <c r="EB33" s="653"/>
      <c r="EC33" s="654"/>
    </row>
    <row r="34" spans="2:133" ht="11.25" customHeight="1" x14ac:dyDescent="0.15">
      <c r="B34" s="620" t="s">
        <v>309</v>
      </c>
      <c r="C34" s="621"/>
      <c r="D34" s="621"/>
      <c r="E34" s="621"/>
      <c r="F34" s="621"/>
      <c r="G34" s="621"/>
      <c r="H34" s="621"/>
      <c r="I34" s="621"/>
      <c r="J34" s="621"/>
      <c r="K34" s="621"/>
      <c r="L34" s="621"/>
      <c r="M34" s="621"/>
      <c r="N34" s="621"/>
      <c r="O34" s="621"/>
      <c r="P34" s="621"/>
      <c r="Q34" s="622"/>
      <c r="R34" s="623">
        <v>478545</v>
      </c>
      <c r="S34" s="624"/>
      <c r="T34" s="624"/>
      <c r="U34" s="624"/>
      <c r="V34" s="624"/>
      <c r="W34" s="624"/>
      <c r="X34" s="624"/>
      <c r="Y34" s="625"/>
      <c r="Z34" s="626">
        <v>2.6</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310</v>
      </c>
      <c r="CE34" s="621"/>
      <c r="CF34" s="621"/>
      <c r="CG34" s="621"/>
      <c r="CH34" s="621"/>
      <c r="CI34" s="621"/>
      <c r="CJ34" s="621"/>
      <c r="CK34" s="621"/>
      <c r="CL34" s="621"/>
      <c r="CM34" s="621"/>
      <c r="CN34" s="621"/>
      <c r="CO34" s="621"/>
      <c r="CP34" s="621"/>
      <c r="CQ34" s="622"/>
      <c r="CR34" s="623">
        <v>2934267</v>
      </c>
      <c r="CS34" s="624"/>
      <c r="CT34" s="624"/>
      <c r="CU34" s="624"/>
      <c r="CV34" s="624"/>
      <c r="CW34" s="624"/>
      <c r="CX34" s="624"/>
      <c r="CY34" s="625"/>
      <c r="CZ34" s="628">
        <v>16.3</v>
      </c>
      <c r="DA34" s="653"/>
      <c r="DB34" s="653"/>
      <c r="DC34" s="658"/>
      <c r="DD34" s="632">
        <v>1579513</v>
      </c>
      <c r="DE34" s="624"/>
      <c r="DF34" s="624"/>
      <c r="DG34" s="624"/>
      <c r="DH34" s="624"/>
      <c r="DI34" s="624"/>
      <c r="DJ34" s="624"/>
      <c r="DK34" s="625"/>
      <c r="DL34" s="632">
        <v>1157373</v>
      </c>
      <c r="DM34" s="624"/>
      <c r="DN34" s="624"/>
      <c r="DO34" s="624"/>
      <c r="DP34" s="624"/>
      <c r="DQ34" s="624"/>
      <c r="DR34" s="624"/>
      <c r="DS34" s="624"/>
      <c r="DT34" s="624"/>
      <c r="DU34" s="624"/>
      <c r="DV34" s="625"/>
      <c r="DW34" s="628">
        <v>12.3</v>
      </c>
      <c r="DX34" s="653"/>
      <c r="DY34" s="653"/>
      <c r="DZ34" s="653"/>
      <c r="EA34" s="653"/>
      <c r="EB34" s="653"/>
      <c r="EC34" s="654"/>
    </row>
    <row r="35" spans="2:133" ht="11.25" customHeight="1" x14ac:dyDescent="0.15">
      <c r="B35" s="620" t="s">
        <v>311</v>
      </c>
      <c r="C35" s="621"/>
      <c r="D35" s="621"/>
      <c r="E35" s="621"/>
      <c r="F35" s="621"/>
      <c r="G35" s="621"/>
      <c r="H35" s="621"/>
      <c r="I35" s="621"/>
      <c r="J35" s="621"/>
      <c r="K35" s="621"/>
      <c r="L35" s="621"/>
      <c r="M35" s="621"/>
      <c r="N35" s="621"/>
      <c r="O35" s="621"/>
      <c r="P35" s="621"/>
      <c r="Q35" s="622"/>
      <c r="R35" s="623">
        <v>450671</v>
      </c>
      <c r="S35" s="624"/>
      <c r="T35" s="624"/>
      <c r="U35" s="624"/>
      <c r="V35" s="624"/>
      <c r="W35" s="624"/>
      <c r="X35" s="624"/>
      <c r="Y35" s="625"/>
      <c r="Z35" s="626">
        <v>2.4</v>
      </c>
      <c r="AA35" s="626"/>
      <c r="AB35" s="626"/>
      <c r="AC35" s="626"/>
      <c r="AD35" s="627" t="s">
        <v>122</v>
      </c>
      <c r="AE35" s="627"/>
      <c r="AF35" s="627"/>
      <c r="AG35" s="627"/>
      <c r="AH35" s="627"/>
      <c r="AI35" s="627"/>
      <c r="AJ35" s="627"/>
      <c r="AK35" s="627"/>
      <c r="AL35" s="628" t="s">
        <v>122</v>
      </c>
      <c r="AM35" s="629"/>
      <c r="AN35" s="629"/>
      <c r="AO35" s="630"/>
      <c r="AP35" s="210"/>
      <c r="AQ35" s="605" t="s">
        <v>312</v>
      </c>
      <c r="AR35" s="606"/>
      <c r="AS35" s="606"/>
      <c r="AT35" s="606"/>
      <c r="AU35" s="606"/>
      <c r="AV35" s="606"/>
      <c r="AW35" s="606"/>
      <c r="AX35" s="606"/>
      <c r="AY35" s="606"/>
      <c r="AZ35" s="606"/>
      <c r="BA35" s="606"/>
      <c r="BB35" s="606"/>
      <c r="BC35" s="606"/>
      <c r="BD35" s="606"/>
      <c r="BE35" s="606"/>
      <c r="BF35" s="607"/>
      <c r="BG35" s="605" t="s">
        <v>313</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314</v>
      </c>
      <c r="CE35" s="621"/>
      <c r="CF35" s="621"/>
      <c r="CG35" s="621"/>
      <c r="CH35" s="621"/>
      <c r="CI35" s="621"/>
      <c r="CJ35" s="621"/>
      <c r="CK35" s="621"/>
      <c r="CL35" s="621"/>
      <c r="CM35" s="621"/>
      <c r="CN35" s="621"/>
      <c r="CO35" s="621"/>
      <c r="CP35" s="621"/>
      <c r="CQ35" s="622"/>
      <c r="CR35" s="623">
        <v>303824</v>
      </c>
      <c r="CS35" s="656"/>
      <c r="CT35" s="656"/>
      <c r="CU35" s="656"/>
      <c r="CV35" s="656"/>
      <c r="CW35" s="656"/>
      <c r="CX35" s="656"/>
      <c r="CY35" s="657"/>
      <c r="CZ35" s="628">
        <v>1.7</v>
      </c>
      <c r="DA35" s="653"/>
      <c r="DB35" s="653"/>
      <c r="DC35" s="658"/>
      <c r="DD35" s="632">
        <v>213759</v>
      </c>
      <c r="DE35" s="656"/>
      <c r="DF35" s="656"/>
      <c r="DG35" s="656"/>
      <c r="DH35" s="656"/>
      <c r="DI35" s="656"/>
      <c r="DJ35" s="656"/>
      <c r="DK35" s="657"/>
      <c r="DL35" s="632">
        <v>212758</v>
      </c>
      <c r="DM35" s="656"/>
      <c r="DN35" s="656"/>
      <c r="DO35" s="656"/>
      <c r="DP35" s="656"/>
      <c r="DQ35" s="656"/>
      <c r="DR35" s="656"/>
      <c r="DS35" s="656"/>
      <c r="DT35" s="656"/>
      <c r="DU35" s="656"/>
      <c r="DV35" s="657"/>
      <c r="DW35" s="628">
        <v>2.2999999999999998</v>
      </c>
      <c r="DX35" s="653"/>
      <c r="DY35" s="653"/>
      <c r="DZ35" s="653"/>
      <c r="EA35" s="653"/>
      <c r="EB35" s="653"/>
      <c r="EC35" s="654"/>
    </row>
    <row r="36" spans="2:133" ht="11.25" customHeight="1" x14ac:dyDescent="0.15">
      <c r="B36" s="620" t="s">
        <v>315</v>
      </c>
      <c r="C36" s="621"/>
      <c r="D36" s="621"/>
      <c r="E36" s="621"/>
      <c r="F36" s="621"/>
      <c r="G36" s="621"/>
      <c r="H36" s="621"/>
      <c r="I36" s="621"/>
      <c r="J36" s="621"/>
      <c r="K36" s="621"/>
      <c r="L36" s="621"/>
      <c r="M36" s="621"/>
      <c r="N36" s="621"/>
      <c r="O36" s="621"/>
      <c r="P36" s="621"/>
      <c r="Q36" s="622"/>
      <c r="R36" s="623">
        <v>702748</v>
      </c>
      <c r="S36" s="624"/>
      <c r="T36" s="624"/>
      <c r="U36" s="624"/>
      <c r="V36" s="624"/>
      <c r="W36" s="624"/>
      <c r="X36" s="624"/>
      <c r="Y36" s="625"/>
      <c r="Z36" s="626">
        <v>3.7</v>
      </c>
      <c r="AA36" s="626"/>
      <c r="AB36" s="626"/>
      <c r="AC36" s="626"/>
      <c r="AD36" s="627" t="s">
        <v>122</v>
      </c>
      <c r="AE36" s="627"/>
      <c r="AF36" s="627"/>
      <c r="AG36" s="627"/>
      <c r="AH36" s="627"/>
      <c r="AI36" s="627"/>
      <c r="AJ36" s="627"/>
      <c r="AK36" s="627"/>
      <c r="AL36" s="628" t="s">
        <v>122</v>
      </c>
      <c r="AM36" s="629"/>
      <c r="AN36" s="629"/>
      <c r="AO36" s="630"/>
      <c r="AP36" s="210"/>
      <c r="AQ36" s="689" t="s">
        <v>316</v>
      </c>
      <c r="AR36" s="690"/>
      <c r="AS36" s="690"/>
      <c r="AT36" s="690"/>
      <c r="AU36" s="690"/>
      <c r="AV36" s="690"/>
      <c r="AW36" s="690"/>
      <c r="AX36" s="690"/>
      <c r="AY36" s="691"/>
      <c r="AZ36" s="612">
        <v>1856741</v>
      </c>
      <c r="BA36" s="613"/>
      <c r="BB36" s="613"/>
      <c r="BC36" s="613"/>
      <c r="BD36" s="613"/>
      <c r="BE36" s="613"/>
      <c r="BF36" s="685"/>
      <c r="BG36" s="609" t="s">
        <v>317</v>
      </c>
      <c r="BH36" s="610"/>
      <c r="BI36" s="610"/>
      <c r="BJ36" s="610"/>
      <c r="BK36" s="610"/>
      <c r="BL36" s="610"/>
      <c r="BM36" s="610"/>
      <c r="BN36" s="610"/>
      <c r="BO36" s="610"/>
      <c r="BP36" s="610"/>
      <c r="BQ36" s="610"/>
      <c r="BR36" s="610"/>
      <c r="BS36" s="610"/>
      <c r="BT36" s="610"/>
      <c r="BU36" s="611"/>
      <c r="BV36" s="612">
        <v>2974</v>
      </c>
      <c r="BW36" s="613"/>
      <c r="BX36" s="613"/>
      <c r="BY36" s="613"/>
      <c r="BZ36" s="613"/>
      <c r="CA36" s="613"/>
      <c r="CB36" s="685"/>
      <c r="CD36" s="620" t="s">
        <v>318</v>
      </c>
      <c r="CE36" s="621"/>
      <c r="CF36" s="621"/>
      <c r="CG36" s="621"/>
      <c r="CH36" s="621"/>
      <c r="CI36" s="621"/>
      <c r="CJ36" s="621"/>
      <c r="CK36" s="621"/>
      <c r="CL36" s="621"/>
      <c r="CM36" s="621"/>
      <c r="CN36" s="621"/>
      <c r="CO36" s="621"/>
      <c r="CP36" s="621"/>
      <c r="CQ36" s="622"/>
      <c r="CR36" s="623">
        <v>3420790</v>
      </c>
      <c r="CS36" s="624"/>
      <c r="CT36" s="624"/>
      <c r="CU36" s="624"/>
      <c r="CV36" s="624"/>
      <c r="CW36" s="624"/>
      <c r="CX36" s="624"/>
      <c r="CY36" s="625"/>
      <c r="CZ36" s="628">
        <v>19</v>
      </c>
      <c r="DA36" s="653"/>
      <c r="DB36" s="653"/>
      <c r="DC36" s="658"/>
      <c r="DD36" s="632">
        <v>2401296</v>
      </c>
      <c r="DE36" s="624"/>
      <c r="DF36" s="624"/>
      <c r="DG36" s="624"/>
      <c r="DH36" s="624"/>
      <c r="DI36" s="624"/>
      <c r="DJ36" s="624"/>
      <c r="DK36" s="625"/>
      <c r="DL36" s="632">
        <v>1404940</v>
      </c>
      <c r="DM36" s="624"/>
      <c r="DN36" s="624"/>
      <c r="DO36" s="624"/>
      <c r="DP36" s="624"/>
      <c r="DQ36" s="624"/>
      <c r="DR36" s="624"/>
      <c r="DS36" s="624"/>
      <c r="DT36" s="624"/>
      <c r="DU36" s="624"/>
      <c r="DV36" s="625"/>
      <c r="DW36" s="628">
        <v>15</v>
      </c>
      <c r="DX36" s="653"/>
      <c r="DY36" s="653"/>
      <c r="DZ36" s="653"/>
      <c r="EA36" s="653"/>
      <c r="EB36" s="653"/>
      <c r="EC36" s="654"/>
    </row>
    <row r="37" spans="2:133" ht="11.25" customHeight="1" x14ac:dyDescent="0.15">
      <c r="B37" s="620" t="s">
        <v>319</v>
      </c>
      <c r="C37" s="621"/>
      <c r="D37" s="621"/>
      <c r="E37" s="621"/>
      <c r="F37" s="621"/>
      <c r="G37" s="621"/>
      <c r="H37" s="621"/>
      <c r="I37" s="621"/>
      <c r="J37" s="621"/>
      <c r="K37" s="621"/>
      <c r="L37" s="621"/>
      <c r="M37" s="621"/>
      <c r="N37" s="621"/>
      <c r="O37" s="621"/>
      <c r="P37" s="621"/>
      <c r="Q37" s="622"/>
      <c r="R37" s="623">
        <v>654850</v>
      </c>
      <c r="S37" s="624"/>
      <c r="T37" s="624"/>
      <c r="U37" s="624"/>
      <c r="V37" s="624"/>
      <c r="W37" s="624"/>
      <c r="X37" s="624"/>
      <c r="Y37" s="625"/>
      <c r="Z37" s="626">
        <v>3.5</v>
      </c>
      <c r="AA37" s="626"/>
      <c r="AB37" s="626"/>
      <c r="AC37" s="626"/>
      <c r="AD37" s="627">
        <v>2285</v>
      </c>
      <c r="AE37" s="627"/>
      <c r="AF37" s="627"/>
      <c r="AG37" s="627"/>
      <c r="AH37" s="627"/>
      <c r="AI37" s="627"/>
      <c r="AJ37" s="627"/>
      <c r="AK37" s="627"/>
      <c r="AL37" s="628">
        <v>0</v>
      </c>
      <c r="AM37" s="629"/>
      <c r="AN37" s="629"/>
      <c r="AO37" s="630"/>
      <c r="AQ37" s="686" t="s">
        <v>320</v>
      </c>
      <c r="AR37" s="687"/>
      <c r="AS37" s="687"/>
      <c r="AT37" s="687"/>
      <c r="AU37" s="687"/>
      <c r="AV37" s="687"/>
      <c r="AW37" s="687"/>
      <c r="AX37" s="687"/>
      <c r="AY37" s="688"/>
      <c r="AZ37" s="623">
        <v>394931</v>
      </c>
      <c r="BA37" s="624"/>
      <c r="BB37" s="624"/>
      <c r="BC37" s="624"/>
      <c r="BD37" s="656"/>
      <c r="BE37" s="656"/>
      <c r="BF37" s="669"/>
      <c r="BG37" s="620" t="s">
        <v>321</v>
      </c>
      <c r="BH37" s="621"/>
      <c r="BI37" s="621"/>
      <c r="BJ37" s="621"/>
      <c r="BK37" s="621"/>
      <c r="BL37" s="621"/>
      <c r="BM37" s="621"/>
      <c r="BN37" s="621"/>
      <c r="BO37" s="621"/>
      <c r="BP37" s="621"/>
      <c r="BQ37" s="621"/>
      <c r="BR37" s="621"/>
      <c r="BS37" s="621"/>
      <c r="BT37" s="621"/>
      <c r="BU37" s="622"/>
      <c r="BV37" s="623">
        <v>-40158</v>
      </c>
      <c r="BW37" s="624"/>
      <c r="BX37" s="624"/>
      <c r="BY37" s="624"/>
      <c r="BZ37" s="624"/>
      <c r="CA37" s="624"/>
      <c r="CB37" s="633"/>
      <c r="CD37" s="620" t="s">
        <v>322</v>
      </c>
      <c r="CE37" s="621"/>
      <c r="CF37" s="621"/>
      <c r="CG37" s="621"/>
      <c r="CH37" s="621"/>
      <c r="CI37" s="621"/>
      <c r="CJ37" s="621"/>
      <c r="CK37" s="621"/>
      <c r="CL37" s="621"/>
      <c r="CM37" s="621"/>
      <c r="CN37" s="621"/>
      <c r="CO37" s="621"/>
      <c r="CP37" s="621"/>
      <c r="CQ37" s="622"/>
      <c r="CR37" s="623">
        <v>1481728</v>
      </c>
      <c r="CS37" s="656"/>
      <c r="CT37" s="656"/>
      <c r="CU37" s="656"/>
      <c r="CV37" s="656"/>
      <c r="CW37" s="656"/>
      <c r="CX37" s="656"/>
      <c r="CY37" s="657"/>
      <c r="CZ37" s="628">
        <v>8.1999999999999993</v>
      </c>
      <c r="DA37" s="653"/>
      <c r="DB37" s="653"/>
      <c r="DC37" s="658"/>
      <c r="DD37" s="632">
        <v>788913</v>
      </c>
      <c r="DE37" s="656"/>
      <c r="DF37" s="656"/>
      <c r="DG37" s="656"/>
      <c r="DH37" s="656"/>
      <c r="DI37" s="656"/>
      <c r="DJ37" s="656"/>
      <c r="DK37" s="657"/>
      <c r="DL37" s="632">
        <v>788913</v>
      </c>
      <c r="DM37" s="656"/>
      <c r="DN37" s="656"/>
      <c r="DO37" s="656"/>
      <c r="DP37" s="656"/>
      <c r="DQ37" s="656"/>
      <c r="DR37" s="656"/>
      <c r="DS37" s="656"/>
      <c r="DT37" s="656"/>
      <c r="DU37" s="656"/>
      <c r="DV37" s="657"/>
      <c r="DW37" s="628">
        <v>8.4</v>
      </c>
      <c r="DX37" s="653"/>
      <c r="DY37" s="653"/>
      <c r="DZ37" s="653"/>
      <c r="EA37" s="653"/>
      <c r="EB37" s="653"/>
      <c r="EC37" s="654"/>
    </row>
    <row r="38" spans="2:133" ht="11.25" customHeight="1" x14ac:dyDescent="0.15">
      <c r="B38" s="620" t="s">
        <v>323</v>
      </c>
      <c r="C38" s="621"/>
      <c r="D38" s="621"/>
      <c r="E38" s="621"/>
      <c r="F38" s="621"/>
      <c r="G38" s="621"/>
      <c r="H38" s="621"/>
      <c r="I38" s="621"/>
      <c r="J38" s="621"/>
      <c r="K38" s="621"/>
      <c r="L38" s="621"/>
      <c r="M38" s="621"/>
      <c r="N38" s="621"/>
      <c r="O38" s="621"/>
      <c r="P38" s="621"/>
      <c r="Q38" s="622"/>
      <c r="R38" s="623">
        <v>1739174</v>
      </c>
      <c r="S38" s="624"/>
      <c r="T38" s="624"/>
      <c r="U38" s="624"/>
      <c r="V38" s="624"/>
      <c r="W38" s="624"/>
      <c r="X38" s="624"/>
      <c r="Y38" s="625"/>
      <c r="Z38" s="626">
        <v>9.3000000000000007</v>
      </c>
      <c r="AA38" s="626"/>
      <c r="AB38" s="626"/>
      <c r="AC38" s="626"/>
      <c r="AD38" s="627" t="s">
        <v>122</v>
      </c>
      <c r="AE38" s="627"/>
      <c r="AF38" s="627"/>
      <c r="AG38" s="627"/>
      <c r="AH38" s="627"/>
      <c r="AI38" s="627"/>
      <c r="AJ38" s="627"/>
      <c r="AK38" s="627"/>
      <c r="AL38" s="628" t="s">
        <v>122</v>
      </c>
      <c r="AM38" s="629"/>
      <c r="AN38" s="629"/>
      <c r="AO38" s="630"/>
      <c r="AQ38" s="686" t="s">
        <v>324</v>
      </c>
      <c r="AR38" s="687"/>
      <c r="AS38" s="687"/>
      <c r="AT38" s="687"/>
      <c r="AU38" s="687"/>
      <c r="AV38" s="687"/>
      <c r="AW38" s="687"/>
      <c r="AX38" s="687"/>
      <c r="AY38" s="688"/>
      <c r="AZ38" s="623">
        <v>172908</v>
      </c>
      <c r="BA38" s="624"/>
      <c r="BB38" s="624"/>
      <c r="BC38" s="624"/>
      <c r="BD38" s="656"/>
      <c r="BE38" s="656"/>
      <c r="BF38" s="669"/>
      <c r="BG38" s="620" t="s">
        <v>325</v>
      </c>
      <c r="BH38" s="621"/>
      <c r="BI38" s="621"/>
      <c r="BJ38" s="621"/>
      <c r="BK38" s="621"/>
      <c r="BL38" s="621"/>
      <c r="BM38" s="621"/>
      <c r="BN38" s="621"/>
      <c r="BO38" s="621"/>
      <c r="BP38" s="621"/>
      <c r="BQ38" s="621"/>
      <c r="BR38" s="621"/>
      <c r="BS38" s="621"/>
      <c r="BT38" s="621"/>
      <c r="BU38" s="622"/>
      <c r="BV38" s="623">
        <v>2756</v>
      </c>
      <c r="BW38" s="624"/>
      <c r="BX38" s="624"/>
      <c r="BY38" s="624"/>
      <c r="BZ38" s="624"/>
      <c r="CA38" s="624"/>
      <c r="CB38" s="633"/>
      <c r="CD38" s="620" t="s">
        <v>326</v>
      </c>
      <c r="CE38" s="621"/>
      <c r="CF38" s="621"/>
      <c r="CG38" s="621"/>
      <c r="CH38" s="621"/>
      <c r="CI38" s="621"/>
      <c r="CJ38" s="621"/>
      <c r="CK38" s="621"/>
      <c r="CL38" s="621"/>
      <c r="CM38" s="621"/>
      <c r="CN38" s="621"/>
      <c r="CO38" s="621"/>
      <c r="CP38" s="621"/>
      <c r="CQ38" s="622"/>
      <c r="CR38" s="623">
        <v>1288902</v>
      </c>
      <c r="CS38" s="624"/>
      <c r="CT38" s="624"/>
      <c r="CU38" s="624"/>
      <c r="CV38" s="624"/>
      <c r="CW38" s="624"/>
      <c r="CX38" s="624"/>
      <c r="CY38" s="625"/>
      <c r="CZ38" s="628">
        <v>7.2</v>
      </c>
      <c r="DA38" s="653"/>
      <c r="DB38" s="653"/>
      <c r="DC38" s="658"/>
      <c r="DD38" s="632">
        <v>1099649</v>
      </c>
      <c r="DE38" s="624"/>
      <c r="DF38" s="624"/>
      <c r="DG38" s="624"/>
      <c r="DH38" s="624"/>
      <c r="DI38" s="624"/>
      <c r="DJ38" s="624"/>
      <c r="DK38" s="625"/>
      <c r="DL38" s="632">
        <v>976567</v>
      </c>
      <c r="DM38" s="624"/>
      <c r="DN38" s="624"/>
      <c r="DO38" s="624"/>
      <c r="DP38" s="624"/>
      <c r="DQ38" s="624"/>
      <c r="DR38" s="624"/>
      <c r="DS38" s="624"/>
      <c r="DT38" s="624"/>
      <c r="DU38" s="624"/>
      <c r="DV38" s="625"/>
      <c r="DW38" s="628">
        <v>10.4</v>
      </c>
      <c r="DX38" s="653"/>
      <c r="DY38" s="653"/>
      <c r="DZ38" s="653"/>
      <c r="EA38" s="653"/>
      <c r="EB38" s="653"/>
      <c r="EC38" s="654"/>
    </row>
    <row r="39" spans="2:133" ht="11.25" customHeight="1" x14ac:dyDescent="0.15">
      <c r="B39" s="620" t="s">
        <v>327</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328</v>
      </c>
      <c r="AR39" s="687"/>
      <c r="AS39" s="687"/>
      <c r="AT39" s="687"/>
      <c r="AU39" s="687"/>
      <c r="AV39" s="687"/>
      <c r="AW39" s="687"/>
      <c r="AX39" s="687"/>
      <c r="AY39" s="688"/>
      <c r="AZ39" s="623" t="s">
        <v>122</v>
      </c>
      <c r="BA39" s="624"/>
      <c r="BB39" s="624"/>
      <c r="BC39" s="624"/>
      <c r="BD39" s="656"/>
      <c r="BE39" s="656"/>
      <c r="BF39" s="669"/>
      <c r="BG39" s="620" t="s">
        <v>329</v>
      </c>
      <c r="BH39" s="621"/>
      <c r="BI39" s="621"/>
      <c r="BJ39" s="621"/>
      <c r="BK39" s="621"/>
      <c r="BL39" s="621"/>
      <c r="BM39" s="621"/>
      <c r="BN39" s="621"/>
      <c r="BO39" s="621"/>
      <c r="BP39" s="621"/>
      <c r="BQ39" s="621"/>
      <c r="BR39" s="621"/>
      <c r="BS39" s="621"/>
      <c r="BT39" s="621"/>
      <c r="BU39" s="622"/>
      <c r="BV39" s="623">
        <v>3697</v>
      </c>
      <c r="BW39" s="624"/>
      <c r="BX39" s="624"/>
      <c r="BY39" s="624"/>
      <c r="BZ39" s="624"/>
      <c r="CA39" s="624"/>
      <c r="CB39" s="633"/>
      <c r="CD39" s="620" t="s">
        <v>330</v>
      </c>
      <c r="CE39" s="621"/>
      <c r="CF39" s="621"/>
      <c r="CG39" s="621"/>
      <c r="CH39" s="621"/>
      <c r="CI39" s="621"/>
      <c r="CJ39" s="621"/>
      <c r="CK39" s="621"/>
      <c r="CL39" s="621"/>
      <c r="CM39" s="621"/>
      <c r="CN39" s="621"/>
      <c r="CO39" s="621"/>
      <c r="CP39" s="621"/>
      <c r="CQ39" s="622"/>
      <c r="CR39" s="623">
        <v>842716</v>
      </c>
      <c r="CS39" s="656"/>
      <c r="CT39" s="656"/>
      <c r="CU39" s="656"/>
      <c r="CV39" s="656"/>
      <c r="CW39" s="656"/>
      <c r="CX39" s="656"/>
      <c r="CY39" s="657"/>
      <c r="CZ39" s="628">
        <v>4.7</v>
      </c>
      <c r="DA39" s="653"/>
      <c r="DB39" s="653"/>
      <c r="DC39" s="658"/>
      <c r="DD39" s="632">
        <v>593085</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3"/>
      <c r="DY39" s="653"/>
      <c r="DZ39" s="653"/>
      <c r="EA39" s="653"/>
      <c r="EB39" s="653"/>
      <c r="EC39" s="654"/>
    </row>
    <row r="40" spans="2:133" ht="11.25" customHeight="1" x14ac:dyDescent="0.15">
      <c r="B40" s="620" t="s">
        <v>331</v>
      </c>
      <c r="C40" s="621"/>
      <c r="D40" s="621"/>
      <c r="E40" s="621"/>
      <c r="F40" s="621"/>
      <c r="G40" s="621"/>
      <c r="H40" s="621"/>
      <c r="I40" s="621"/>
      <c r="J40" s="621"/>
      <c r="K40" s="621"/>
      <c r="L40" s="621"/>
      <c r="M40" s="621"/>
      <c r="N40" s="621"/>
      <c r="O40" s="621"/>
      <c r="P40" s="621"/>
      <c r="Q40" s="622"/>
      <c r="R40" s="623">
        <v>22074</v>
      </c>
      <c r="S40" s="624"/>
      <c r="T40" s="624"/>
      <c r="U40" s="624"/>
      <c r="V40" s="624"/>
      <c r="W40" s="624"/>
      <c r="X40" s="624"/>
      <c r="Y40" s="625"/>
      <c r="Z40" s="626">
        <v>0.1</v>
      </c>
      <c r="AA40" s="626"/>
      <c r="AB40" s="626"/>
      <c r="AC40" s="626"/>
      <c r="AD40" s="627" t="s">
        <v>122</v>
      </c>
      <c r="AE40" s="627"/>
      <c r="AF40" s="627"/>
      <c r="AG40" s="627"/>
      <c r="AH40" s="627"/>
      <c r="AI40" s="627"/>
      <c r="AJ40" s="627"/>
      <c r="AK40" s="627"/>
      <c r="AL40" s="628" t="s">
        <v>122</v>
      </c>
      <c r="AM40" s="629"/>
      <c r="AN40" s="629"/>
      <c r="AO40" s="630"/>
      <c r="AQ40" s="686" t="s">
        <v>332</v>
      </c>
      <c r="AR40" s="687"/>
      <c r="AS40" s="687"/>
      <c r="AT40" s="687"/>
      <c r="AU40" s="687"/>
      <c r="AV40" s="687"/>
      <c r="AW40" s="687"/>
      <c r="AX40" s="687"/>
      <c r="AY40" s="688"/>
      <c r="AZ40" s="623" t="s">
        <v>122</v>
      </c>
      <c r="BA40" s="624"/>
      <c r="BB40" s="624"/>
      <c r="BC40" s="624"/>
      <c r="BD40" s="656"/>
      <c r="BE40" s="656"/>
      <c r="BF40" s="669"/>
      <c r="BG40" s="673" t="s">
        <v>333</v>
      </c>
      <c r="BH40" s="674"/>
      <c r="BI40" s="674"/>
      <c r="BJ40" s="674"/>
      <c r="BK40" s="674"/>
      <c r="BL40" s="211"/>
      <c r="BM40" s="621" t="s">
        <v>334</v>
      </c>
      <c r="BN40" s="621"/>
      <c r="BO40" s="621"/>
      <c r="BP40" s="621"/>
      <c r="BQ40" s="621"/>
      <c r="BR40" s="621"/>
      <c r="BS40" s="621"/>
      <c r="BT40" s="621"/>
      <c r="BU40" s="622"/>
      <c r="BV40" s="623">
        <v>92</v>
      </c>
      <c r="BW40" s="624"/>
      <c r="BX40" s="624"/>
      <c r="BY40" s="624"/>
      <c r="BZ40" s="624"/>
      <c r="CA40" s="624"/>
      <c r="CB40" s="633"/>
      <c r="CD40" s="620" t="s">
        <v>335</v>
      </c>
      <c r="CE40" s="621"/>
      <c r="CF40" s="621"/>
      <c r="CG40" s="621"/>
      <c r="CH40" s="621"/>
      <c r="CI40" s="621"/>
      <c r="CJ40" s="621"/>
      <c r="CK40" s="621"/>
      <c r="CL40" s="621"/>
      <c r="CM40" s="621"/>
      <c r="CN40" s="621"/>
      <c r="CO40" s="621"/>
      <c r="CP40" s="621"/>
      <c r="CQ40" s="622"/>
      <c r="CR40" s="623">
        <v>56995</v>
      </c>
      <c r="CS40" s="624"/>
      <c r="CT40" s="624"/>
      <c r="CU40" s="624"/>
      <c r="CV40" s="624"/>
      <c r="CW40" s="624"/>
      <c r="CX40" s="624"/>
      <c r="CY40" s="625"/>
      <c r="CZ40" s="628">
        <v>0.3</v>
      </c>
      <c r="DA40" s="653"/>
      <c r="DB40" s="653"/>
      <c r="DC40" s="658"/>
      <c r="DD40" s="632">
        <v>1240</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3"/>
      <c r="DY40" s="653"/>
      <c r="DZ40" s="653"/>
      <c r="EA40" s="653"/>
      <c r="EB40" s="653"/>
      <c r="EC40" s="654"/>
    </row>
    <row r="41" spans="2:133" ht="11.25" customHeight="1" x14ac:dyDescent="0.15">
      <c r="B41" s="644" t="s">
        <v>336</v>
      </c>
      <c r="C41" s="645"/>
      <c r="D41" s="645"/>
      <c r="E41" s="645"/>
      <c r="F41" s="645"/>
      <c r="G41" s="645"/>
      <c r="H41" s="645"/>
      <c r="I41" s="645"/>
      <c r="J41" s="645"/>
      <c r="K41" s="645"/>
      <c r="L41" s="645"/>
      <c r="M41" s="645"/>
      <c r="N41" s="645"/>
      <c r="O41" s="645"/>
      <c r="P41" s="645"/>
      <c r="Q41" s="646"/>
      <c r="R41" s="695">
        <v>18764585</v>
      </c>
      <c r="S41" s="696"/>
      <c r="T41" s="696"/>
      <c r="U41" s="696"/>
      <c r="V41" s="696"/>
      <c r="W41" s="696"/>
      <c r="X41" s="696"/>
      <c r="Y41" s="700"/>
      <c r="Z41" s="701">
        <v>100</v>
      </c>
      <c r="AA41" s="701"/>
      <c r="AB41" s="701"/>
      <c r="AC41" s="701"/>
      <c r="AD41" s="702">
        <v>9355404</v>
      </c>
      <c r="AE41" s="702"/>
      <c r="AF41" s="702"/>
      <c r="AG41" s="702"/>
      <c r="AH41" s="702"/>
      <c r="AI41" s="702"/>
      <c r="AJ41" s="702"/>
      <c r="AK41" s="702"/>
      <c r="AL41" s="703">
        <v>100</v>
      </c>
      <c r="AM41" s="683"/>
      <c r="AN41" s="683"/>
      <c r="AO41" s="704"/>
      <c r="AQ41" s="686" t="s">
        <v>337</v>
      </c>
      <c r="AR41" s="687"/>
      <c r="AS41" s="687"/>
      <c r="AT41" s="687"/>
      <c r="AU41" s="687"/>
      <c r="AV41" s="687"/>
      <c r="AW41" s="687"/>
      <c r="AX41" s="687"/>
      <c r="AY41" s="688"/>
      <c r="AZ41" s="623">
        <v>246924</v>
      </c>
      <c r="BA41" s="624"/>
      <c r="BB41" s="624"/>
      <c r="BC41" s="624"/>
      <c r="BD41" s="656"/>
      <c r="BE41" s="656"/>
      <c r="BF41" s="669"/>
      <c r="BG41" s="673"/>
      <c r="BH41" s="674"/>
      <c r="BI41" s="674"/>
      <c r="BJ41" s="674"/>
      <c r="BK41" s="674"/>
      <c r="BL41" s="211"/>
      <c r="BM41" s="621" t="s">
        <v>338</v>
      </c>
      <c r="BN41" s="621"/>
      <c r="BO41" s="621"/>
      <c r="BP41" s="621"/>
      <c r="BQ41" s="621"/>
      <c r="BR41" s="621"/>
      <c r="BS41" s="621"/>
      <c r="BT41" s="621"/>
      <c r="BU41" s="622"/>
      <c r="BV41" s="623">
        <v>1</v>
      </c>
      <c r="BW41" s="624"/>
      <c r="BX41" s="624"/>
      <c r="BY41" s="624"/>
      <c r="BZ41" s="624"/>
      <c r="CA41" s="624"/>
      <c r="CB41" s="633"/>
      <c r="CD41" s="620" t="s">
        <v>339</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3"/>
      <c r="DB41" s="653"/>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340</v>
      </c>
      <c r="AR42" s="693"/>
      <c r="AS42" s="693"/>
      <c r="AT42" s="693"/>
      <c r="AU42" s="693"/>
      <c r="AV42" s="693"/>
      <c r="AW42" s="693"/>
      <c r="AX42" s="693"/>
      <c r="AY42" s="694"/>
      <c r="AZ42" s="695">
        <v>1041978</v>
      </c>
      <c r="BA42" s="696"/>
      <c r="BB42" s="696"/>
      <c r="BC42" s="696"/>
      <c r="BD42" s="682"/>
      <c r="BE42" s="682"/>
      <c r="BF42" s="684"/>
      <c r="BG42" s="675"/>
      <c r="BH42" s="676"/>
      <c r="BI42" s="676"/>
      <c r="BJ42" s="676"/>
      <c r="BK42" s="676"/>
      <c r="BL42" s="212"/>
      <c r="BM42" s="645" t="s">
        <v>341</v>
      </c>
      <c r="BN42" s="645"/>
      <c r="BO42" s="645"/>
      <c r="BP42" s="645"/>
      <c r="BQ42" s="645"/>
      <c r="BR42" s="645"/>
      <c r="BS42" s="645"/>
      <c r="BT42" s="645"/>
      <c r="BU42" s="646"/>
      <c r="BV42" s="695">
        <v>589</v>
      </c>
      <c r="BW42" s="696"/>
      <c r="BX42" s="696"/>
      <c r="BY42" s="696"/>
      <c r="BZ42" s="696"/>
      <c r="CA42" s="696"/>
      <c r="CB42" s="705"/>
      <c r="CD42" s="620" t="s">
        <v>342</v>
      </c>
      <c r="CE42" s="621"/>
      <c r="CF42" s="621"/>
      <c r="CG42" s="621"/>
      <c r="CH42" s="621"/>
      <c r="CI42" s="621"/>
      <c r="CJ42" s="621"/>
      <c r="CK42" s="621"/>
      <c r="CL42" s="621"/>
      <c r="CM42" s="621"/>
      <c r="CN42" s="621"/>
      <c r="CO42" s="621"/>
      <c r="CP42" s="621"/>
      <c r="CQ42" s="622"/>
      <c r="CR42" s="623">
        <v>1455782</v>
      </c>
      <c r="CS42" s="656"/>
      <c r="CT42" s="656"/>
      <c r="CU42" s="656"/>
      <c r="CV42" s="656"/>
      <c r="CW42" s="656"/>
      <c r="CX42" s="656"/>
      <c r="CY42" s="657"/>
      <c r="CZ42" s="628">
        <v>8.1</v>
      </c>
      <c r="DA42" s="653"/>
      <c r="DB42" s="653"/>
      <c r="DC42" s="658"/>
      <c r="DD42" s="632">
        <v>110799</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02" t="s">
        <v>343</v>
      </c>
      <c r="CD43" s="620" t="s">
        <v>344</v>
      </c>
      <c r="CE43" s="621"/>
      <c r="CF43" s="621"/>
      <c r="CG43" s="621"/>
      <c r="CH43" s="621"/>
      <c r="CI43" s="621"/>
      <c r="CJ43" s="621"/>
      <c r="CK43" s="621"/>
      <c r="CL43" s="621"/>
      <c r="CM43" s="621"/>
      <c r="CN43" s="621"/>
      <c r="CO43" s="621"/>
      <c r="CP43" s="621"/>
      <c r="CQ43" s="622"/>
      <c r="CR43" s="623">
        <v>30679</v>
      </c>
      <c r="CS43" s="656"/>
      <c r="CT43" s="656"/>
      <c r="CU43" s="656"/>
      <c r="CV43" s="656"/>
      <c r="CW43" s="656"/>
      <c r="CX43" s="656"/>
      <c r="CY43" s="657"/>
      <c r="CZ43" s="628">
        <v>0.2</v>
      </c>
      <c r="DA43" s="653"/>
      <c r="DB43" s="653"/>
      <c r="DC43" s="658"/>
      <c r="DD43" s="632">
        <v>20713</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345</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293</v>
      </c>
      <c r="CE44" s="662"/>
      <c r="CF44" s="620" t="s">
        <v>346</v>
      </c>
      <c r="CG44" s="621"/>
      <c r="CH44" s="621"/>
      <c r="CI44" s="621"/>
      <c r="CJ44" s="621"/>
      <c r="CK44" s="621"/>
      <c r="CL44" s="621"/>
      <c r="CM44" s="621"/>
      <c r="CN44" s="621"/>
      <c r="CO44" s="621"/>
      <c r="CP44" s="621"/>
      <c r="CQ44" s="622"/>
      <c r="CR44" s="623">
        <v>1378094</v>
      </c>
      <c r="CS44" s="624"/>
      <c r="CT44" s="624"/>
      <c r="CU44" s="624"/>
      <c r="CV44" s="624"/>
      <c r="CW44" s="624"/>
      <c r="CX44" s="624"/>
      <c r="CY44" s="625"/>
      <c r="CZ44" s="628">
        <v>7.7</v>
      </c>
      <c r="DA44" s="629"/>
      <c r="DB44" s="629"/>
      <c r="DC44" s="635"/>
      <c r="DD44" s="632">
        <v>84626</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347</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348</v>
      </c>
      <c r="CG45" s="621"/>
      <c r="CH45" s="621"/>
      <c r="CI45" s="621"/>
      <c r="CJ45" s="621"/>
      <c r="CK45" s="621"/>
      <c r="CL45" s="621"/>
      <c r="CM45" s="621"/>
      <c r="CN45" s="621"/>
      <c r="CO45" s="621"/>
      <c r="CP45" s="621"/>
      <c r="CQ45" s="622"/>
      <c r="CR45" s="623">
        <v>907177</v>
      </c>
      <c r="CS45" s="656"/>
      <c r="CT45" s="656"/>
      <c r="CU45" s="656"/>
      <c r="CV45" s="656"/>
      <c r="CW45" s="656"/>
      <c r="CX45" s="656"/>
      <c r="CY45" s="657"/>
      <c r="CZ45" s="628">
        <v>5</v>
      </c>
      <c r="DA45" s="653"/>
      <c r="DB45" s="653"/>
      <c r="DC45" s="658"/>
      <c r="DD45" s="632">
        <v>63257</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13"/>
      <c r="CD46" s="663"/>
      <c r="CE46" s="664"/>
      <c r="CF46" s="620" t="s">
        <v>349</v>
      </c>
      <c r="CG46" s="621"/>
      <c r="CH46" s="621"/>
      <c r="CI46" s="621"/>
      <c r="CJ46" s="621"/>
      <c r="CK46" s="621"/>
      <c r="CL46" s="621"/>
      <c r="CM46" s="621"/>
      <c r="CN46" s="621"/>
      <c r="CO46" s="621"/>
      <c r="CP46" s="621"/>
      <c r="CQ46" s="622"/>
      <c r="CR46" s="623">
        <v>435846</v>
      </c>
      <c r="CS46" s="624"/>
      <c r="CT46" s="624"/>
      <c r="CU46" s="624"/>
      <c r="CV46" s="624"/>
      <c r="CW46" s="624"/>
      <c r="CX46" s="624"/>
      <c r="CY46" s="625"/>
      <c r="CZ46" s="628">
        <v>2.4</v>
      </c>
      <c r="DA46" s="629"/>
      <c r="DB46" s="629"/>
      <c r="DC46" s="635"/>
      <c r="DD46" s="632">
        <v>20398</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13"/>
      <c r="CD47" s="663"/>
      <c r="CE47" s="664"/>
      <c r="CF47" s="620" t="s">
        <v>350</v>
      </c>
      <c r="CG47" s="621"/>
      <c r="CH47" s="621"/>
      <c r="CI47" s="621"/>
      <c r="CJ47" s="621"/>
      <c r="CK47" s="621"/>
      <c r="CL47" s="621"/>
      <c r="CM47" s="621"/>
      <c r="CN47" s="621"/>
      <c r="CO47" s="621"/>
      <c r="CP47" s="621"/>
      <c r="CQ47" s="622"/>
      <c r="CR47" s="623">
        <v>77688</v>
      </c>
      <c r="CS47" s="656"/>
      <c r="CT47" s="656"/>
      <c r="CU47" s="656"/>
      <c r="CV47" s="656"/>
      <c r="CW47" s="656"/>
      <c r="CX47" s="656"/>
      <c r="CY47" s="657"/>
      <c r="CZ47" s="628">
        <v>0.4</v>
      </c>
      <c r="DA47" s="653"/>
      <c r="DB47" s="653"/>
      <c r="DC47" s="658"/>
      <c r="DD47" s="632">
        <v>26173</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13"/>
      <c r="CD48" s="665"/>
      <c r="CE48" s="666"/>
      <c r="CF48" s="620" t="s">
        <v>351</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13"/>
      <c r="CD49" s="644" t="s">
        <v>352</v>
      </c>
      <c r="CE49" s="645"/>
      <c r="CF49" s="645"/>
      <c r="CG49" s="645"/>
      <c r="CH49" s="645"/>
      <c r="CI49" s="645"/>
      <c r="CJ49" s="645"/>
      <c r="CK49" s="645"/>
      <c r="CL49" s="645"/>
      <c r="CM49" s="645"/>
      <c r="CN49" s="645"/>
      <c r="CO49" s="645"/>
      <c r="CP49" s="645"/>
      <c r="CQ49" s="646"/>
      <c r="CR49" s="695">
        <v>17984480</v>
      </c>
      <c r="CS49" s="682"/>
      <c r="CT49" s="682"/>
      <c r="CU49" s="682"/>
      <c r="CV49" s="682"/>
      <c r="CW49" s="682"/>
      <c r="CX49" s="682"/>
      <c r="CY49" s="711"/>
      <c r="CZ49" s="703">
        <v>100</v>
      </c>
      <c r="DA49" s="712"/>
      <c r="DB49" s="712"/>
      <c r="DC49" s="713"/>
      <c r="DD49" s="714">
        <v>11255936</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1suUvp6ytQUrp3J7MG09GhfQCRkzVBsKNLUhyPbc0yIxilT60ge0jdgDUz4xzUozwcdaXvTiaVmU0I3ykl/Hsg==" saltValue="0XsA9PtchBz41gAKWj4dh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8" scale="9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21" t="s">
        <v>353</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354</v>
      </c>
      <c r="DK2" s="723"/>
      <c r="DL2" s="723"/>
      <c r="DM2" s="723"/>
      <c r="DN2" s="723"/>
      <c r="DO2" s="724"/>
      <c r="DP2" s="216"/>
      <c r="DQ2" s="722" t="s">
        <v>355</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25" t="s">
        <v>356</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357</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15">
      <c r="A5" s="727" t="s">
        <v>358</v>
      </c>
      <c r="B5" s="728"/>
      <c r="C5" s="728"/>
      <c r="D5" s="728"/>
      <c r="E5" s="728"/>
      <c r="F5" s="728"/>
      <c r="G5" s="728"/>
      <c r="H5" s="728"/>
      <c r="I5" s="728"/>
      <c r="J5" s="728"/>
      <c r="K5" s="728"/>
      <c r="L5" s="728"/>
      <c r="M5" s="728"/>
      <c r="N5" s="728"/>
      <c r="O5" s="728"/>
      <c r="P5" s="729"/>
      <c r="Q5" s="733" t="s">
        <v>359</v>
      </c>
      <c r="R5" s="734"/>
      <c r="S5" s="734"/>
      <c r="T5" s="734"/>
      <c r="U5" s="735"/>
      <c r="V5" s="733" t="s">
        <v>360</v>
      </c>
      <c r="W5" s="734"/>
      <c r="X5" s="734"/>
      <c r="Y5" s="734"/>
      <c r="Z5" s="735"/>
      <c r="AA5" s="733" t="s">
        <v>361</v>
      </c>
      <c r="AB5" s="734"/>
      <c r="AC5" s="734"/>
      <c r="AD5" s="734"/>
      <c r="AE5" s="734"/>
      <c r="AF5" s="739" t="s">
        <v>362</v>
      </c>
      <c r="AG5" s="734"/>
      <c r="AH5" s="734"/>
      <c r="AI5" s="734"/>
      <c r="AJ5" s="740"/>
      <c r="AK5" s="734" t="s">
        <v>363</v>
      </c>
      <c r="AL5" s="734"/>
      <c r="AM5" s="734"/>
      <c r="AN5" s="734"/>
      <c r="AO5" s="735"/>
      <c r="AP5" s="733" t="s">
        <v>364</v>
      </c>
      <c r="AQ5" s="734"/>
      <c r="AR5" s="734"/>
      <c r="AS5" s="734"/>
      <c r="AT5" s="735"/>
      <c r="AU5" s="733" t="s">
        <v>365</v>
      </c>
      <c r="AV5" s="734"/>
      <c r="AW5" s="734"/>
      <c r="AX5" s="734"/>
      <c r="AY5" s="740"/>
      <c r="AZ5" s="220"/>
      <c r="BA5" s="220"/>
      <c r="BB5" s="220"/>
      <c r="BC5" s="220"/>
      <c r="BD5" s="220"/>
      <c r="BE5" s="221"/>
      <c r="BF5" s="221"/>
      <c r="BG5" s="221"/>
      <c r="BH5" s="221"/>
      <c r="BI5" s="221"/>
      <c r="BJ5" s="221"/>
      <c r="BK5" s="221"/>
      <c r="BL5" s="221"/>
      <c r="BM5" s="221"/>
      <c r="BN5" s="221"/>
      <c r="BO5" s="221"/>
      <c r="BP5" s="221"/>
      <c r="BQ5" s="727" t="s">
        <v>366</v>
      </c>
      <c r="BR5" s="728"/>
      <c r="BS5" s="728"/>
      <c r="BT5" s="728"/>
      <c r="BU5" s="728"/>
      <c r="BV5" s="728"/>
      <c r="BW5" s="728"/>
      <c r="BX5" s="728"/>
      <c r="BY5" s="728"/>
      <c r="BZ5" s="728"/>
      <c r="CA5" s="728"/>
      <c r="CB5" s="728"/>
      <c r="CC5" s="728"/>
      <c r="CD5" s="728"/>
      <c r="CE5" s="728"/>
      <c r="CF5" s="728"/>
      <c r="CG5" s="729"/>
      <c r="CH5" s="733" t="s">
        <v>367</v>
      </c>
      <c r="CI5" s="734"/>
      <c r="CJ5" s="734"/>
      <c r="CK5" s="734"/>
      <c r="CL5" s="735"/>
      <c r="CM5" s="733" t="s">
        <v>368</v>
      </c>
      <c r="CN5" s="734"/>
      <c r="CO5" s="734"/>
      <c r="CP5" s="734"/>
      <c r="CQ5" s="735"/>
      <c r="CR5" s="733" t="s">
        <v>369</v>
      </c>
      <c r="CS5" s="734"/>
      <c r="CT5" s="734"/>
      <c r="CU5" s="734"/>
      <c r="CV5" s="735"/>
      <c r="CW5" s="733" t="s">
        <v>370</v>
      </c>
      <c r="CX5" s="734"/>
      <c r="CY5" s="734"/>
      <c r="CZ5" s="734"/>
      <c r="DA5" s="735"/>
      <c r="DB5" s="733" t="s">
        <v>371</v>
      </c>
      <c r="DC5" s="734"/>
      <c r="DD5" s="734"/>
      <c r="DE5" s="734"/>
      <c r="DF5" s="735"/>
      <c r="DG5" s="763" t="s">
        <v>372</v>
      </c>
      <c r="DH5" s="764"/>
      <c r="DI5" s="764"/>
      <c r="DJ5" s="764"/>
      <c r="DK5" s="765"/>
      <c r="DL5" s="763" t="s">
        <v>373</v>
      </c>
      <c r="DM5" s="764"/>
      <c r="DN5" s="764"/>
      <c r="DO5" s="764"/>
      <c r="DP5" s="765"/>
      <c r="DQ5" s="733" t="s">
        <v>374</v>
      </c>
      <c r="DR5" s="734"/>
      <c r="DS5" s="734"/>
      <c r="DT5" s="734"/>
      <c r="DU5" s="735"/>
      <c r="DV5" s="733" t="s">
        <v>365</v>
      </c>
      <c r="DW5" s="734"/>
      <c r="DX5" s="734"/>
      <c r="DY5" s="734"/>
      <c r="DZ5" s="740"/>
      <c r="EA5" s="222"/>
    </row>
    <row r="6" spans="1:131" s="223"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15">
      <c r="A7" s="224">
        <v>1</v>
      </c>
      <c r="B7" s="749" t="s">
        <v>375</v>
      </c>
      <c r="C7" s="750"/>
      <c r="D7" s="750"/>
      <c r="E7" s="750"/>
      <c r="F7" s="750"/>
      <c r="G7" s="750"/>
      <c r="H7" s="750"/>
      <c r="I7" s="750"/>
      <c r="J7" s="750"/>
      <c r="K7" s="750"/>
      <c r="L7" s="750"/>
      <c r="M7" s="750"/>
      <c r="N7" s="750"/>
      <c r="O7" s="750"/>
      <c r="P7" s="751"/>
      <c r="Q7" s="752">
        <v>18765</v>
      </c>
      <c r="R7" s="753"/>
      <c r="S7" s="753"/>
      <c r="T7" s="753"/>
      <c r="U7" s="753"/>
      <c r="V7" s="753">
        <v>17984</v>
      </c>
      <c r="W7" s="753"/>
      <c r="X7" s="753"/>
      <c r="Y7" s="753"/>
      <c r="Z7" s="753"/>
      <c r="AA7" s="753">
        <v>780</v>
      </c>
      <c r="AB7" s="753"/>
      <c r="AC7" s="753"/>
      <c r="AD7" s="753"/>
      <c r="AE7" s="754"/>
      <c r="AF7" s="755">
        <v>631</v>
      </c>
      <c r="AG7" s="756"/>
      <c r="AH7" s="756"/>
      <c r="AI7" s="756"/>
      <c r="AJ7" s="757"/>
      <c r="AK7" s="758">
        <v>451</v>
      </c>
      <c r="AL7" s="759"/>
      <c r="AM7" s="759"/>
      <c r="AN7" s="759"/>
      <c r="AO7" s="759"/>
      <c r="AP7" s="759">
        <v>16641</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548</v>
      </c>
      <c r="BT7" s="747"/>
      <c r="BU7" s="747"/>
      <c r="BV7" s="747"/>
      <c r="BW7" s="747"/>
      <c r="BX7" s="747"/>
      <c r="BY7" s="747"/>
      <c r="BZ7" s="747"/>
      <c r="CA7" s="747"/>
      <c r="CB7" s="747"/>
      <c r="CC7" s="747"/>
      <c r="CD7" s="747"/>
      <c r="CE7" s="747"/>
      <c r="CF7" s="747"/>
      <c r="CG7" s="762"/>
      <c r="CH7" s="743">
        <v>-1</v>
      </c>
      <c r="CI7" s="744"/>
      <c r="CJ7" s="744"/>
      <c r="CK7" s="744"/>
      <c r="CL7" s="745"/>
      <c r="CM7" s="743">
        <v>38</v>
      </c>
      <c r="CN7" s="744"/>
      <c r="CO7" s="744"/>
      <c r="CP7" s="744"/>
      <c r="CQ7" s="745"/>
      <c r="CR7" s="743">
        <v>1</v>
      </c>
      <c r="CS7" s="744"/>
      <c r="CT7" s="744"/>
      <c r="CU7" s="744"/>
      <c r="CV7" s="745"/>
      <c r="CW7" s="743" t="s">
        <v>558</v>
      </c>
      <c r="CX7" s="744"/>
      <c r="CY7" s="744"/>
      <c r="CZ7" s="744"/>
      <c r="DA7" s="745"/>
      <c r="DB7" s="743" t="s">
        <v>558</v>
      </c>
      <c r="DC7" s="744"/>
      <c r="DD7" s="744"/>
      <c r="DE7" s="744"/>
      <c r="DF7" s="745"/>
      <c r="DG7" s="743" t="s">
        <v>558</v>
      </c>
      <c r="DH7" s="744"/>
      <c r="DI7" s="744"/>
      <c r="DJ7" s="744"/>
      <c r="DK7" s="745"/>
      <c r="DL7" s="743" t="s">
        <v>558</v>
      </c>
      <c r="DM7" s="744"/>
      <c r="DN7" s="744"/>
      <c r="DO7" s="744"/>
      <c r="DP7" s="745"/>
      <c r="DQ7" s="743" t="s">
        <v>558</v>
      </c>
      <c r="DR7" s="744"/>
      <c r="DS7" s="744"/>
      <c r="DT7" s="744"/>
      <c r="DU7" s="745"/>
      <c r="DV7" s="746"/>
      <c r="DW7" s="747"/>
      <c r="DX7" s="747"/>
      <c r="DY7" s="747"/>
      <c r="DZ7" s="748"/>
      <c r="EA7" s="222"/>
    </row>
    <row r="8" spans="1:131" s="223" customFormat="1" ht="26.25" customHeight="1" x14ac:dyDescent="0.15">
      <c r="A8" s="226">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549</v>
      </c>
      <c r="BT8" s="774"/>
      <c r="BU8" s="774"/>
      <c r="BV8" s="774"/>
      <c r="BW8" s="774"/>
      <c r="BX8" s="774"/>
      <c r="BY8" s="774"/>
      <c r="BZ8" s="774"/>
      <c r="CA8" s="774"/>
      <c r="CB8" s="774"/>
      <c r="CC8" s="774"/>
      <c r="CD8" s="774"/>
      <c r="CE8" s="774"/>
      <c r="CF8" s="774"/>
      <c r="CG8" s="775"/>
      <c r="CH8" s="776">
        <v>5</v>
      </c>
      <c r="CI8" s="777"/>
      <c r="CJ8" s="777"/>
      <c r="CK8" s="777"/>
      <c r="CL8" s="778"/>
      <c r="CM8" s="776">
        <v>45</v>
      </c>
      <c r="CN8" s="777"/>
      <c r="CO8" s="777"/>
      <c r="CP8" s="777"/>
      <c r="CQ8" s="778"/>
      <c r="CR8" s="776">
        <v>3</v>
      </c>
      <c r="CS8" s="777"/>
      <c r="CT8" s="777"/>
      <c r="CU8" s="777"/>
      <c r="CV8" s="778"/>
      <c r="CW8" s="776" t="s">
        <v>558</v>
      </c>
      <c r="CX8" s="777"/>
      <c r="CY8" s="777"/>
      <c r="CZ8" s="777"/>
      <c r="DA8" s="778"/>
      <c r="DB8" s="776" t="s">
        <v>558</v>
      </c>
      <c r="DC8" s="777"/>
      <c r="DD8" s="777"/>
      <c r="DE8" s="777"/>
      <c r="DF8" s="778"/>
      <c r="DG8" s="776" t="s">
        <v>558</v>
      </c>
      <c r="DH8" s="777"/>
      <c r="DI8" s="777"/>
      <c r="DJ8" s="777"/>
      <c r="DK8" s="778"/>
      <c r="DL8" s="776" t="s">
        <v>558</v>
      </c>
      <c r="DM8" s="777"/>
      <c r="DN8" s="777"/>
      <c r="DO8" s="777"/>
      <c r="DP8" s="778"/>
      <c r="DQ8" s="776" t="s">
        <v>558</v>
      </c>
      <c r="DR8" s="777"/>
      <c r="DS8" s="777"/>
      <c r="DT8" s="777"/>
      <c r="DU8" s="778"/>
      <c r="DV8" s="773"/>
      <c r="DW8" s="774"/>
      <c r="DX8" s="774"/>
      <c r="DY8" s="774"/>
      <c r="DZ8" s="779"/>
      <c r="EA8" s="222"/>
    </row>
    <row r="9" spans="1:131" s="223" customFormat="1" ht="26.25" customHeight="1" x14ac:dyDescent="0.15">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t="s">
        <v>550</v>
      </c>
      <c r="BT9" s="774"/>
      <c r="BU9" s="774"/>
      <c r="BV9" s="774"/>
      <c r="BW9" s="774"/>
      <c r="BX9" s="774"/>
      <c r="BY9" s="774"/>
      <c r="BZ9" s="774"/>
      <c r="CA9" s="774"/>
      <c r="CB9" s="774"/>
      <c r="CC9" s="774"/>
      <c r="CD9" s="774"/>
      <c r="CE9" s="774"/>
      <c r="CF9" s="774"/>
      <c r="CG9" s="775"/>
      <c r="CH9" s="776">
        <v>1</v>
      </c>
      <c r="CI9" s="777"/>
      <c r="CJ9" s="777"/>
      <c r="CK9" s="777"/>
      <c r="CL9" s="778"/>
      <c r="CM9" s="776">
        <v>391</v>
      </c>
      <c r="CN9" s="777"/>
      <c r="CO9" s="777"/>
      <c r="CP9" s="777"/>
      <c r="CQ9" s="778"/>
      <c r="CR9" s="776">
        <v>3</v>
      </c>
      <c r="CS9" s="777"/>
      <c r="CT9" s="777"/>
      <c r="CU9" s="777"/>
      <c r="CV9" s="778"/>
      <c r="CW9" s="776">
        <v>3</v>
      </c>
      <c r="CX9" s="777"/>
      <c r="CY9" s="777"/>
      <c r="CZ9" s="777"/>
      <c r="DA9" s="778"/>
      <c r="DB9" s="776" t="s">
        <v>558</v>
      </c>
      <c r="DC9" s="777"/>
      <c r="DD9" s="777"/>
      <c r="DE9" s="777"/>
      <c r="DF9" s="778"/>
      <c r="DG9" s="776">
        <v>138</v>
      </c>
      <c r="DH9" s="777"/>
      <c r="DI9" s="777"/>
      <c r="DJ9" s="777"/>
      <c r="DK9" s="778"/>
      <c r="DL9" s="776" t="s">
        <v>558</v>
      </c>
      <c r="DM9" s="777"/>
      <c r="DN9" s="777"/>
      <c r="DO9" s="777"/>
      <c r="DP9" s="778"/>
      <c r="DQ9" s="776" t="s">
        <v>558</v>
      </c>
      <c r="DR9" s="777"/>
      <c r="DS9" s="777"/>
      <c r="DT9" s="777"/>
      <c r="DU9" s="778"/>
      <c r="DV9" s="773"/>
      <c r="DW9" s="774"/>
      <c r="DX9" s="774"/>
      <c r="DY9" s="774"/>
      <c r="DZ9" s="779"/>
      <c r="EA9" s="222"/>
    </row>
    <row r="10" spans="1:131" s="223" customFormat="1" ht="26.25" customHeight="1" x14ac:dyDescent="0.15">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15">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15">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15">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15">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15">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15">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15">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15">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15">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15">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15">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376</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
      <c r="A23" s="228" t="s">
        <v>377</v>
      </c>
      <c r="B23" s="789" t="s">
        <v>378</v>
      </c>
      <c r="C23" s="790"/>
      <c r="D23" s="790"/>
      <c r="E23" s="790"/>
      <c r="F23" s="790"/>
      <c r="G23" s="790"/>
      <c r="H23" s="790"/>
      <c r="I23" s="790"/>
      <c r="J23" s="790"/>
      <c r="K23" s="790"/>
      <c r="L23" s="790"/>
      <c r="M23" s="790"/>
      <c r="N23" s="790"/>
      <c r="O23" s="790"/>
      <c r="P23" s="791"/>
      <c r="Q23" s="792"/>
      <c r="R23" s="793"/>
      <c r="S23" s="793"/>
      <c r="T23" s="793"/>
      <c r="U23" s="793"/>
      <c r="V23" s="793"/>
      <c r="W23" s="793"/>
      <c r="X23" s="793"/>
      <c r="Y23" s="793"/>
      <c r="Z23" s="793"/>
      <c r="AA23" s="793"/>
      <c r="AB23" s="793"/>
      <c r="AC23" s="793"/>
      <c r="AD23" s="793"/>
      <c r="AE23" s="794"/>
      <c r="AF23" s="795">
        <v>631</v>
      </c>
      <c r="AG23" s="793"/>
      <c r="AH23" s="793"/>
      <c r="AI23" s="793"/>
      <c r="AJ23" s="796"/>
      <c r="AK23" s="797"/>
      <c r="AL23" s="798"/>
      <c r="AM23" s="798"/>
      <c r="AN23" s="798"/>
      <c r="AO23" s="798"/>
      <c r="AP23" s="793"/>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15">
      <c r="A24" s="808" t="s">
        <v>379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15">
      <c r="A26" s="727" t="s">
        <v>358</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4" t="s">
        <v>384</v>
      </c>
      <c r="AG26" s="815"/>
      <c r="AH26" s="815"/>
      <c r="AI26" s="815"/>
      <c r="AJ26" s="816"/>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365</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15">
      <c r="A28" s="230">
        <v>1</v>
      </c>
      <c r="B28" s="749" t="s">
        <v>389</v>
      </c>
      <c r="C28" s="750"/>
      <c r="D28" s="750"/>
      <c r="E28" s="750"/>
      <c r="F28" s="750"/>
      <c r="G28" s="750"/>
      <c r="H28" s="750"/>
      <c r="I28" s="750"/>
      <c r="J28" s="750"/>
      <c r="K28" s="750"/>
      <c r="L28" s="750"/>
      <c r="M28" s="750"/>
      <c r="N28" s="750"/>
      <c r="O28" s="750"/>
      <c r="P28" s="751"/>
      <c r="Q28" s="822">
        <v>2941</v>
      </c>
      <c r="R28" s="823"/>
      <c r="S28" s="823"/>
      <c r="T28" s="823"/>
      <c r="U28" s="823"/>
      <c r="V28" s="823">
        <v>2938</v>
      </c>
      <c r="W28" s="823"/>
      <c r="X28" s="823"/>
      <c r="Y28" s="823"/>
      <c r="Z28" s="823"/>
      <c r="AA28" s="823">
        <v>3</v>
      </c>
      <c r="AB28" s="823"/>
      <c r="AC28" s="823"/>
      <c r="AD28" s="823"/>
      <c r="AE28" s="824"/>
      <c r="AF28" s="825">
        <v>3</v>
      </c>
      <c r="AG28" s="823"/>
      <c r="AH28" s="823"/>
      <c r="AI28" s="823"/>
      <c r="AJ28" s="826"/>
      <c r="AK28" s="827">
        <v>246</v>
      </c>
      <c r="AL28" s="828"/>
      <c r="AM28" s="828"/>
      <c r="AN28" s="828"/>
      <c r="AO28" s="828"/>
      <c r="AP28" s="828" t="s">
        <v>557</v>
      </c>
      <c r="AQ28" s="828"/>
      <c r="AR28" s="828"/>
      <c r="AS28" s="828"/>
      <c r="AT28" s="828"/>
      <c r="AU28" s="828" t="s">
        <v>557</v>
      </c>
      <c r="AV28" s="828"/>
      <c r="AW28" s="828"/>
      <c r="AX28" s="828"/>
      <c r="AY28" s="828"/>
      <c r="AZ28" s="829" t="s">
        <v>557</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15">
      <c r="A29" s="230">
        <v>2</v>
      </c>
      <c r="B29" s="780" t="s">
        <v>390</v>
      </c>
      <c r="C29" s="781"/>
      <c r="D29" s="781"/>
      <c r="E29" s="781"/>
      <c r="F29" s="781"/>
      <c r="G29" s="781"/>
      <c r="H29" s="781"/>
      <c r="I29" s="781"/>
      <c r="J29" s="781"/>
      <c r="K29" s="781"/>
      <c r="L29" s="781"/>
      <c r="M29" s="781"/>
      <c r="N29" s="781"/>
      <c r="O29" s="781"/>
      <c r="P29" s="782"/>
      <c r="Q29" s="783">
        <v>1</v>
      </c>
      <c r="R29" s="784"/>
      <c r="S29" s="784"/>
      <c r="T29" s="784"/>
      <c r="U29" s="784"/>
      <c r="V29" s="784">
        <v>1</v>
      </c>
      <c r="W29" s="784"/>
      <c r="X29" s="784"/>
      <c r="Y29" s="784"/>
      <c r="Z29" s="784"/>
      <c r="AA29" s="784">
        <v>0</v>
      </c>
      <c r="AB29" s="784"/>
      <c r="AC29" s="784"/>
      <c r="AD29" s="784"/>
      <c r="AE29" s="785"/>
      <c r="AF29" s="786">
        <v>0</v>
      </c>
      <c r="AG29" s="787"/>
      <c r="AH29" s="787"/>
      <c r="AI29" s="787"/>
      <c r="AJ29" s="788"/>
      <c r="AK29" s="834">
        <v>0</v>
      </c>
      <c r="AL29" s="830"/>
      <c r="AM29" s="830"/>
      <c r="AN29" s="830"/>
      <c r="AO29" s="830"/>
      <c r="AP29" s="830" t="s">
        <v>557</v>
      </c>
      <c r="AQ29" s="830"/>
      <c r="AR29" s="830"/>
      <c r="AS29" s="830"/>
      <c r="AT29" s="830"/>
      <c r="AU29" s="830" t="s">
        <v>557</v>
      </c>
      <c r="AV29" s="830"/>
      <c r="AW29" s="830"/>
      <c r="AX29" s="830"/>
      <c r="AY29" s="830"/>
      <c r="AZ29" s="831" t="s">
        <v>557</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15">
      <c r="A30" s="230">
        <v>3</v>
      </c>
      <c r="B30" s="780" t="s">
        <v>391</v>
      </c>
      <c r="C30" s="781"/>
      <c r="D30" s="781"/>
      <c r="E30" s="781"/>
      <c r="F30" s="781"/>
      <c r="G30" s="781"/>
      <c r="H30" s="781"/>
      <c r="I30" s="781"/>
      <c r="J30" s="781"/>
      <c r="K30" s="781"/>
      <c r="L30" s="781"/>
      <c r="M30" s="781"/>
      <c r="N30" s="781"/>
      <c r="O30" s="781"/>
      <c r="P30" s="782"/>
      <c r="Q30" s="783">
        <v>899</v>
      </c>
      <c r="R30" s="784"/>
      <c r="S30" s="784"/>
      <c r="T30" s="784"/>
      <c r="U30" s="784"/>
      <c r="V30" s="784">
        <v>892</v>
      </c>
      <c r="W30" s="784"/>
      <c r="X30" s="784"/>
      <c r="Y30" s="784"/>
      <c r="Z30" s="784"/>
      <c r="AA30" s="784">
        <v>7</v>
      </c>
      <c r="AB30" s="784"/>
      <c r="AC30" s="784"/>
      <c r="AD30" s="784"/>
      <c r="AE30" s="785"/>
      <c r="AF30" s="786">
        <v>7</v>
      </c>
      <c r="AG30" s="787"/>
      <c r="AH30" s="787"/>
      <c r="AI30" s="787"/>
      <c r="AJ30" s="788"/>
      <c r="AK30" s="834">
        <v>479</v>
      </c>
      <c r="AL30" s="830"/>
      <c r="AM30" s="830"/>
      <c r="AN30" s="830"/>
      <c r="AO30" s="830"/>
      <c r="AP30" s="830" t="s">
        <v>557</v>
      </c>
      <c r="AQ30" s="830"/>
      <c r="AR30" s="830"/>
      <c r="AS30" s="830"/>
      <c r="AT30" s="830"/>
      <c r="AU30" s="830" t="s">
        <v>557</v>
      </c>
      <c r="AV30" s="830"/>
      <c r="AW30" s="830"/>
      <c r="AX30" s="830"/>
      <c r="AY30" s="830"/>
      <c r="AZ30" s="831" t="s">
        <v>557</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15">
      <c r="A31" s="230">
        <v>4</v>
      </c>
      <c r="B31" s="780" t="s">
        <v>392</v>
      </c>
      <c r="C31" s="781"/>
      <c r="D31" s="781"/>
      <c r="E31" s="781"/>
      <c r="F31" s="781"/>
      <c r="G31" s="781"/>
      <c r="H31" s="781"/>
      <c r="I31" s="781"/>
      <c r="J31" s="781"/>
      <c r="K31" s="781"/>
      <c r="L31" s="781"/>
      <c r="M31" s="781"/>
      <c r="N31" s="781"/>
      <c r="O31" s="781"/>
      <c r="P31" s="782"/>
      <c r="Q31" s="783">
        <v>789</v>
      </c>
      <c r="R31" s="784"/>
      <c r="S31" s="784"/>
      <c r="T31" s="784"/>
      <c r="U31" s="784"/>
      <c r="V31" s="784">
        <v>736</v>
      </c>
      <c r="W31" s="784"/>
      <c r="X31" s="784"/>
      <c r="Y31" s="784"/>
      <c r="Z31" s="784"/>
      <c r="AA31" s="784">
        <v>53</v>
      </c>
      <c r="AB31" s="784"/>
      <c r="AC31" s="784"/>
      <c r="AD31" s="784"/>
      <c r="AE31" s="785"/>
      <c r="AF31" s="786">
        <v>369</v>
      </c>
      <c r="AG31" s="787"/>
      <c r="AH31" s="787"/>
      <c r="AI31" s="787"/>
      <c r="AJ31" s="788"/>
      <c r="AK31" s="834">
        <v>173</v>
      </c>
      <c r="AL31" s="830"/>
      <c r="AM31" s="830"/>
      <c r="AN31" s="830"/>
      <c r="AO31" s="830"/>
      <c r="AP31" s="830">
        <v>2674</v>
      </c>
      <c r="AQ31" s="830"/>
      <c r="AR31" s="830"/>
      <c r="AS31" s="830"/>
      <c r="AT31" s="830"/>
      <c r="AU31" s="830">
        <v>1163</v>
      </c>
      <c r="AV31" s="830"/>
      <c r="AW31" s="830"/>
      <c r="AX31" s="830"/>
      <c r="AY31" s="830"/>
      <c r="AZ31" s="831" t="s">
        <v>557</v>
      </c>
      <c r="BA31" s="831"/>
      <c r="BB31" s="831"/>
      <c r="BC31" s="831"/>
      <c r="BD31" s="831"/>
      <c r="BE31" s="832" t="s">
        <v>393</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15">
      <c r="A32" s="230">
        <v>5</v>
      </c>
      <c r="B32" s="780" t="s">
        <v>394</v>
      </c>
      <c r="C32" s="781"/>
      <c r="D32" s="781"/>
      <c r="E32" s="781"/>
      <c r="F32" s="781"/>
      <c r="G32" s="781"/>
      <c r="H32" s="781"/>
      <c r="I32" s="781"/>
      <c r="J32" s="781"/>
      <c r="K32" s="781"/>
      <c r="L32" s="781"/>
      <c r="M32" s="781"/>
      <c r="N32" s="781"/>
      <c r="O32" s="781"/>
      <c r="P32" s="782"/>
      <c r="Q32" s="783">
        <v>880</v>
      </c>
      <c r="R32" s="784"/>
      <c r="S32" s="784"/>
      <c r="T32" s="784"/>
      <c r="U32" s="784"/>
      <c r="V32" s="784">
        <v>829</v>
      </c>
      <c r="W32" s="784"/>
      <c r="X32" s="784"/>
      <c r="Y32" s="784"/>
      <c r="Z32" s="784"/>
      <c r="AA32" s="784">
        <v>59</v>
      </c>
      <c r="AB32" s="784"/>
      <c r="AC32" s="784"/>
      <c r="AD32" s="784"/>
      <c r="AE32" s="785"/>
      <c r="AF32" s="786">
        <v>168</v>
      </c>
      <c r="AG32" s="787"/>
      <c r="AH32" s="787"/>
      <c r="AI32" s="787"/>
      <c r="AJ32" s="788"/>
      <c r="AK32" s="834">
        <v>395</v>
      </c>
      <c r="AL32" s="830"/>
      <c r="AM32" s="830"/>
      <c r="AN32" s="830"/>
      <c r="AO32" s="830"/>
      <c r="AP32" s="830">
        <v>6247</v>
      </c>
      <c r="AQ32" s="830"/>
      <c r="AR32" s="830"/>
      <c r="AS32" s="830"/>
      <c r="AT32" s="830"/>
      <c r="AU32" s="830">
        <v>5735</v>
      </c>
      <c r="AV32" s="830"/>
      <c r="AW32" s="830"/>
      <c r="AX32" s="830"/>
      <c r="AY32" s="830"/>
      <c r="AZ32" s="831" t="s">
        <v>557</v>
      </c>
      <c r="BA32" s="831"/>
      <c r="BB32" s="831"/>
      <c r="BC32" s="831"/>
      <c r="BD32" s="831"/>
      <c r="BE32" s="832" t="s">
        <v>393</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15">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15">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15">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15">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15">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15">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15">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15">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15">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15">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15">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15">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15">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15">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15">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15">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15">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15">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15">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15">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15">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15">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15">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15">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15">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15">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15">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15">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15">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395</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
      <c r="A63" s="228" t="s">
        <v>377</v>
      </c>
      <c r="B63" s="789" t="s">
        <v>396</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547</v>
      </c>
      <c r="AG63" s="844"/>
      <c r="AH63" s="844"/>
      <c r="AI63" s="844"/>
      <c r="AJ63" s="845"/>
      <c r="AK63" s="846"/>
      <c r="AL63" s="841"/>
      <c r="AM63" s="841"/>
      <c r="AN63" s="841"/>
      <c r="AO63" s="841"/>
      <c r="AP63" s="844"/>
      <c r="AQ63" s="844"/>
      <c r="AR63" s="844"/>
      <c r="AS63" s="844"/>
      <c r="AT63" s="844"/>
      <c r="AU63" s="844"/>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
      <c r="A65" s="220" t="s">
        <v>397</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15">
      <c r="A66" s="727" t="s">
        <v>398</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4" t="s">
        <v>384</v>
      </c>
      <c r="AG66" s="815"/>
      <c r="AH66" s="815"/>
      <c r="AI66" s="815"/>
      <c r="AJ66" s="855"/>
      <c r="AK66" s="733" t="s">
        <v>385</v>
      </c>
      <c r="AL66" s="728"/>
      <c r="AM66" s="728"/>
      <c r="AN66" s="728"/>
      <c r="AO66" s="729"/>
      <c r="AP66" s="733" t="s">
        <v>386</v>
      </c>
      <c r="AQ66" s="734"/>
      <c r="AR66" s="734"/>
      <c r="AS66" s="734"/>
      <c r="AT66" s="735"/>
      <c r="AU66" s="733" t="s">
        <v>399</v>
      </c>
      <c r="AV66" s="734"/>
      <c r="AW66" s="734"/>
      <c r="AX66" s="734"/>
      <c r="AY66" s="735"/>
      <c r="AZ66" s="733" t="s">
        <v>365</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15">
      <c r="A68" s="224">
        <v>1</v>
      </c>
      <c r="B68" s="869" t="s">
        <v>551</v>
      </c>
      <c r="C68" s="870"/>
      <c r="D68" s="870"/>
      <c r="E68" s="870"/>
      <c r="F68" s="870"/>
      <c r="G68" s="870"/>
      <c r="H68" s="870"/>
      <c r="I68" s="870"/>
      <c r="J68" s="870"/>
      <c r="K68" s="870"/>
      <c r="L68" s="870"/>
      <c r="M68" s="870"/>
      <c r="N68" s="870"/>
      <c r="O68" s="870"/>
      <c r="P68" s="871"/>
      <c r="Q68" s="872">
        <v>1452</v>
      </c>
      <c r="R68" s="866"/>
      <c r="S68" s="866"/>
      <c r="T68" s="866"/>
      <c r="U68" s="866"/>
      <c r="V68" s="866">
        <v>1439</v>
      </c>
      <c r="W68" s="866"/>
      <c r="X68" s="866"/>
      <c r="Y68" s="866"/>
      <c r="Z68" s="866"/>
      <c r="AA68" s="866">
        <v>13</v>
      </c>
      <c r="AB68" s="866"/>
      <c r="AC68" s="866"/>
      <c r="AD68" s="866"/>
      <c r="AE68" s="866"/>
      <c r="AF68" s="866">
        <v>13</v>
      </c>
      <c r="AG68" s="866"/>
      <c r="AH68" s="866"/>
      <c r="AI68" s="866"/>
      <c r="AJ68" s="866"/>
      <c r="AK68" s="866">
        <v>4</v>
      </c>
      <c r="AL68" s="866"/>
      <c r="AM68" s="866"/>
      <c r="AN68" s="866"/>
      <c r="AO68" s="866"/>
      <c r="AP68" s="866">
        <v>805</v>
      </c>
      <c r="AQ68" s="866"/>
      <c r="AR68" s="866"/>
      <c r="AS68" s="866"/>
      <c r="AT68" s="866"/>
      <c r="AU68" s="866">
        <v>333</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15">
      <c r="A69" s="226">
        <v>2</v>
      </c>
      <c r="B69" s="873" t="s">
        <v>552</v>
      </c>
      <c r="C69" s="874"/>
      <c r="D69" s="874"/>
      <c r="E69" s="874"/>
      <c r="F69" s="874"/>
      <c r="G69" s="874"/>
      <c r="H69" s="874"/>
      <c r="I69" s="874"/>
      <c r="J69" s="874"/>
      <c r="K69" s="874"/>
      <c r="L69" s="874"/>
      <c r="M69" s="874"/>
      <c r="N69" s="874"/>
      <c r="O69" s="874"/>
      <c r="P69" s="875"/>
      <c r="Q69" s="876">
        <v>4946</v>
      </c>
      <c r="R69" s="830"/>
      <c r="S69" s="830"/>
      <c r="T69" s="830"/>
      <c r="U69" s="830"/>
      <c r="V69" s="830">
        <v>4580</v>
      </c>
      <c r="W69" s="830"/>
      <c r="X69" s="830"/>
      <c r="Y69" s="830"/>
      <c r="Z69" s="830"/>
      <c r="AA69" s="830">
        <v>366</v>
      </c>
      <c r="AB69" s="830"/>
      <c r="AC69" s="830"/>
      <c r="AD69" s="830"/>
      <c r="AE69" s="830"/>
      <c r="AF69" s="830">
        <v>366</v>
      </c>
      <c r="AG69" s="830"/>
      <c r="AH69" s="830"/>
      <c r="AI69" s="830"/>
      <c r="AJ69" s="830"/>
      <c r="AK69" s="830" t="s">
        <v>557</v>
      </c>
      <c r="AL69" s="830"/>
      <c r="AM69" s="830"/>
      <c r="AN69" s="830"/>
      <c r="AO69" s="830"/>
      <c r="AP69" s="830" t="s">
        <v>557</v>
      </c>
      <c r="AQ69" s="830"/>
      <c r="AR69" s="830"/>
      <c r="AS69" s="830"/>
      <c r="AT69" s="830"/>
      <c r="AU69" s="830" t="s">
        <v>559</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15">
      <c r="A70" s="226">
        <v>3</v>
      </c>
      <c r="B70" s="873" t="s">
        <v>553</v>
      </c>
      <c r="C70" s="874"/>
      <c r="D70" s="874"/>
      <c r="E70" s="874"/>
      <c r="F70" s="874"/>
      <c r="G70" s="874"/>
      <c r="H70" s="874"/>
      <c r="I70" s="874"/>
      <c r="J70" s="874"/>
      <c r="K70" s="874"/>
      <c r="L70" s="874"/>
      <c r="M70" s="874"/>
      <c r="N70" s="874"/>
      <c r="O70" s="874"/>
      <c r="P70" s="875"/>
      <c r="Q70" s="876">
        <v>4752</v>
      </c>
      <c r="R70" s="830"/>
      <c r="S70" s="830"/>
      <c r="T70" s="830"/>
      <c r="U70" s="830"/>
      <c r="V70" s="830">
        <v>4699</v>
      </c>
      <c r="W70" s="830"/>
      <c r="X70" s="830"/>
      <c r="Y70" s="830"/>
      <c r="Z70" s="830"/>
      <c r="AA70" s="830">
        <v>53</v>
      </c>
      <c r="AB70" s="830"/>
      <c r="AC70" s="830"/>
      <c r="AD70" s="830"/>
      <c r="AE70" s="830"/>
      <c r="AF70" s="830">
        <v>53</v>
      </c>
      <c r="AG70" s="830"/>
      <c r="AH70" s="830"/>
      <c r="AI70" s="830"/>
      <c r="AJ70" s="830"/>
      <c r="AK70" s="830">
        <v>1</v>
      </c>
      <c r="AL70" s="830"/>
      <c r="AM70" s="830"/>
      <c r="AN70" s="830"/>
      <c r="AO70" s="830"/>
      <c r="AP70" s="830" t="s">
        <v>557</v>
      </c>
      <c r="AQ70" s="830"/>
      <c r="AR70" s="830"/>
      <c r="AS70" s="830"/>
      <c r="AT70" s="830"/>
      <c r="AU70" s="830" t="s">
        <v>559</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15">
      <c r="A71" s="226">
        <v>4</v>
      </c>
      <c r="B71" s="873" t="s">
        <v>554</v>
      </c>
      <c r="C71" s="874"/>
      <c r="D71" s="874"/>
      <c r="E71" s="874"/>
      <c r="F71" s="874"/>
      <c r="G71" s="874"/>
      <c r="H71" s="874"/>
      <c r="I71" s="874"/>
      <c r="J71" s="874"/>
      <c r="K71" s="874"/>
      <c r="L71" s="874"/>
      <c r="M71" s="874"/>
      <c r="N71" s="874"/>
      <c r="O71" s="874"/>
      <c r="P71" s="875"/>
      <c r="Q71" s="876">
        <v>12104</v>
      </c>
      <c r="R71" s="830"/>
      <c r="S71" s="830"/>
      <c r="T71" s="830"/>
      <c r="U71" s="830"/>
      <c r="V71" s="830">
        <v>11816</v>
      </c>
      <c r="W71" s="830"/>
      <c r="X71" s="830"/>
      <c r="Y71" s="830"/>
      <c r="Z71" s="830"/>
      <c r="AA71" s="830">
        <v>288</v>
      </c>
      <c r="AB71" s="830"/>
      <c r="AC71" s="830"/>
      <c r="AD71" s="830"/>
      <c r="AE71" s="830"/>
      <c r="AF71" s="830">
        <v>288</v>
      </c>
      <c r="AG71" s="830"/>
      <c r="AH71" s="830"/>
      <c r="AI71" s="830"/>
      <c r="AJ71" s="830"/>
      <c r="AK71" s="830">
        <v>1814</v>
      </c>
      <c r="AL71" s="830"/>
      <c r="AM71" s="830"/>
      <c r="AN71" s="830"/>
      <c r="AO71" s="830"/>
      <c r="AP71" s="830" t="s">
        <v>557</v>
      </c>
      <c r="AQ71" s="830"/>
      <c r="AR71" s="830"/>
      <c r="AS71" s="830"/>
      <c r="AT71" s="830"/>
      <c r="AU71" s="830" t="s">
        <v>559</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15">
      <c r="A72" s="226">
        <v>5</v>
      </c>
      <c r="B72" s="873" t="s">
        <v>555</v>
      </c>
      <c r="C72" s="874"/>
      <c r="D72" s="874"/>
      <c r="E72" s="874"/>
      <c r="F72" s="874"/>
      <c r="G72" s="874"/>
      <c r="H72" s="874"/>
      <c r="I72" s="874"/>
      <c r="J72" s="874"/>
      <c r="K72" s="874"/>
      <c r="L72" s="874"/>
      <c r="M72" s="874"/>
      <c r="N72" s="874"/>
      <c r="O72" s="874"/>
      <c r="P72" s="875"/>
      <c r="Q72" s="876">
        <v>495</v>
      </c>
      <c r="R72" s="830"/>
      <c r="S72" s="830"/>
      <c r="T72" s="830"/>
      <c r="U72" s="830"/>
      <c r="V72" s="830">
        <v>353</v>
      </c>
      <c r="W72" s="830"/>
      <c r="X72" s="830"/>
      <c r="Y72" s="830"/>
      <c r="Z72" s="830"/>
      <c r="AA72" s="830">
        <v>141</v>
      </c>
      <c r="AB72" s="830"/>
      <c r="AC72" s="830"/>
      <c r="AD72" s="830"/>
      <c r="AE72" s="830"/>
      <c r="AF72" s="830">
        <v>141</v>
      </c>
      <c r="AG72" s="830"/>
      <c r="AH72" s="830"/>
      <c r="AI72" s="830"/>
      <c r="AJ72" s="830"/>
      <c r="AK72" s="830" t="s">
        <v>557</v>
      </c>
      <c r="AL72" s="830"/>
      <c r="AM72" s="830"/>
      <c r="AN72" s="830"/>
      <c r="AO72" s="830"/>
      <c r="AP72" s="830" t="s">
        <v>557</v>
      </c>
      <c r="AQ72" s="830"/>
      <c r="AR72" s="830"/>
      <c r="AS72" s="830"/>
      <c r="AT72" s="830"/>
      <c r="AU72" s="830" t="s">
        <v>559</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15">
      <c r="A73" s="226">
        <v>6</v>
      </c>
      <c r="B73" s="873" t="s">
        <v>556</v>
      </c>
      <c r="C73" s="874"/>
      <c r="D73" s="874"/>
      <c r="E73" s="874"/>
      <c r="F73" s="874"/>
      <c r="G73" s="874"/>
      <c r="H73" s="874"/>
      <c r="I73" s="874"/>
      <c r="J73" s="874"/>
      <c r="K73" s="874"/>
      <c r="L73" s="874"/>
      <c r="M73" s="874"/>
      <c r="N73" s="874"/>
      <c r="O73" s="874"/>
      <c r="P73" s="875"/>
      <c r="Q73" s="876">
        <v>122277</v>
      </c>
      <c r="R73" s="830"/>
      <c r="S73" s="830"/>
      <c r="T73" s="830"/>
      <c r="U73" s="830"/>
      <c r="V73" s="830">
        <v>119933</v>
      </c>
      <c r="W73" s="830"/>
      <c r="X73" s="830"/>
      <c r="Y73" s="830"/>
      <c r="Z73" s="830"/>
      <c r="AA73" s="830">
        <v>2345</v>
      </c>
      <c r="AB73" s="830"/>
      <c r="AC73" s="830"/>
      <c r="AD73" s="830"/>
      <c r="AE73" s="830"/>
      <c r="AF73" s="830">
        <v>2345</v>
      </c>
      <c r="AG73" s="830"/>
      <c r="AH73" s="830"/>
      <c r="AI73" s="830"/>
      <c r="AJ73" s="830"/>
      <c r="AK73" s="830">
        <v>391</v>
      </c>
      <c r="AL73" s="830"/>
      <c r="AM73" s="830"/>
      <c r="AN73" s="830"/>
      <c r="AO73" s="830"/>
      <c r="AP73" s="830" t="s">
        <v>557</v>
      </c>
      <c r="AQ73" s="830"/>
      <c r="AR73" s="830"/>
      <c r="AS73" s="830"/>
      <c r="AT73" s="830"/>
      <c r="AU73" s="830" t="s">
        <v>559</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15">
      <c r="A74" s="226">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15">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15">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15">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15">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15">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15">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15">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15">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15">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15">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15">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15">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15">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
      <c r="A88" s="228" t="s">
        <v>377</v>
      </c>
      <c r="B88" s="789" t="s">
        <v>400</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c r="AG88" s="844"/>
      <c r="AH88" s="844"/>
      <c r="AI88" s="844"/>
      <c r="AJ88" s="844"/>
      <c r="AK88" s="841"/>
      <c r="AL88" s="841"/>
      <c r="AM88" s="841"/>
      <c r="AN88" s="841"/>
      <c r="AO88" s="841"/>
      <c r="AP88" s="844"/>
      <c r="AQ88" s="844"/>
      <c r="AR88" s="844"/>
      <c r="AS88" s="844"/>
      <c r="AT88" s="844"/>
      <c r="AU88" s="844"/>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789" t="s">
        <v>401</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402</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403</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404</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405</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7" t="s">
        <v>406</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407</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15">
      <c r="A109" s="912" t="s">
        <v>408</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409</v>
      </c>
      <c r="AB109" s="893"/>
      <c r="AC109" s="893"/>
      <c r="AD109" s="893"/>
      <c r="AE109" s="894"/>
      <c r="AF109" s="892" t="s">
        <v>410</v>
      </c>
      <c r="AG109" s="893"/>
      <c r="AH109" s="893"/>
      <c r="AI109" s="893"/>
      <c r="AJ109" s="894"/>
      <c r="AK109" s="892" t="s">
        <v>295</v>
      </c>
      <c r="AL109" s="893"/>
      <c r="AM109" s="893"/>
      <c r="AN109" s="893"/>
      <c r="AO109" s="894"/>
      <c r="AP109" s="892" t="s">
        <v>411</v>
      </c>
      <c r="AQ109" s="893"/>
      <c r="AR109" s="893"/>
      <c r="AS109" s="893"/>
      <c r="AT109" s="895"/>
      <c r="AU109" s="912" t="s">
        <v>408</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409</v>
      </c>
      <c r="BR109" s="893"/>
      <c r="BS109" s="893"/>
      <c r="BT109" s="893"/>
      <c r="BU109" s="894"/>
      <c r="BV109" s="892" t="s">
        <v>410</v>
      </c>
      <c r="BW109" s="893"/>
      <c r="BX109" s="893"/>
      <c r="BY109" s="893"/>
      <c r="BZ109" s="894"/>
      <c r="CA109" s="892" t="s">
        <v>295</v>
      </c>
      <c r="CB109" s="893"/>
      <c r="CC109" s="893"/>
      <c r="CD109" s="893"/>
      <c r="CE109" s="894"/>
      <c r="CF109" s="913" t="s">
        <v>411</v>
      </c>
      <c r="CG109" s="913"/>
      <c r="CH109" s="913"/>
      <c r="CI109" s="913"/>
      <c r="CJ109" s="913"/>
      <c r="CK109" s="892" t="s">
        <v>412</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409</v>
      </c>
      <c r="DH109" s="893"/>
      <c r="DI109" s="893"/>
      <c r="DJ109" s="893"/>
      <c r="DK109" s="894"/>
      <c r="DL109" s="892" t="s">
        <v>410</v>
      </c>
      <c r="DM109" s="893"/>
      <c r="DN109" s="893"/>
      <c r="DO109" s="893"/>
      <c r="DP109" s="894"/>
      <c r="DQ109" s="892" t="s">
        <v>295</v>
      </c>
      <c r="DR109" s="893"/>
      <c r="DS109" s="893"/>
      <c r="DT109" s="893"/>
      <c r="DU109" s="894"/>
      <c r="DV109" s="892" t="s">
        <v>411</v>
      </c>
      <c r="DW109" s="893"/>
      <c r="DX109" s="893"/>
      <c r="DY109" s="893"/>
      <c r="DZ109" s="895"/>
    </row>
    <row r="110" spans="1:131" s="218" customFormat="1" ht="26.25" customHeight="1" x14ac:dyDescent="0.15">
      <c r="A110" s="896" t="s">
        <v>413</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2139505</v>
      </c>
      <c r="AB110" s="900"/>
      <c r="AC110" s="900"/>
      <c r="AD110" s="900"/>
      <c r="AE110" s="901"/>
      <c r="AF110" s="902">
        <v>2153762</v>
      </c>
      <c r="AG110" s="900"/>
      <c r="AH110" s="900"/>
      <c r="AI110" s="900"/>
      <c r="AJ110" s="901"/>
      <c r="AK110" s="902">
        <v>1998685</v>
      </c>
      <c r="AL110" s="900"/>
      <c r="AM110" s="900"/>
      <c r="AN110" s="900"/>
      <c r="AO110" s="901"/>
      <c r="AP110" s="903">
        <v>27.6</v>
      </c>
      <c r="AQ110" s="904"/>
      <c r="AR110" s="904"/>
      <c r="AS110" s="904"/>
      <c r="AT110" s="905"/>
      <c r="AU110" s="906" t="s">
        <v>69</v>
      </c>
      <c r="AV110" s="907"/>
      <c r="AW110" s="907"/>
      <c r="AX110" s="907"/>
      <c r="AY110" s="907"/>
      <c r="AZ110" s="929" t="s">
        <v>414</v>
      </c>
      <c r="BA110" s="897"/>
      <c r="BB110" s="897"/>
      <c r="BC110" s="897"/>
      <c r="BD110" s="897"/>
      <c r="BE110" s="897"/>
      <c r="BF110" s="897"/>
      <c r="BG110" s="897"/>
      <c r="BH110" s="897"/>
      <c r="BI110" s="897"/>
      <c r="BJ110" s="897"/>
      <c r="BK110" s="897"/>
      <c r="BL110" s="897"/>
      <c r="BM110" s="897"/>
      <c r="BN110" s="897"/>
      <c r="BO110" s="897"/>
      <c r="BP110" s="898"/>
      <c r="BQ110" s="930">
        <v>18591592</v>
      </c>
      <c r="BR110" s="931"/>
      <c r="BS110" s="931"/>
      <c r="BT110" s="931"/>
      <c r="BU110" s="931"/>
      <c r="BV110" s="931">
        <v>16838720</v>
      </c>
      <c r="BW110" s="931"/>
      <c r="BX110" s="931"/>
      <c r="BY110" s="931"/>
      <c r="BZ110" s="931"/>
      <c r="CA110" s="931">
        <v>16640694</v>
      </c>
      <c r="CB110" s="931"/>
      <c r="CC110" s="931"/>
      <c r="CD110" s="931"/>
      <c r="CE110" s="931"/>
      <c r="CF110" s="944">
        <v>229.5</v>
      </c>
      <c r="CG110" s="945"/>
      <c r="CH110" s="945"/>
      <c r="CI110" s="945"/>
      <c r="CJ110" s="945"/>
      <c r="CK110" s="946" t="s">
        <v>415</v>
      </c>
      <c r="CL110" s="947"/>
      <c r="CM110" s="929" t="s">
        <v>416</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15">
      <c r="A111" s="934" t="s">
        <v>417</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418</v>
      </c>
      <c r="BA111" s="923"/>
      <c r="BB111" s="923"/>
      <c r="BC111" s="923"/>
      <c r="BD111" s="923"/>
      <c r="BE111" s="923"/>
      <c r="BF111" s="923"/>
      <c r="BG111" s="923"/>
      <c r="BH111" s="923"/>
      <c r="BI111" s="923"/>
      <c r="BJ111" s="923"/>
      <c r="BK111" s="923"/>
      <c r="BL111" s="923"/>
      <c r="BM111" s="923"/>
      <c r="BN111" s="923"/>
      <c r="BO111" s="923"/>
      <c r="BP111" s="924"/>
      <c r="BQ111" s="925">
        <v>42141</v>
      </c>
      <c r="BR111" s="926"/>
      <c r="BS111" s="926"/>
      <c r="BT111" s="926"/>
      <c r="BU111" s="926"/>
      <c r="BV111" s="926">
        <v>31402</v>
      </c>
      <c r="BW111" s="926"/>
      <c r="BX111" s="926"/>
      <c r="BY111" s="926"/>
      <c r="BZ111" s="926"/>
      <c r="CA111" s="926">
        <v>37766</v>
      </c>
      <c r="CB111" s="926"/>
      <c r="CC111" s="926"/>
      <c r="CD111" s="926"/>
      <c r="CE111" s="926"/>
      <c r="CF111" s="920">
        <v>0.5</v>
      </c>
      <c r="CG111" s="921"/>
      <c r="CH111" s="921"/>
      <c r="CI111" s="921"/>
      <c r="CJ111" s="921"/>
      <c r="CK111" s="948"/>
      <c r="CL111" s="949"/>
      <c r="CM111" s="922" t="s">
        <v>419</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15">
      <c r="A112" s="952" t="s">
        <v>420</v>
      </c>
      <c r="B112" s="953"/>
      <c r="C112" s="923" t="s">
        <v>421</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422</v>
      </c>
      <c r="BA112" s="923"/>
      <c r="BB112" s="923"/>
      <c r="BC112" s="923"/>
      <c r="BD112" s="923"/>
      <c r="BE112" s="923"/>
      <c r="BF112" s="923"/>
      <c r="BG112" s="923"/>
      <c r="BH112" s="923"/>
      <c r="BI112" s="923"/>
      <c r="BJ112" s="923"/>
      <c r="BK112" s="923"/>
      <c r="BL112" s="923"/>
      <c r="BM112" s="923"/>
      <c r="BN112" s="923"/>
      <c r="BO112" s="923"/>
      <c r="BP112" s="924"/>
      <c r="BQ112" s="925">
        <v>7631687</v>
      </c>
      <c r="BR112" s="926"/>
      <c r="BS112" s="926"/>
      <c r="BT112" s="926"/>
      <c r="BU112" s="926"/>
      <c r="BV112" s="926">
        <v>7254808</v>
      </c>
      <c r="BW112" s="926"/>
      <c r="BX112" s="926"/>
      <c r="BY112" s="926"/>
      <c r="BZ112" s="926"/>
      <c r="CA112" s="926">
        <v>6897678</v>
      </c>
      <c r="CB112" s="926"/>
      <c r="CC112" s="926"/>
      <c r="CD112" s="926"/>
      <c r="CE112" s="926"/>
      <c r="CF112" s="920">
        <v>95.1</v>
      </c>
      <c r="CG112" s="921"/>
      <c r="CH112" s="921"/>
      <c r="CI112" s="921"/>
      <c r="CJ112" s="921"/>
      <c r="CK112" s="948"/>
      <c r="CL112" s="949"/>
      <c r="CM112" s="922" t="s">
        <v>423</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15">
      <c r="A113" s="954"/>
      <c r="B113" s="955"/>
      <c r="C113" s="923" t="s">
        <v>424</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448843</v>
      </c>
      <c r="AB113" s="938"/>
      <c r="AC113" s="938"/>
      <c r="AD113" s="938"/>
      <c r="AE113" s="939"/>
      <c r="AF113" s="940">
        <v>426170</v>
      </c>
      <c r="AG113" s="938"/>
      <c r="AH113" s="938"/>
      <c r="AI113" s="938"/>
      <c r="AJ113" s="939"/>
      <c r="AK113" s="940">
        <v>402524</v>
      </c>
      <c r="AL113" s="938"/>
      <c r="AM113" s="938"/>
      <c r="AN113" s="938"/>
      <c r="AO113" s="939"/>
      <c r="AP113" s="941">
        <v>5.6</v>
      </c>
      <c r="AQ113" s="942"/>
      <c r="AR113" s="942"/>
      <c r="AS113" s="942"/>
      <c r="AT113" s="943"/>
      <c r="AU113" s="908"/>
      <c r="AV113" s="909"/>
      <c r="AW113" s="909"/>
      <c r="AX113" s="909"/>
      <c r="AY113" s="909"/>
      <c r="AZ113" s="922" t="s">
        <v>425</v>
      </c>
      <c r="BA113" s="923"/>
      <c r="BB113" s="923"/>
      <c r="BC113" s="923"/>
      <c r="BD113" s="923"/>
      <c r="BE113" s="923"/>
      <c r="BF113" s="923"/>
      <c r="BG113" s="923"/>
      <c r="BH113" s="923"/>
      <c r="BI113" s="923"/>
      <c r="BJ113" s="923"/>
      <c r="BK113" s="923"/>
      <c r="BL113" s="923"/>
      <c r="BM113" s="923"/>
      <c r="BN113" s="923"/>
      <c r="BO113" s="923"/>
      <c r="BP113" s="924"/>
      <c r="BQ113" s="925">
        <v>290017</v>
      </c>
      <c r="BR113" s="926"/>
      <c r="BS113" s="926"/>
      <c r="BT113" s="926"/>
      <c r="BU113" s="926"/>
      <c r="BV113" s="926">
        <v>284583</v>
      </c>
      <c r="BW113" s="926"/>
      <c r="BX113" s="926"/>
      <c r="BY113" s="926"/>
      <c r="BZ113" s="926"/>
      <c r="CA113" s="926">
        <v>333058</v>
      </c>
      <c r="CB113" s="926"/>
      <c r="CC113" s="926"/>
      <c r="CD113" s="926"/>
      <c r="CE113" s="926"/>
      <c r="CF113" s="920">
        <v>4.5999999999999996</v>
      </c>
      <c r="CG113" s="921"/>
      <c r="CH113" s="921"/>
      <c r="CI113" s="921"/>
      <c r="CJ113" s="921"/>
      <c r="CK113" s="948"/>
      <c r="CL113" s="949"/>
      <c r="CM113" s="922" t="s">
        <v>426</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v>15469</v>
      </c>
      <c r="DH113" s="959"/>
      <c r="DI113" s="959"/>
      <c r="DJ113" s="959"/>
      <c r="DK113" s="960"/>
      <c r="DL113" s="961">
        <v>11504</v>
      </c>
      <c r="DM113" s="959"/>
      <c r="DN113" s="959"/>
      <c r="DO113" s="959"/>
      <c r="DP113" s="960"/>
      <c r="DQ113" s="961">
        <v>7538</v>
      </c>
      <c r="DR113" s="959"/>
      <c r="DS113" s="959"/>
      <c r="DT113" s="959"/>
      <c r="DU113" s="960"/>
      <c r="DV113" s="962">
        <v>0.1</v>
      </c>
      <c r="DW113" s="963"/>
      <c r="DX113" s="963"/>
      <c r="DY113" s="963"/>
      <c r="DZ113" s="964"/>
    </row>
    <row r="114" spans="1:130" s="218" customFormat="1" ht="26.25" customHeight="1" x14ac:dyDescent="0.15">
      <c r="A114" s="954"/>
      <c r="B114" s="955"/>
      <c r="C114" s="923" t="s">
        <v>427</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33325</v>
      </c>
      <c r="AB114" s="959"/>
      <c r="AC114" s="959"/>
      <c r="AD114" s="959"/>
      <c r="AE114" s="960"/>
      <c r="AF114" s="961">
        <v>26227</v>
      </c>
      <c r="AG114" s="959"/>
      <c r="AH114" s="959"/>
      <c r="AI114" s="959"/>
      <c r="AJ114" s="960"/>
      <c r="AK114" s="961">
        <v>28062</v>
      </c>
      <c r="AL114" s="959"/>
      <c r="AM114" s="959"/>
      <c r="AN114" s="959"/>
      <c r="AO114" s="960"/>
      <c r="AP114" s="962">
        <v>0.4</v>
      </c>
      <c r="AQ114" s="963"/>
      <c r="AR114" s="963"/>
      <c r="AS114" s="963"/>
      <c r="AT114" s="964"/>
      <c r="AU114" s="908"/>
      <c r="AV114" s="909"/>
      <c r="AW114" s="909"/>
      <c r="AX114" s="909"/>
      <c r="AY114" s="909"/>
      <c r="AZ114" s="922" t="s">
        <v>428</v>
      </c>
      <c r="BA114" s="923"/>
      <c r="BB114" s="923"/>
      <c r="BC114" s="923"/>
      <c r="BD114" s="923"/>
      <c r="BE114" s="923"/>
      <c r="BF114" s="923"/>
      <c r="BG114" s="923"/>
      <c r="BH114" s="923"/>
      <c r="BI114" s="923"/>
      <c r="BJ114" s="923"/>
      <c r="BK114" s="923"/>
      <c r="BL114" s="923"/>
      <c r="BM114" s="923"/>
      <c r="BN114" s="923"/>
      <c r="BO114" s="923"/>
      <c r="BP114" s="924"/>
      <c r="BQ114" s="925">
        <v>2708744</v>
      </c>
      <c r="BR114" s="926"/>
      <c r="BS114" s="926"/>
      <c r="BT114" s="926"/>
      <c r="BU114" s="926"/>
      <c r="BV114" s="926">
        <v>2693602</v>
      </c>
      <c r="BW114" s="926"/>
      <c r="BX114" s="926"/>
      <c r="BY114" s="926"/>
      <c r="BZ114" s="926"/>
      <c r="CA114" s="926">
        <v>2750181</v>
      </c>
      <c r="CB114" s="926"/>
      <c r="CC114" s="926"/>
      <c r="CD114" s="926"/>
      <c r="CE114" s="926"/>
      <c r="CF114" s="920">
        <v>37.9</v>
      </c>
      <c r="CG114" s="921"/>
      <c r="CH114" s="921"/>
      <c r="CI114" s="921"/>
      <c r="CJ114" s="921"/>
      <c r="CK114" s="948"/>
      <c r="CL114" s="949"/>
      <c r="CM114" s="922" t="s">
        <v>429</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15">
      <c r="A115" s="954"/>
      <c r="B115" s="955"/>
      <c r="C115" s="923" t="s">
        <v>430</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10739</v>
      </c>
      <c r="AB115" s="938"/>
      <c r="AC115" s="938"/>
      <c r="AD115" s="938"/>
      <c r="AE115" s="939"/>
      <c r="AF115" s="940">
        <v>10739</v>
      </c>
      <c r="AG115" s="938"/>
      <c r="AH115" s="938"/>
      <c r="AI115" s="938"/>
      <c r="AJ115" s="939"/>
      <c r="AK115" s="940">
        <v>10685</v>
      </c>
      <c r="AL115" s="938"/>
      <c r="AM115" s="938"/>
      <c r="AN115" s="938"/>
      <c r="AO115" s="939"/>
      <c r="AP115" s="941">
        <v>0.1</v>
      </c>
      <c r="AQ115" s="942"/>
      <c r="AR115" s="942"/>
      <c r="AS115" s="942"/>
      <c r="AT115" s="943"/>
      <c r="AU115" s="908"/>
      <c r="AV115" s="909"/>
      <c r="AW115" s="909"/>
      <c r="AX115" s="909"/>
      <c r="AY115" s="909"/>
      <c r="AZ115" s="922" t="s">
        <v>431</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432</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15">
      <c r="A116" s="956"/>
      <c r="B116" s="957"/>
      <c r="C116" s="965" t="s">
        <v>433</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434</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435</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15">
      <c r="A117" s="912" t="s">
        <v>178</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436</v>
      </c>
      <c r="Z117" s="894"/>
      <c r="AA117" s="978">
        <v>2632412</v>
      </c>
      <c r="AB117" s="979"/>
      <c r="AC117" s="979"/>
      <c r="AD117" s="979"/>
      <c r="AE117" s="980"/>
      <c r="AF117" s="981">
        <v>2616898</v>
      </c>
      <c r="AG117" s="979"/>
      <c r="AH117" s="979"/>
      <c r="AI117" s="979"/>
      <c r="AJ117" s="980"/>
      <c r="AK117" s="981">
        <v>2439956</v>
      </c>
      <c r="AL117" s="979"/>
      <c r="AM117" s="979"/>
      <c r="AN117" s="979"/>
      <c r="AO117" s="980"/>
      <c r="AP117" s="982"/>
      <c r="AQ117" s="983"/>
      <c r="AR117" s="983"/>
      <c r="AS117" s="983"/>
      <c r="AT117" s="984"/>
      <c r="AU117" s="908"/>
      <c r="AV117" s="909"/>
      <c r="AW117" s="909"/>
      <c r="AX117" s="909"/>
      <c r="AY117" s="909"/>
      <c r="AZ117" s="974" t="s">
        <v>437</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438</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15">
      <c r="A118" s="912" t="s">
        <v>412</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409</v>
      </c>
      <c r="AB118" s="893"/>
      <c r="AC118" s="893"/>
      <c r="AD118" s="893"/>
      <c r="AE118" s="894"/>
      <c r="AF118" s="892" t="s">
        <v>410</v>
      </c>
      <c r="AG118" s="893"/>
      <c r="AH118" s="893"/>
      <c r="AI118" s="893"/>
      <c r="AJ118" s="894"/>
      <c r="AK118" s="892" t="s">
        <v>295</v>
      </c>
      <c r="AL118" s="893"/>
      <c r="AM118" s="893"/>
      <c r="AN118" s="893"/>
      <c r="AO118" s="894"/>
      <c r="AP118" s="970" t="s">
        <v>411</v>
      </c>
      <c r="AQ118" s="971"/>
      <c r="AR118" s="971"/>
      <c r="AS118" s="971"/>
      <c r="AT118" s="972"/>
      <c r="AU118" s="908"/>
      <c r="AV118" s="909"/>
      <c r="AW118" s="909"/>
      <c r="AX118" s="909"/>
      <c r="AY118" s="909"/>
      <c r="AZ118" s="973" t="s">
        <v>439</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440</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15">
      <c r="A119" s="1056" t="s">
        <v>415</v>
      </c>
      <c r="B119" s="947"/>
      <c r="C119" s="929" t="s">
        <v>416</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178</v>
      </c>
      <c r="BA119" s="239"/>
      <c r="BB119" s="239"/>
      <c r="BC119" s="239"/>
      <c r="BD119" s="239"/>
      <c r="BE119" s="239"/>
      <c r="BF119" s="239"/>
      <c r="BG119" s="239"/>
      <c r="BH119" s="239"/>
      <c r="BI119" s="239"/>
      <c r="BJ119" s="239"/>
      <c r="BK119" s="239"/>
      <c r="BL119" s="239"/>
      <c r="BM119" s="239"/>
      <c r="BN119" s="239"/>
      <c r="BO119" s="977" t="s">
        <v>441</v>
      </c>
      <c r="BP119" s="1005"/>
      <c r="BQ119" s="999">
        <v>29264181</v>
      </c>
      <c r="BR119" s="1000"/>
      <c r="BS119" s="1000"/>
      <c r="BT119" s="1000"/>
      <c r="BU119" s="1000"/>
      <c r="BV119" s="1000">
        <v>27103115</v>
      </c>
      <c r="BW119" s="1000"/>
      <c r="BX119" s="1000"/>
      <c r="BY119" s="1000"/>
      <c r="BZ119" s="1000"/>
      <c r="CA119" s="1000">
        <v>26659377</v>
      </c>
      <c r="CB119" s="1000"/>
      <c r="CC119" s="1000"/>
      <c r="CD119" s="1000"/>
      <c r="CE119" s="1000"/>
      <c r="CF119" s="1001"/>
      <c r="CG119" s="1002"/>
      <c r="CH119" s="1002"/>
      <c r="CI119" s="1002"/>
      <c r="CJ119" s="1003"/>
      <c r="CK119" s="950"/>
      <c r="CL119" s="951"/>
      <c r="CM119" s="973" t="s">
        <v>442</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v>26672</v>
      </c>
      <c r="DH119" s="986"/>
      <c r="DI119" s="986"/>
      <c r="DJ119" s="986"/>
      <c r="DK119" s="987"/>
      <c r="DL119" s="985">
        <v>19898</v>
      </c>
      <c r="DM119" s="986"/>
      <c r="DN119" s="986"/>
      <c r="DO119" s="986"/>
      <c r="DP119" s="987"/>
      <c r="DQ119" s="985">
        <v>30228</v>
      </c>
      <c r="DR119" s="986"/>
      <c r="DS119" s="986"/>
      <c r="DT119" s="986"/>
      <c r="DU119" s="987"/>
      <c r="DV119" s="988">
        <v>0.4</v>
      </c>
      <c r="DW119" s="989"/>
      <c r="DX119" s="989"/>
      <c r="DY119" s="989"/>
      <c r="DZ119" s="990"/>
    </row>
    <row r="120" spans="1:130" s="218" customFormat="1" ht="26.25" customHeight="1" x14ac:dyDescent="0.15">
      <c r="A120" s="1057"/>
      <c r="B120" s="949"/>
      <c r="C120" s="922" t="s">
        <v>419</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443</v>
      </c>
      <c r="AV120" s="992"/>
      <c r="AW120" s="992"/>
      <c r="AX120" s="992"/>
      <c r="AY120" s="993"/>
      <c r="AZ120" s="929" t="s">
        <v>444</v>
      </c>
      <c r="BA120" s="897"/>
      <c r="BB120" s="897"/>
      <c r="BC120" s="897"/>
      <c r="BD120" s="897"/>
      <c r="BE120" s="897"/>
      <c r="BF120" s="897"/>
      <c r="BG120" s="897"/>
      <c r="BH120" s="897"/>
      <c r="BI120" s="897"/>
      <c r="BJ120" s="897"/>
      <c r="BK120" s="897"/>
      <c r="BL120" s="897"/>
      <c r="BM120" s="897"/>
      <c r="BN120" s="897"/>
      <c r="BO120" s="897"/>
      <c r="BP120" s="898"/>
      <c r="BQ120" s="930">
        <v>5375433</v>
      </c>
      <c r="BR120" s="931"/>
      <c r="BS120" s="931"/>
      <c r="BT120" s="931"/>
      <c r="BU120" s="931"/>
      <c r="BV120" s="931">
        <v>5344809</v>
      </c>
      <c r="BW120" s="931"/>
      <c r="BX120" s="931"/>
      <c r="BY120" s="931"/>
      <c r="BZ120" s="931"/>
      <c r="CA120" s="931">
        <v>5826902</v>
      </c>
      <c r="CB120" s="931"/>
      <c r="CC120" s="931"/>
      <c r="CD120" s="931"/>
      <c r="CE120" s="931"/>
      <c r="CF120" s="944">
        <v>80.400000000000006</v>
      </c>
      <c r="CG120" s="945"/>
      <c r="CH120" s="945"/>
      <c r="CI120" s="945"/>
      <c r="CJ120" s="945"/>
      <c r="CK120" s="1006" t="s">
        <v>445</v>
      </c>
      <c r="CL120" s="1007"/>
      <c r="CM120" s="1007"/>
      <c r="CN120" s="1007"/>
      <c r="CO120" s="1008"/>
      <c r="CP120" s="1014" t="s">
        <v>394</v>
      </c>
      <c r="CQ120" s="1015"/>
      <c r="CR120" s="1015"/>
      <c r="CS120" s="1015"/>
      <c r="CT120" s="1015"/>
      <c r="CU120" s="1015"/>
      <c r="CV120" s="1015"/>
      <c r="CW120" s="1015"/>
      <c r="CX120" s="1015"/>
      <c r="CY120" s="1015"/>
      <c r="CZ120" s="1015"/>
      <c r="DA120" s="1015"/>
      <c r="DB120" s="1015"/>
      <c r="DC120" s="1015"/>
      <c r="DD120" s="1015"/>
      <c r="DE120" s="1015"/>
      <c r="DF120" s="1016"/>
      <c r="DG120" s="930" t="s">
        <v>122</v>
      </c>
      <c r="DH120" s="931"/>
      <c r="DI120" s="931"/>
      <c r="DJ120" s="931"/>
      <c r="DK120" s="931"/>
      <c r="DL120" s="931">
        <v>5941100</v>
      </c>
      <c r="DM120" s="931"/>
      <c r="DN120" s="931"/>
      <c r="DO120" s="931"/>
      <c r="DP120" s="931"/>
      <c r="DQ120" s="931">
        <v>5734555</v>
      </c>
      <c r="DR120" s="931"/>
      <c r="DS120" s="931"/>
      <c r="DT120" s="931"/>
      <c r="DU120" s="931"/>
      <c r="DV120" s="932">
        <v>79.099999999999994</v>
      </c>
      <c r="DW120" s="932"/>
      <c r="DX120" s="932"/>
      <c r="DY120" s="932"/>
      <c r="DZ120" s="933"/>
    </row>
    <row r="121" spans="1:130" s="218" customFormat="1" ht="26.25" customHeight="1" x14ac:dyDescent="0.15">
      <c r="A121" s="1057"/>
      <c r="B121" s="949"/>
      <c r="C121" s="974" t="s">
        <v>446</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v>3965</v>
      </c>
      <c r="AB121" s="959"/>
      <c r="AC121" s="959"/>
      <c r="AD121" s="959"/>
      <c r="AE121" s="960"/>
      <c r="AF121" s="961">
        <v>3965</v>
      </c>
      <c r="AG121" s="959"/>
      <c r="AH121" s="959"/>
      <c r="AI121" s="959"/>
      <c r="AJ121" s="960"/>
      <c r="AK121" s="961">
        <v>3966</v>
      </c>
      <c r="AL121" s="959"/>
      <c r="AM121" s="959"/>
      <c r="AN121" s="959"/>
      <c r="AO121" s="960"/>
      <c r="AP121" s="962">
        <v>0.1</v>
      </c>
      <c r="AQ121" s="963"/>
      <c r="AR121" s="963"/>
      <c r="AS121" s="963"/>
      <c r="AT121" s="964"/>
      <c r="AU121" s="994"/>
      <c r="AV121" s="995"/>
      <c r="AW121" s="995"/>
      <c r="AX121" s="995"/>
      <c r="AY121" s="996"/>
      <c r="AZ121" s="922" t="s">
        <v>447</v>
      </c>
      <c r="BA121" s="923"/>
      <c r="BB121" s="923"/>
      <c r="BC121" s="923"/>
      <c r="BD121" s="923"/>
      <c r="BE121" s="923"/>
      <c r="BF121" s="923"/>
      <c r="BG121" s="923"/>
      <c r="BH121" s="923"/>
      <c r="BI121" s="923"/>
      <c r="BJ121" s="923"/>
      <c r="BK121" s="923"/>
      <c r="BL121" s="923"/>
      <c r="BM121" s="923"/>
      <c r="BN121" s="923"/>
      <c r="BO121" s="923"/>
      <c r="BP121" s="924"/>
      <c r="BQ121" s="925">
        <v>1006906</v>
      </c>
      <c r="BR121" s="926"/>
      <c r="BS121" s="926"/>
      <c r="BT121" s="926"/>
      <c r="BU121" s="926"/>
      <c r="BV121" s="926">
        <v>726324</v>
      </c>
      <c r="BW121" s="926"/>
      <c r="BX121" s="926"/>
      <c r="BY121" s="926"/>
      <c r="BZ121" s="926"/>
      <c r="CA121" s="926">
        <v>606171</v>
      </c>
      <c r="CB121" s="926"/>
      <c r="CC121" s="926"/>
      <c r="CD121" s="926"/>
      <c r="CE121" s="926"/>
      <c r="CF121" s="920">
        <v>8.4</v>
      </c>
      <c r="CG121" s="921"/>
      <c r="CH121" s="921"/>
      <c r="CI121" s="921"/>
      <c r="CJ121" s="921"/>
      <c r="CK121" s="1009"/>
      <c r="CL121" s="1010"/>
      <c r="CM121" s="1010"/>
      <c r="CN121" s="1010"/>
      <c r="CO121" s="1011"/>
      <c r="CP121" s="1019" t="s">
        <v>392</v>
      </c>
      <c r="CQ121" s="1020"/>
      <c r="CR121" s="1020"/>
      <c r="CS121" s="1020"/>
      <c r="CT121" s="1020"/>
      <c r="CU121" s="1020"/>
      <c r="CV121" s="1020"/>
      <c r="CW121" s="1020"/>
      <c r="CX121" s="1020"/>
      <c r="CY121" s="1020"/>
      <c r="CZ121" s="1020"/>
      <c r="DA121" s="1020"/>
      <c r="DB121" s="1020"/>
      <c r="DC121" s="1020"/>
      <c r="DD121" s="1020"/>
      <c r="DE121" s="1020"/>
      <c r="DF121" s="1021"/>
      <c r="DG121" s="925">
        <v>1392761</v>
      </c>
      <c r="DH121" s="926"/>
      <c r="DI121" s="926"/>
      <c r="DJ121" s="926"/>
      <c r="DK121" s="926"/>
      <c r="DL121" s="926">
        <v>1313708</v>
      </c>
      <c r="DM121" s="926"/>
      <c r="DN121" s="926"/>
      <c r="DO121" s="926"/>
      <c r="DP121" s="926"/>
      <c r="DQ121" s="926">
        <v>1163123</v>
      </c>
      <c r="DR121" s="926"/>
      <c r="DS121" s="926"/>
      <c r="DT121" s="926"/>
      <c r="DU121" s="926"/>
      <c r="DV121" s="927">
        <v>16</v>
      </c>
      <c r="DW121" s="927"/>
      <c r="DX121" s="927"/>
      <c r="DY121" s="927"/>
      <c r="DZ121" s="928"/>
    </row>
    <row r="122" spans="1:130" s="218" customFormat="1" ht="26.25" customHeight="1" x14ac:dyDescent="0.15">
      <c r="A122" s="1057"/>
      <c r="B122" s="949"/>
      <c r="C122" s="922" t="s">
        <v>429</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448</v>
      </c>
      <c r="BA122" s="965"/>
      <c r="BB122" s="965"/>
      <c r="BC122" s="965"/>
      <c r="BD122" s="965"/>
      <c r="BE122" s="965"/>
      <c r="BF122" s="965"/>
      <c r="BG122" s="965"/>
      <c r="BH122" s="965"/>
      <c r="BI122" s="965"/>
      <c r="BJ122" s="965"/>
      <c r="BK122" s="965"/>
      <c r="BL122" s="965"/>
      <c r="BM122" s="965"/>
      <c r="BN122" s="965"/>
      <c r="BO122" s="965"/>
      <c r="BP122" s="966"/>
      <c r="BQ122" s="999">
        <v>18033515</v>
      </c>
      <c r="BR122" s="1000"/>
      <c r="BS122" s="1000"/>
      <c r="BT122" s="1000"/>
      <c r="BU122" s="1000"/>
      <c r="BV122" s="1000">
        <v>17183777</v>
      </c>
      <c r="BW122" s="1000"/>
      <c r="BX122" s="1000"/>
      <c r="BY122" s="1000"/>
      <c r="BZ122" s="1000"/>
      <c r="CA122" s="1000">
        <v>16779565</v>
      </c>
      <c r="CB122" s="1000"/>
      <c r="CC122" s="1000"/>
      <c r="CD122" s="1000"/>
      <c r="CE122" s="1000"/>
      <c r="CF122" s="1017">
        <v>231.5</v>
      </c>
      <c r="CG122" s="1018"/>
      <c r="CH122" s="1018"/>
      <c r="CI122" s="1018"/>
      <c r="CJ122" s="1018"/>
      <c r="CK122" s="1009"/>
      <c r="CL122" s="1010"/>
      <c r="CM122" s="1010"/>
      <c r="CN122" s="1010"/>
      <c r="CO122" s="1011"/>
      <c r="CP122" s="1019"/>
      <c r="CQ122" s="1020"/>
      <c r="CR122" s="1020"/>
      <c r="CS122" s="1020"/>
      <c r="CT122" s="1020"/>
      <c r="CU122" s="1020"/>
      <c r="CV122" s="1020"/>
      <c r="CW122" s="1020"/>
      <c r="CX122" s="1020"/>
      <c r="CY122" s="1020"/>
      <c r="CZ122" s="1020"/>
      <c r="DA122" s="1020"/>
      <c r="DB122" s="1020"/>
      <c r="DC122" s="1020"/>
      <c r="DD122" s="1020"/>
      <c r="DE122" s="1020"/>
      <c r="DF122" s="1021"/>
      <c r="DG122" s="925"/>
      <c r="DH122" s="926"/>
      <c r="DI122" s="926"/>
      <c r="DJ122" s="926"/>
      <c r="DK122" s="926"/>
      <c r="DL122" s="926"/>
      <c r="DM122" s="926"/>
      <c r="DN122" s="926"/>
      <c r="DO122" s="926"/>
      <c r="DP122" s="926"/>
      <c r="DQ122" s="926"/>
      <c r="DR122" s="926"/>
      <c r="DS122" s="926"/>
      <c r="DT122" s="926"/>
      <c r="DU122" s="926"/>
      <c r="DV122" s="927"/>
      <c r="DW122" s="927"/>
      <c r="DX122" s="927"/>
      <c r="DY122" s="927"/>
      <c r="DZ122" s="928"/>
    </row>
    <row r="123" spans="1:130" s="218" customFormat="1" ht="26.25" customHeight="1" x14ac:dyDescent="0.15">
      <c r="A123" s="1057"/>
      <c r="B123" s="949"/>
      <c r="C123" s="922" t="s">
        <v>435</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178</v>
      </c>
      <c r="BA123" s="239"/>
      <c r="BB123" s="239"/>
      <c r="BC123" s="239"/>
      <c r="BD123" s="239"/>
      <c r="BE123" s="239"/>
      <c r="BF123" s="239"/>
      <c r="BG123" s="239"/>
      <c r="BH123" s="239"/>
      <c r="BI123" s="239"/>
      <c r="BJ123" s="239"/>
      <c r="BK123" s="239"/>
      <c r="BL123" s="239"/>
      <c r="BM123" s="239"/>
      <c r="BN123" s="239"/>
      <c r="BO123" s="977" t="s">
        <v>449</v>
      </c>
      <c r="BP123" s="1005"/>
      <c r="BQ123" s="1063">
        <v>24415854</v>
      </c>
      <c r="BR123" s="1064"/>
      <c r="BS123" s="1064"/>
      <c r="BT123" s="1064"/>
      <c r="BU123" s="1064"/>
      <c r="BV123" s="1064">
        <v>23254910</v>
      </c>
      <c r="BW123" s="1064"/>
      <c r="BX123" s="1064"/>
      <c r="BY123" s="1064"/>
      <c r="BZ123" s="1064"/>
      <c r="CA123" s="1064">
        <v>23212638</v>
      </c>
      <c r="CB123" s="1064"/>
      <c r="CC123" s="1064"/>
      <c r="CD123" s="1064"/>
      <c r="CE123" s="1064"/>
      <c r="CF123" s="1001"/>
      <c r="CG123" s="1002"/>
      <c r="CH123" s="1002"/>
      <c r="CI123" s="1002"/>
      <c r="CJ123" s="1003"/>
      <c r="CK123" s="1009"/>
      <c r="CL123" s="1010"/>
      <c r="CM123" s="1010"/>
      <c r="CN123" s="1010"/>
      <c r="CO123" s="1011"/>
      <c r="CP123" s="1019"/>
      <c r="CQ123" s="1020"/>
      <c r="CR123" s="1020"/>
      <c r="CS123" s="1020"/>
      <c r="CT123" s="1020"/>
      <c r="CU123" s="1020"/>
      <c r="CV123" s="1020"/>
      <c r="CW123" s="1020"/>
      <c r="CX123" s="1020"/>
      <c r="CY123" s="1020"/>
      <c r="CZ123" s="1020"/>
      <c r="DA123" s="1020"/>
      <c r="DB123" s="1020"/>
      <c r="DC123" s="1020"/>
      <c r="DD123" s="1020"/>
      <c r="DE123" s="1020"/>
      <c r="DF123" s="1021"/>
      <c r="DG123" s="958"/>
      <c r="DH123" s="959"/>
      <c r="DI123" s="959"/>
      <c r="DJ123" s="959"/>
      <c r="DK123" s="960"/>
      <c r="DL123" s="961"/>
      <c r="DM123" s="959"/>
      <c r="DN123" s="959"/>
      <c r="DO123" s="959"/>
      <c r="DP123" s="960"/>
      <c r="DQ123" s="961"/>
      <c r="DR123" s="959"/>
      <c r="DS123" s="959"/>
      <c r="DT123" s="959"/>
      <c r="DU123" s="960"/>
      <c r="DV123" s="962"/>
      <c r="DW123" s="963"/>
      <c r="DX123" s="963"/>
      <c r="DY123" s="963"/>
      <c r="DZ123" s="964"/>
    </row>
    <row r="124" spans="1:130" s="218" customFormat="1" ht="26.25" customHeight="1" thickBot="1" x14ac:dyDescent="0.2">
      <c r="A124" s="1057"/>
      <c r="B124" s="949"/>
      <c r="C124" s="922" t="s">
        <v>438</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450</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68</v>
      </c>
      <c r="BR124" s="1027"/>
      <c r="BS124" s="1027"/>
      <c r="BT124" s="1027"/>
      <c r="BU124" s="1027"/>
      <c r="BV124" s="1027">
        <v>53.6</v>
      </c>
      <c r="BW124" s="1027"/>
      <c r="BX124" s="1027"/>
      <c r="BY124" s="1027"/>
      <c r="BZ124" s="1027"/>
      <c r="CA124" s="1027">
        <v>47.5</v>
      </c>
      <c r="CB124" s="1027"/>
      <c r="CC124" s="1027"/>
      <c r="CD124" s="1027"/>
      <c r="CE124" s="1027"/>
      <c r="CF124" s="1028"/>
      <c r="CG124" s="1029"/>
      <c r="CH124" s="1029"/>
      <c r="CI124" s="1029"/>
      <c r="CJ124" s="1030"/>
      <c r="CK124" s="1012"/>
      <c r="CL124" s="1012"/>
      <c r="CM124" s="1012"/>
      <c r="CN124" s="1012"/>
      <c r="CO124" s="1013"/>
      <c r="CP124" s="1019" t="s">
        <v>451</v>
      </c>
      <c r="CQ124" s="1020"/>
      <c r="CR124" s="1020"/>
      <c r="CS124" s="1020"/>
      <c r="CT124" s="1020"/>
      <c r="CU124" s="1020"/>
      <c r="CV124" s="1020"/>
      <c r="CW124" s="1020"/>
      <c r="CX124" s="1020"/>
      <c r="CY124" s="1020"/>
      <c r="CZ124" s="1020"/>
      <c r="DA124" s="1020"/>
      <c r="DB124" s="1020"/>
      <c r="DC124" s="1020"/>
      <c r="DD124" s="1020"/>
      <c r="DE124" s="1020"/>
      <c r="DF124" s="1021"/>
      <c r="DG124" s="1004">
        <v>6238926</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15">
      <c r="A125" s="1057"/>
      <c r="B125" s="949"/>
      <c r="C125" s="922" t="s">
        <v>440</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452</v>
      </c>
      <c r="CL125" s="1007"/>
      <c r="CM125" s="1007"/>
      <c r="CN125" s="1007"/>
      <c r="CO125" s="1008"/>
      <c r="CP125" s="929" t="s">
        <v>453</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
      <c r="A126" s="1057"/>
      <c r="B126" s="949"/>
      <c r="C126" s="922" t="s">
        <v>442</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v>6564</v>
      </c>
      <c r="AB126" s="959"/>
      <c r="AC126" s="959"/>
      <c r="AD126" s="959"/>
      <c r="AE126" s="960"/>
      <c r="AF126" s="961">
        <v>6599</v>
      </c>
      <c r="AG126" s="959"/>
      <c r="AH126" s="959"/>
      <c r="AI126" s="959"/>
      <c r="AJ126" s="960"/>
      <c r="AK126" s="961">
        <v>6579</v>
      </c>
      <c r="AL126" s="959"/>
      <c r="AM126" s="959"/>
      <c r="AN126" s="959"/>
      <c r="AO126" s="960"/>
      <c r="AP126" s="962">
        <v>0.1</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454</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15">
      <c r="A127" s="1058"/>
      <c r="B127" s="951"/>
      <c r="C127" s="973" t="s">
        <v>455</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v>210</v>
      </c>
      <c r="AB127" s="959"/>
      <c r="AC127" s="959"/>
      <c r="AD127" s="959"/>
      <c r="AE127" s="960"/>
      <c r="AF127" s="961">
        <v>175</v>
      </c>
      <c r="AG127" s="959"/>
      <c r="AH127" s="959"/>
      <c r="AI127" s="959"/>
      <c r="AJ127" s="960"/>
      <c r="AK127" s="961">
        <v>140</v>
      </c>
      <c r="AL127" s="959"/>
      <c r="AM127" s="959"/>
      <c r="AN127" s="959"/>
      <c r="AO127" s="960"/>
      <c r="AP127" s="962">
        <v>0</v>
      </c>
      <c r="AQ127" s="963"/>
      <c r="AR127" s="963"/>
      <c r="AS127" s="963"/>
      <c r="AT127" s="964"/>
      <c r="AU127" s="220"/>
      <c r="AV127" s="220"/>
      <c r="AW127" s="220"/>
      <c r="AX127" s="1031" t="s">
        <v>456</v>
      </c>
      <c r="AY127" s="1032"/>
      <c r="AZ127" s="1032"/>
      <c r="BA127" s="1032"/>
      <c r="BB127" s="1032"/>
      <c r="BC127" s="1032"/>
      <c r="BD127" s="1032"/>
      <c r="BE127" s="1033"/>
      <c r="BF127" s="1034" t="s">
        <v>457</v>
      </c>
      <c r="BG127" s="1032"/>
      <c r="BH127" s="1032"/>
      <c r="BI127" s="1032"/>
      <c r="BJ127" s="1032"/>
      <c r="BK127" s="1032"/>
      <c r="BL127" s="1033"/>
      <c r="BM127" s="1034" t="s">
        <v>458</v>
      </c>
      <c r="BN127" s="1032"/>
      <c r="BO127" s="1032"/>
      <c r="BP127" s="1032"/>
      <c r="BQ127" s="1032"/>
      <c r="BR127" s="1032"/>
      <c r="BS127" s="1033"/>
      <c r="BT127" s="1034" t="s">
        <v>459</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460</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
      <c r="A128" s="1041" t="s">
        <v>461</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462</v>
      </c>
      <c r="X128" s="1043"/>
      <c r="Y128" s="1043"/>
      <c r="Z128" s="1044"/>
      <c r="AA128" s="1045">
        <v>76159</v>
      </c>
      <c r="AB128" s="1046"/>
      <c r="AC128" s="1046"/>
      <c r="AD128" s="1046"/>
      <c r="AE128" s="1047"/>
      <c r="AF128" s="1048">
        <v>69335</v>
      </c>
      <c r="AG128" s="1046"/>
      <c r="AH128" s="1046"/>
      <c r="AI128" s="1046"/>
      <c r="AJ128" s="1047"/>
      <c r="AK128" s="1048">
        <v>64679</v>
      </c>
      <c r="AL128" s="1046"/>
      <c r="AM128" s="1046"/>
      <c r="AN128" s="1046"/>
      <c r="AO128" s="1047"/>
      <c r="AP128" s="1049"/>
      <c r="AQ128" s="1050"/>
      <c r="AR128" s="1050"/>
      <c r="AS128" s="1050"/>
      <c r="AT128" s="1051"/>
      <c r="AU128" s="220"/>
      <c r="AV128" s="220"/>
      <c r="AW128" s="220"/>
      <c r="AX128" s="896" t="s">
        <v>463</v>
      </c>
      <c r="AY128" s="897"/>
      <c r="AZ128" s="897"/>
      <c r="BA128" s="897"/>
      <c r="BB128" s="897"/>
      <c r="BC128" s="897"/>
      <c r="BD128" s="897"/>
      <c r="BE128" s="898"/>
      <c r="BF128" s="1052" t="s">
        <v>122</v>
      </c>
      <c r="BG128" s="1053"/>
      <c r="BH128" s="1053"/>
      <c r="BI128" s="1053"/>
      <c r="BJ128" s="1053"/>
      <c r="BK128" s="1053"/>
      <c r="BL128" s="1054"/>
      <c r="BM128" s="1052">
        <v>13.52</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464</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465</v>
      </c>
      <c r="X129" s="1071"/>
      <c r="Y129" s="1071"/>
      <c r="Z129" s="1072"/>
      <c r="AA129" s="958">
        <v>8939529</v>
      </c>
      <c r="AB129" s="959"/>
      <c r="AC129" s="959"/>
      <c r="AD129" s="959"/>
      <c r="AE129" s="960"/>
      <c r="AF129" s="961">
        <v>8970228</v>
      </c>
      <c r="AG129" s="959"/>
      <c r="AH129" s="959"/>
      <c r="AI129" s="959"/>
      <c r="AJ129" s="960"/>
      <c r="AK129" s="961">
        <v>9015712</v>
      </c>
      <c r="AL129" s="959"/>
      <c r="AM129" s="959"/>
      <c r="AN129" s="959"/>
      <c r="AO129" s="960"/>
      <c r="AP129" s="1073"/>
      <c r="AQ129" s="1074"/>
      <c r="AR129" s="1074"/>
      <c r="AS129" s="1074"/>
      <c r="AT129" s="1075"/>
      <c r="AU129" s="221"/>
      <c r="AV129" s="221"/>
      <c r="AW129" s="221"/>
      <c r="AX129" s="1065" t="s">
        <v>466</v>
      </c>
      <c r="AY129" s="923"/>
      <c r="AZ129" s="923"/>
      <c r="BA129" s="923"/>
      <c r="BB129" s="923"/>
      <c r="BC129" s="923"/>
      <c r="BD129" s="923"/>
      <c r="BE129" s="924"/>
      <c r="BF129" s="1066" t="s">
        <v>122</v>
      </c>
      <c r="BG129" s="1067"/>
      <c r="BH129" s="1067"/>
      <c r="BI129" s="1067"/>
      <c r="BJ129" s="1067"/>
      <c r="BK129" s="1067"/>
      <c r="BL129" s="1068"/>
      <c r="BM129" s="1066">
        <v>18.52</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4" t="s">
        <v>467</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468</v>
      </c>
      <c r="X130" s="1071"/>
      <c r="Y130" s="1071"/>
      <c r="Z130" s="1072"/>
      <c r="AA130" s="958">
        <v>1810935</v>
      </c>
      <c r="AB130" s="959"/>
      <c r="AC130" s="959"/>
      <c r="AD130" s="959"/>
      <c r="AE130" s="960"/>
      <c r="AF130" s="961">
        <v>1799953</v>
      </c>
      <c r="AG130" s="959"/>
      <c r="AH130" s="959"/>
      <c r="AI130" s="959"/>
      <c r="AJ130" s="960"/>
      <c r="AK130" s="961">
        <v>1766146</v>
      </c>
      <c r="AL130" s="959"/>
      <c r="AM130" s="959"/>
      <c r="AN130" s="959"/>
      <c r="AO130" s="960"/>
      <c r="AP130" s="1073"/>
      <c r="AQ130" s="1074"/>
      <c r="AR130" s="1074"/>
      <c r="AS130" s="1074"/>
      <c r="AT130" s="1075"/>
      <c r="AU130" s="221"/>
      <c r="AV130" s="221"/>
      <c r="AW130" s="221"/>
      <c r="AX130" s="1065" t="s">
        <v>469</v>
      </c>
      <c r="AY130" s="923"/>
      <c r="AZ130" s="923"/>
      <c r="BA130" s="923"/>
      <c r="BB130" s="923"/>
      <c r="BC130" s="923"/>
      <c r="BD130" s="923"/>
      <c r="BE130" s="924"/>
      <c r="BF130" s="1101">
        <v>9.6999999999999993</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470</v>
      </c>
      <c r="X131" s="1108"/>
      <c r="Y131" s="1108"/>
      <c r="Z131" s="1109"/>
      <c r="AA131" s="1004">
        <v>7128594</v>
      </c>
      <c r="AB131" s="986"/>
      <c r="AC131" s="986"/>
      <c r="AD131" s="986"/>
      <c r="AE131" s="987"/>
      <c r="AF131" s="985">
        <v>7170275</v>
      </c>
      <c r="AG131" s="986"/>
      <c r="AH131" s="986"/>
      <c r="AI131" s="986"/>
      <c r="AJ131" s="987"/>
      <c r="AK131" s="985">
        <v>7249566</v>
      </c>
      <c r="AL131" s="986"/>
      <c r="AM131" s="986"/>
      <c r="AN131" s="986"/>
      <c r="AO131" s="987"/>
      <c r="AP131" s="1110"/>
      <c r="AQ131" s="1111"/>
      <c r="AR131" s="1111"/>
      <c r="AS131" s="1111"/>
      <c r="AT131" s="1112"/>
      <c r="AU131" s="221"/>
      <c r="AV131" s="221"/>
      <c r="AW131" s="221"/>
      <c r="AX131" s="1083" t="s">
        <v>471</v>
      </c>
      <c r="AY131" s="726"/>
      <c r="AZ131" s="726"/>
      <c r="BA131" s="726"/>
      <c r="BB131" s="726"/>
      <c r="BC131" s="726"/>
      <c r="BD131" s="726"/>
      <c r="BE131" s="1036"/>
      <c r="BF131" s="1084">
        <v>47.5</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90" t="s">
        <v>472</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473</v>
      </c>
      <c r="W132" s="1094"/>
      <c r="X132" s="1094"/>
      <c r="Y132" s="1094"/>
      <c r="Z132" s="1095"/>
      <c r="AA132" s="1096">
        <v>10.455329620000001</v>
      </c>
      <c r="AB132" s="1097"/>
      <c r="AC132" s="1097"/>
      <c r="AD132" s="1097"/>
      <c r="AE132" s="1098"/>
      <c r="AF132" s="1099">
        <v>10.42651113</v>
      </c>
      <c r="AG132" s="1097"/>
      <c r="AH132" s="1097"/>
      <c r="AI132" s="1097"/>
      <c r="AJ132" s="1098"/>
      <c r="AK132" s="1099">
        <v>8.4023098760000003</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474</v>
      </c>
      <c r="W133" s="1077"/>
      <c r="X133" s="1077"/>
      <c r="Y133" s="1077"/>
      <c r="Z133" s="1078"/>
      <c r="AA133" s="1079">
        <v>11</v>
      </c>
      <c r="AB133" s="1080"/>
      <c r="AC133" s="1080"/>
      <c r="AD133" s="1080"/>
      <c r="AE133" s="1081"/>
      <c r="AF133" s="1079">
        <v>10.8</v>
      </c>
      <c r="AG133" s="1080"/>
      <c r="AH133" s="1080"/>
      <c r="AI133" s="1080"/>
      <c r="AJ133" s="1081"/>
      <c r="AK133" s="1079">
        <v>9.6999999999999993</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sXljyshB1hg1MLN0Kkysas1Xk61SbT/RZFTReNgmkNuYsPmGUiGxpQgEaJL1RqG0bMekUjjh9lhUSfnRQJO+3w==" saltValue="jWbUL78Gqav1W9BE/9X/T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475</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w9EJdaENcm6PdJc2fm6v8z9YLg8nPPZ20Npi09eLESpyWghJ3RnzxGFIN/fZzZcKe/PiFOoWKEW3ATfEQTOV4w==" saltValue="yhGpvAcEJ3QOXylWVVqrdA=="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uJK6Dv7RZLQEcsopXN9s3HC88v1zsPJ3LSz3IASTDfRZLV2FN2RKZ5qLokPorrmnbmd0EVTCzx0PZhLCMK7sHg==" saltValue="5mS6UNhQ9qr0HpC5orlhqQ==" spinCount="100000" sheet="1" objects="1" scenarios="1"/>
  <dataConsolidate/>
  <phoneticPr fontId="2"/>
  <printOptions horizontalCentered="1" verticalCentered="1"/>
  <pageMargins left="0" right="0" top="0" bottom="0" header="0" footer="0"/>
  <pageSetup paperSize="8" scale="6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476</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477</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478</v>
      </c>
      <c r="AP7" s="260"/>
      <c r="AQ7" s="261" t="s">
        <v>479</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480</v>
      </c>
      <c r="AQ8" s="267" t="s">
        <v>481</v>
      </c>
      <c r="AR8" s="268" t="s">
        <v>482</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483</v>
      </c>
      <c r="AL9" s="1117"/>
      <c r="AM9" s="1117"/>
      <c r="AN9" s="1118"/>
      <c r="AO9" s="269">
        <v>2450116</v>
      </c>
      <c r="AP9" s="269">
        <v>115561</v>
      </c>
      <c r="AQ9" s="270">
        <v>99044</v>
      </c>
      <c r="AR9" s="271">
        <v>16.7</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484</v>
      </c>
      <c r="AL10" s="1117"/>
      <c r="AM10" s="1117"/>
      <c r="AN10" s="1118"/>
      <c r="AO10" s="272">
        <v>418001</v>
      </c>
      <c r="AP10" s="272">
        <v>19715</v>
      </c>
      <c r="AQ10" s="273">
        <v>12597</v>
      </c>
      <c r="AR10" s="274">
        <v>56.5</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485</v>
      </c>
      <c r="AL11" s="1117"/>
      <c r="AM11" s="1117"/>
      <c r="AN11" s="1118"/>
      <c r="AO11" s="272">
        <v>32388</v>
      </c>
      <c r="AP11" s="272">
        <v>1528</v>
      </c>
      <c r="AQ11" s="273">
        <v>1194</v>
      </c>
      <c r="AR11" s="274">
        <v>28</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486</v>
      </c>
      <c r="AL12" s="1117"/>
      <c r="AM12" s="1117"/>
      <c r="AN12" s="1118"/>
      <c r="AO12" s="272" t="s">
        <v>487</v>
      </c>
      <c r="AP12" s="272" t="s">
        <v>487</v>
      </c>
      <c r="AQ12" s="273">
        <v>18</v>
      </c>
      <c r="AR12" s="274" t="s">
        <v>487</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488</v>
      </c>
      <c r="AL13" s="1117"/>
      <c r="AM13" s="1117"/>
      <c r="AN13" s="1118"/>
      <c r="AO13" s="272">
        <v>85719</v>
      </c>
      <c r="AP13" s="272">
        <v>4043</v>
      </c>
      <c r="AQ13" s="273">
        <v>3890</v>
      </c>
      <c r="AR13" s="274">
        <v>3.9</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489</v>
      </c>
      <c r="AL14" s="1117"/>
      <c r="AM14" s="1117"/>
      <c r="AN14" s="1118"/>
      <c r="AO14" s="272">
        <v>30679</v>
      </c>
      <c r="AP14" s="272">
        <v>1447</v>
      </c>
      <c r="AQ14" s="273">
        <v>1837</v>
      </c>
      <c r="AR14" s="274">
        <v>-21.2</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490</v>
      </c>
      <c r="AL15" s="1120"/>
      <c r="AM15" s="1120"/>
      <c r="AN15" s="1121"/>
      <c r="AO15" s="272">
        <v>-172317</v>
      </c>
      <c r="AP15" s="272">
        <v>-8127</v>
      </c>
      <c r="AQ15" s="273">
        <v>-6318</v>
      </c>
      <c r="AR15" s="274">
        <v>28.6</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178</v>
      </c>
      <c r="AL16" s="1120"/>
      <c r="AM16" s="1120"/>
      <c r="AN16" s="1121"/>
      <c r="AO16" s="272">
        <v>2844586</v>
      </c>
      <c r="AP16" s="272">
        <v>134166</v>
      </c>
      <c r="AQ16" s="273">
        <v>112262</v>
      </c>
      <c r="AR16" s="274">
        <v>19.5</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491</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492</v>
      </c>
      <c r="AP20" s="281" t="s">
        <v>493</v>
      </c>
      <c r="AQ20" s="282" t="s">
        <v>494</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495</v>
      </c>
      <c r="AL21" s="1123"/>
      <c r="AM21" s="1123"/>
      <c r="AN21" s="1124"/>
      <c r="AO21" s="285">
        <v>10.85</v>
      </c>
      <c r="AP21" s="286">
        <v>9.26</v>
      </c>
      <c r="AQ21" s="287">
        <v>1.59</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496</v>
      </c>
      <c r="AL22" s="1123"/>
      <c r="AM22" s="1123"/>
      <c r="AN22" s="1124"/>
      <c r="AO22" s="290">
        <v>98.5</v>
      </c>
      <c r="AP22" s="291">
        <v>97.3</v>
      </c>
      <c r="AQ22" s="292">
        <v>1.2</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3" t="s">
        <v>497</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x14ac:dyDescent="0.15">
      <c r="A27" s="297"/>
      <c r="AO27" s="250"/>
      <c r="AP27" s="250"/>
      <c r="AQ27" s="250"/>
      <c r="AR27" s="250"/>
      <c r="AS27" s="250"/>
      <c r="AT27" s="250"/>
    </row>
    <row r="28" spans="1:46" ht="17.25" x14ac:dyDescent="0.15">
      <c r="A28" s="251" t="s">
        <v>498</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499</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478</v>
      </c>
      <c r="AP30" s="260"/>
      <c r="AQ30" s="261" t="s">
        <v>479</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480</v>
      </c>
      <c r="AQ31" s="267" t="s">
        <v>481</v>
      </c>
      <c r="AR31" s="268" t="s">
        <v>482</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500</v>
      </c>
      <c r="AL32" s="1131"/>
      <c r="AM32" s="1131"/>
      <c r="AN32" s="1132"/>
      <c r="AO32" s="300">
        <v>1998685</v>
      </c>
      <c r="AP32" s="300">
        <v>94269</v>
      </c>
      <c r="AQ32" s="301">
        <v>60713</v>
      </c>
      <c r="AR32" s="302">
        <v>55.3</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501</v>
      </c>
      <c r="AL33" s="1131"/>
      <c r="AM33" s="1131"/>
      <c r="AN33" s="1132"/>
      <c r="AO33" s="300" t="s">
        <v>487</v>
      </c>
      <c r="AP33" s="300" t="s">
        <v>487</v>
      </c>
      <c r="AQ33" s="301" t="s">
        <v>487</v>
      </c>
      <c r="AR33" s="302" t="s">
        <v>487</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502</v>
      </c>
      <c r="AL34" s="1131"/>
      <c r="AM34" s="1131"/>
      <c r="AN34" s="1132"/>
      <c r="AO34" s="300" t="s">
        <v>487</v>
      </c>
      <c r="AP34" s="300" t="s">
        <v>487</v>
      </c>
      <c r="AQ34" s="301" t="s">
        <v>487</v>
      </c>
      <c r="AR34" s="302" t="s">
        <v>487</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503</v>
      </c>
      <c r="AL35" s="1131"/>
      <c r="AM35" s="1131"/>
      <c r="AN35" s="1132"/>
      <c r="AO35" s="300">
        <v>402524</v>
      </c>
      <c r="AP35" s="300">
        <v>18985</v>
      </c>
      <c r="AQ35" s="301">
        <v>14168</v>
      </c>
      <c r="AR35" s="302">
        <v>34</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504</v>
      </c>
      <c r="AL36" s="1131"/>
      <c r="AM36" s="1131"/>
      <c r="AN36" s="1132"/>
      <c r="AO36" s="300">
        <v>28062</v>
      </c>
      <c r="AP36" s="300">
        <v>1324</v>
      </c>
      <c r="AQ36" s="301">
        <v>2586</v>
      </c>
      <c r="AR36" s="302">
        <v>-48.8</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505</v>
      </c>
      <c r="AL37" s="1131"/>
      <c r="AM37" s="1131"/>
      <c r="AN37" s="1132"/>
      <c r="AO37" s="300">
        <v>10685</v>
      </c>
      <c r="AP37" s="300">
        <v>504</v>
      </c>
      <c r="AQ37" s="301">
        <v>189</v>
      </c>
      <c r="AR37" s="302">
        <v>166.7</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506</v>
      </c>
      <c r="AL38" s="1134"/>
      <c r="AM38" s="1134"/>
      <c r="AN38" s="1135"/>
      <c r="AO38" s="303" t="s">
        <v>487</v>
      </c>
      <c r="AP38" s="303" t="s">
        <v>487</v>
      </c>
      <c r="AQ38" s="304">
        <v>8</v>
      </c>
      <c r="AR38" s="292" t="s">
        <v>487</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507</v>
      </c>
      <c r="AL39" s="1134"/>
      <c r="AM39" s="1134"/>
      <c r="AN39" s="1135"/>
      <c r="AO39" s="300">
        <v>-64679</v>
      </c>
      <c r="AP39" s="300">
        <v>-3051</v>
      </c>
      <c r="AQ39" s="301">
        <v>-5399</v>
      </c>
      <c r="AR39" s="302">
        <v>-43.5</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508</v>
      </c>
      <c r="AL40" s="1131"/>
      <c r="AM40" s="1131"/>
      <c r="AN40" s="1132"/>
      <c r="AO40" s="300">
        <v>-1766146</v>
      </c>
      <c r="AP40" s="300">
        <v>-83301</v>
      </c>
      <c r="AQ40" s="301">
        <v>-49527</v>
      </c>
      <c r="AR40" s="302">
        <v>68.2</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288</v>
      </c>
      <c r="AL41" s="1137"/>
      <c r="AM41" s="1137"/>
      <c r="AN41" s="1138"/>
      <c r="AO41" s="300">
        <v>609131</v>
      </c>
      <c r="AP41" s="300">
        <v>28730</v>
      </c>
      <c r="AQ41" s="301">
        <v>22738</v>
      </c>
      <c r="AR41" s="302">
        <v>26.4</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509</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510</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478</v>
      </c>
      <c r="AN49" s="1127" t="s">
        <v>511</v>
      </c>
      <c r="AO49" s="1128"/>
      <c r="AP49" s="1128"/>
      <c r="AQ49" s="1128"/>
      <c r="AR49" s="1129"/>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512</v>
      </c>
      <c r="AO50" s="317" t="s">
        <v>513</v>
      </c>
      <c r="AP50" s="318" t="s">
        <v>514</v>
      </c>
      <c r="AQ50" s="319" t="s">
        <v>515</v>
      </c>
      <c r="AR50" s="320" t="s">
        <v>516</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517</v>
      </c>
      <c r="AL51" s="313"/>
      <c r="AM51" s="321">
        <v>3032974</v>
      </c>
      <c r="AN51" s="322">
        <v>131840</v>
      </c>
      <c r="AO51" s="323">
        <v>32</v>
      </c>
      <c r="AP51" s="324">
        <v>84962</v>
      </c>
      <c r="AQ51" s="325">
        <v>7.2</v>
      </c>
      <c r="AR51" s="326">
        <v>24.8</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518</v>
      </c>
      <c r="AM52" s="329">
        <v>2259859</v>
      </c>
      <c r="AN52" s="330">
        <v>98233</v>
      </c>
      <c r="AO52" s="331">
        <v>51.8</v>
      </c>
      <c r="AP52" s="332">
        <v>42793</v>
      </c>
      <c r="AQ52" s="333">
        <v>2.2000000000000002</v>
      </c>
      <c r="AR52" s="334">
        <v>49.6</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519</v>
      </c>
      <c r="AL53" s="313"/>
      <c r="AM53" s="321">
        <v>1798419</v>
      </c>
      <c r="AN53" s="322">
        <v>79955</v>
      </c>
      <c r="AO53" s="323">
        <v>-39.4</v>
      </c>
      <c r="AP53" s="324">
        <v>71279</v>
      </c>
      <c r="AQ53" s="325">
        <v>-16.100000000000001</v>
      </c>
      <c r="AR53" s="326">
        <v>-23.3</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518</v>
      </c>
      <c r="AM54" s="329">
        <v>428906</v>
      </c>
      <c r="AN54" s="330">
        <v>19068</v>
      </c>
      <c r="AO54" s="331">
        <v>-80.599999999999994</v>
      </c>
      <c r="AP54" s="332">
        <v>36731</v>
      </c>
      <c r="AQ54" s="333">
        <v>-14.2</v>
      </c>
      <c r="AR54" s="334">
        <v>-66.400000000000006</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520</v>
      </c>
      <c r="AL55" s="313"/>
      <c r="AM55" s="321">
        <v>1604747</v>
      </c>
      <c r="AN55" s="322">
        <v>72501</v>
      </c>
      <c r="AO55" s="323">
        <v>-9.3000000000000007</v>
      </c>
      <c r="AP55" s="324">
        <v>74994</v>
      </c>
      <c r="AQ55" s="325">
        <v>5.2</v>
      </c>
      <c r="AR55" s="326">
        <v>-14.5</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518</v>
      </c>
      <c r="AM56" s="329">
        <v>356545</v>
      </c>
      <c r="AN56" s="330">
        <v>16108</v>
      </c>
      <c r="AO56" s="331">
        <v>-15.5</v>
      </c>
      <c r="AP56" s="332">
        <v>36188</v>
      </c>
      <c r="AQ56" s="333">
        <v>-1.5</v>
      </c>
      <c r="AR56" s="334">
        <v>-14</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521</v>
      </c>
      <c r="AL57" s="313"/>
      <c r="AM57" s="321">
        <v>1605248</v>
      </c>
      <c r="AN57" s="322">
        <v>73801</v>
      </c>
      <c r="AO57" s="323">
        <v>1.8</v>
      </c>
      <c r="AP57" s="324">
        <v>71849</v>
      </c>
      <c r="AQ57" s="325">
        <v>-4.2</v>
      </c>
      <c r="AR57" s="326">
        <v>6</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518</v>
      </c>
      <c r="AM58" s="329">
        <v>708282</v>
      </c>
      <c r="AN58" s="330">
        <v>32563</v>
      </c>
      <c r="AO58" s="331">
        <v>102.2</v>
      </c>
      <c r="AP58" s="332">
        <v>36144</v>
      </c>
      <c r="AQ58" s="333">
        <v>-0.1</v>
      </c>
      <c r="AR58" s="334">
        <v>102.3</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522</v>
      </c>
      <c r="AL59" s="313"/>
      <c r="AM59" s="321">
        <v>1378094</v>
      </c>
      <c r="AN59" s="322">
        <v>64998</v>
      </c>
      <c r="AO59" s="323">
        <v>-11.9</v>
      </c>
      <c r="AP59" s="324">
        <v>82962</v>
      </c>
      <c r="AQ59" s="325">
        <v>15.5</v>
      </c>
      <c r="AR59" s="326">
        <v>-27.4</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518</v>
      </c>
      <c r="AM60" s="329">
        <v>435846</v>
      </c>
      <c r="AN60" s="330">
        <v>20557</v>
      </c>
      <c r="AO60" s="331">
        <v>-36.9</v>
      </c>
      <c r="AP60" s="332">
        <v>42835</v>
      </c>
      <c r="AQ60" s="333">
        <v>18.5</v>
      </c>
      <c r="AR60" s="334">
        <v>-55.4</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523</v>
      </c>
      <c r="AL61" s="335"/>
      <c r="AM61" s="336">
        <v>1883896</v>
      </c>
      <c r="AN61" s="337">
        <v>84619</v>
      </c>
      <c r="AO61" s="338">
        <v>-5.4</v>
      </c>
      <c r="AP61" s="339">
        <v>77209</v>
      </c>
      <c r="AQ61" s="340">
        <v>1.5</v>
      </c>
      <c r="AR61" s="326">
        <v>-6.9</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518</v>
      </c>
      <c r="AM62" s="329">
        <v>837888</v>
      </c>
      <c r="AN62" s="330">
        <v>37306</v>
      </c>
      <c r="AO62" s="331">
        <v>4.2</v>
      </c>
      <c r="AP62" s="332">
        <v>38938</v>
      </c>
      <c r="AQ62" s="333">
        <v>1</v>
      </c>
      <c r="AR62" s="334">
        <v>3.2</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c2f2C9ILfgXdjH1ymlMVufMPhmfoty4yOsXKDyv8gnyvIko3/izUDnXYs3/GVpx96Xm7yiXLu2rjC8dPeKCJtw==" saltValue="0N+aCdT/Ny2cVJ4XiQm0a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8" scale="88"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97" zoomScaleNormal="100" zoomScaleSheetLayoutView="55" workbookViewId="0">
      <selection activeCell="DR99" sqref="DR99"/>
    </sheetView>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475</v>
      </c>
    </row>
    <row r="121" spans="125:125" ht="13.5" hidden="1" customHeight="1" x14ac:dyDescent="0.15">
      <c r="DU121" s="247"/>
    </row>
  </sheetData>
  <sheetProtection algorithmName="SHA-512" hashValue="ARu+7u4ukjZjbqYQY5YAcsjbmr44Uo1GpcvLSRzcPX62C+grJXlpJpH/WIHo03DAoKPaz3c+mAgARE4Let1eLA==" saltValue="CWq1Lx+fgPjYHJjAUeN3tw=="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475</v>
      </c>
    </row>
  </sheetData>
  <sheetProtection algorithmName="SHA-512" hashValue="VPO5n3VgELaG2tVZHUoFREEMvGKwgGSMW2H8AO8Zn/QCzcyh6Cc15g6WNKcWA3hSc8FKP7u++GZCtdR6V51e9w==" saltValue="x7EQWr5BfKSdejGysz5rSA=="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election sqref="A1:A1048576"/>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15">
      <c r="B47" s="10"/>
      <c r="C47" s="1139" t="s">
        <v>3</v>
      </c>
      <c r="D47" s="1139"/>
      <c r="E47" s="1140"/>
      <c r="F47" s="11">
        <v>7.16</v>
      </c>
      <c r="G47" s="12">
        <v>6.91</v>
      </c>
      <c r="H47" s="12">
        <v>7.1</v>
      </c>
      <c r="I47" s="12">
        <v>7.08</v>
      </c>
      <c r="J47" s="13">
        <v>7.04</v>
      </c>
    </row>
    <row r="48" spans="2:10" ht="57.75" customHeight="1" x14ac:dyDescent="0.15">
      <c r="B48" s="14"/>
      <c r="C48" s="1141" t="s">
        <v>4</v>
      </c>
      <c r="D48" s="1141"/>
      <c r="E48" s="1142"/>
      <c r="F48" s="15">
        <v>6.19</v>
      </c>
      <c r="G48" s="16">
        <v>6.82</v>
      </c>
      <c r="H48" s="16">
        <v>9.43</v>
      </c>
      <c r="I48" s="16">
        <v>6.74</v>
      </c>
      <c r="J48" s="17">
        <v>7</v>
      </c>
    </row>
    <row r="49" spans="2:10" ht="57.75" customHeight="1" thickBot="1" x14ac:dyDescent="0.2">
      <c r="B49" s="18"/>
      <c r="C49" s="1143" t="s">
        <v>5</v>
      </c>
      <c r="D49" s="1143"/>
      <c r="E49" s="1144"/>
      <c r="F49" s="19">
        <v>2.4</v>
      </c>
      <c r="G49" s="20">
        <v>12.48</v>
      </c>
      <c r="H49" s="20">
        <v>2.79</v>
      </c>
      <c r="I49" s="20">
        <v>5.38</v>
      </c>
      <c r="J49" s="21">
        <v>0.28999999999999998</v>
      </c>
    </row>
    <row r="50" spans="2:10" x14ac:dyDescent="0.15"/>
  </sheetData>
  <sheetProtection algorithmName="SHA-512" hashValue="tV08N2n4UMTQSHXh8hnoF3ucSz7LTsfK5LPSJht/jAXKJ9Q6Zmi+8ywhW+9BS4Xtr4qSVwBcNhKBExzCbMGLTQ==" saltValue="pm9mFZB5CIkEozr9Q/8F2g=="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財政04</cp:lastModifiedBy>
  <cp:lastPrinted>2026-03-13T08:40:03Z</cp:lastPrinted>
  <dcterms:created xsi:type="dcterms:W3CDTF">2026-02-23T08:18:21Z</dcterms:created>
  <dcterms:modified xsi:type="dcterms:W3CDTF">2026-03-16T07:18:25Z</dcterms:modified>
  <cp:category/>
</cp:coreProperties>
</file>