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pu-files018\市職員\総務部\財政課\41.各種調査（照会＆回答）\財政状況資料集\R7\01.【311（水）県〆切】令和６年度財政状況資料集の作成等について\03.打ち返し\"/>
    </mc:Choice>
  </mc:AlternateContent>
  <xr:revisionPtr revIDLastSave="0" documentId="13_ncr:1_{2B25197A-33EE-49AF-B55C-64C72C44D8B5}" xr6:coauthVersionLast="47" xr6:coauthVersionMax="47" xr10:uidLastSave="{00000000-0000-0000-0000-000000000000}"/>
  <bookViews>
    <workbookView xWindow="-120" yWindow="-120" windowWidth="29040" windowHeight="15720" firstSheet="9" activeTab="1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BW38" i="10"/>
  <c r="BE38" i="10"/>
  <c r="AM38" i="10"/>
  <c r="U38" i="10"/>
  <c r="C38" i="10"/>
  <c r="BW37" i="10"/>
  <c r="BE37" i="10"/>
  <c r="AM37" i="10"/>
  <c r="U37" i="10"/>
  <c r="C37" i="10"/>
  <c r="BW36" i="10"/>
  <c r="BE36" i="10"/>
  <c r="C36" i="10"/>
  <c r="BW35" i="10"/>
  <c r="BE35" i="10"/>
  <c r="C35" i="10"/>
  <c r="CO34" i="10"/>
  <c r="CO35" i="10" s="1"/>
  <c r="CO36" i="10" s="1"/>
  <c r="CO37" i="10" s="1"/>
  <c r="CO38" i="10" s="1"/>
  <c r="BW34" i="10"/>
  <c r="C34" i="10"/>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l="1"/>
  <c r="AM34" i="10" s="1"/>
  <c r="AM35" i="10" s="1"/>
  <c r="AM36" i="10" s="1"/>
  <c r="BE34" i="10"/>
</calcChain>
</file>

<file path=xl/sharedStrings.xml><?xml version="1.0" encoding="utf-8"?>
<sst xmlns="http://schemas.openxmlformats.org/spreadsheetml/2006/main" count="1024" uniqueCount="563">
  <si>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</si>
  <si>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</si>
  <si>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</si>
  <si>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</si>
  <si>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</si>
  <si>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</si>
  <si>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</si>
  <si>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</si>
  <si>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</si>
  <si>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</si>
  <si>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</si>
  <si>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</si>
  <si>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</si>
  <si>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</si>
  <si>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</si>
  <si>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</si>
  <si>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</si>
  <si>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</si>
  <si>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</si>
  <si>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</si>
  <si>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</si>
  <si>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</si>
  <si>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</si>
  <si>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</si>
  <si>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</si>
  <si>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</si>
  <si>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</si>
  <si>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</si>
  <si>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</si>
  <si>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</si>
  <si>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</si>
  <si>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</si>
  <si>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</si>
  <si>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</si>
  <si>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</si>
  <si>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</si>
  <si>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</si>
  <si>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</si>
  <si>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</si>
  <si>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</si>
  <si>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</si>
  <si>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</si>
  <si>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</si>
  <si>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</si>
  <si>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</si>
  <si>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</si>
  <si>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</si>
  <si>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</si>
  <si>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</si>
  <si>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</si>
  <si>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</si>
  <si>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</si>
  <si>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</si>
  <si>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</si>
  <si>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</si>
  <si>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</si>
  <si>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</si>
  <si>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</si>
  <si>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</si>
  <si>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</si>
  <si>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</si>
  <si>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</si>
  <si>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</si>
  <si>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</si>
  <si>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</si>
  <si>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</si>
  <si>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</si>
  <si>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</si>
  <si>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</si>
  <si>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</si>
  <si>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</si>
  <si>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</si>
  <si>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</si>
  <si>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</si>
  <si>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</si>
  <si>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</si>
  <si>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</si>
  <si>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</si>
  <si>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</si>
  <si>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島根県</t>
    <phoneticPr fontId="5"/>
  </si>
  <si>
    <t>市町村類型</t>
    <phoneticPr fontId="5"/>
  </si>
  <si>
    <t>Ⅰ－１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</si>
  <si>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</si>
  <si>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</si>
  <si>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</si>
  <si>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</si>
  <si>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</si>
  <si>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</si>
  <si>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</si>
  <si>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</si>
  <si>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</si>
  <si>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</si>
  <si>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</si>
  <si>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</si>
  <si>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安来市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</si>
  <si>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</si>
  <si>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</si>
  <si>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</si>
  <si>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</si>
  <si>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</si>
  <si>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</si>
  <si>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</si>
  <si>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</si>
  <si>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</si>
  <si>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</si>
  <si>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</si>
  <si>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</si>
  <si>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</si>
  <si>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</si>
  <si>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</si>
  <si>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</si>
  <si>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</si>
  <si>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</si>
  <si>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</si>
  <si>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</si>
  <si>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</si>
  <si>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</si>
  <si>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</si>
  <si>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</si>
  <si>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</si>
  <si>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</si>
  <si>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</si>
  <si>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</si>
  <si>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</si>
  <si>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</si>
  <si>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</si>
  <si>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</si>
  <si>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</si>
  <si>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</si>
  <si>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</si>
  <si>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</si>
  <si>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</si>
  <si>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</si>
  <si>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</si>
  <si>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</si>
  <si>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</si>
  <si>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</si>
  <si>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</si>
  <si>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</si>
  <si>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</si>
  <si>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</si>
  <si>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-2.1</t>
    <phoneticPr fontId="5"/>
  </si>
  <si>
    <t>基準財政需要額</t>
    <phoneticPr fontId="25"/>
  </si>
  <si>
    <t>病院事業会計</t>
    <phoneticPr fontId="5"/>
  </si>
  <si>
    <t>うち日本人(％)</t>
    <phoneticPr fontId="5"/>
  </si>
  <si>
    <t>-2.2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</si>
  <si>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</si>
  <si>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</si>
  <si>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</si>
  <si>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</si>
  <si>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</si>
  <si>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</si>
  <si>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</si>
  <si>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</si>
  <si>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</si>
  <si>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</si>
  <si>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</si>
  <si>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</si>
  <si>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</si>
  <si>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</si>
  <si>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</si>
  <si>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</si>
  <si>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</si>
  <si>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</si>
  <si>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</si>
  <si>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</si>
  <si>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</si>
  <si>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</si>
  <si>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</si>
  <si>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</si>
  <si>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</si>
  <si>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</si>
  <si>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</si>
  <si>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</si>
  <si>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</si>
  <si>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</si>
  <si>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</si>
  <si>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</si>
  <si>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</si>
  <si>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</si>
  <si>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</si>
  <si>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</si>
  <si>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</si>
  <si>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</si>
  <si>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</si>
  <si>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</si>
  <si>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</si>
  <si>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</si>
  <si>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</si>
  <si>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</si>
  <si>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</si>
  <si>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</si>
  <si>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</si>
  <si>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</si>
  <si>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</si>
  <si>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</si>
  <si>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</si>
  <si>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</si>
  <si>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</si>
  <si>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</si>
  <si>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</si>
  <si>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</si>
  <si>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</si>
  <si>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</si>
  <si>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島根県安来市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</si>
  <si>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</si>
  <si>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</si>
  <si>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</si>
  <si>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</si>
  <si>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</si>
  <si>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</si>
  <si>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</si>
  <si>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</si>
  <si>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</si>
  <si>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</si>
  <si>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</si>
  <si>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</si>
  <si>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</si>
  <si>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</si>
  <si>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</si>
  <si>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</si>
  <si>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</si>
  <si>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</si>
  <si>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</si>
  <si>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</si>
  <si>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</si>
  <si>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</si>
  <si>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</si>
  <si>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</si>
  <si>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</si>
  <si>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</si>
  <si>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</si>
  <si>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</si>
  <si>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</si>
  <si>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</si>
  <si>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</si>
  <si>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</si>
  <si>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</si>
  <si>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</si>
  <si>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</si>
  <si>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</si>
  <si>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</si>
  <si>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</si>
  <si>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</si>
  <si>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</si>
  <si>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</si>
  <si>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</si>
  <si>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</si>
  <si>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</si>
  <si>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</si>
  <si>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</si>
  <si>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</si>
  <si>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</si>
  <si>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</si>
  <si>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</si>
  <si>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</si>
  <si>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</si>
  <si>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</si>
  <si>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</si>
  <si>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</si>
  <si>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</si>
  <si>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</si>
  <si>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</si>
  <si>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</si>
  <si>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</si>
  <si>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</si>
  <si>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</si>
  <si>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</si>
  <si>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</si>
  <si>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</si>
  <si>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</si>
  <si>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</si>
  <si>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</si>
  <si>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</si>
  <si>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</si>
  <si>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</si>
  <si>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</si>
  <si>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</si>
  <si>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</si>
  <si>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</si>
  <si>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</si>
  <si>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</si>
  <si>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</si>
  <si>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</si>
  <si>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</si>
  <si>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</si>
  <si>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</si>
  <si>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</si>
  <si>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</si>
  <si>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</si>
  <si>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</si>
  <si>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</si>
  <si>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</si>
  <si>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</si>
  <si>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</si>
  <si>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</si>
  <si>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</si>
  <si>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</si>
  <si>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</si>
  <si>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</si>
  <si>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</si>
  <si>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</si>
  <si>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</si>
  <si>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</si>
  <si>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</si>
  <si>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</si>
  <si>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</si>
  <si>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</si>
  <si>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</si>
  <si>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</si>
  <si>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</si>
  <si>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</si>
  <si>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</si>
  <si>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</si>
  <si>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</si>
  <si>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</si>
  <si>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</si>
  <si>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</si>
  <si>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</si>
  <si>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</si>
  <si>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</si>
  <si>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</si>
  <si>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</si>
  <si>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</si>
  <si>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</si>
  <si>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</si>
  <si>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</si>
  <si>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</si>
  <si>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</si>
  <si>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</si>
  <si>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</si>
  <si>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</si>
  <si>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</si>
  <si>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</si>
  <si>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</si>
  <si>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</si>
  <si>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</si>
  <si>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</si>
  <si>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</si>
  <si>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</si>
  <si>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</si>
  <si>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</si>
  <si>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</si>
  <si>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</si>
  <si>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</si>
  <si>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</si>
  <si>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</si>
  <si>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</si>
  <si>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</si>
  <si>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</si>
  <si>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</si>
  <si>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</si>
  <si>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</si>
  <si>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</si>
  <si>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</si>
  <si>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島根県安来市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</si>
  <si>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</si>
  <si>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</si>
  <si>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</si>
  <si>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</si>
  <si>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</si>
  <si>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</si>
  <si>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</si>
  <si>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</si>
  <si>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</si>
  <si>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</si>
  <si>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</si>
  <si>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</si>
  <si>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</si>
  <si>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</si>
  <si>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</si>
  <si>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</si>
  <si>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</si>
  <si>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</si>
  <si>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</si>
  <si>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</si>
  <si>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</si>
  <si>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</si>
  <si>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</si>
  <si>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</si>
  <si>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</si>
  <si>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</si>
  <si>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</si>
  <si>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</si>
  <si>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</si>
  <si>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</si>
  <si>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</si>
  <si>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</si>
  <si>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</si>
  <si>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</si>
  <si>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後期高齢者医療事業特別会計</t>
    <phoneticPr fontId="5"/>
  </si>
  <si>
    <t>介護保険事業特別会計</t>
    <phoneticPr fontId="5"/>
  </si>
  <si>
    <t>法適用企業</t>
    <phoneticPr fontId="5"/>
  </si>
  <si>
    <t>水道事業会計</t>
    <phoneticPr fontId="5"/>
  </si>
  <si>
    <t>下水道事業会計</t>
    <phoneticPr fontId="5"/>
  </si>
  <si>
    <t>電気事業特別会計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</si>
  <si>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</si>
  <si>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</si>
  <si>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</si>
  <si>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</si>
  <si>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</si>
  <si>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</si>
  <si>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</si>
  <si>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</si>
  <si>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</si>
  <si>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</si>
  <si>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</si>
  <si>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</si>
  <si>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</si>
  <si>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</si>
  <si>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</si>
  <si>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</si>
  <si>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</si>
  <si>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</si>
  <si>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</si>
  <si>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</si>
  <si>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</si>
  <si>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</si>
  <si>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</si>
  <si>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</si>
  <si>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</si>
  <si>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</si>
  <si>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</si>
  <si>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</si>
  <si>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</si>
  <si>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</si>
  <si>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</si>
  <si>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</si>
  <si>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</si>
  <si>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</si>
  <si>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</si>
  <si>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</si>
  <si>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</si>
  <si>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</si>
  <si>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</si>
  <si>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</si>
  <si>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</si>
  <si>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</si>
  <si>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</si>
  <si>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</si>
  <si>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</si>
  <si>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</si>
  <si>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</si>
  <si>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</si>
  <si>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</si>
  <si>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</si>
  <si>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</si>
  <si>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</si>
  <si>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</si>
  <si>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</si>
  <si>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</si>
  <si>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</si>
  <si>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</si>
  <si>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</si>
  <si>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</si>
  <si>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</si>
  <si>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</si>
  <si>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</si>
  <si>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</si>
  <si>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</si>
  <si>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</si>
  <si>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</si>
  <si>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</si>
  <si>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</si>
  <si>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</si>
  <si>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</si>
  <si>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</si>
  <si>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</si>
  <si>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</si>
  <si>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</si>
  <si>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</si>
  <si>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</si>
  <si>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</si>
  <si>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</si>
  <si>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</si>
  <si>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</si>
  <si>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</si>
  <si>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</si>
  <si>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</si>
  <si>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</si>
  <si>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</si>
  <si>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</si>
  <si>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</si>
  <si>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</si>
  <si>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</si>
  <si>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</si>
  <si>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</si>
  <si>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</si>
  <si>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</si>
  <si>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</si>
  <si>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</si>
  <si>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</si>
  <si>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</si>
  <si>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</si>
  <si>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</si>
  <si>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</si>
  <si>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</si>
  <si>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</si>
  <si>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</si>
  <si>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</si>
  <si>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</si>
  <si>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</si>
  <si>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</si>
  <si>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</si>
  <si>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</si>
  <si>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</si>
  <si>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</si>
  <si>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</si>
  <si>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</si>
  <si>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</si>
  <si>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</si>
  <si>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</si>
  <si>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</si>
  <si>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</si>
  <si>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</si>
  <si>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</si>
  <si>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</si>
  <si>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</si>
  <si>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</si>
  <si>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</si>
  <si>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</si>
  <si>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</si>
  <si>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</si>
  <si>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</si>
  <si>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</si>
  <si>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</si>
  <si>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</si>
  <si>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</si>
  <si>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</si>
  <si>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</si>
  <si>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</si>
  <si>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</si>
  <si>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病院事業会計</t>
  </si>
  <si>
    <t>▲ 1.31</t>
  </si>
  <si>
    <t>▲ 1.72</t>
  </si>
  <si>
    <t>▲ 1.07</t>
  </si>
  <si>
    <t>▲ 0.71</t>
  </si>
  <si>
    <t>▲ 0.28</t>
  </si>
  <si>
    <t>水道事業会計</t>
  </si>
  <si>
    <t>下水道事業会計</t>
  </si>
  <si>
    <t>一般会計</t>
  </si>
  <si>
    <t>介護保険事業特別会計</t>
  </si>
  <si>
    <t>国民健康保険事業特別会計</t>
  </si>
  <si>
    <t>後期高齢者医療事業特別会計</t>
  </si>
  <si>
    <t>電気事業特別会計</t>
  </si>
  <si>
    <t>その他会計（赤字）</t>
  </si>
  <si>
    <t>その他会計（黒字）</t>
  </si>
  <si>
    <t>R02</t>
    <phoneticPr fontId="5"/>
  </si>
  <si>
    <t>R03</t>
    <phoneticPr fontId="5"/>
  </si>
  <si>
    <t>R04</t>
    <phoneticPr fontId="5"/>
  </si>
  <si>
    <t>R05</t>
    <phoneticPr fontId="5"/>
  </si>
  <si>
    <t>R06</t>
    <phoneticPr fontId="5"/>
  </si>
  <si>
    <t>安来ふるさと公社</t>
    <rPh sb="0" eb="2">
      <t>ヤスギ</t>
    </rPh>
    <rPh sb="6" eb="8">
      <t>コウシャ</t>
    </rPh>
    <phoneticPr fontId="2"/>
  </si>
  <si>
    <t>安来市土地開発公社</t>
    <rPh sb="0" eb="3">
      <t>ヤスギシ</t>
    </rPh>
    <rPh sb="3" eb="5">
      <t>トチ</t>
    </rPh>
    <rPh sb="5" eb="7">
      <t>カイハツ</t>
    </rPh>
    <rPh sb="7" eb="9">
      <t>コウシャ</t>
    </rPh>
    <phoneticPr fontId="2"/>
  </si>
  <si>
    <t>やすぎ千軒</t>
    <rPh sb="3" eb="5">
      <t>センケン</t>
    </rPh>
    <phoneticPr fontId="2"/>
  </si>
  <si>
    <t>夢ランドしらさぎ振興事業団</t>
    <phoneticPr fontId="38"/>
  </si>
  <si>
    <t>加納美術振興財団</t>
    <phoneticPr fontId="38"/>
  </si>
  <si>
    <t>R6.9.9清算結了</t>
    <rPh sb="6" eb="8">
      <t>セイサン</t>
    </rPh>
    <rPh sb="8" eb="10">
      <t>ケツリョウ</t>
    </rPh>
    <phoneticPr fontId="2"/>
  </si>
  <si>
    <t>地域振興基金</t>
    <phoneticPr fontId="5"/>
  </si>
  <si>
    <t>市有財産整備基金</t>
    <phoneticPr fontId="5"/>
  </si>
  <si>
    <t>ドジョウ掬いのまちやすぎ応援基金</t>
    <phoneticPr fontId="5"/>
  </si>
  <si>
    <t>原子力防災安全等対策基金</t>
    <rPh sb="0" eb="3">
      <t>ゲンシリョク</t>
    </rPh>
    <rPh sb="3" eb="5">
      <t>ボウサイ</t>
    </rPh>
    <rPh sb="5" eb="8">
      <t>アンゼントウ</t>
    </rPh>
    <rPh sb="8" eb="10">
      <t>タイサク</t>
    </rPh>
    <rPh sb="10" eb="12">
      <t>キキン</t>
    </rPh>
    <phoneticPr fontId="5"/>
  </si>
  <si>
    <t>森林環境整備基金</t>
    <rPh sb="0" eb="2">
      <t>シンリン</t>
    </rPh>
    <rPh sb="2" eb="4">
      <t>カンキョウ</t>
    </rPh>
    <rPh sb="4" eb="6">
      <t>セイビ</t>
    </rPh>
    <rPh sb="6" eb="8">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</si>
</sst>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92632</c:v>
                </c:pt>
                <c:pt idx="1">
                  <c:v>96469</c:v>
                </c:pt>
                <c:pt idx="2">
                  <c:v>85743</c:v>
                </c:pt>
                <c:pt idx="3">
                  <c:v>92509</c:v>
                </c:pt>
                <c:pt idx="4">
                  <c:v>98544</c:v>
                </c:pt>
              </c:numCache>
            </c:numRef>
          </c:val>
          <c:smooth val="0"/>
          <c:extLst>
            <c:ext xmlns:c16="http://schemas.microsoft.com/office/drawing/2014/chart" uri="{C3380CC4-5D6E-409C-BE32-E72D297353CC}">
              <c16:uniqueId val="{00000000-C4AE-4A97-A573-265C280E4AC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57486</c:v>
                </c:pt>
                <c:pt idx="1">
                  <c:v>65246</c:v>
                </c:pt>
                <c:pt idx="2">
                  <c:v>75660</c:v>
                </c:pt>
                <c:pt idx="3">
                  <c:v>82094</c:v>
                </c:pt>
                <c:pt idx="4">
                  <c:v>96386</c:v>
                </c:pt>
              </c:numCache>
            </c:numRef>
          </c:val>
          <c:smooth val="0"/>
          <c:extLst>
            <c:ext xmlns:c16="http://schemas.microsoft.com/office/drawing/2014/chart" uri="{C3380CC4-5D6E-409C-BE32-E72D297353CC}">
              <c16:uniqueId val="{00000001-C4AE-4A97-A573-265C280E4AC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2.62</c:v>
                </c:pt>
                <c:pt idx="1">
                  <c:v>6.01</c:v>
                </c:pt>
                <c:pt idx="2">
                  <c:v>4.96</c:v>
                </c:pt>
                <c:pt idx="3">
                  <c:v>3.99</c:v>
                </c:pt>
                <c:pt idx="4">
                  <c:v>2.73</c:v>
                </c:pt>
              </c:numCache>
            </c:numRef>
          </c:val>
          <c:extLst>
            <c:ext xmlns:c16="http://schemas.microsoft.com/office/drawing/2014/chart" uri="{C3380CC4-5D6E-409C-BE32-E72D297353CC}">
              <c16:uniqueId val="{00000000-5A3A-4949-AAFA-6C81EB8A434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3.86</c:v>
                </c:pt>
                <c:pt idx="1">
                  <c:v>4.75</c:v>
                </c:pt>
                <c:pt idx="2">
                  <c:v>6.95</c:v>
                </c:pt>
                <c:pt idx="3">
                  <c:v>8.9600000000000009</c:v>
                </c:pt>
                <c:pt idx="4">
                  <c:v>10.35</c:v>
                </c:pt>
              </c:numCache>
            </c:numRef>
          </c:val>
          <c:extLst>
            <c:ext xmlns:c16="http://schemas.microsoft.com/office/drawing/2014/chart" uri="{C3380CC4-5D6E-409C-BE32-E72D297353CC}">
              <c16:uniqueId val="{00000001-5A3A-4949-AAFA-6C81EB8A434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2.29</c:v>
                </c:pt>
                <c:pt idx="1">
                  <c:v>6.12</c:v>
                </c:pt>
                <c:pt idx="2">
                  <c:v>2.37</c:v>
                </c:pt>
                <c:pt idx="3">
                  <c:v>1.08</c:v>
                </c:pt>
                <c:pt idx="4">
                  <c:v>0.09</c:v>
                </c:pt>
              </c:numCache>
            </c:numRef>
          </c:val>
          <c:smooth val="0"/>
          <c:extLst>
            <c:ext xmlns:c16="http://schemas.microsoft.com/office/drawing/2014/chart" uri="{C3380CC4-5D6E-409C-BE32-E72D297353CC}">
              <c16:uniqueId val="{00000002-5A3A-4949-AAFA-6C81EB8A434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0.01</c:v>
                </c:pt>
                <c:pt idx="6">
                  <c:v>#N/A</c:v>
                </c:pt>
                <c:pt idx="7">
                  <c:v>0.2</c:v>
                </c:pt>
                <c:pt idx="8">
                  <c:v>0</c:v>
                </c:pt>
                <c:pt idx="9">
                  <c:v>0</c:v>
                </c:pt>
              </c:numCache>
            </c:numRef>
          </c:val>
          <c:extLst>
            <c:ext xmlns:c16="http://schemas.microsoft.com/office/drawing/2014/chart" uri="{C3380CC4-5D6E-409C-BE32-E72D297353CC}">
              <c16:uniqueId val="{00000000-1FFC-4EE8-ABFC-1C995EC7F05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FFC-4EE8-ABFC-1C995EC7F051}"/>
            </c:ext>
          </c:extLst>
        </c:ser>
        <c:ser>
          <c:idx val="2"/>
          <c:order val="2"/>
          <c:tx>
            <c:strRef>
              <c:f>データシート!$A$29</c:f>
              <c:strCache>
                <c:ptCount val="1"/>
                <c:pt idx="0">
                  <c:v>電気事業特別会計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0.05</c:v>
                </c:pt>
                <c:pt idx="2">
                  <c:v>#N/A</c:v>
                </c:pt>
                <c:pt idx="3">
                  <c:v>0.02</c:v>
                </c:pt>
                <c:pt idx="4">
                  <c:v>#N/A</c:v>
                </c:pt>
                <c:pt idx="5">
                  <c:v>0.03</c:v>
                </c:pt>
                <c:pt idx="6">
                  <c:v>#N/A</c:v>
                </c:pt>
                <c:pt idx="7">
                  <c:v>0.05</c:v>
                </c:pt>
                <c:pt idx="8">
                  <c:v>#N/A</c:v>
                </c:pt>
                <c:pt idx="9">
                  <c:v>0.05</c:v>
                </c:pt>
              </c:numCache>
            </c:numRef>
          </c:val>
          <c:extLst>
            <c:ext xmlns:c16="http://schemas.microsoft.com/office/drawing/2014/chart" uri="{C3380CC4-5D6E-409C-BE32-E72D297353CC}">
              <c16:uniqueId val="{00000002-1FFC-4EE8-ABFC-1C995EC7F051}"/>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7.0000000000000007E-2</c:v>
                </c:pt>
                <c:pt idx="2">
                  <c:v>#N/A</c:v>
                </c:pt>
                <c:pt idx="3">
                  <c:v>0.08</c:v>
                </c:pt>
                <c:pt idx="4">
                  <c:v>#N/A</c:v>
                </c:pt>
                <c:pt idx="5">
                  <c:v>0.09</c:v>
                </c:pt>
                <c:pt idx="6">
                  <c:v>#N/A</c:v>
                </c:pt>
                <c:pt idx="7">
                  <c:v>0.11</c:v>
                </c:pt>
                <c:pt idx="8">
                  <c:v>#N/A</c:v>
                </c:pt>
                <c:pt idx="9">
                  <c:v>0.12</c:v>
                </c:pt>
              </c:numCache>
            </c:numRef>
          </c:val>
          <c:extLst>
            <c:ext xmlns:c16="http://schemas.microsoft.com/office/drawing/2014/chart" uri="{C3380CC4-5D6E-409C-BE32-E72D297353CC}">
              <c16:uniqueId val="{00000003-1FFC-4EE8-ABFC-1C995EC7F051}"/>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0.39</c:v>
                </c:pt>
                <c:pt idx="2">
                  <c:v>#N/A</c:v>
                </c:pt>
                <c:pt idx="3">
                  <c:v>0.38</c:v>
                </c:pt>
                <c:pt idx="4">
                  <c:v>#N/A</c:v>
                </c:pt>
                <c:pt idx="5">
                  <c:v>0.35</c:v>
                </c:pt>
                <c:pt idx="6">
                  <c:v>#N/A</c:v>
                </c:pt>
                <c:pt idx="7">
                  <c:v>0.45</c:v>
                </c:pt>
                <c:pt idx="8">
                  <c:v>#N/A</c:v>
                </c:pt>
                <c:pt idx="9">
                  <c:v>0.59</c:v>
                </c:pt>
              </c:numCache>
            </c:numRef>
          </c:val>
          <c:extLst>
            <c:ext xmlns:c16="http://schemas.microsoft.com/office/drawing/2014/chart" uri="{C3380CC4-5D6E-409C-BE32-E72D297353CC}">
              <c16:uniqueId val="{00000004-1FFC-4EE8-ABFC-1C995EC7F051}"/>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1.69</c:v>
                </c:pt>
                <c:pt idx="2">
                  <c:v>#N/A</c:v>
                </c:pt>
                <c:pt idx="3">
                  <c:v>1.36</c:v>
                </c:pt>
                <c:pt idx="4">
                  <c:v>#N/A</c:v>
                </c:pt>
                <c:pt idx="5">
                  <c:v>2.36</c:v>
                </c:pt>
                <c:pt idx="6">
                  <c:v>#N/A</c:v>
                </c:pt>
                <c:pt idx="7">
                  <c:v>1.1399999999999999</c:v>
                </c:pt>
                <c:pt idx="8">
                  <c:v>#N/A</c:v>
                </c:pt>
                <c:pt idx="9">
                  <c:v>0.79</c:v>
                </c:pt>
              </c:numCache>
            </c:numRef>
          </c:val>
          <c:extLst>
            <c:ext xmlns:c16="http://schemas.microsoft.com/office/drawing/2014/chart" uri="{C3380CC4-5D6E-409C-BE32-E72D297353CC}">
              <c16:uniqueId val="{00000005-1FFC-4EE8-ABFC-1C995EC7F051}"/>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2.61</c:v>
                </c:pt>
                <c:pt idx="2">
                  <c:v>#N/A</c:v>
                </c:pt>
                <c:pt idx="3">
                  <c:v>6</c:v>
                </c:pt>
                <c:pt idx="4">
                  <c:v>#N/A</c:v>
                </c:pt>
                <c:pt idx="5">
                  <c:v>4.95</c:v>
                </c:pt>
                <c:pt idx="6">
                  <c:v>#N/A</c:v>
                </c:pt>
                <c:pt idx="7">
                  <c:v>3.99</c:v>
                </c:pt>
                <c:pt idx="8">
                  <c:v>#N/A</c:v>
                </c:pt>
                <c:pt idx="9">
                  <c:v>2.73</c:v>
                </c:pt>
              </c:numCache>
            </c:numRef>
          </c:val>
          <c:extLst>
            <c:ext xmlns:c16="http://schemas.microsoft.com/office/drawing/2014/chart" uri="{C3380CC4-5D6E-409C-BE32-E72D297353CC}">
              <c16:uniqueId val="{00000006-1FFC-4EE8-ABFC-1C995EC7F051}"/>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0.81</c:v>
                </c:pt>
                <c:pt idx="2">
                  <c:v>#N/A</c:v>
                </c:pt>
                <c:pt idx="3">
                  <c:v>1.65</c:v>
                </c:pt>
                <c:pt idx="4">
                  <c:v>#N/A</c:v>
                </c:pt>
                <c:pt idx="5">
                  <c:v>2.1</c:v>
                </c:pt>
                <c:pt idx="6">
                  <c:v>#N/A</c:v>
                </c:pt>
                <c:pt idx="7">
                  <c:v>2.81</c:v>
                </c:pt>
                <c:pt idx="8">
                  <c:v>#N/A</c:v>
                </c:pt>
                <c:pt idx="9">
                  <c:v>4.16</c:v>
                </c:pt>
              </c:numCache>
            </c:numRef>
          </c:val>
          <c:extLst>
            <c:ext xmlns:c16="http://schemas.microsoft.com/office/drawing/2014/chart" uri="{C3380CC4-5D6E-409C-BE32-E72D297353CC}">
              <c16:uniqueId val="{00000007-1FFC-4EE8-ABFC-1C995EC7F051}"/>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7.79</c:v>
                </c:pt>
                <c:pt idx="2">
                  <c:v>#N/A</c:v>
                </c:pt>
                <c:pt idx="3">
                  <c:v>8.02</c:v>
                </c:pt>
                <c:pt idx="4">
                  <c:v>#N/A</c:v>
                </c:pt>
                <c:pt idx="5">
                  <c:v>7.37</c:v>
                </c:pt>
                <c:pt idx="6">
                  <c:v>#N/A</c:v>
                </c:pt>
                <c:pt idx="7">
                  <c:v>7.56</c:v>
                </c:pt>
                <c:pt idx="8">
                  <c:v>#N/A</c:v>
                </c:pt>
                <c:pt idx="9">
                  <c:v>7.22</c:v>
                </c:pt>
              </c:numCache>
            </c:numRef>
          </c:val>
          <c:extLst>
            <c:ext xmlns:c16="http://schemas.microsoft.com/office/drawing/2014/chart" uri="{C3380CC4-5D6E-409C-BE32-E72D297353CC}">
              <c16:uniqueId val="{00000008-1FFC-4EE8-ABFC-1C995EC7F051}"/>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1.31</c:v>
                </c:pt>
                <c:pt idx="1">
                  <c:v>#N/A</c:v>
                </c:pt>
                <c:pt idx="2">
                  <c:v>1.72</c:v>
                </c:pt>
                <c:pt idx="3">
                  <c:v>#N/A</c:v>
                </c:pt>
                <c:pt idx="4">
                  <c:v>1.07</c:v>
                </c:pt>
                <c:pt idx="5">
                  <c:v>#N/A</c:v>
                </c:pt>
                <c:pt idx="6">
                  <c:v>0.71</c:v>
                </c:pt>
                <c:pt idx="7">
                  <c:v>#N/A</c:v>
                </c:pt>
                <c:pt idx="8">
                  <c:v>0.28000000000000003</c:v>
                </c:pt>
                <c:pt idx="9">
                  <c:v>#N/A</c:v>
                </c:pt>
              </c:numCache>
            </c:numRef>
          </c:val>
          <c:extLst>
            <c:ext xmlns:c16="http://schemas.microsoft.com/office/drawing/2014/chart" uri="{C3380CC4-5D6E-409C-BE32-E72D297353CC}">
              <c16:uniqueId val="{00000009-1FFC-4EE8-ABFC-1C995EC7F05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3785</c:v>
                </c:pt>
                <c:pt idx="5">
                  <c:v>3735</c:v>
                </c:pt>
                <c:pt idx="8">
                  <c:v>3750</c:v>
                </c:pt>
                <c:pt idx="11">
                  <c:v>3650</c:v>
                </c:pt>
                <c:pt idx="14">
                  <c:v>3344</c:v>
                </c:pt>
              </c:numCache>
            </c:numRef>
          </c:val>
          <c:extLst>
            <c:ext xmlns:c16="http://schemas.microsoft.com/office/drawing/2014/chart" uri="{C3380CC4-5D6E-409C-BE32-E72D297353CC}">
              <c16:uniqueId val="{00000000-A7A6-4170-A7EB-EE84F9E65AA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1</c:v>
                </c:pt>
                <c:pt idx="3">
                  <c:v>1</c:v>
                </c:pt>
                <c:pt idx="6">
                  <c:v>0</c:v>
                </c:pt>
                <c:pt idx="9">
                  <c:v>0</c:v>
                </c:pt>
                <c:pt idx="12">
                  <c:v>0</c:v>
                </c:pt>
              </c:numCache>
            </c:numRef>
          </c:val>
          <c:extLst>
            <c:ext xmlns:c16="http://schemas.microsoft.com/office/drawing/2014/chart" uri="{C3380CC4-5D6E-409C-BE32-E72D297353CC}">
              <c16:uniqueId val="{00000001-A7A6-4170-A7EB-EE84F9E65AA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31</c:v>
                </c:pt>
                <c:pt idx="3">
                  <c:v>26</c:v>
                </c:pt>
                <c:pt idx="6">
                  <c:v>22</c:v>
                </c:pt>
                <c:pt idx="9">
                  <c:v>20</c:v>
                </c:pt>
                <c:pt idx="12">
                  <c:v>19</c:v>
                </c:pt>
              </c:numCache>
            </c:numRef>
          </c:val>
          <c:extLst>
            <c:ext xmlns:c16="http://schemas.microsoft.com/office/drawing/2014/chart" uri="{C3380CC4-5D6E-409C-BE32-E72D297353CC}">
              <c16:uniqueId val="{00000002-A7A6-4170-A7EB-EE84F9E65AA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7A6-4170-A7EB-EE84F9E65AA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1370</c:v>
                </c:pt>
                <c:pt idx="3">
                  <c:v>1317</c:v>
                </c:pt>
                <c:pt idx="6">
                  <c:v>1223</c:v>
                </c:pt>
                <c:pt idx="9">
                  <c:v>1168</c:v>
                </c:pt>
                <c:pt idx="12">
                  <c:v>1037</c:v>
                </c:pt>
              </c:numCache>
            </c:numRef>
          </c:val>
          <c:extLst>
            <c:ext xmlns:c16="http://schemas.microsoft.com/office/drawing/2014/chart" uri="{C3380CC4-5D6E-409C-BE32-E72D297353CC}">
              <c16:uniqueId val="{00000004-A7A6-4170-A7EB-EE84F9E65AA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7A6-4170-A7EB-EE84F9E65AA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7A6-4170-A7EB-EE84F9E65AA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4115</c:v>
                </c:pt>
                <c:pt idx="3">
                  <c:v>3925</c:v>
                </c:pt>
                <c:pt idx="6">
                  <c:v>3911</c:v>
                </c:pt>
                <c:pt idx="9">
                  <c:v>3754</c:v>
                </c:pt>
                <c:pt idx="12">
                  <c:v>3720</c:v>
                </c:pt>
              </c:numCache>
            </c:numRef>
          </c:val>
          <c:extLst>
            <c:ext xmlns:c16="http://schemas.microsoft.com/office/drawing/2014/chart" uri="{C3380CC4-5D6E-409C-BE32-E72D297353CC}">
              <c16:uniqueId val="{00000007-A7A6-4170-A7EB-EE84F9E65AA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1732</c:v>
                </c:pt>
                <c:pt idx="2">
                  <c:v>#N/A</c:v>
                </c:pt>
                <c:pt idx="3">
                  <c:v>#N/A</c:v>
                </c:pt>
                <c:pt idx="4">
                  <c:v>1534</c:v>
                </c:pt>
                <c:pt idx="5">
                  <c:v>#N/A</c:v>
                </c:pt>
                <c:pt idx="6">
                  <c:v>#N/A</c:v>
                </c:pt>
                <c:pt idx="7">
                  <c:v>1406</c:v>
                </c:pt>
                <c:pt idx="8">
                  <c:v>#N/A</c:v>
                </c:pt>
                <c:pt idx="9">
                  <c:v>#N/A</c:v>
                </c:pt>
                <c:pt idx="10">
                  <c:v>1292</c:v>
                </c:pt>
                <c:pt idx="11">
                  <c:v>#N/A</c:v>
                </c:pt>
                <c:pt idx="12">
                  <c:v>#N/A</c:v>
                </c:pt>
                <c:pt idx="13">
                  <c:v>1432</c:v>
                </c:pt>
                <c:pt idx="14">
                  <c:v>#N/A</c:v>
                </c:pt>
              </c:numCache>
            </c:numRef>
          </c:val>
          <c:smooth val="0"/>
          <c:extLst>
            <c:ext xmlns:c16="http://schemas.microsoft.com/office/drawing/2014/chart" uri="{C3380CC4-5D6E-409C-BE32-E72D297353CC}">
              <c16:uniqueId val="{00000008-A7A6-4170-A7EB-EE84F9E65AA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35921</c:v>
                </c:pt>
                <c:pt idx="5">
                  <c:v>34155</c:v>
                </c:pt>
                <c:pt idx="8">
                  <c:v>32023</c:v>
                </c:pt>
                <c:pt idx="11">
                  <c:v>30846</c:v>
                </c:pt>
                <c:pt idx="14">
                  <c:v>29445</c:v>
                </c:pt>
              </c:numCache>
            </c:numRef>
          </c:val>
          <c:extLst>
            <c:ext xmlns:c16="http://schemas.microsoft.com/office/drawing/2014/chart" uri="{C3380CC4-5D6E-409C-BE32-E72D297353CC}">
              <c16:uniqueId val="{00000000-D59B-4F89-9360-5EE8ACAAF09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355</c:v>
                </c:pt>
                <c:pt idx="5">
                  <c:v>330</c:v>
                </c:pt>
                <c:pt idx="8">
                  <c:v>333</c:v>
                </c:pt>
                <c:pt idx="11">
                  <c:v>362</c:v>
                </c:pt>
                <c:pt idx="14">
                  <c:v>255</c:v>
                </c:pt>
              </c:numCache>
            </c:numRef>
          </c:val>
          <c:extLst>
            <c:ext xmlns:c16="http://schemas.microsoft.com/office/drawing/2014/chart" uri="{C3380CC4-5D6E-409C-BE32-E72D297353CC}">
              <c16:uniqueId val="{00000001-D59B-4F89-9360-5EE8ACAAF09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4901</c:v>
                </c:pt>
                <c:pt idx="5">
                  <c:v>5625</c:v>
                </c:pt>
                <c:pt idx="8">
                  <c:v>5830</c:v>
                </c:pt>
                <c:pt idx="11">
                  <c:v>6115</c:v>
                </c:pt>
                <c:pt idx="14">
                  <c:v>5382</c:v>
                </c:pt>
              </c:numCache>
            </c:numRef>
          </c:val>
          <c:extLst>
            <c:ext xmlns:c16="http://schemas.microsoft.com/office/drawing/2014/chart" uri="{C3380CC4-5D6E-409C-BE32-E72D297353CC}">
              <c16:uniqueId val="{00000002-D59B-4F89-9360-5EE8ACAAF09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59B-4F89-9360-5EE8ACAAF09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59B-4F89-9360-5EE8ACAAF09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59B-4F89-9360-5EE8ACAAF09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4400</c:v>
                </c:pt>
                <c:pt idx="3">
                  <c:v>4756</c:v>
                </c:pt>
                <c:pt idx="6">
                  <c:v>4633</c:v>
                </c:pt>
                <c:pt idx="9">
                  <c:v>4421</c:v>
                </c:pt>
                <c:pt idx="12">
                  <c:v>4513</c:v>
                </c:pt>
              </c:numCache>
            </c:numRef>
          </c:val>
          <c:extLst>
            <c:ext xmlns:c16="http://schemas.microsoft.com/office/drawing/2014/chart" uri="{C3380CC4-5D6E-409C-BE32-E72D297353CC}">
              <c16:uniqueId val="{00000006-D59B-4F89-9360-5EE8ACAAF09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D59B-4F89-9360-5EE8ACAAF09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15953</c:v>
                </c:pt>
                <c:pt idx="3">
                  <c:v>15580</c:v>
                </c:pt>
                <c:pt idx="6">
                  <c:v>14756</c:v>
                </c:pt>
                <c:pt idx="9">
                  <c:v>13853</c:v>
                </c:pt>
                <c:pt idx="12">
                  <c:v>13404</c:v>
                </c:pt>
              </c:numCache>
            </c:numRef>
          </c:val>
          <c:extLst>
            <c:ext xmlns:c16="http://schemas.microsoft.com/office/drawing/2014/chart" uri="{C3380CC4-5D6E-409C-BE32-E72D297353CC}">
              <c16:uniqueId val="{00000008-D59B-4F89-9360-5EE8ACAAF09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144</c:v>
                </c:pt>
                <c:pt idx="3">
                  <c:v>121</c:v>
                </c:pt>
                <c:pt idx="6">
                  <c:v>100</c:v>
                </c:pt>
                <c:pt idx="9">
                  <c:v>80</c:v>
                </c:pt>
                <c:pt idx="12">
                  <c:v>61</c:v>
                </c:pt>
              </c:numCache>
            </c:numRef>
          </c:val>
          <c:extLst>
            <c:ext xmlns:c16="http://schemas.microsoft.com/office/drawing/2014/chart" uri="{C3380CC4-5D6E-409C-BE32-E72D297353CC}">
              <c16:uniqueId val="{00000009-D59B-4F89-9360-5EE8ACAAF09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34030</c:v>
                </c:pt>
                <c:pt idx="3">
                  <c:v>32068</c:v>
                </c:pt>
                <c:pt idx="6">
                  <c:v>29620</c:v>
                </c:pt>
                <c:pt idx="9">
                  <c:v>27814</c:v>
                </c:pt>
                <c:pt idx="12">
                  <c:v>26615</c:v>
                </c:pt>
              </c:numCache>
            </c:numRef>
          </c:val>
          <c:extLst>
            <c:ext xmlns:c16="http://schemas.microsoft.com/office/drawing/2014/chart" uri="{C3380CC4-5D6E-409C-BE32-E72D297353CC}">
              <c16:uniqueId val="{0000000A-D59B-4F89-9360-5EE8ACAAF09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13351</c:v>
                </c:pt>
                <c:pt idx="2">
                  <c:v>#N/A</c:v>
                </c:pt>
                <c:pt idx="3">
                  <c:v>#N/A</c:v>
                </c:pt>
                <c:pt idx="4">
                  <c:v>12416</c:v>
                </c:pt>
                <c:pt idx="5">
                  <c:v>#N/A</c:v>
                </c:pt>
                <c:pt idx="6">
                  <c:v>#N/A</c:v>
                </c:pt>
                <c:pt idx="7">
                  <c:v>10924</c:v>
                </c:pt>
                <c:pt idx="8">
                  <c:v>#N/A</c:v>
                </c:pt>
                <c:pt idx="9">
                  <c:v>#N/A</c:v>
                </c:pt>
                <c:pt idx="10">
                  <c:v>8845</c:v>
                </c:pt>
                <c:pt idx="11">
                  <c:v>#N/A</c:v>
                </c:pt>
                <c:pt idx="12">
                  <c:v>#N/A</c:v>
                </c:pt>
                <c:pt idx="13">
                  <c:v>9510</c:v>
                </c:pt>
                <c:pt idx="14">
                  <c:v>#N/A</c:v>
                </c:pt>
              </c:numCache>
            </c:numRef>
          </c:val>
          <c:smooth val="0"/>
          <c:extLst>
            <c:ext xmlns:c16="http://schemas.microsoft.com/office/drawing/2014/chart" uri="{C3380CC4-5D6E-409C-BE32-E72D297353CC}">
              <c16:uniqueId val="{0000000B-D59B-4F89-9360-5EE8ACAAF09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1029</c:v>
                </c:pt>
                <c:pt idx="1">
                  <c:v>1330</c:v>
                </c:pt>
                <c:pt idx="2">
                  <c:v>1532</c:v>
                </c:pt>
              </c:numCache>
            </c:numRef>
          </c:val>
          <c:extLst>
            <c:ext xmlns:c16="http://schemas.microsoft.com/office/drawing/2014/chart" uri="{C3380CC4-5D6E-409C-BE32-E72D297353CC}">
              <c16:uniqueId val="{00000000-B715-46DD-A473-F7C27E00F8C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177</c:v>
                </c:pt>
                <c:pt idx="1">
                  <c:v>237</c:v>
                </c:pt>
                <c:pt idx="2">
                  <c:v>284</c:v>
                </c:pt>
              </c:numCache>
            </c:numRef>
          </c:val>
          <c:extLst>
            <c:ext xmlns:c16="http://schemas.microsoft.com/office/drawing/2014/chart" uri="{C3380CC4-5D6E-409C-BE32-E72D297353CC}">
              <c16:uniqueId val="{00000001-B715-46DD-A473-F7C27E00F8C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3998</c:v>
                </c:pt>
                <c:pt idx="1">
                  <c:v>3635</c:v>
                </c:pt>
                <c:pt idx="2">
                  <c:v>3133</c:v>
                </c:pt>
              </c:numCache>
            </c:numRef>
          </c:val>
          <c:extLst>
            <c:ext xmlns:c16="http://schemas.microsoft.com/office/drawing/2014/chart" uri="{C3380CC4-5D6E-409C-BE32-E72D297353CC}">
              <c16:uniqueId val="{00000002-B715-46DD-A473-F7C27E00F8C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島根県安来市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公債費について、元金は大型建設事業の償還が始まる一方、令和２年度から令和４年度までに行った繰上償還の効果により減少した。</a:t>
          </a:r>
          <a:r>
            <a:rPr kumimoji="1" lang="ja-JP" altLang="en-US" sz="1100">
              <a:solidFill>
                <a:sysClr val="windowText" lastClr="000000"/>
              </a:solidFill>
              <a:effectLst/>
              <a:latin typeface="+mn-lt"/>
              <a:ea typeface="+mn-ea"/>
              <a:cs typeface="+mn-cs"/>
            </a:rPr>
            <a:t>一方で、</a:t>
          </a:r>
          <a:r>
            <a:rPr kumimoji="1" lang="ja-JP" altLang="ja-JP" sz="1100">
              <a:solidFill>
                <a:sysClr val="windowText" lastClr="000000"/>
              </a:solidFill>
              <a:effectLst/>
              <a:latin typeface="+mn-lt"/>
              <a:ea typeface="+mn-ea"/>
              <a:cs typeface="+mn-cs"/>
            </a:rPr>
            <a:t>事業費補正により基準財政需要額に算入された公債費</a:t>
          </a:r>
          <a:r>
            <a:rPr kumimoji="1" lang="ja-JP" altLang="en-US" sz="1100">
              <a:solidFill>
                <a:sysClr val="windowText" lastClr="000000"/>
              </a:solidFill>
              <a:effectLst/>
              <a:latin typeface="+mn-lt"/>
              <a:ea typeface="+mn-ea"/>
              <a:cs typeface="+mn-cs"/>
            </a:rPr>
            <a:t>も大きく減少したため、分子</a:t>
          </a:r>
          <a:r>
            <a:rPr kumimoji="1" lang="ja-JP" altLang="ja-JP" sz="1100">
              <a:solidFill>
                <a:sysClr val="windowText" lastClr="000000"/>
              </a:solidFill>
              <a:effectLst/>
              <a:latin typeface="+mn-lt"/>
              <a:ea typeface="+mn-ea"/>
              <a:cs typeface="+mn-cs"/>
            </a:rPr>
            <a:t>の減少額</a:t>
          </a:r>
          <a:r>
            <a:rPr kumimoji="1" lang="ja-JP" altLang="en-US" sz="1100">
              <a:solidFill>
                <a:sysClr val="windowText" lastClr="000000"/>
              </a:solidFill>
              <a:effectLst/>
              <a:latin typeface="+mn-lt"/>
              <a:ea typeface="+mn-ea"/>
              <a:cs typeface="+mn-cs"/>
            </a:rPr>
            <a:t>は小さくなり、</a:t>
          </a:r>
          <a:r>
            <a:rPr kumimoji="1" lang="ja-JP" altLang="ja-JP" sz="1100">
              <a:solidFill>
                <a:sysClr val="windowText" lastClr="000000"/>
              </a:solidFill>
              <a:effectLst/>
              <a:latin typeface="+mn-lt"/>
              <a:ea typeface="+mn-ea"/>
              <a:cs typeface="+mn-cs"/>
            </a:rPr>
            <a:t>単年度の実質公債費比率は</a:t>
          </a:r>
          <a:r>
            <a:rPr kumimoji="1" lang="ja-JP" altLang="en-US" sz="1100">
              <a:solidFill>
                <a:sysClr val="windowText" lastClr="000000"/>
              </a:solidFill>
              <a:effectLst/>
              <a:latin typeface="+mn-lt"/>
              <a:ea typeface="+mn-ea"/>
              <a:cs typeface="+mn-cs"/>
            </a:rPr>
            <a:t>増となった。</a:t>
          </a:r>
          <a:r>
            <a:rPr kumimoji="1" lang="ja-JP" altLang="ja-JP" sz="1100">
              <a:solidFill>
                <a:sysClr val="windowText" lastClr="000000"/>
              </a:solidFill>
              <a:effectLst/>
              <a:latin typeface="+mn-lt"/>
              <a:ea typeface="+mn-ea"/>
              <a:cs typeface="+mn-cs"/>
            </a:rPr>
            <a:t>３</a:t>
          </a:r>
          <a:r>
            <a:rPr kumimoji="1" lang="ja-JP" altLang="en-US" sz="1100">
              <a:solidFill>
                <a:sysClr val="windowText" lastClr="000000"/>
              </a:solidFill>
              <a:effectLst/>
              <a:latin typeface="+mn-lt"/>
              <a:ea typeface="+mn-ea"/>
              <a:cs typeface="+mn-cs"/>
            </a:rPr>
            <a:t>カ</a:t>
          </a:r>
          <a:r>
            <a:rPr kumimoji="1" lang="ja-JP" altLang="ja-JP" sz="1100">
              <a:solidFill>
                <a:sysClr val="windowText" lastClr="000000"/>
              </a:solidFill>
              <a:effectLst/>
              <a:latin typeface="+mn-lt"/>
              <a:ea typeface="+mn-ea"/>
              <a:cs typeface="+mn-cs"/>
            </a:rPr>
            <a:t>年平均の比率</a:t>
          </a:r>
          <a:r>
            <a:rPr kumimoji="1" lang="ja-JP" altLang="en-US" sz="1100">
              <a:solidFill>
                <a:sysClr val="windowText" lastClr="000000"/>
              </a:solidFill>
              <a:effectLst/>
              <a:latin typeface="+mn-lt"/>
              <a:ea typeface="+mn-ea"/>
              <a:cs typeface="+mn-cs"/>
            </a:rPr>
            <a:t>については、単年度比較で令和３年度より令和６年度は</a:t>
          </a:r>
          <a:r>
            <a:rPr kumimoji="1" lang="ja-JP" altLang="ja-JP" sz="1100">
              <a:solidFill>
                <a:sysClr val="windowText" lastClr="000000"/>
              </a:solidFill>
              <a:effectLst/>
              <a:latin typeface="+mn-lt"/>
              <a:ea typeface="+mn-ea"/>
              <a:cs typeface="+mn-cs"/>
            </a:rPr>
            <a:t>実質公債費比率</a:t>
          </a:r>
          <a:r>
            <a:rPr kumimoji="1" lang="ja-JP" altLang="en-US" sz="1100">
              <a:solidFill>
                <a:sysClr val="windowText" lastClr="000000"/>
              </a:solidFill>
              <a:effectLst/>
              <a:latin typeface="+mn-lt"/>
              <a:ea typeface="+mn-ea"/>
              <a:cs typeface="+mn-cs"/>
            </a:rPr>
            <a:t>は</a:t>
          </a:r>
          <a:r>
            <a:rPr kumimoji="1" lang="ja-JP" altLang="ja-JP" sz="1100">
              <a:solidFill>
                <a:sysClr val="windowText" lastClr="000000"/>
              </a:solidFill>
              <a:effectLst/>
              <a:latin typeface="+mn-lt"/>
              <a:ea typeface="+mn-ea"/>
              <a:cs typeface="+mn-cs"/>
            </a:rPr>
            <a:t>減少</a:t>
          </a:r>
          <a:r>
            <a:rPr kumimoji="1" lang="ja-JP" altLang="en-US" sz="1100">
              <a:solidFill>
                <a:sysClr val="windowText" lastClr="000000"/>
              </a:solidFill>
              <a:effectLst/>
              <a:latin typeface="+mn-lt"/>
              <a:ea typeface="+mn-ea"/>
              <a:cs typeface="+mn-cs"/>
            </a:rPr>
            <a:t>したため、結果、</a:t>
          </a:r>
          <a:r>
            <a:rPr kumimoji="1" lang="ja-JP" altLang="ja-JP" sz="1100">
              <a:solidFill>
                <a:sysClr val="windowText" lastClr="000000"/>
              </a:solidFill>
              <a:effectLst/>
              <a:latin typeface="+mn-lt"/>
              <a:ea typeface="+mn-ea"/>
              <a:cs typeface="+mn-cs"/>
            </a:rPr>
            <a:t>３カ年平均の比率</a:t>
          </a:r>
          <a:r>
            <a:rPr kumimoji="1" lang="ja-JP" altLang="en-US" sz="1100">
              <a:solidFill>
                <a:sysClr val="windowText" lastClr="000000"/>
              </a:solidFill>
              <a:effectLst/>
              <a:latin typeface="+mn-lt"/>
              <a:ea typeface="+mn-ea"/>
              <a:cs typeface="+mn-cs"/>
            </a:rPr>
            <a:t>は減少した。</a:t>
          </a:r>
          <a:r>
            <a:rPr kumimoji="1" lang="ja-JP" altLang="ja-JP" sz="1100">
              <a:solidFill>
                <a:sysClr val="windowText" lastClr="000000"/>
              </a:solidFill>
              <a:effectLst/>
              <a:latin typeface="+mn-lt"/>
              <a:ea typeface="+mn-ea"/>
              <a:cs typeface="+mn-cs"/>
            </a:rPr>
            <a:t>今後</a:t>
          </a:r>
          <a:r>
            <a:rPr kumimoji="1" lang="ja-JP" altLang="en-US" sz="1100">
              <a:solidFill>
                <a:sysClr val="windowText" lastClr="000000"/>
              </a:solidFill>
              <a:effectLst/>
              <a:latin typeface="+mn-lt"/>
              <a:ea typeface="+mn-ea"/>
              <a:cs typeface="+mn-cs"/>
            </a:rPr>
            <a:t>も</a:t>
          </a:r>
          <a:r>
            <a:rPr kumimoji="1" lang="ja-JP" altLang="ja-JP" sz="1100">
              <a:solidFill>
                <a:sysClr val="windowText" lastClr="000000"/>
              </a:solidFill>
              <a:effectLst/>
              <a:latin typeface="+mn-lt"/>
              <a:ea typeface="+mn-ea"/>
              <a:cs typeface="+mn-cs"/>
            </a:rPr>
            <a:t>まちづくりのための投資的事業</a:t>
          </a:r>
          <a:r>
            <a:rPr kumimoji="1" lang="ja-JP" altLang="en-US" sz="1100">
              <a:solidFill>
                <a:sysClr val="windowText" lastClr="000000"/>
              </a:solidFill>
              <a:effectLst/>
              <a:latin typeface="+mn-lt"/>
              <a:ea typeface="+mn-ea"/>
              <a:cs typeface="+mn-cs"/>
            </a:rPr>
            <a:t>が</a:t>
          </a:r>
          <a:r>
            <a:rPr kumimoji="1" lang="ja-JP" altLang="ja-JP" sz="1100">
              <a:solidFill>
                <a:sysClr val="windowText" lastClr="000000"/>
              </a:solidFill>
              <a:effectLst/>
              <a:latin typeface="+mn-lt"/>
              <a:ea typeface="+mn-ea"/>
              <a:cs typeface="+mn-cs"/>
            </a:rPr>
            <a:t>控えているため、事業費の圧縮及び計画的な地方債発行に努める。</a:t>
          </a:r>
          <a:endParaRPr lang="ja-JP" altLang="ja-JP" sz="1400">
            <a:solidFill>
              <a:sysClr val="windowText" lastClr="000000"/>
            </a:solidFill>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満期一括償還地方債は借用していない。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島根県安来市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ysClr val="windowText" lastClr="000000"/>
              </a:solidFill>
              <a:effectLst/>
              <a:latin typeface="+mn-lt"/>
              <a:ea typeface="+mn-ea"/>
              <a:cs typeface="+mn-cs"/>
            </a:rPr>
            <a:t>令和２年度から令和４年度までに行った繰上償還</a:t>
          </a:r>
          <a:r>
            <a:rPr kumimoji="1" lang="ja-JP" altLang="en-US" sz="1100">
              <a:solidFill>
                <a:sysClr val="windowText" lastClr="000000"/>
              </a:solidFill>
              <a:effectLst/>
              <a:latin typeface="+mn-lt"/>
              <a:ea typeface="+mn-ea"/>
              <a:cs typeface="+mn-cs"/>
            </a:rPr>
            <a:t>等</a:t>
          </a:r>
          <a:r>
            <a:rPr kumimoji="1" lang="ja-JP" altLang="ja-JP" sz="1100">
              <a:solidFill>
                <a:sysClr val="windowText" lastClr="000000"/>
              </a:solidFill>
              <a:effectLst/>
              <a:latin typeface="+mn-lt"/>
              <a:ea typeface="+mn-ea"/>
              <a:cs typeface="+mn-cs"/>
            </a:rPr>
            <a:t>の効果により</a:t>
          </a:r>
          <a:r>
            <a:rPr kumimoji="1" lang="ja-JP" altLang="en-US" sz="1100">
              <a:solidFill>
                <a:sysClr val="windowText" lastClr="000000"/>
              </a:solidFill>
              <a:effectLst/>
              <a:latin typeface="+mn-lt"/>
              <a:ea typeface="+mn-ea"/>
              <a:cs typeface="+mn-cs"/>
            </a:rPr>
            <a:t>地方債の</a:t>
          </a:r>
          <a:r>
            <a:rPr kumimoji="1" lang="ja-JP" altLang="ja-JP" sz="1100">
              <a:solidFill>
                <a:sysClr val="windowText" lastClr="000000"/>
              </a:solidFill>
              <a:effectLst/>
              <a:latin typeface="+mn-lt"/>
              <a:ea typeface="+mn-ea"/>
              <a:cs typeface="+mn-cs"/>
            </a:rPr>
            <a:t>現在高</a:t>
          </a:r>
          <a:r>
            <a:rPr kumimoji="1" lang="ja-JP" altLang="en-US" sz="1100">
              <a:solidFill>
                <a:sysClr val="windowText" lastClr="000000"/>
              </a:solidFill>
              <a:effectLst/>
              <a:latin typeface="+mn-lt"/>
              <a:ea typeface="+mn-ea"/>
              <a:cs typeface="+mn-cs"/>
            </a:rPr>
            <a:t>は減少傾向である。一方で、充当可能基金や基準財政需要額算入見込額は大きく</a:t>
          </a:r>
          <a:r>
            <a:rPr kumimoji="1" lang="ja-JP" altLang="ja-JP" sz="1100">
              <a:solidFill>
                <a:sysClr val="windowText" lastClr="000000"/>
              </a:solidFill>
              <a:effectLst/>
              <a:latin typeface="+mn-lt"/>
              <a:ea typeface="+mn-ea"/>
              <a:cs typeface="+mn-cs"/>
            </a:rPr>
            <a:t>減少した</a:t>
          </a:r>
          <a:r>
            <a:rPr kumimoji="1" lang="ja-JP" altLang="en-US" sz="1100">
              <a:solidFill>
                <a:sysClr val="windowText" lastClr="000000"/>
              </a:solidFill>
              <a:effectLst/>
              <a:latin typeface="+mn-lt"/>
              <a:ea typeface="+mn-ea"/>
              <a:cs typeface="+mn-cs"/>
            </a:rPr>
            <a:t>。将来負担比率の分子については前年度比で増加したが、分母を構成する事業費補正により基準財政需要額に算入された公債費も大きく減少したため、結果、将来負担</a:t>
          </a:r>
          <a:r>
            <a:rPr kumimoji="1" lang="ja-JP" altLang="ja-JP" sz="1100">
              <a:solidFill>
                <a:sysClr val="windowText" lastClr="000000"/>
              </a:solidFill>
              <a:effectLst/>
              <a:latin typeface="+mn-lt"/>
              <a:ea typeface="+mn-ea"/>
              <a:cs typeface="+mn-cs"/>
            </a:rPr>
            <a:t>比率は</a:t>
          </a:r>
          <a:r>
            <a:rPr kumimoji="1" lang="ja-JP" altLang="en-US" sz="1100">
              <a:solidFill>
                <a:sysClr val="windowText" lastClr="000000"/>
              </a:solidFill>
              <a:effectLst/>
              <a:latin typeface="+mn-lt"/>
              <a:ea typeface="+mn-ea"/>
              <a:cs typeface="+mn-cs"/>
            </a:rPr>
            <a:t>増加</a:t>
          </a:r>
          <a:r>
            <a:rPr kumimoji="1" lang="ja-JP" altLang="ja-JP" sz="1100">
              <a:solidFill>
                <a:sysClr val="windowText" lastClr="000000"/>
              </a:solidFill>
              <a:effectLst/>
              <a:latin typeface="+mn-lt"/>
              <a:ea typeface="+mn-ea"/>
              <a:cs typeface="+mn-cs"/>
            </a:rPr>
            <a:t>した。今後</a:t>
          </a:r>
          <a:r>
            <a:rPr kumimoji="1" lang="ja-JP" altLang="en-US" sz="1100">
              <a:solidFill>
                <a:sysClr val="windowText" lastClr="000000"/>
              </a:solidFill>
              <a:effectLst/>
              <a:latin typeface="+mn-lt"/>
              <a:ea typeface="+mn-ea"/>
              <a:cs typeface="+mn-cs"/>
            </a:rPr>
            <a:t>も</a:t>
          </a:r>
          <a:r>
            <a:rPr kumimoji="1" lang="ja-JP" altLang="ja-JP" sz="1100">
              <a:solidFill>
                <a:sysClr val="windowText" lastClr="000000"/>
              </a:solidFill>
              <a:effectLst/>
              <a:latin typeface="+mn-lt"/>
              <a:ea typeface="+mn-ea"/>
              <a:cs typeface="+mn-cs"/>
            </a:rPr>
            <a:t>基金取崩し額の増や、充当可能特定歳入の減により、充当可能財源</a:t>
          </a:r>
          <a:r>
            <a:rPr kumimoji="1" lang="ja-JP" altLang="en-US" sz="1100">
              <a:solidFill>
                <a:sysClr val="windowText" lastClr="000000"/>
              </a:solidFill>
              <a:effectLst/>
              <a:latin typeface="+mn-lt"/>
              <a:ea typeface="+mn-ea"/>
              <a:cs typeface="+mn-cs"/>
            </a:rPr>
            <a:t>は</a:t>
          </a:r>
          <a:r>
            <a:rPr kumimoji="1" lang="ja-JP" altLang="ja-JP" sz="1100">
              <a:solidFill>
                <a:sysClr val="windowText" lastClr="000000"/>
              </a:solidFill>
              <a:effectLst/>
              <a:latin typeface="+mn-lt"/>
              <a:ea typeface="+mn-ea"/>
              <a:cs typeface="+mn-cs"/>
            </a:rPr>
            <a:t>減少</a:t>
          </a:r>
          <a:r>
            <a:rPr kumimoji="1" lang="ja-JP" altLang="en-US" sz="1100">
              <a:solidFill>
                <a:sysClr val="windowText" lastClr="000000"/>
              </a:solidFill>
              <a:effectLst/>
              <a:latin typeface="+mn-lt"/>
              <a:ea typeface="+mn-ea"/>
              <a:cs typeface="+mn-cs"/>
            </a:rPr>
            <a:t>が想定さ</a:t>
          </a:r>
          <a:r>
            <a:rPr kumimoji="1" lang="ja-JP" altLang="ja-JP" sz="1100">
              <a:solidFill>
                <a:sysClr val="windowText" lastClr="000000"/>
              </a:solidFill>
              <a:effectLst/>
              <a:latin typeface="+mn-lt"/>
              <a:ea typeface="+mn-ea"/>
              <a:cs typeface="+mn-cs"/>
            </a:rPr>
            <a:t>れ、結果として比率は上昇していく見込みである。充当</a:t>
          </a:r>
          <a:r>
            <a:rPr kumimoji="1" lang="ja-JP" altLang="en-US" sz="1100">
              <a:solidFill>
                <a:sysClr val="windowText" lastClr="000000"/>
              </a:solidFill>
              <a:effectLst/>
              <a:latin typeface="+mn-lt"/>
              <a:ea typeface="+mn-ea"/>
              <a:cs typeface="+mn-cs"/>
            </a:rPr>
            <a:t>可能財源の確保、</a:t>
          </a:r>
          <a:r>
            <a:rPr kumimoji="1" lang="ja-JP" altLang="ja-JP" sz="1100">
              <a:solidFill>
                <a:sysClr val="windowText" lastClr="000000"/>
              </a:solidFill>
              <a:effectLst/>
              <a:latin typeface="+mn-lt"/>
              <a:ea typeface="+mn-ea"/>
              <a:cs typeface="+mn-cs"/>
            </a:rPr>
            <a:t>事業費の圧縮に努め、計画的な地方債発行に努める。</a:t>
          </a:r>
          <a:endParaRPr lang="ja-JP" altLang="ja-JP" sz="1400">
            <a:solidFill>
              <a:sysClr val="windowText" lastClr="000000"/>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島根県安来市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各種事業の実施、また令和６年度は基金再編に伴い、特定目的基金２，６２７百万円の取崩しを行った（うち基金再編に伴う積戻しは１，４５７百万円）。財政調整基金は取崩しを行わず、２００百万円積戻しを行った。また、ドジョウ掬いのまちやすぎ応援基金においては、ふるさと寄附により５８１百万円、原子力防災安全等対策基金においては４０百万円の新規積立を行った。結果として、基金残高は２５２百万円の減となった。</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今後はまちづくりのための政策、施策の展開が見込まれる。財源の確保に努め、一定の財政調整基金、特定目的基金の残高を確保した上で中期財政計画に基づき事業に充当していく。</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公園緑地整備基金：公園緑地の整備及び維持管理の資金に充当</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地域振興基金：人材育成、国際交流、文化振興、まちづくり等、安来市の地域振興を図る事業の資金に充当</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ドジョウ掬いのまちやすぎ応援基金：ふるさとの自然環境及び景観の保全又は活用に関する事業、子どもの健全育成又はふるさと教育の推進に関する事業、地域医療又は福祉の充実に関する事業の資金に充当</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市有財産整備基金：市有財産の整備、維持管理及び処分の資金に充当</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庁舎等整備基金：庁舎、学校施設及び福祉会館の整備、修繕及び処分の資金に充当</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公園緑地整備基金・・・令和６年度基金再編に伴い廃止（３００百万円を市有財産整備基金に積立て、７９７百万円を地域振興基金に積立て）</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地域振興基金・・・地域振興のための支援事業等のため１８８百万円の取崩し。令和６年度基金再編等に伴い８２９百万円を積立て</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ドジョウ掬いのまちやすぎ応援基金・・・ふるさと寄附の増により５８１百万円を新規積立、</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ICT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教育推進事業などのため６７６百万円取崩し</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市有財産整備基金・・・伯太庁舎空調設備改修などのため２３０百万円の取崩し。令和６年度基金再編に伴い６７０百万円を積立て</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庁舎等整備基金・・・令和６年度基金再編に伴い廃止（１８百万円を市有財産整備基金に積立て）</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地方債を財源とする大型建設事業は終了したが、今後もまちづくりに重点をおいた政策、施策の展開が想定される。その財源を確保するため、地域振興基金等の取崩しをしていく見込みである。ここ数年は財政調整基金の取崩しによる財政運営をしているため、財政構造改革を進め、基金の取崩しに頼らない財政運営に努めながら、一定の基金残高を確保できるよう努める。歳入の状況により前年度決算剰余金の半分程度を積立てることも検討する。引き続き中期財政計画に基づき、検討していく。</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令和５年度は取崩しは行わず、３００百万円の積立てを行った。</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令和６年度は取崩しは行わず、２００百万円の積立てを行った。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今後はまちづくりのための政策、施策の展開が見込まれる。財源の確保に努め、一定の財政調整基金の残高を確保した上で中期財政計画に基づき事業に充当していく。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令和５年度は取崩しは行わず、６０百万円の積立てを行った。</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令和６年度は３０百万円の取崩しを行い、７７百万円の積立てを行った。</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ここ数年、基金の取崩しによる財政運営を行っており、財政構造の改革が課題である。毎年度、前年度決算剰余金や歳入の状況により、繰上償還を計画し必要があれば取崩しも検討する。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島根県安来市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35,112
34,846
420.93
29,524,861
29,088,816
404,018
14,797,337
26,615,327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12.1
82.3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財政力指数は類似団体平均値と同様に、ほぼ横ばいである。今後とも市税の収納率向上のほか地域の産業振興や人口対策など地方創生事業に取り組み、自主財源の確保に努める。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86360</xdr:rowOff>
    </xdr:from>
    <xdr:to>
      <xdr:col>23</xdr:col>
      <xdr:colOff>133350</xdr:colOff>
      <xdr:row>45</xdr:row>
      <xdr:rowOff>17780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43001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1287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17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86360</xdr:rowOff>
    </xdr:from>
    <xdr:to>
      <xdr:col>24</xdr:col>
      <xdr:colOff>12700</xdr:colOff>
      <xdr:row>37</xdr:row>
      <xdr:rowOff>86360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43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146050</xdr:rowOff>
    </xdr:from>
    <xdr:to>
      <xdr:col>23</xdr:col>
      <xdr:colOff>133350</xdr:colOff>
      <xdr:row>42</xdr:row>
      <xdr:rowOff>146050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114800" y="7346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39387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7068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146050</xdr:rowOff>
    </xdr:from>
    <xdr:to>
      <xdr:col>19</xdr:col>
      <xdr:colOff>133350</xdr:colOff>
      <xdr:row>42</xdr:row>
      <xdr:rowOff>146050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7346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46990</xdr:rowOff>
    </xdr:from>
    <xdr:to>
      <xdr:col>19</xdr:col>
      <xdr:colOff>184150</xdr:colOff>
      <xdr:row>42</xdr:row>
      <xdr:rowOff>148590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2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158767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70167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121920</xdr:rowOff>
    </xdr:from>
    <xdr:to>
      <xdr:col>15</xdr:col>
      <xdr:colOff>82550</xdr:colOff>
      <xdr:row>42</xdr:row>
      <xdr:rowOff>146050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73228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22860</xdr:rowOff>
    </xdr:from>
    <xdr:to>
      <xdr:col>15</xdr:col>
      <xdr:colOff>133350</xdr:colOff>
      <xdr:row>42</xdr:row>
      <xdr:rowOff>124460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134637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73660</xdr:rowOff>
    </xdr:from>
    <xdr:to>
      <xdr:col>11</xdr:col>
      <xdr:colOff>31750</xdr:colOff>
      <xdr:row>42</xdr:row>
      <xdr:rowOff>121920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727456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22860</xdr:rowOff>
    </xdr:from>
    <xdr:to>
      <xdr:col>11</xdr:col>
      <xdr:colOff>82550</xdr:colOff>
      <xdr:row>42</xdr:row>
      <xdr:rowOff>124460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134637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67327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726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95250</xdr:rowOff>
    </xdr:from>
    <xdr:to>
      <xdr:col>19</xdr:col>
      <xdr:colOff>184150</xdr:colOff>
      <xdr:row>43</xdr:row>
      <xdr:rowOff>25400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10177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738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95250</xdr:rowOff>
    </xdr:from>
    <xdr:to>
      <xdr:col>15</xdr:col>
      <xdr:colOff>133350</xdr:colOff>
      <xdr:row>43</xdr:row>
      <xdr:rowOff>25400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10177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71120</xdr:rowOff>
    </xdr:from>
    <xdr:to>
      <xdr:col>11</xdr:col>
      <xdr:colOff>82550</xdr:colOff>
      <xdr:row>43</xdr:row>
      <xdr:rowOff>1270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727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157497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735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22860</xdr:rowOff>
    </xdr:from>
    <xdr:to>
      <xdr:col>7</xdr:col>
      <xdr:colOff>31750</xdr:colOff>
      <xdr:row>42</xdr:row>
      <xdr:rowOff>124460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109237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分母である経常一般財源収入は、市税</a:t>
          </a:r>
          <a:r>
            <a:rPr kumimoji="1" lang="ja-JP" altLang="en-US" sz="1100">
              <a:solidFill>
                <a:schemeClr val="dk1"/>
              </a:solidFill>
              <a:effectLst/>
              <a:latin typeface="+mn-lt"/>
              <a:ea typeface="+mn-ea"/>
              <a:cs typeface="+mn-cs"/>
            </a:rPr>
            <a:t>は減となったが、</a:t>
          </a:r>
          <a:r>
            <a:rPr kumimoji="1" lang="ja-JP" altLang="ja-JP" sz="1100">
              <a:solidFill>
                <a:schemeClr val="dk1"/>
              </a:solidFill>
              <a:effectLst/>
              <a:latin typeface="+mn-lt"/>
              <a:ea typeface="+mn-ea"/>
              <a:cs typeface="+mn-cs"/>
            </a:rPr>
            <a:t>普通交付税の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により</a:t>
          </a:r>
          <a:r>
            <a:rPr kumimoji="1" lang="ja-JP" altLang="en-US" sz="1100">
              <a:solidFill>
                <a:schemeClr val="dk1"/>
              </a:solidFill>
              <a:effectLst/>
              <a:latin typeface="+mn-lt"/>
              <a:ea typeface="+mn-ea"/>
              <a:cs typeface="+mn-cs"/>
            </a:rPr>
            <a:t>増加した。</a:t>
          </a:r>
          <a:r>
            <a:rPr kumimoji="1" lang="ja-JP" altLang="ja-JP" sz="1100">
              <a:solidFill>
                <a:schemeClr val="dk1"/>
              </a:solidFill>
              <a:effectLst/>
              <a:latin typeface="+mn-lt"/>
              <a:ea typeface="+mn-ea"/>
              <a:cs typeface="+mn-cs"/>
            </a:rPr>
            <a:t>分子である歳出経常一般財源は、公債費</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減</a:t>
          </a:r>
          <a:r>
            <a:rPr kumimoji="1" lang="ja-JP" altLang="en-US" sz="1100">
              <a:solidFill>
                <a:schemeClr val="dk1"/>
              </a:solidFill>
              <a:effectLst/>
              <a:latin typeface="+mn-lt"/>
              <a:ea typeface="+mn-ea"/>
              <a:cs typeface="+mn-cs"/>
            </a:rPr>
            <a:t>となったが、</a:t>
          </a:r>
          <a:r>
            <a:rPr kumimoji="1" lang="ja-JP" altLang="ja-JP" sz="1100">
              <a:solidFill>
                <a:schemeClr val="dk1"/>
              </a:solidFill>
              <a:effectLst/>
              <a:latin typeface="+mn-lt"/>
              <a:ea typeface="+mn-ea"/>
              <a:cs typeface="+mn-cs"/>
            </a:rPr>
            <a:t>人件費、扶助費などが増加</a:t>
          </a:r>
          <a:r>
            <a:rPr kumimoji="1" lang="ja-JP" altLang="en-US" sz="1100">
              <a:solidFill>
                <a:schemeClr val="dk1"/>
              </a:solidFill>
              <a:effectLst/>
              <a:latin typeface="+mn-lt"/>
              <a:ea typeface="+mn-ea"/>
              <a:cs typeface="+mn-cs"/>
            </a:rPr>
            <a:t>し増</a:t>
          </a:r>
          <a:r>
            <a:rPr kumimoji="1" lang="ja-JP" altLang="ja-JP" sz="1100">
              <a:solidFill>
                <a:schemeClr val="dk1"/>
              </a:solidFill>
              <a:effectLst/>
              <a:latin typeface="+mn-lt"/>
              <a:ea typeface="+mn-ea"/>
              <a:cs typeface="+mn-cs"/>
            </a:rPr>
            <a:t>となった。結果、比率は</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ポイントの増となった。今後は、扶助費の増、</a:t>
          </a:r>
          <a:r>
            <a:rPr kumimoji="1" lang="ja-JP" altLang="en-US" sz="1100">
              <a:solidFill>
                <a:schemeClr val="dk1"/>
              </a:solidFill>
              <a:effectLst/>
              <a:latin typeface="+mn-lt"/>
              <a:ea typeface="+mn-ea"/>
              <a:cs typeface="+mn-cs"/>
            </a:rPr>
            <a:t>人件費の増、</a:t>
          </a:r>
          <a:r>
            <a:rPr kumimoji="1" lang="ja-JP" altLang="ja-JP" sz="1100">
              <a:solidFill>
                <a:schemeClr val="dk1"/>
              </a:solidFill>
              <a:effectLst/>
              <a:latin typeface="+mn-lt"/>
              <a:ea typeface="+mn-ea"/>
              <a:cs typeface="+mn-cs"/>
            </a:rPr>
            <a:t>施設等の維持管理費</a:t>
          </a:r>
          <a:r>
            <a:rPr kumimoji="1" lang="ja-JP" altLang="en-US" sz="1100">
              <a:solidFill>
                <a:schemeClr val="dk1"/>
              </a:solidFill>
              <a:effectLst/>
              <a:latin typeface="+mn-lt"/>
              <a:ea typeface="+mn-ea"/>
              <a:cs typeface="+mn-cs"/>
            </a:rPr>
            <a:t>や</a:t>
          </a:r>
          <a:r>
            <a:rPr kumimoji="1" lang="ja-JP" altLang="ja-JP" sz="1100">
              <a:solidFill>
                <a:schemeClr val="dk1"/>
              </a:solidFill>
              <a:effectLst/>
              <a:latin typeface="+mn-lt"/>
              <a:ea typeface="+mn-ea"/>
              <a:cs typeface="+mn-cs"/>
            </a:rPr>
            <a:t>長寿命化に備える経費の増が見込まれ</a:t>
          </a:r>
          <a:r>
            <a:rPr kumimoji="1" lang="ja-JP" altLang="en-US" sz="1100">
              <a:solidFill>
                <a:schemeClr val="dk1"/>
              </a:solidFill>
              <a:effectLst/>
              <a:latin typeface="+mn-lt"/>
              <a:ea typeface="+mn-ea"/>
              <a:cs typeface="+mn-cs"/>
            </a:rPr>
            <a:t>る。分母となる、市税収入は賃上げや工場立地、企業誘致により将来的には増が見込まれる。分子となる歳出経費は、引き続き行財政改革による経費節減等を行い</a:t>
          </a:r>
          <a:r>
            <a:rPr kumimoji="1" lang="ja-JP" altLang="ja-JP" sz="1100">
              <a:solidFill>
                <a:schemeClr val="dk1"/>
              </a:solidFill>
              <a:effectLst/>
              <a:latin typeface="+mn-lt"/>
              <a:ea typeface="+mn-ea"/>
              <a:cs typeface="+mn-cs"/>
            </a:rPr>
            <a:t>、経常収支比率の上昇を抑える努力を行う。</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126093</xdr:rowOff>
    </xdr:from>
    <xdr:to>
      <xdr:col>23</xdr:col>
      <xdr:colOff>133350</xdr:colOff>
      <xdr:row>67</xdr:row>
      <xdr:rowOff>17962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9898743"/>
          <a:ext cx="0" cy="16063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161489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7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17962</xdr:rowOff>
    </xdr:from>
    <xdr:to>
      <xdr:col>24</xdr:col>
      <xdr:colOff>12700</xdr:colOff>
      <xdr:row>67</xdr:row>
      <xdr:rowOff>17962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05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41020</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64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126093</xdr:rowOff>
    </xdr:from>
    <xdr:to>
      <xdr:col>24</xdr:col>
      <xdr:colOff>12700</xdr:colOff>
      <xdr:row>57</xdr:row>
      <xdr:rowOff>126093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989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18506</xdr:rowOff>
    </xdr:from>
    <xdr:to>
      <xdr:col>23</xdr:col>
      <xdr:colOff>133350</xdr:colOff>
      <xdr:row>60</xdr:row>
      <xdr:rowOff>101237</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305506"/>
          <a:ext cx="838200" cy="82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25961</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3129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53884</xdr:rowOff>
    </xdr:from>
    <xdr:to>
      <xdr:col>23</xdr:col>
      <xdr:colOff>184150</xdr:colOff>
      <xdr:row>60</xdr:row>
      <xdr:rowOff>155484</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340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145143</xdr:rowOff>
    </xdr:from>
    <xdr:to>
      <xdr:col>19</xdr:col>
      <xdr:colOff>133350</xdr:colOff>
      <xdr:row>60</xdr:row>
      <xdr:rowOff>18506</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260693"/>
          <a:ext cx="889000" cy="44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43543</xdr:rowOff>
    </xdr:from>
    <xdr:to>
      <xdr:col>19</xdr:col>
      <xdr:colOff>184150</xdr:colOff>
      <xdr:row>60</xdr:row>
      <xdr:rowOff>145143</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129920</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416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145143</xdr:rowOff>
    </xdr:from>
    <xdr:to>
      <xdr:col>15</xdr:col>
      <xdr:colOff>82550</xdr:colOff>
      <xdr:row>59</xdr:row>
      <xdr:rowOff>165826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260693"/>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19413</xdr:rowOff>
    </xdr:from>
    <xdr:to>
      <xdr:col>15</xdr:col>
      <xdr:colOff>133350</xdr:colOff>
      <xdr:row>60</xdr:row>
      <xdr:rowOff>121013</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105790</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392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165826</xdr:rowOff>
    </xdr:from>
    <xdr:to>
      <xdr:col>11</xdr:col>
      <xdr:colOff>31750</xdr:colOff>
      <xdr:row>60</xdr:row>
      <xdr:rowOff>87449</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281376"/>
          <a:ext cx="889000" cy="93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59872</xdr:rowOff>
    </xdr:from>
    <xdr:to>
      <xdr:col>11</xdr:col>
      <xdr:colOff>82550</xdr:colOff>
      <xdr:row>59</xdr:row>
      <xdr:rowOff>161472</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199</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26307</xdr:rowOff>
    </xdr:from>
    <xdr:to>
      <xdr:col>7</xdr:col>
      <xdr:colOff>31750</xdr:colOff>
      <xdr:row>60</xdr:row>
      <xdr:rowOff>127907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138084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082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50437</xdr:rowOff>
    </xdr:from>
    <xdr:to>
      <xdr:col>23</xdr:col>
      <xdr:colOff>184150</xdr:colOff>
      <xdr:row>60</xdr:row>
      <xdr:rowOff>152037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33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66964</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182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139156</xdr:rowOff>
    </xdr:from>
    <xdr:to>
      <xdr:col>19</xdr:col>
      <xdr:colOff>184150</xdr:colOff>
      <xdr:row>60</xdr:row>
      <xdr:rowOff>69306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254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79483</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0235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94343</xdr:rowOff>
    </xdr:from>
    <xdr:to>
      <xdr:col>15</xdr:col>
      <xdr:colOff>133350</xdr:colOff>
      <xdr:row>60</xdr:row>
      <xdr:rowOff>24493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209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34670</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9978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115026</xdr:rowOff>
    </xdr:from>
    <xdr:to>
      <xdr:col>11</xdr:col>
      <xdr:colOff>82550</xdr:colOff>
      <xdr:row>60</xdr:row>
      <xdr:rowOff>45176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230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29953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316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36649</xdr:rowOff>
    </xdr:from>
    <xdr:to>
      <xdr:col>7</xdr:col>
      <xdr:colOff>31750</xdr:colOff>
      <xdr:row>60</xdr:row>
      <xdr:rowOff>138249</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32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123026</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410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[274,694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人口</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人当たりの人件費・物件費等決算額が、類似団体と比較して大きく上回っている。人件費について、特に公立の認定こども園・保育所が多いこと、市域が広いため消防署に分署を配置していることなどが職員数の多さにつながっている。また、物件費についても、施設数が多いことからその維持管理費が大きな負担となっている。さらに、人口が年々減少していることも数値の悪化を招いている。今後も直営施設の民間への譲渡や、公設民営、指定管理などによる民間への委託、任用制度の活用など、人件費・物件費の抑制に努め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6" name="人件費・物件費等の状況グラフ枠">
          <a:extLst>
            <a:ext uri="{FF2B5EF4-FFF2-40B4-BE49-F238E27FC236}">
              <a16:creationId xmlns:a16="http://schemas.microsoft.com/office/drawing/2014/main" id="{00000000-0008-0000-0300-0000BA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24236</xdr:rowOff>
    </xdr:from>
    <xdr:to>
      <xdr:col>23</xdr:col>
      <xdr:colOff>133350</xdr:colOff>
      <xdr:row>88</xdr:row>
      <xdr:rowOff>68480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flipV="1">
          <a:off x="4953000" y="13911686"/>
          <a:ext cx="0" cy="12443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40557</xdr:rowOff>
    </xdr:from>
    <xdr:ext cx="762000" cy="259045"/>
    <xdr:sp macro="" textlink="">
      <xdr:nvSpPr>
        <xdr:cNvPr id="188" name="人件費・物件費等の状況最小値テキスト">
          <a:extLst>
            <a:ext uri="{FF2B5EF4-FFF2-40B4-BE49-F238E27FC236}">
              <a16:creationId xmlns:a16="http://schemas.microsoft.com/office/drawing/2014/main" id="{00000000-0008-0000-0300-0000BC000000}"/>
            </a:ext>
          </a:extLst>
        </xdr:cNvPr>
        <xdr:cNvSpPr txBox="1"/>
      </xdr:nvSpPr>
      <xdr:spPr>
        <a:xfrm>
          <a:off x="5041900" y="1512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5,283,793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68480</xdr:rowOff>
    </xdr:from>
    <xdr:to>
      <xdr:col>24</xdr:col>
      <xdr:colOff>12700</xdr:colOff>
      <xdr:row>88</xdr:row>
      <xdr:rowOff>68480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864100" y="15156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110613</xdr:rowOff>
    </xdr:from>
    <xdr:ext cx="762000" cy="259045"/>
    <xdr:sp macro="" textlink="">
      <xdr:nvSpPr>
        <xdr:cNvPr id="190" name="人件費・物件費等の状況最大値テキスト">
          <a:extLst>
            <a:ext uri="{FF2B5EF4-FFF2-40B4-BE49-F238E27FC236}">
              <a16:creationId xmlns:a16="http://schemas.microsoft.com/office/drawing/2014/main" id="{00000000-0008-0000-0300-0000BE000000}"/>
            </a:ext>
          </a:extLst>
        </xdr:cNvPr>
        <xdr:cNvSpPr txBox="1"/>
      </xdr:nvSpPr>
      <xdr:spPr>
        <a:xfrm>
          <a:off x="5041900" y="13655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24236</xdr:rowOff>
    </xdr:from>
    <xdr:to>
      <xdr:col>24</xdr:col>
      <xdr:colOff>12700</xdr:colOff>
      <xdr:row>81</xdr:row>
      <xdr:rowOff>24236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391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54009</xdr:rowOff>
    </xdr:from>
    <xdr:to>
      <xdr:col>23</xdr:col>
      <xdr:colOff>133350</xdr:colOff>
      <xdr:row>81</xdr:row>
      <xdr:rowOff>59934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114800" y="13941459"/>
          <a:ext cx="838200" cy="5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53462</xdr:rowOff>
    </xdr:from>
    <xdr:ext cx="762000" cy="259045"/>
    <xdr:sp macro="" textlink="">
      <xdr:nvSpPr>
        <xdr:cNvPr id="193" name="人件費・物件費等の状況平均値テキスト">
          <a:extLst>
            <a:ext uri="{FF2B5EF4-FFF2-40B4-BE49-F238E27FC236}">
              <a16:creationId xmlns:a16="http://schemas.microsoft.com/office/drawing/2014/main" id="{00000000-0008-0000-0300-0000C1000000}"/>
            </a:ext>
          </a:extLst>
        </xdr:cNvPr>
        <xdr:cNvSpPr txBox="1"/>
      </xdr:nvSpPr>
      <xdr:spPr>
        <a:xfrm>
          <a:off x="5041900" y="13769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170813</xdr:rowOff>
    </xdr:from>
    <xdr:to>
      <xdr:col>23</xdr:col>
      <xdr:colOff>184150</xdr:colOff>
      <xdr:row>81</xdr:row>
      <xdr:rowOff>100963</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4902200" y="138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51553</xdr:rowOff>
    </xdr:from>
    <xdr:to>
      <xdr:col>19</xdr:col>
      <xdr:colOff>133350</xdr:colOff>
      <xdr:row>81</xdr:row>
      <xdr:rowOff>54009</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3225800" y="13939003"/>
          <a:ext cx="889000" cy="2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166974</xdr:rowOff>
    </xdr:from>
    <xdr:to>
      <xdr:col>19</xdr:col>
      <xdr:colOff>184150</xdr:colOff>
      <xdr:row>81</xdr:row>
      <xdr:rowOff>97124</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064000" y="1388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107301</xdr:rowOff>
    </xdr:from>
    <xdr:ext cx="7366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3733800" y="136518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49214</xdr:rowOff>
    </xdr:from>
    <xdr:to>
      <xdr:col>15</xdr:col>
      <xdr:colOff>82550</xdr:colOff>
      <xdr:row>81</xdr:row>
      <xdr:rowOff>51553</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2336800" y="13936664"/>
          <a:ext cx="889000" cy="2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165796</xdr:rowOff>
    </xdr:from>
    <xdr:to>
      <xdr:col>15</xdr:col>
      <xdr:colOff>133350</xdr:colOff>
      <xdr:row>81</xdr:row>
      <xdr:rowOff>95946</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175000" y="1388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106123</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2844800" y="13650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46960</xdr:rowOff>
    </xdr:from>
    <xdr:to>
      <xdr:col>11</xdr:col>
      <xdr:colOff>31750</xdr:colOff>
      <xdr:row>81</xdr:row>
      <xdr:rowOff>49214</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1447800" y="13934410"/>
          <a:ext cx="889000" cy="2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164181</xdr:rowOff>
    </xdr:from>
    <xdr:to>
      <xdr:col>11</xdr:col>
      <xdr:colOff>82550</xdr:colOff>
      <xdr:row>81</xdr:row>
      <xdr:rowOff>94331</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286000" y="1388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104508</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1955800" y="13649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161362</xdr:rowOff>
    </xdr:from>
    <xdr:to>
      <xdr:col>7</xdr:col>
      <xdr:colOff>31750</xdr:colOff>
      <xdr:row>81</xdr:row>
      <xdr:rowOff>91512</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1397000" y="13877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101689</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066800" y="13646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9134</xdr:rowOff>
    </xdr:from>
    <xdr:to>
      <xdr:col>23</xdr:col>
      <xdr:colOff>184150</xdr:colOff>
      <xdr:row>81</xdr:row>
      <xdr:rowOff>110734</xdr:rowOff>
    </xdr:to>
    <xdr:sp macro="" textlink="">
      <xdr:nvSpPr>
        <xdr:cNvPr id="211" name="楕円 210">
          <a:extLst>
            <a:ext uri="{FF2B5EF4-FFF2-40B4-BE49-F238E27FC236}">
              <a16:creationId xmlns:a16="http://schemas.microsoft.com/office/drawing/2014/main" id="{00000000-0008-0000-0300-0000D3000000}"/>
            </a:ext>
          </a:extLst>
        </xdr:cNvPr>
        <xdr:cNvSpPr/>
      </xdr:nvSpPr>
      <xdr:spPr>
        <a:xfrm>
          <a:off x="4902200" y="1389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57411</xdr:rowOff>
    </xdr:from>
    <xdr:ext cx="762000" cy="259045"/>
    <xdr:sp macro="" textlink="">
      <xdr:nvSpPr>
        <xdr:cNvPr id="212" name="人件費・物件費等の状況該当値テキスト">
          <a:extLst>
            <a:ext uri="{FF2B5EF4-FFF2-40B4-BE49-F238E27FC236}">
              <a16:creationId xmlns:a16="http://schemas.microsoft.com/office/drawing/2014/main" id="{00000000-0008-0000-0300-0000D4000000}"/>
            </a:ext>
          </a:extLst>
        </xdr:cNvPr>
        <xdr:cNvSpPr txBox="1"/>
      </xdr:nvSpPr>
      <xdr:spPr>
        <a:xfrm>
          <a:off x="5041900" y="13944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3209</xdr:rowOff>
    </xdr:from>
    <xdr:to>
      <xdr:col>19</xdr:col>
      <xdr:colOff>184150</xdr:colOff>
      <xdr:row>81</xdr:row>
      <xdr:rowOff>104809</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064000" y="13890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89586</xdr:rowOff>
    </xdr:from>
    <xdr:ext cx="7366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733800" y="139770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753</xdr:rowOff>
    </xdr:from>
    <xdr:to>
      <xdr:col>15</xdr:col>
      <xdr:colOff>133350</xdr:colOff>
      <xdr:row>81</xdr:row>
      <xdr:rowOff>102353</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3175000" y="13888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87130</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844800" y="13974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169864</xdr:rowOff>
    </xdr:from>
    <xdr:to>
      <xdr:col>11</xdr:col>
      <xdr:colOff>82550</xdr:colOff>
      <xdr:row>81</xdr:row>
      <xdr:rowOff>100014</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2286000" y="13885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84791</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955800" y="13972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167610</xdr:rowOff>
    </xdr:from>
    <xdr:to>
      <xdr:col>7</xdr:col>
      <xdr:colOff>31750</xdr:colOff>
      <xdr:row>81</xdr:row>
      <xdr:rowOff>97760</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1397000" y="13883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82537</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066800" y="13969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3" name="テキスト ボックス 232">
          <a:extLst>
            <a:ext uri="{FF2B5EF4-FFF2-40B4-BE49-F238E27FC236}">
              <a16:creationId xmlns:a16="http://schemas.microsoft.com/office/drawing/2014/main" id="{00000000-0008-0000-0300-0000E9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従前どおり国人勧に準拠した給料表を用い、前年比0.6ポイント減という結果になった。職種区分間人事異動によるプラス要因を、経験年数階層の影響によるマイナス要因およびフルタイムの任期付き職員を採用したことによるマイナス要因が上回る結果となったと類推する。引き続き、直営施設の民間への譲渡や、公設民営、指定管理などによる民間への委託、再任用職員制度、任期付職員制度・会計年度任用職員制度の活用等により、人件費総額の抑制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4" name="直線コネクタ 233">
          <a:extLst>
            <a:ext uri="{FF2B5EF4-FFF2-40B4-BE49-F238E27FC236}">
              <a16:creationId xmlns:a16="http://schemas.microsoft.com/office/drawing/2014/main" id="{00000000-0008-0000-0300-0000EA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a:extLst>
            <a:ext uri="{FF2B5EF4-FFF2-40B4-BE49-F238E27FC236}">
              <a16:creationId xmlns:a16="http://schemas.microsoft.com/office/drawing/2014/main" id="{00000000-0008-0000-0300-0000FA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112486</xdr:rowOff>
    </xdr:from>
    <xdr:to>
      <xdr:col>81</xdr:col>
      <xdr:colOff>44450</xdr:colOff>
      <xdr:row>89</xdr:row>
      <xdr:rowOff>18143</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7018000" y="13657036"/>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2" name="給与水準   （国との比較）最小値テキスト">
          <a:extLst>
            <a:ext uri="{FF2B5EF4-FFF2-40B4-BE49-F238E27FC236}">
              <a16:creationId xmlns:a16="http://schemas.microsoft.com/office/drawing/2014/main" id="{00000000-0008-0000-0300-0000FC000000}"/>
            </a:ext>
          </a:extLst>
        </xdr:cNvPr>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27413</xdr:rowOff>
    </xdr:from>
    <xdr:ext cx="762000" cy="259045"/>
    <xdr:sp macro="" textlink="">
      <xdr:nvSpPr>
        <xdr:cNvPr id="254" name="給与水準   （国との比較）最大値テキスト">
          <a:extLst>
            <a:ext uri="{FF2B5EF4-FFF2-40B4-BE49-F238E27FC236}">
              <a16:creationId xmlns:a16="http://schemas.microsoft.com/office/drawing/2014/main" id="{00000000-0008-0000-0300-0000FE000000}"/>
            </a:ext>
          </a:extLst>
        </xdr:cNvPr>
        <xdr:cNvSpPr txBox="1"/>
      </xdr:nvSpPr>
      <xdr:spPr>
        <a:xfrm>
          <a:off x="17106900" y="13400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112486</xdr:rowOff>
    </xdr:from>
    <xdr:to>
      <xdr:col>81</xdr:col>
      <xdr:colOff>133350</xdr:colOff>
      <xdr:row>79</xdr:row>
      <xdr:rowOff>112486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3657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16329</xdr:rowOff>
    </xdr:from>
    <xdr:to>
      <xdr:col>81</xdr:col>
      <xdr:colOff>44450</xdr:colOff>
      <xdr:row>87</xdr:row>
      <xdr:rowOff>119743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6179800" y="14932479"/>
          <a:ext cx="8382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31948</xdr:rowOff>
    </xdr:from>
    <xdr:ext cx="762000" cy="259045"/>
    <xdr:sp macro="" textlink="">
      <xdr:nvSpPr>
        <xdr:cNvPr id="257" name="給与水準   （国との比較）平均値テキスト">
          <a:extLst>
            <a:ext uri="{FF2B5EF4-FFF2-40B4-BE49-F238E27FC236}">
              <a16:creationId xmlns:a16="http://schemas.microsoft.com/office/drawing/2014/main" id="{00000000-0008-0000-0300-000001010000}"/>
            </a:ext>
          </a:extLst>
        </xdr:cNvPr>
        <xdr:cNvSpPr txBox="1"/>
      </xdr:nvSpPr>
      <xdr:spPr>
        <a:xfrm>
          <a:off x="17106900" y="1443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119743</xdr:rowOff>
    </xdr:from>
    <xdr:to>
      <xdr:col>77</xdr:col>
      <xdr:colOff>44450</xdr:colOff>
      <xdr:row>87</xdr:row>
      <xdr:rowOff>119743</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5290800" y="1503589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32657</xdr:rowOff>
    </xdr:from>
    <xdr:to>
      <xdr:col>77</xdr:col>
      <xdr:colOff>95250</xdr:colOff>
      <xdr:row>85</xdr:row>
      <xdr:rowOff>134257</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129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144434</xdr:rowOff>
    </xdr:from>
    <xdr:ext cx="7366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5798800" y="14374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102507</xdr:rowOff>
    </xdr:from>
    <xdr:to>
      <xdr:col>72</xdr:col>
      <xdr:colOff>203200</xdr:colOff>
      <xdr:row>87</xdr:row>
      <xdr:rowOff>119743</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4401800" y="150186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49893</xdr:rowOff>
    </xdr:from>
    <xdr:to>
      <xdr:col>73</xdr:col>
      <xdr:colOff>44450</xdr:colOff>
      <xdr:row>85</xdr:row>
      <xdr:rowOff>151493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5240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161670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909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102507</xdr:rowOff>
    </xdr:from>
    <xdr:to>
      <xdr:col>68</xdr:col>
      <xdr:colOff>152400</xdr:colOff>
      <xdr:row>88</xdr:row>
      <xdr:rowOff>51707</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3512800" y="15018657"/>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7456</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020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136979</xdr:rowOff>
    </xdr:from>
    <xdr:to>
      <xdr:col>81</xdr:col>
      <xdr:colOff>95250</xdr:colOff>
      <xdr:row>87</xdr:row>
      <xdr:rowOff>67129</xdr:rowOff>
    </xdr:to>
    <xdr:sp macro="" textlink="">
      <xdr:nvSpPr>
        <xdr:cNvPr id="275" name="楕円 274">
          <a:extLst>
            <a:ext uri="{FF2B5EF4-FFF2-40B4-BE49-F238E27FC236}">
              <a16:creationId xmlns:a16="http://schemas.microsoft.com/office/drawing/2014/main" id="{00000000-0008-0000-0300-000013010000}"/>
            </a:ext>
          </a:extLst>
        </xdr:cNvPr>
        <xdr:cNvSpPr/>
      </xdr:nvSpPr>
      <xdr:spPr>
        <a:xfrm>
          <a:off x="16967200" y="1488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109056</xdr:rowOff>
    </xdr:from>
    <xdr:ext cx="762000" cy="259045"/>
    <xdr:sp macro="" textlink="">
      <xdr:nvSpPr>
        <xdr:cNvPr id="276" name="給与水準   （国との比較）該当値テキスト">
          <a:extLst>
            <a:ext uri="{FF2B5EF4-FFF2-40B4-BE49-F238E27FC236}">
              <a16:creationId xmlns:a16="http://schemas.microsoft.com/office/drawing/2014/main" id="{00000000-0008-0000-0300-000014010000}"/>
            </a:ext>
          </a:extLst>
        </xdr:cNvPr>
        <xdr:cNvSpPr txBox="1"/>
      </xdr:nvSpPr>
      <xdr:spPr>
        <a:xfrm>
          <a:off x="17106900" y="14853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68943</xdr:rowOff>
    </xdr:from>
    <xdr:to>
      <xdr:col>77</xdr:col>
      <xdr:colOff>95250</xdr:colOff>
      <xdr:row>87</xdr:row>
      <xdr:rowOff>170543</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129000" y="1498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155320</xdr:rowOff>
    </xdr:from>
    <xdr:ext cx="7366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798800" y="150714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68943</xdr:rowOff>
    </xdr:from>
    <xdr:to>
      <xdr:col>73</xdr:col>
      <xdr:colOff>44450</xdr:colOff>
      <xdr:row>87</xdr:row>
      <xdr:rowOff>170543</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5240000" y="1498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155320</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909800" y="15071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51707</xdr:rowOff>
    </xdr:from>
    <xdr:to>
      <xdr:col>68</xdr:col>
      <xdr:colOff>203200</xdr:colOff>
      <xdr:row>87</xdr:row>
      <xdr:rowOff>153307</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4351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138084</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020800" y="1505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907</xdr:rowOff>
    </xdr:from>
    <xdr:to>
      <xdr:col>64</xdr:col>
      <xdr:colOff>152400</xdr:colOff>
      <xdr:row>88</xdr:row>
      <xdr:rowOff>102507</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3462000" y="1508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87284</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3131800" y="1517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第３期安来市定員管理計画」（令和６年度～令和１０年度）に基づき定員管理を進めたが、定年引上げ制度が始まったことによる影響が見通せない状況である。また、地理的要因により教育保育施設・消防署分署等の施設数が多いため、それに伴い保育士や調理師、消防の職員数も多いことなどから、類似団体内平均を上回る結果となっている。今後は、安来市公共施設利活用推進会議の議論を受け、直営施設の民間譲渡や、公設民営、指定管理などによる民間への委託、任期付職員・会計年度任用職員制度の活用などにより、適正な定員管理に努め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a:extLst>
            <a:ext uri="{FF2B5EF4-FFF2-40B4-BE49-F238E27FC236}">
              <a16:creationId xmlns:a16="http://schemas.microsoft.com/office/drawing/2014/main" id="{00000000-0008-0000-0300-00002B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166412</xdr:rowOff>
    </xdr:from>
    <xdr:to>
      <xdr:col>81</xdr:col>
      <xdr:colOff>44450</xdr:colOff>
      <xdr:row>66</xdr:row>
      <xdr:rowOff>76919</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110512"/>
          <a:ext cx="0" cy="12821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48996</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364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76919</xdr:rowOff>
    </xdr:from>
    <xdr:to>
      <xdr:col>81</xdr:col>
      <xdr:colOff>133350</xdr:colOff>
      <xdr:row>66</xdr:row>
      <xdr:rowOff>76919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39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81339</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9853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166412</xdr:rowOff>
    </xdr:from>
    <xdr:to>
      <xdr:col>81</xdr:col>
      <xdr:colOff>133350</xdr:colOff>
      <xdr:row>58</xdr:row>
      <xdr:rowOff>166412</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11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155575</xdr:rowOff>
    </xdr:from>
    <xdr:to>
      <xdr:col>81</xdr:col>
      <xdr:colOff>44450</xdr:colOff>
      <xdr:row>62</xdr:row>
      <xdr:rowOff>28363</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179800" y="10614025"/>
          <a:ext cx="838200" cy="44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157624</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2731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141097</xdr:rowOff>
    </xdr:from>
    <xdr:to>
      <xdr:col>81</xdr:col>
      <xdr:colOff>95250</xdr:colOff>
      <xdr:row>61</xdr:row>
      <xdr:rowOff>71247</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4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144314</xdr:rowOff>
    </xdr:from>
    <xdr:to>
      <xdr:col>77</xdr:col>
      <xdr:colOff>44450</xdr:colOff>
      <xdr:row>61</xdr:row>
      <xdr:rowOff>155575</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602764"/>
          <a:ext cx="889000" cy="11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124206</xdr:rowOff>
    </xdr:from>
    <xdr:to>
      <xdr:col>77</xdr:col>
      <xdr:colOff>95250</xdr:colOff>
      <xdr:row>61</xdr:row>
      <xdr:rowOff>54356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41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64533</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1800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140293</xdr:rowOff>
    </xdr:from>
    <xdr:to>
      <xdr:col>72</xdr:col>
      <xdr:colOff>203200</xdr:colOff>
      <xdr:row>61</xdr:row>
      <xdr:rowOff>144314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4401800" y="10598743"/>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110532</xdr:rowOff>
    </xdr:from>
    <xdr:to>
      <xdr:col>73</xdr:col>
      <xdr:colOff>44450</xdr:colOff>
      <xdr:row>61</xdr:row>
      <xdr:rowOff>40682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39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50859</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166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123402</xdr:rowOff>
    </xdr:from>
    <xdr:to>
      <xdr:col>68</xdr:col>
      <xdr:colOff>152400</xdr:colOff>
      <xdr:row>61</xdr:row>
      <xdr:rowOff>140293</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581852"/>
          <a:ext cx="889000" cy="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103294</xdr:rowOff>
    </xdr:from>
    <xdr:to>
      <xdr:col>68</xdr:col>
      <xdr:colOff>203200</xdr:colOff>
      <xdr:row>61</xdr:row>
      <xdr:rowOff>33444</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43621</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159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75946</xdr:rowOff>
    </xdr:from>
    <xdr:to>
      <xdr:col>64</xdr:col>
      <xdr:colOff>152400</xdr:colOff>
      <xdr:row>61</xdr:row>
      <xdr:rowOff>6096</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36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16273</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10131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149013</xdr:rowOff>
    </xdr:from>
    <xdr:to>
      <xdr:col>81</xdr:col>
      <xdr:colOff>95250</xdr:colOff>
      <xdr:row>62</xdr:row>
      <xdr:rowOff>79163</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60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121090</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579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104775</xdr:rowOff>
    </xdr:from>
    <xdr:to>
      <xdr:col>77</xdr:col>
      <xdr:colOff>95250</xdr:colOff>
      <xdr:row>62</xdr:row>
      <xdr:rowOff>34925</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56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19702</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106496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93514</xdr:rowOff>
    </xdr:from>
    <xdr:to>
      <xdr:col>73</xdr:col>
      <xdr:colOff>44450</xdr:colOff>
      <xdr:row>62</xdr:row>
      <xdr:rowOff>23664</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55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8441</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638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89493</xdr:rowOff>
    </xdr:from>
    <xdr:to>
      <xdr:col>68</xdr:col>
      <xdr:colOff>203200</xdr:colOff>
      <xdr:row>62</xdr:row>
      <xdr:rowOff>19643</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547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4420</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0634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72602</xdr:rowOff>
    </xdr:from>
    <xdr:to>
      <xdr:col>64</xdr:col>
      <xdr:colOff>152400</xdr:colOff>
      <xdr:row>62</xdr:row>
      <xdr:rowOff>2752</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53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158979</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10617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分子と分母いずれについても、事業費補正により基準財政需要額に算入された公債費の減により増。</a:t>
          </a:r>
          <a:r>
            <a:rPr kumimoji="1" lang="ja-JP" altLang="ja-JP" sz="1100">
              <a:solidFill>
                <a:sysClr val="windowText" lastClr="000000"/>
              </a:solidFill>
              <a:effectLst/>
              <a:latin typeface="+mn-lt"/>
              <a:ea typeface="+mn-ea"/>
              <a:cs typeface="+mn-cs"/>
            </a:rPr>
            <a:t>分子の増と分母の増の二つの要因により、</a:t>
          </a:r>
          <a:r>
            <a:rPr kumimoji="1" lang="en-US" altLang="ja-JP" sz="1100">
              <a:solidFill>
                <a:sysClr val="windowText" lastClr="000000"/>
              </a:solidFill>
              <a:effectLst/>
              <a:latin typeface="+mn-lt"/>
              <a:ea typeface="+mn-ea"/>
              <a:cs typeface="+mn-cs"/>
            </a:rPr>
            <a:t>R6</a:t>
          </a:r>
          <a:r>
            <a:rPr kumimoji="1" lang="ja-JP" altLang="en-US" sz="1100">
              <a:solidFill>
                <a:sysClr val="windowText" lastClr="000000"/>
              </a:solidFill>
              <a:effectLst/>
              <a:latin typeface="+mn-lt"/>
              <a:ea typeface="+mn-ea"/>
              <a:cs typeface="+mn-cs"/>
            </a:rPr>
            <a:t>年度単年度比率は</a:t>
          </a:r>
          <a:r>
            <a:rPr kumimoji="1" lang="en-US" altLang="ja-JP" sz="1100">
              <a:solidFill>
                <a:sysClr val="windowText" lastClr="000000"/>
              </a:solidFill>
              <a:effectLst/>
              <a:latin typeface="+mn-lt"/>
              <a:ea typeface="+mn-ea"/>
              <a:cs typeface="+mn-cs"/>
            </a:rPr>
            <a:t>12.4</a:t>
          </a:r>
          <a:r>
            <a:rPr kumimoji="1" lang="ja-JP" altLang="en-US" sz="1100">
              <a:solidFill>
                <a:sysClr val="windowText" lastClr="000000"/>
              </a:solidFill>
              <a:effectLst/>
              <a:latin typeface="+mn-lt"/>
              <a:ea typeface="+mn-ea"/>
              <a:cs typeface="+mn-cs"/>
            </a:rPr>
            <a:t>％に増加したが、</a:t>
          </a:r>
          <a:r>
            <a:rPr kumimoji="1" lang="ja-JP" altLang="ja-JP" sz="1100">
              <a:solidFill>
                <a:sysClr val="windowText" lastClr="000000"/>
              </a:solidFill>
              <a:effectLst/>
              <a:latin typeface="+mn-lt"/>
              <a:ea typeface="+mn-ea"/>
              <a:cs typeface="+mn-cs"/>
            </a:rPr>
            <a:t>結果、</a:t>
          </a:r>
          <a:r>
            <a:rPr kumimoji="1" lang="en-US" altLang="ja-JP" sz="1100">
              <a:solidFill>
                <a:sysClr val="windowText" lastClr="000000"/>
              </a:solidFill>
              <a:effectLst/>
              <a:latin typeface="+mn-lt"/>
              <a:ea typeface="+mn-ea"/>
              <a:cs typeface="+mn-cs"/>
            </a:rPr>
            <a:t>3</a:t>
          </a:r>
          <a:r>
            <a:rPr kumimoji="1" lang="ja-JP" altLang="en-US" sz="1100">
              <a:solidFill>
                <a:sysClr val="windowText" lastClr="000000"/>
              </a:solidFill>
              <a:effectLst/>
              <a:latin typeface="+mn-lt"/>
              <a:ea typeface="+mn-ea"/>
              <a:cs typeface="+mn-cs"/>
            </a:rPr>
            <a:t>ヵ年平均での</a:t>
          </a:r>
          <a:r>
            <a:rPr kumimoji="1" lang="ja-JP" altLang="ja-JP" sz="1100">
              <a:solidFill>
                <a:sysClr val="windowText" lastClr="000000"/>
              </a:solidFill>
              <a:effectLst/>
              <a:latin typeface="+mn-lt"/>
              <a:ea typeface="+mn-ea"/>
              <a:cs typeface="+mn-cs"/>
            </a:rPr>
            <a:t>比率は</a:t>
          </a:r>
          <a:r>
            <a:rPr kumimoji="1" lang="en-US" altLang="ja-JP" sz="1100">
              <a:solidFill>
                <a:sysClr val="windowText" lastClr="000000"/>
              </a:solidFill>
              <a:effectLst/>
              <a:latin typeface="+mn-lt"/>
              <a:ea typeface="+mn-ea"/>
              <a:cs typeface="+mn-cs"/>
            </a:rPr>
            <a:t>12.1</a:t>
          </a:r>
          <a:r>
            <a:rPr kumimoji="1" lang="ja-JP" altLang="en-US" sz="1100">
              <a:solidFill>
                <a:sysClr val="windowText" lastClr="000000"/>
              </a:solidFill>
              <a:effectLst/>
              <a:latin typeface="+mn-lt"/>
              <a:ea typeface="+mn-ea"/>
              <a:cs typeface="+mn-cs"/>
            </a:rPr>
            <a:t>％に減少した。</a:t>
          </a:r>
          <a:r>
            <a:rPr kumimoji="1" lang="ja-JP" altLang="ja-JP" sz="1100">
              <a:solidFill>
                <a:sysClr val="windowText" lastClr="000000"/>
              </a:solidFill>
              <a:effectLst/>
              <a:latin typeface="+mn-lt"/>
              <a:ea typeface="+mn-ea"/>
              <a:cs typeface="+mn-cs"/>
            </a:rPr>
            <a:t>起債償還のピークを過ぎたことに加えて、繰上償還を行ったことの効果が重なり、元利償還金の額は減少傾向にある。</a:t>
          </a:r>
          <a:r>
            <a:rPr kumimoji="1" lang="ja-JP" altLang="en-US" sz="1100">
              <a:solidFill>
                <a:sysClr val="windowText" lastClr="000000"/>
              </a:solidFill>
              <a:effectLst/>
              <a:latin typeface="+mn-lt"/>
              <a:ea typeface="+mn-ea"/>
              <a:cs typeface="+mn-cs"/>
            </a:rPr>
            <a:t>一方で</a:t>
          </a:r>
          <a:r>
            <a:rPr kumimoji="1" lang="en-US" altLang="ja-JP" sz="1100">
              <a:solidFill>
                <a:sysClr val="windowText" lastClr="000000"/>
              </a:solidFill>
              <a:effectLst/>
              <a:latin typeface="+mn-lt"/>
              <a:ea typeface="+mn-ea"/>
              <a:cs typeface="+mn-cs"/>
            </a:rPr>
            <a:t>R7</a:t>
          </a:r>
          <a:r>
            <a:rPr kumimoji="1" lang="ja-JP" altLang="ja-JP" sz="1100">
              <a:solidFill>
                <a:sysClr val="windowText" lastClr="000000"/>
              </a:solidFill>
              <a:effectLst/>
              <a:latin typeface="+mn-lt"/>
              <a:ea typeface="+mn-ea"/>
              <a:cs typeface="+mn-cs"/>
            </a:rPr>
            <a:t>年度は地方債発行のピークを迎える。また、</a:t>
          </a:r>
          <a:r>
            <a:rPr kumimoji="1" lang="en-US" altLang="ja-JP" sz="1100">
              <a:solidFill>
                <a:sysClr val="windowText" lastClr="000000"/>
              </a:solidFill>
              <a:effectLst/>
              <a:latin typeface="+mn-lt"/>
              <a:ea typeface="+mn-ea"/>
              <a:cs typeface="+mn-cs"/>
            </a:rPr>
            <a:t>R7</a:t>
          </a:r>
          <a:r>
            <a:rPr kumimoji="1" lang="ja-JP" altLang="ja-JP" sz="1100">
              <a:solidFill>
                <a:sysClr val="windowText" lastClr="000000"/>
              </a:solidFill>
              <a:effectLst/>
              <a:latin typeface="+mn-lt"/>
              <a:ea typeface="+mn-ea"/>
              <a:cs typeface="+mn-cs"/>
            </a:rPr>
            <a:t>年度以降もまちづくり事業</a:t>
          </a:r>
          <a:r>
            <a:rPr kumimoji="1" lang="ja-JP" altLang="en-US" sz="1100">
              <a:solidFill>
                <a:sysClr val="windowText" lastClr="000000"/>
              </a:solidFill>
              <a:effectLst/>
              <a:latin typeface="+mn-lt"/>
              <a:ea typeface="+mn-ea"/>
              <a:cs typeface="+mn-cs"/>
            </a:rPr>
            <a:t>により、</a:t>
          </a:r>
          <a:r>
            <a:rPr kumimoji="1" lang="ja-JP" altLang="ja-JP" sz="1100">
              <a:solidFill>
                <a:sysClr val="windowText" lastClr="000000"/>
              </a:solidFill>
              <a:effectLst/>
              <a:latin typeface="+mn-lt"/>
              <a:ea typeface="+mn-ea"/>
              <a:cs typeface="+mn-cs"/>
            </a:rPr>
            <a:t>地方債発行</a:t>
          </a:r>
          <a:r>
            <a:rPr kumimoji="1" lang="ja-JP" altLang="en-US" sz="1100">
              <a:solidFill>
                <a:sysClr val="windowText" lastClr="000000"/>
              </a:solidFill>
              <a:effectLst/>
              <a:latin typeface="+mn-lt"/>
              <a:ea typeface="+mn-ea"/>
              <a:cs typeface="+mn-cs"/>
            </a:rPr>
            <a:t>は増加傾向にあるため、引き続き</a:t>
          </a:r>
          <a:r>
            <a:rPr kumimoji="1" lang="ja-JP" altLang="ja-JP" sz="1100">
              <a:solidFill>
                <a:sysClr val="windowText" lastClr="000000"/>
              </a:solidFill>
              <a:effectLst/>
              <a:latin typeface="+mn-lt"/>
              <a:ea typeface="+mn-ea"/>
              <a:cs typeface="+mn-cs"/>
            </a:rPr>
            <a:t>事業費の圧縮を行い、計画的な地方債発行に努める</a:t>
          </a:r>
          <a:r>
            <a:rPr kumimoji="1" lang="ja-JP" altLang="en-US" sz="1100">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65299</xdr:rowOff>
    </xdr:from>
    <xdr:to>
      <xdr:col>81</xdr:col>
      <xdr:colOff>44450</xdr:colOff>
      <xdr:row>44</xdr:row>
      <xdr:rowOff>6244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066049"/>
          <a:ext cx="0" cy="14839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149771</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52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6244</xdr:rowOff>
    </xdr:from>
    <xdr:to>
      <xdr:col>81</xdr:col>
      <xdr:colOff>133350</xdr:colOff>
      <xdr:row>44</xdr:row>
      <xdr:rowOff>6244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55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151676</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5809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65299</xdr:rowOff>
    </xdr:from>
    <xdr:to>
      <xdr:col>81</xdr:col>
      <xdr:colOff>133350</xdr:colOff>
      <xdr:row>35</xdr:row>
      <xdr:rowOff>65299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066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80328</xdr:rowOff>
    </xdr:from>
    <xdr:to>
      <xdr:col>81</xdr:col>
      <xdr:colOff>44450</xdr:colOff>
      <xdr:row>37</xdr:row>
      <xdr:rowOff>86360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6423978"/>
          <a:ext cx="8382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153158</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153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136631</xdr:rowOff>
    </xdr:from>
    <xdr:to>
      <xdr:col>81</xdr:col>
      <xdr:colOff>95250</xdr:colOff>
      <xdr:row>37</xdr:row>
      <xdr:rowOff>66781</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86360</xdr:rowOff>
    </xdr:from>
    <xdr:to>
      <xdr:col>77</xdr:col>
      <xdr:colOff>44450</xdr:colOff>
      <xdr:row>37</xdr:row>
      <xdr:rowOff>112501</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6430010"/>
          <a:ext cx="889000" cy="26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138642</xdr:rowOff>
    </xdr:from>
    <xdr:to>
      <xdr:col>77</xdr:col>
      <xdr:colOff>95250</xdr:colOff>
      <xdr:row>37</xdr:row>
      <xdr:rowOff>68792</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78969</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0797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112501</xdr:rowOff>
    </xdr:from>
    <xdr:to>
      <xdr:col>72</xdr:col>
      <xdr:colOff>203200</xdr:colOff>
      <xdr:row>37</xdr:row>
      <xdr:rowOff>132609</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6456151"/>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136631</xdr:rowOff>
    </xdr:from>
    <xdr:to>
      <xdr:col>73</xdr:col>
      <xdr:colOff>44450</xdr:colOff>
      <xdr:row>37</xdr:row>
      <xdr:rowOff>66781</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76958</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07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132609</xdr:rowOff>
    </xdr:from>
    <xdr:to>
      <xdr:col>68</xdr:col>
      <xdr:colOff>152400</xdr:colOff>
      <xdr:row>37</xdr:row>
      <xdr:rowOff>148696</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476259"/>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136631</xdr:rowOff>
    </xdr:from>
    <xdr:to>
      <xdr:col>68</xdr:col>
      <xdr:colOff>203200</xdr:colOff>
      <xdr:row>37</xdr:row>
      <xdr:rowOff>66781</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76958</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07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142663</xdr:rowOff>
    </xdr:from>
    <xdr:to>
      <xdr:col>64</xdr:col>
      <xdr:colOff>152400</xdr:colOff>
      <xdr:row>37</xdr:row>
      <xdr:rowOff>72813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82990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08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29528</xdr:rowOff>
    </xdr:from>
    <xdr:to>
      <xdr:col>81</xdr:col>
      <xdr:colOff>95250</xdr:colOff>
      <xdr:row>37</xdr:row>
      <xdr:rowOff>131128</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37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1605</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345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35560</xdr:rowOff>
    </xdr:from>
    <xdr:to>
      <xdr:col>77</xdr:col>
      <xdr:colOff>95250</xdr:colOff>
      <xdr:row>37</xdr:row>
      <xdr:rowOff>137160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37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121937</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4655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61701</xdr:rowOff>
    </xdr:from>
    <xdr:to>
      <xdr:col>73</xdr:col>
      <xdr:colOff>44450</xdr:colOff>
      <xdr:row>37</xdr:row>
      <xdr:rowOff>163301</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40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148078</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491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81809</xdr:rowOff>
    </xdr:from>
    <xdr:to>
      <xdr:col>68</xdr:col>
      <xdr:colOff>203200</xdr:colOff>
      <xdr:row>38</xdr:row>
      <xdr:rowOff>11959</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425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168186</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511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97896</xdr:rowOff>
    </xdr:from>
    <xdr:to>
      <xdr:col>64</xdr:col>
      <xdr:colOff>152400</xdr:colOff>
      <xdr:row>38</xdr:row>
      <xdr:rowOff>28046</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441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12823</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527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分子は</a:t>
          </a:r>
          <a:r>
            <a:rPr kumimoji="1" lang="ja-JP" altLang="en-US" sz="1100">
              <a:solidFill>
                <a:schemeClr val="dk1"/>
              </a:solidFill>
              <a:effectLst/>
              <a:latin typeface="+mn-lt"/>
              <a:ea typeface="+mn-ea"/>
              <a:cs typeface="+mn-cs"/>
            </a:rPr>
            <a:t>、地方債現在高は減となったが、基準財政需要額</a:t>
          </a:r>
          <a:r>
            <a:rPr kumimoji="1" lang="ja-JP" altLang="ja-JP" sz="1100">
              <a:solidFill>
                <a:schemeClr val="dk1"/>
              </a:solidFill>
              <a:effectLst/>
              <a:latin typeface="+mn-lt"/>
              <a:ea typeface="+mn-ea"/>
              <a:cs typeface="+mn-cs"/>
            </a:rPr>
            <a:t>の減などにより</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a:t>
          </a:r>
          <a:r>
            <a:rPr kumimoji="1" lang="ja-JP" altLang="en-US" sz="1100">
              <a:solidFill>
                <a:schemeClr val="dk1"/>
              </a:solidFill>
              <a:effectLst/>
              <a:latin typeface="+mn-lt"/>
              <a:ea typeface="+mn-ea"/>
              <a:cs typeface="+mn-cs"/>
            </a:rPr>
            <a:t>た。</a:t>
          </a:r>
          <a:r>
            <a:rPr kumimoji="1" lang="ja-JP" altLang="ja-JP" sz="1100">
              <a:solidFill>
                <a:schemeClr val="dk1"/>
              </a:solidFill>
              <a:effectLst/>
              <a:latin typeface="+mn-lt"/>
              <a:ea typeface="+mn-ea"/>
              <a:cs typeface="+mn-cs"/>
            </a:rPr>
            <a:t>分母は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標準財政規模の増</a:t>
          </a:r>
          <a:r>
            <a:rPr kumimoji="1" lang="ja-JP" altLang="en-US" sz="1100">
              <a:solidFill>
                <a:schemeClr val="dk1"/>
              </a:solidFill>
              <a:effectLst/>
              <a:latin typeface="+mn-lt"/>
              <a:ea typeface="+mn-ea"/>
              <a:cs typeface="+mn-cs"/>
            </a:rPr>
            <a:t>など</a:t>
          </a:r>
          <a:r>
            <a:rPr kumimoji="1" lang="ja-JP" altLang="ja-JP" sz="1100">
              <a:solidFill>
                <a:schemeClr val="dk1"/>
              </a:solidFill>
              <a:effectLst/>
              <a:latin typeface="+mn-lt"/>
              <a:ea typeface="+mn-ea"/>
              <a:cs typeface="+mn-cs"/>
            </a:rPr>
            <a:t>により</a:t>
          </a:r>
          <a:r>
            <a:rPr kumimoji="1" lang="ja-JP" altLang="en-US" sz="1100">
              <a:solidFill>
                <a:schemeClr val="dk1"/>
              </a:solidFill>
              <a:effectLst/>
              <a:latin typeface="+mn-lt"/>
              <a:ea typeface="+mn-ea"/>
              <a:cs typeface="+mn-cs"/>
            </a:rPr>
            <a:t>増加した。</a:t>
          </a:r>
          <a:r>
            <a:rPr kumimoji="1" lang="ja-JP" altLang="ja-JP" sz="1100">
              <a:solidFill>
                <a:schemeClr val="dk1"/>
              </a:solidFill>
              <a:effectLst/>
              <a:latin typeface="+mn-lt"/>
              <a:ea typeface="+mn-ea"/>
              <a:cs typeface="+mn-cs"/>
            </a:rPr>
            <a:t>分子の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と分母の増の二つの要因</a:t>
          </a:r>
          <a:r>
            <a:rPr kumimoji="1" lang="ja-JP" altLang="en-US" sz="1100">
              <a:solidFill>
                <a:schemeClr val="dk1"/>
              </a:solidFill>
              <a:effectLst/>
              <a:latin typeface="+mn-lt"/>
              <a:ea typeface="+mn-ea"/>
              <a:cs typeface="+mn-cs"/>
            </a:rPr>
            <a:t>により、結果、</a:t>
          </a:r>
          <a:r>
            <a:rPr kumimoji="1" lang="ja-JP" altLang="ja-JP" sz="1100">
              <a:solidFill>
                <a:schemeClr val="dk1"/>
              </a:solidFill>
              <a:effectLst/>
              <a:latin typeface="+mn-lt"/>
              <a:ea typeface="+mn-ea"/>
              <a:cs typeface="+mn-cs"/>
            </a:rPr>
            <a:t>比率は</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した。地方債現在高は減少</a:t>
          </a:r>
          <a:r>
            <a:rPr kumimoji="1" lang="ja-JP" altLang="en-US" sz="1100">
              <a:solidFill>
                <a:schemeClr val="dk1"/>
              </a:solidFill>
              <a:effectLst/>
              <a:latin typeface="+mn-lt"/>
              <a:ea typeface="+mn-ea"/>
              <a:cs typeface="+mn-cs"/>
            </a:rPr>
            <a:t>傾向にあるが、</a:t>
          </a:r>
          <a:r>
            <a:rPr kumimoji="1" lang="en-US" altLang="ja-JP" sz="1100">
              <a:solidFill>
                <a:schemeClr val="dk1"/>
              </a:solidFill>
              <a:effectLst/>
              <a:latin typeface="+mn-lt"/>
              <a:ea typeface="+mn-ea"/>
              <a:cs typeface="+mn-cs"/>
            </a:rPr>
            <a:t>R7</a:t>
          </a:r>
          <a:r>
            <a:rPr kumimoji="1" lang="ja-JP" altLang="en-US" sz="1100">
              <a:solidFill>
                <a:schemeClr val="dk1"/>
              </a:solidFill>
              <a:effectLst/>
              <a:latin typeface="+mn-lt"/>
              <a:ea typeface="+mn-ea"/>
              <a:cs typeface="+mn-cs"/>
            </a:rPr>
            <a:t>年度は地方債発行のピークを迎える。また、</a:t>
          </a:r>
          <a:r>
            <a:rPr kumimoji="1" lang="en-US" altLang="ja-JP" sz="1100">
              <a:solidFill>
                <a:schemeClr val="dk1"/>
              </a:solidFill>
              <a:effectLst/>
              <a:latin typeface="+mn-lt"/>
              <a:ea typeface="+mn-ea"/>
              <a:cs typeface="+mn-cs"/>
            </a:rPr>
            <a:t>R7</a:t>
          </a:r>
          <a:r>
            <a:rPr kumimoji="1" lang="ja-JP" altLang="ja-JP" sz="1100">
              <a:solidFill>
                <a:schemeClr val="dk1"/>
              </a:solidFill>
              <a:effectLst/>
              <a:latin typeface="+mn-lt"/>
              <a:ea typeface="+mn-ea"/>
              <a:cs typeface="+mn-cs"/>
            </a:rPr>
            <a:t>年度以降も</a:t>
          </a:r>
          <a:r>
            <a:rPr kumimoji="1" lang="ja-JP" altLang="en-US" sz="1100">
              <a:solidFill>
                <a:schemeClr val="dk1"/>
              </a:solidFill>
              <a:effectLst/>
              <a:latin typeface="+mn-lt"/>
              <a:ea typeface="+mn-ea"/>
              <a:cs typeface="+mn-cs"/>
            </a:rPr>
            <a:t>まちづくり事業と</a:t>
          </a:r>
          <a:r>
            <a:rPr kumimoji="1" lang="ja-JP" altLang="ja-JP" sz="1100">
              <a:solidFill>
                <a:schemeClr val="dk1"/>
              </a:solidFill>
              <a:effectLst/>
              <a:latin typeface="+mn-lt"/>
              <a:ea typeface="+mn-ea"/>
              <a:cs typeface="+mn-cs"/>
            </a:rPr>
            <a:t>基金の取り崩しを予定しているため</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基金残高は減少</a:t>
          </a:r>
          <a:r>
            <a:rPr kumimoji="1" lang="ja-JP" altLang="en-US" sz="1100">
              <a:solidFill>
                <a:schemeClr val="dk1"/>
              </a:solidFill>
              <a:effectLst/>
              <a:latin typeface="+mn-lt"/>
              <a:ea typeface="+mn-ea"/>
              <a:cs typeface="+mn-cs"/>
            </a:rPr>
            <a:t>傾向にある。充当</a:t>
          </a:r>
          <a:r>
            <a:rPr kumimoji="1" lang="ja-JP" altLang="ja-JP" sz="1100">
              <a:solidFill>
                <a:schemeClr val="dk1"/>
              </a:solidFill>
              <a:effectLst/>
              <a:latin typeface="+mn-lt"/>
              <a:ea typeface="+mn-ea"/>
              <a:cs typeface="+mn-cs"/>
            </a:rPr>
            <a:t>可能財源</a:t>
          </a:r>
          <a:r>
            <a:rPr kumimoji="1" lang="ja-JP" altLang="en-US" sz="1100">
              <a:solidFill>
                <a:schemeClr val="dk1"/>
              </a:solidFill>
              <a:effectLst/>
              <a:latin typeface="+mn-lt"/>
              <a:ea typeface="+mn-ea"/>
              <a:cs typeface="+mn-cs"/>
            </a:rPr>
            <a:t>の確保と</a:t>
          </a:r>
          <a:r>
            <a:rPr kumimoji="1" lang="ja-JP" altLang="ja-JP" sz="1100">
              <a:solidFill>
                <a:schemeClr val="dk1"/>
              </a:solidFill>
              <a:effectLst/>
              <a:latin typeface="+mn-lt"/>
              <a:ea typeface="+mn-ea"/>
              <a:cs typeface="+mn-cs"/>
            </a:rPr>
            <a:t>事業費の圧縮を図り、計画的な地方債発行に努める。</a:t>
          </a:r>
          <a:endParaRPr lang="ja-JP" altLang="ja-JP">
            <a:effectLst/>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88265</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6609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60342</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400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88265</xdr:rowOff>
    </xdr:from>
    <xdr:to>
      <xdr:col>81</xdr:col>
      <xdr:colOff>133350</xdr:colOff>
      <xdr:row>23</xdr:row>
      <xdr:rowOff>88265</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4031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19</xdr:row>
      <xdr:rowOff>162772</xdr:rowOff>
    </xdr:from>
    <xdr:to>
      <xdr:col>81</xdr:col>
      <xdr:colOff>44450</xdr:colOff>
      <xdr:row>20</xdr:row>
      <xdr:rowOff>44944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179800" y="3420322"/>
          <a:ext cx="8382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76852</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3057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60325</xdr:rowOff>
    </xdr:from>
    <xdr:to>
      <xdr:col>81</xdr:col>
      <xdr:colOff>95250</xdr:colOff>
      <xdr:row>14</xdr:row>
      <xdr:rowOff>161925</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46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19</xdr:row>
      <xdr:rowOff>162772</xdr:rowOff>
    </xdr:from>
    <xdr:to>
      <xdr:col>77</xdr:col>
      <xdr:colOff>44450</xdr:colOff>
      <xdr:row>21</xdr:row>
      <xdr:rowOff>83961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5290800" y="3420322"/>
          <a:ext cx="889000" cy="264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56303</xdr:rowOff>
    </xdr:from>
    <xdr:to>
      <xdr:col>77</xdr:col>
      <xdr:colOff>95250</xdr:colOff>
      <xdr:row>14</xdr:row>
      <xdr:rowOff>157903</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456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168080</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2254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21</xdr:row>
      <xdr:rowOff>83961</xdr:rowOff>
    </xdr:from>
    <xdr:to>
      <xdr:col>72</xdr:col>
      <xdr:colOff>203200</xdr:colOff>
      <xdr:row>22</xdr:row>
      <xdr:rowOff>22437</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4401800" y="3684411"/>
          <a:ext cx="889000" cy="109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130034</xdr:rowOff>
    </xdr:from>
    <xdr:to>
      <xdr:col>73</xdr:col>
      <xdr:colOff>44450</xdr:colOff>
      <xdr:row>15</xdr:row>
      <xdr:rowOff>60184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530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70361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299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22</xdr:row>
      <xdr:rowOff>22437</xdr:rowOff>
    </xdr:from>
    <xdr:to>
      <xdr:col>68</xdr:col>
      <xdr:colOff>152400</xdr:colOff>
      <xdr:row>23</xdr:row>
      <xdr:rowOff>14534</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3512800" y="3794337"/>
          <a:ext cx="889000" cy="163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85937</xdr:rowOff>
    </xdr:from>
    <xdr:to>
      <xdr:col>68</xdr:col>
      <xdr:colOff>203200</xdr:colOff>
      <xdr:row>16</xdr:row>
      <xdr:rowOff>16087</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657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26264</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42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132997</xdr:rowOff>
    </xdr:from>
    <xdr:to>
      <xdr:col>64</xdr:col>
      <xdr:colOff>152400</xdr:colOff>
      <xdr:row>17</xdr:row>
      <xdr:rowOff>63147</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87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73324</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645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19</xdr:row>
      <xdr:rowOff>165594</xdr:rowOff>
    </xdr:from>
    <xdr:to>
      <xdr:col>81</xdr:col>
      <xdr:colOff>95250</xdr:colOff>
      <xdr:row>20</xdr:row>
      <xdr:rowOff>95744</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967200" y="3423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19</xdr:row>
      <xdr:rowOff>137671</xdr:rowOff>
    </xdr:from>
    <xdr:ext cx="762000" cy="259045"/>
    <xdr:sp macro="" textlink="">
      <xdr:nvSpPr>
        <xdr:cNvPr id="463" name="将来負担の状況該当値テキスト">
          <a:extLst>
            <a:ext uri="{FF2B5EF4-FFF2-40B4-BE49-F238E27FC236}">
              <a16:creationId xmlns:a16="http://schemas.microsoft.com/office/drawing/2014/main" id="{00000000-0008-0000-0300-0000CF010000}"/>
            </a:ext>
          </a:extLst>
        </xdr:cNvPr>
        <xdr:cNvSpPr txBox="1"/>
      </xdr:nvSpPr>
      <xdr:spPr>
        <a:xfrm>
          <a:off x="17106900" y="3395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19</xdr:row>
      <xdr:rowOff>111972</xdr:rowOff>
    </xdr:from>
    <xdr:to>
      <xdr:col>77</xdr:col>
      <xdr:colOff>95250</xdr:colOff>
      <xdr:row>20</xdr:row>
      <xdr:rowOff>42122</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129000" y="3369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20</xdr:row>
      <xdr:rowOff>26899</xdr:rowOff>
    </xdr:from>
    <xdr:ext cx="7366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798800" y="34558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21</xdr:row>
      <xdr:rowOff>33161</xdr:rowOff>
    </xdr:from>
    <xdr:to>
      <xdr:col>73</xdr:col>
      <xdr:colOff>44450</xdr:colOff>
      <xdr:row>21</xdr:row>
      <xdr:rowOff>134761</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240000" y="3633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21</xdr:row>
      <xdr:rowOff>119538</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3719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21</xdr:row>
      <xdr:rowOff>143087</xdr:rowOff>
    </xdr:from>
    <xdr:to>
      <xdr:col>68</xdr:col>
      <xdr:colOff>203200</xdr:colOff>
      <xdr:row>22</xdr:row>
      <xdr:rowOff>73237</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351000" y="3743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22</xdr:row>
      <xdr:rowOff>58014</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020800" y="3829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22</xdr:row>
      <xdr:rowOff>135184</xdr:rowOff>
    </xdr:from>
    <xdr:to>
      <xdr:col>64</xdr:col>
      <xdr:colOff>152400</xdr:colOff>
      <xdr:row>23</xdr:row>
      <xdr:rowOff>65334</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462000" y="3907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23</xdr:row>
      <xdr:rowOff>50111</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131800" y="3993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島根県安来市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35,112
34,846
420.93
29,524,861
29,088,816
404,018
14,797,337
26,615,327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12.1
82.3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人件費については、類似団体平均を上回っており、これは職員数の多さが人件費全体を押し上げていることが挙げられる。地理的要因から、認定こども園・保育所・消防署分署等施設数が多く、消防職員や保育士を多く抱えていることによって、類似団体の平均を大きく上回る結果となっている。今後は、直営施設の民間への譲渡や、公設民営、指定管理などによる民間への委託、再任用制度の活用等により、人件費総額の抑制に努め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159004</xdr:rowOff>
    </xdr:from>
    <xdr:to>
      <xdr:col>24</xdr:col>
      <xdr:colOff>25400</xdr:colOff>
      <xdr:row>41</xdr:row>
      <xdr:rowOff>110998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88304"/>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83075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1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110998</xdr:rowOff>
    </xdr:from>
    <xdr:to>
      <xdr:col>24</xdr:col>
      <xdr:colOff>114300</xdr:colOff>
      <xdr:row>41</xdr:row>
      <xdr:rowOff>110998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40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73931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31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159004</xdr:rowOff>
    </xdr:from>
    <xdr:to>
      <xdr:col>24</xdr:col>
      <xdr:colOff>114300</xdr:colOff>
      <xdr:row>34</xdr:row>
      <xdr:rowOff>159004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88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12700</xdr:rowOff>
    </xdr:from>
    <xdr:to>
      <xdr:col>24</xdr:col>
      <xdr:colOff>25400</xdr:colOff>
      <xdr:row>38</xdr:row>
      <xdr:rowOff>81280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52780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90441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62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73914</xdr:rowOff>
    </xdr:from>
    <xdr:to>
      <xdr:col>24</xdr:col>
      <xdr:colOff>76200</xdr:colOff>
      <xdr:row>38</xdr:row>
      <xdr:rowOff>4064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143002</xdr:rowOff>
    </xdr:from>
    <xdr:to>
      <xdr:col>19</xdr:col>
      <xdr:colOff>187325</xdr:colOff>
      <xdr:row>38</xdr:row>
      <xdr:rowOff>12700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48665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28194</xdr:rowOff>
    </xdr:from>
    <xdr:to>
      <xdr:col>20</xdr:col>
      <xdr:colOff>38100</xdr:colOff>
      <xdr:row>37</xdr:row>
      <xdr:rowOff>129794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139971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140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143002</xdr:rowOff>
    </xdr:from>
    <xdr:to>
      <xdr:col>15</xdr:col>
      <xdr:colOff>98425</xdr:colOff>
      <xdr:row>37</xdr:row>
      <xdr:rowOff>147574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48665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19050</xdr:rowOff>
    </xdr:from>
    <xdr:to>
      <xdr:col>15</xdr:col>
      <xdr:colOff>149225</xdr:colOff>
      <xdr:row>37</xdr:row>
      <xdr:rowOff>120650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130827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147574</xdr:rowOff>
    </xdr:from>
    <xdr:to>
      <xdr:col>11</xdr:col>
      <xdr:colOff>9525</xdr:colOff>
      <xdr:row>37</xdr:row>
      <xdr:rowOff>156718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49122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163068</xdr:rowOff>
    </xdr:from>
    <xdr:to>
      <xdr:col>11</xdr:col>
      <xdr:colOff>60325</xdr:colOff>
      <xdr:row>37</xdr:row>
      <xdr:rowOff>93218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103395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51054</xdr:rowOff>
    </xdr:from>
    <xdr:to>
      <xdr:col>6</xdr:col>
      <xdr:colOff>171450</xdr:colOff>
      <xdr:row>37</xdr:row>
      <xdr:rowOff>152654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162831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63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30480</xdr:rowOff>
    </xdr:from>
    <xdr:to>
      <xdr:col>24</xdr:col>
      <xdr:colOff>76200</xdr:colOff>
      <xdr:row>38</xdr:row>
      <xdr:rowOff>132080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2557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133350</xdr:rowOff>
    </xdr:from>
    <xdr:to>
      <xdr:col>20</xdr:col>
      <xdr:colOff>38100</xdr:colOff>
      <xdr:row>38</xdr:row>
      <xdr:rowOff>63500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48277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56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92202</xdr:rowOff>
    </xdr:from>
    <xdr:to>
      <xdr:col>15</xdr:col>
      <xdr:colOff>149225</xdr:colOff>
      <xdr:row>38</xdr:row>
      <xdr:rowOff>22352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3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7129</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522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96774</xdr:rowOff>
    </xdr:from>
    <xdr:to>
      <xdr:col>11</xdr:col>
      <xdr:colOff>60325</xdr:colOff>
      <xdr:row>38</xdr:row>
      <xdr:rowOff>26924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4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11701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52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105918</xdr:rowOff>
    </xdr:from>
    <xdr:to>
      <xdr:col>6</xdr:col>
      <xdr:colOff>171450</xdr:colOff>
      <xdr:row>38</xdr:row>
      <xdr:rowOff>36068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4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20845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535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物件費については、</a:t>
          </a:r>
          <a:r>
            <a:rPr lang="ja-JP" altLang="en-US" sz="1100" b="0" i="0">
              <a:solidFill>
                <a:sysClr val="windowText" lastClr="000000"/>
              </a:solidFill>
              <a:effectLst/>
              <a:latin typeface="+mn-lt"/>
              <a:ea typeface="+mn-ea"/>
              <a:cs typeface="+mn-cs"/>
            </a:rPr>
            <a:t>自治体システム標準化関連業務、また、ほか業務委託料の増などの要因により、昨年度比</a:t>
          </a:r>
          <a:r>
            <a:rPr lang="en-US" altLang="ja-JP" sz="1100" b="0" i="0">
              <a:solidFill>
                <a:sysClr val="windowText" lastClr="000000"/>
              </a:solidFill>
              <a:effectLst/>
              <a:latin typeface="+mn-lt"/>
              <a:ea typeface="+mn-ea"/>
              <a:cs typeface="+mn-cs"/>
            </a:rPr>
            <a:t>1.3</a:t>
          </a:r>
          <a:r>
            <a:rPr lang="ja-JP" altLang="en-US" sz="1100" b="0" i="0">
              <a:solidFill>
                <a:sysClr val="windowText" lastClr="000000"/>
              </a:solidFill>
              <a:effectLst/>
              <a:latin typeface="+mn-lt"/>
              <a:ea typeface="+mn-ea"/>
              <a:cs typeface="+mn-cs"/>
            </a:rPr>
            <a:t>ポイントの増加となった。</a:t>
          </a:r>
          <a:r>
            <a:rPr kumimoji="1" lang="ja-JP" altLang="ja-JP" sz="1100">
              <a:solidFill>
                <a:sysClr val="windowText" lastClr="000000"/>
              </a:solidFill>
              <a:effectLst/>
              <a:latin typeface="+mn-lt"/>
              <a:ea typeface="+mn-ea"/>
              <a:cs typeface="+mn-cs"/>
            </a:rPr>
            <a:t>公共施設等の維持管理に係る経費について</a:t>
          </a:r>
          <a:r>
            <a:rPr kumimoji="1" lang="ja-JP" altLang="en-US" sz="1100">
              <a:solidFill>
                <a:sysClr val="windowText" lastClr="000000"/>
              </a:solidFill>
              <a:effectLst/>
              <a:latin typeface="+mn-lt"/>
              <a:ea typeface="+mn-ea"/>
              <a:cs typeface="+mn-cs"/>
            </a:rPr>
            <a:t>も</a:t>
          </a:r>
          <a:r>
            <a:rPr kumimoji="1" lang="ja-JP" altLang="ja-JP" sz="1100">
              <a:solidFill>
                <a:sysClr val="windowText" lastClr="000000"/>
              </a:solidFill>
              <a:effectLst/>
              <a:latin typeface="+mn-lt"/>
              <a:ea typeface="+mn-ea"/>
              <a:cs typeface="+mn-cs"/>
            </a:rPr>
            <a:t>、大きな負担となっており、公共施設等総合管理計画の推進により、適正規模への見直しを図っていく。</a:t>
          </a:r>
          <a:endParaRPr lang="ja-JP" altLang="ja-JP" sz="1400">
            <a:solidFill>
              <a:sysClr val="windowText" lastClr="000000"/>
            </a:solidFill>
            <a:effectLst/>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161290</xdr:rowOff>
    </xdr:from>
    <xdr:to>
      <xdr:col>82</xdr:col>
      <xdr:colOff>107950</xdr:colOff>
      <xdr:row>20</xdr:row>
      <xdr:rowOff>157480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9014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129557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55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157480</xdr:rowOff>
    </xdr:from>
    <xdr:to>
      <xdr:col>82</xdr:col>
      <xdr:colOff>196850</xdr:colOff>
      <xdr:row>20</xdr:row>
      <xdr:rowOff>157480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86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76217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13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161290</xdr:rowOff>
    </xdr:from>
    <xdr:to>
      <xdr:col>82</xdr:col>
      <xdr:colOff>196850</xdr:colOff>
      <xdr:row>13</xdr:row>
      <xdr:rowOff>161290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90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149860</xdr:rowOff>
    </xdr:from>
    <xdr:to>
      <xdr:col>82</xdr:col>
      <xdr:colOff>107950</xdr:colOff>
      <xdr:row>17</xdr:row>
      <xdr:rowOff>77470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89306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130827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149860</xdr:rowOff>
    </xdr:from>
    <xdr:to>
      <xdr:col>78</xdr:col>
      <xdr:colOff>69850</xdr:colOff>
      <xdr:row>16</xdr:row>
      <xdr:rowOff>149860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8930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83820</xdr:rowOff>
    </xdr:from>
    <xdr:to>
      <xdr:col>78</xdr:col>
      <xdr:colOff>120650</xdr:colOff>
      <xdr:row>17</xdr:row>
      <xdr:rowOff>13970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24147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595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142240</xdr:rowOff>
    </xdr:from>
    <xdr:to>
      <xdr:col>73</xdr:col>
      <xdr:colOff>180975</xdr:colOff>
      <xdr:row>16</xdr:row>
      <xdr:rowOff>149860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8854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60960</xdr:rowOff>
    </xdr:from>
    <xdr:to>
      <xdr:col>74</xdr:col>
      <xdr:colOff>31750</xdr:colOff>
      <xdr:row>16</xdr:row>
      <xdr:rowOff>162560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1287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57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58420</xdr:rowOff>
    </xdr:from>
    <xdr:to>
      <xdr:col>69</xdr:col>
      <xdr:colOff>92075</xdr:colOff>
      <xdr:row>16</xdr:row>
      <xdr:rowOff>142240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280162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148590</xdr:rowOff>
    </xdr:from>
    <xdr:to>
      <xdr:col>69</xdr:col>
      <xdr:colOff>142875</xdr:colOff>
      <xdr:row>16</xdr:row>
      <xdr:rowOff>78740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88917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48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22860</xdr:rowOff>
    </xdr:from>
    <xdr:to>
      <xdr:col>65</xdr:col>
      <xdr:colOff>53975</xdr:colOff>
      <xdr:row>16</xdr:row>
      <xdr:rowOff>124460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109237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85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26670</xdr:rowOff>
    </xdr:from>
    <xdr:to>
      <xdr:col>82</xdr:col>
      <xdr:colOff>158750</xdr:colOff>
      <xdr:row>17</xdr:row>
      <xdr:rowOff>128270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94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170197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91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99060</xdr:rowOff>
    </xdr:from>
    <xdr:to>
      <xdr:col>78</xdr:col>
      <xdr:colOff>120650</xdr:colOff>
      <xdr:row>17</xdr:row>
      <xdr:rowOff>29210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13987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928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99060</xdr:rowOff>
    </xdr:from>
    <xdr:to>
      <xdr:col>74</xdr:col>
      <xdr:colOff>31750</xdr:colOff>
      <xdr:row>17</xdr:row>
      <xdr:rowOff>29210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13987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92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91440</xdr:rowOff>
    </xdr:from>
    <xdr:to>
      <xdr:col>69</xdr:col>
      <xdr:colOff>142875</xdr:colOff>
      <xdr:row>17</xdr:row>
      <xdr:rowOff>21590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83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6367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92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7620</xdr:rowOff>
    </xdr:from>
    <xdr:to>
      <xdr:col>65</xdr:col>
      <xdr:colOff>53975</xdr:colOff>
      <xdr:row>16</xdr:row>
      <xdr:rowOff>109220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75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119397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扶助費については、</a:t>
          </a:r>
          <a:r>
            <a:rPr kumimoji="1" lang="ja-JP" altLang="en-US" sz="1100">
              <a:solidFill>
                <a:sysClr val="windowText" lastClr="000000"/>
              </a:solidFill>
              <a:effectLst/>
              <a:latin typeface="+mn-lt"/>
              <a:ea typeface="+mn-ea"/>
              <a:cs typeface="+mn-cs"/>
            </a:rPr>
            <a:t>社会福祉費、定額減税補足臨時特別調整給付金事業などによる</a:t>
          </a:r>
          <a:r>
            <a:rPr kumimoji="1" lang="ja-JP" altLang="ja-JP" sz="1100">
              <a:solidFill>
                <a:sysClr val="windowText" lastClr="000000"/>
              </a:solidFill>
              <a:effectLst/>
              <a:latin typeface="+mn-lt"/>
              <a:ea typeface="+mn-ea"/>
              <a:cs typeface="+mn-cs"/>
            </a:rPr>
            <a:t>増により、昨年度比</a:t>
          </a:r>
          <a:r>
            <a:rPr kumimoji="1" lang="en-US" altLang="ja-JP" sz="1100">
              <a:solidFill>
                <a:sysClr val="windowText" lastClr="000000"/>
              </a:solidFill>
              <a:effectLst/>
              <a:latin typeface="+mn-lt"/>
              <a:ea typeface="+mn-ea"/>
              <a:cs typeface="+mn-cs"/>
            </a:rPr>
            <a:t>0.3</a:t>
          </a:r>
          <a:r>
            <a:rPr kumimoji="1" lang="ja-JP" altLang="ja-JP" sz="1100">
              <a:solidFill>
                <a:sysClr val="windowText" lastClr="000000"/>
              </a:solidFill>
              <a:effectLst/>
              <a:latin typeface="+mn-lt"/>
              <a:ea typeface="+mn-ea"/>
              <a:cs typeface="+mn-cs"/>
            </a:rPr>
            <a:t>ポイントの増となった。対象者やサービス利用</a:t>
          </a:r>
          <a:r>
            <a:rPr kumimoji="1" lang="ja-JP" altLang="en-US" sz="1100">
              <a:solidFill>
                <a:sysClr val="windowText" lastClr="000000"/>
              </a:solidFill>
              <a:effectLst/>
              <a:latin typeface="+mn-lt"/>
              <a:ea typeface="+mn-ea"/>
              <a:cs typeface="+mn-cs"/>
            </a:rPr>
            <a:t>は</a:t>
          </a:r>
          <a:r>
            <a:rPr kumimoji="1" lang="ja-JP" altLang="ja-JP" sz="1100">
              <a:solidFill>
                <a:sysClr val="windowText" lastClr="000000"/>
              </a:solidFill>
              <a:effectLst/>
              <a:latin typeface="+mn-lt"/>
              <a:ea typeface="+mn-ea"/>
              <a:cs typeface="+mn-cs"/>
            </a:rPr>
            <a:t>増</a:t>
          </a:r>
          <a:r>
            <a:rPr kumimoji="1" lang="ja-JP" altLang="en-US" sz="1100">
              <a:solidFill>
                <a:sysClr val="windowText" lastClr="000000"/>
              </a:solidFill>
              <a:effectLst/>
              <a:latin typeface="+mn-lt"/>
              <a:ea typeface="+mn-ea"/>
              <a:cs typeface="+mn-cs"/>
            </a:rPr>
            <a:t>の傾向にある。</a:t>
          </a:r>
          <a:r>
            <a:rPr kumimoji="1" lang="ja-JP" altLang="ja-JP" sz="1100">
              <a:solidFill>
                <a:sysClr val="windowText" lastClr="000000"/>
              </a:solidFill>
              <a:effectLst/>
              <a:latin typeface="+mn-lt"/>
              <a:ea typeface="+mn-ea"/>
              <a:cs typeface="+mn-cs"/>
            </a:rPr>
            <a:t>引き続き、各扶助費受給者の資格審査等の適正化に努める。</a:t>
          </a:r>
          <a:endParaRPr lang="ja-JP" altLang="ja-JP" sz="1400">
            <a:solidFill>
              <a:sysClr val="windowText" lastClr="000000"/>
            </a:solidFill>
            <a:effectLst/>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121557</xdr:rowOff>
    </xdr:from>
    <xdr:to>
      <xdr:col>24</xdr:col>
      <xdr:colOff>25400</xdr:colOff>
      <xdr:row>60</xdr:row>
      <xdr:rowOff>143328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36957"/>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115405</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143328</xdr:rowOff>
    </xdr:from>
    <xdr:to>
      <xdr:col>24</xdr:col>
      <xdr:colOff>114300</xdr:colOff>
      <xdr:row>60</xdr:row>
      <xdr:rowOff>143328</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36484</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80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121557</xdr:rowOff>
    </xdr:from>
    <xdr:to>
      <xdr:col>24</xdr:col>
      <xdr:colOff>114300</xdr:colOff>
      <xdr:row>52</xdr:row>
      <xdr:rowOff>121557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36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148772</xdr:rowOff>
    </xdr:from>
    <xdr:to>
      <xdr:col>24</xdr:col>
      <xdr:colOff>25400</xdr:colOff>
      <xdr:row>55</xdr:row>
      <xdr:rowOff>9978</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407072"/>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116312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546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144235</xdr:rowOff>
    </xdr:from>
    <xdr:to>
      <xdr:col>24</xdr:col>
      <xdr:colOff>76200</xdr:colOff>
      <xdr:row>56</xdr:row>
      <xdr:rowOff>74385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72572</xdr:rowOff>
    </xdr:from>
    <xdr:to>
      <xdr:col>19</xdr:col>
      <xdr:colOff>187325</xdr:colOff>
      <xdr:row>54</xdr:row>
      <xdr:rowOff>148772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330872"/>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144235</xdr:rowOff>
    </xdr:from>
    <xdr:to>
      <xdr:col>20</xdr:col>
      <xdr:colOff>38100</xdr:colOff>
      <xdr:row>56</xdr:row>
      <xdr:rowOff>74385</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59162</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60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50800</xdr:rowOff>
    </xdr:from>
    <xdr:to>
      <xdr:col>15</xdr:col>
      <xdr:colOff>98425</xdr:colOff>
      <xdr:row>54</xdr:row>
      <xdr:rowOff>72572</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309100"/>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111578</xdr:rowOff>
    </xdr:from>
    <xdr:to>
      <xdr:col>15</xdr:col>
      <xdr:colOff>149225</xdr:colOff>
      <xdr:row>56</xdr:row>
      <xdr:rowOff>41728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26505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50800</xdr:rowOff>
    </xdr:from>
    <xdr:to>
      <xdr:col>11</xdr:col>
      <xdr:colOff>9525</xdr:colOff>
      <xdr:row>54</xdr:row>
      <xdr:rowOff>72572</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309100"/>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78922</xdr:rowOff>
    </xdr:from>
    <xdr:to>
      <xdr:col>11</xdr:col>
      <xdr:colOff>60325</xdr:colOff>
      <xdr:row>56</xdr:row>
      <xdr:rowOff>9072</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0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165299</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59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48277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130628</xdr:rowOff>
    </xdr:from>
    <xdr:to>
      <xdr:col>24</xdr:col>
      <xdr:colOff>76200</xdr:colOff>
      <xdr:row>55</xdr:row>
      <xdr:rowOff>60778</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388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147155</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97972</xdr:rowOff>
    </xdr:from>
    <xdr:to>
      <xdr:col>20</xdr:col>
      <xdr:colOff>38100</xdr:colOff>
      <xdr:row>55</xdr:row>
      <xdr:rowOff>28122</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35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38299</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125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21772</xdr:rowOff>
    </xdr:from>
    <xdr:to>
      <xdr:col>15</xdr:col>
      <xdr:colOff>149225</xdr:colOff>
      <xdr:row>54</xdr:row>
      <xdr:rowOff>123372</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28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133549</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04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0</xdr:rowOff>
    </xdr:from>
    <xdr:to>
      <xdr:col>11</xdr:col>
      <xdr:colOff>60325</xdr:colOff>
      <xdr:row>54</xdr:row>
      <xdr:rowOff>101600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111777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21772</xdr:rowOff>
    </xdr:from>
    <xdr:to>
      <xdr:col>6</xdr:col>
      <xdr:colOff>171450</xdr:colOff>
      <xdr:row>54</xdr:row>
      <xdr:rowOff>123372</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28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133549</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04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その他に係る経常収支比率については、昨年度比で</a:t>
          </a:r>
          <a:r>
            <a:rPr kumimoji="1" lang="en-US" altLang="ja-JP" sz="1100">
              <a:solidFill>
                <a:sysClr val="windowText" lastClr="000000"/>
              </a:solidFill>
              <a:effectLst/>
              <a:latin typeface="+mn-lt"/>
              <a:ea typeface="+mn-ea"/>
              <a:cs typeface="+mn-cs"/>
            </a:rPr>
            <a:t>0.8</a:t>
          </a:r>
          <a:r>
            <a:rPr kumimoji="1" lang="ja-JP" altLang="ja-JP" sz="1100">
              <a:solidFill>
                <a:sysClr val="windowText" lastClr="000000"/>
              </a:solidFill>
              <a:effectLst/>
              <a:latin typeface="+mn-lt"/>
              <a:ea typeface="+mn-ea"/>
              <a:cs typeface="+mn-cs"/>
            </a:rPr>
            <a:t>ポイント</a:t>
          </a:r>
          <a:r>
            <a:rPr kumimoji="1" lang="ja-JP" altLang="en-US" sz="1100">
              <a:solidFill>
                <a:sysClr val="windowText" lastClr="000000"/>
              </a:solidFill>
              <a:effectLst/>
              <a:latin typeface="+mn-lt"/>
              <a:ea typeface="+mn-ea"/>
              <a:cs typeface="+mn-cs"/>
            </a:rPr>
            <a:t>減少</a:t>
          </a:r>
          <a:r>
            <a:rPr kumimoji="1" lang="ja-JP" altLang="ja-JP" sz="1100">
              <a:solidFill>
                <a:sysClr val="windowText" lastClr="000000"/>
              </a:solidFill>
              <a:effectLst/>
              <a:latin typeface="+mn-lt"/>
              <a:ea typeface="+mn-ea"/>
              <a:cs typeface="+mn-cs"/>
            </a:rPr>
            <a:t>した。</a:t>
          </a:r>
          <a:r>
            <a:rPr kumimoji="1" lang="ja-JP" altLang="en-US" sz="1100">
              <a:solidFill>
                <a:sysClr val="windowText" lastClr="000000"/>
              </a:solidFill>
              <a:effectLst/>
              <a:latin typeface="+mn-lt"/>
              <a:ea typeface="+mn-ea"/>
              <a:cs typeface="+mn-cs"/>
            </a:rPr>
            <a:t>今後は</a:t>
          </a:r>
          <a:r>
            <a:rPr kumimoji="1" lang="ja-JP" altLang="ja-JP" sz="1100">
              <a:solidFill>
                <a:sysClr val="windowText" lastClr="000000"/>
              </a:solidFill>
              <a:effectLst/>
              <a:latin typeface="+mn-lt"/>
              <a:ea typeface="+mn-ea"/>
              <a:cs typeface="+mn-cs"/>
            </a:rPr>
            <a:t>施設の老朽化による修繕も多く</a:t>
          </a:r>
          <a:r>
            <a:rPr kumimoji="1" lang="ja-JP" altLang="en-US" sz="1100">
              <a:solidFill>
                <a:sysClr val="windowText" lastClr="000000"/>
              </a:solidFill>
              <a:effectLst/>
              <a:latin typeface="+mn-lt"/>
              <a:ea typeface="+mn-ea"/>
              <a:cs typeface="+mn-cs"/>
            </a:rPr>
            <a:t>見込まれるため、</a:t>
          </a:r>
          <a:r>
            <a:rPr kumimoji="1" lang="ja-JP" altLang="ja-JP" sz="1100">
              <a:solidFill>
                <a:sysClr val="windowText" lastClr="000000"/>
              </a:solidFill>
              <a:effectLst/>
              <a:latin typeface="+mn-lt"/>
              <a:ea typeface="+mn-ea"/>
              <a:cs typeface="+mn-cs"/>
            </a:rPr>
            <a:t>公共施設の見直しによる維持管理費の抑制を通じ、将来の負担軽減を図る。</a:t>
          </a:r>
          <a:endParaRPr lang="ja-JP" altLang="ja-JP" sz="1400">
            <a:solidFill>
              <a:sysClr val="windowText" lastClr="000000"/>
            </a:solidFill>
            <a:effectLst/>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114300</xdr:rowOff>
    </xdr:from>
    <xdr:to>
      <xdr:col>82</xdr:col>
      <xdr:colOff>107950</xdr:colOff>
      <xdr:row>61</xdr:row>
      <xdr:rowOff>133350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0297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105427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133350</xdr:rowOff>
    </xdr:from>
    <xdr:to>
      <xdr:col>82</xdr:col>
      <xdr:colOff>196850</xdr:colOff>
      <xdr:row>61</xdr:row>
      <xdr:rowOff>133350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29227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77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114300</xdr:rowOff>
    </xdr:from>
    <xdr:to>
      <xdr:col>82</xdr:col>
      <xdr:colOff>196850</xdr:colOff>
      <xdr:row>52</xdr:row>
      <xdr:rowOff>114300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02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76200</xdr:rowOff>
    </xdr:from>
    <xdr:to>
      <xdr:col>82</xdr:col>
      <xdr:colOff>107950</xdr:colOff>
      <xdr:row>57</xdr:row>
      <xdr:rowOff>6350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677400"/>
          <a:ext cx="8382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92727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120650</xdr:rowOff>
    </xdr:from>
    <xdr:to>
      <xdr:col>82</xdr:col>
      <xdr:colOff>158750</xdr:colOff>
      <xdr:row>58</xdr:row>
      <xdr:rowOff>50800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114300</xdr:rowOff>
    </xdr:from>
    <xdr:to>
      <xdr:col>78</xdr:col>
      <xdr:colOff>69850</xdr:colOff>
      <xdr:row>57</xdr:row>
      <xdr:rowOff>6350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7155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0</xdr:rowOff>
    </xdr:from>
    <xdr:to>
      <xdr:col>78</xdr:col>
      <xdr:colOff>120650</xdr:colOff>
      <xdr:row>58</xdr:row>
      <xdr:rowOff>101600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86377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0</xdr:rowOff>
    </xdr:from>
    <xdr:to>
      <xdr:col>73</xdr:col>
      <xdr:colOff>180975</xdr:colOff>
      <xdr:row>56</xdr:row>
      <xdr:rowOff>114300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6012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0</xdr:rowOff>
    </xdr:from>
    <xdr:to>
      <xdr:col>74</xdr:col>
      <xdr:colOff>31750</xdr:colOff>
      <xdr:row>58</xdr:row>
      <xdr:rowOff>101600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86377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0</xdr:rowOff>
    </xdr:from>
    <xdr:to>
      <xdr:col>69</xdr:col>
      <xdr:colOff>92075</xdr:colOff>
      <xdr:row>56</xdr:row>
      <xdr:rowOff>114300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6012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48277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0</xdr:rowOff>
    </xdr:from>
    <xdr:to>
      <xdr:col>65</xdr:col>
      <xdr:colOff>53975</xdr:colOff>
      <xdr:row>58</xdr:row>
      <xdr:rowOff>101600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86377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25400</xdr:rowOff>
    </xdr:from>
    <xdr:to>
      <xdr:col>82</xdr:col>
      <xdr:colOff>158750</xdr:colOff>
      <xdr:row>56</xdr:row>
      <xdr:rowOff>127000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41927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127000</xdr:rowOff>
    </xdr:from>
    <xdr:to>
      <xdr:col>78</xdr:col>
      <xdr:colOff>120650</xdr:colOff>
      <xdr:row>57</xdr:row>
      <xdr:rowOff>57150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67327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49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63500</xdr:rowOff>
    </xdr:from>
    <xdr:to>
      <xdr:col>74</xdr:col>
      <xdr:colOff>31750</xdr:colOff>
      <xdr:row>56</xdr:row>
      <xdr:rowOff>165100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66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3827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43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120650</xdr:rowOff>
    </xdr:from>
    <xdr:to>
      <xdr:col>69</xdr:col>
      <xdr:colOff>142875</xdr:colOff>
      <xdr:row>56</xdr:row>
      <xdr:rowOff>50800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60977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3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63500</xdr:rowOff>
    </xdr:from>
    <xdr:to>
      <xdr:col>65</xdr:col>
      <xdr:colOff>53975</xdr:colOff>
      <xdr:row>56</xdr:row>
      <xdr:rowOff>165100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66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3827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43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補助費</a:t>
          </a:r>
          <a:r>
            <a:rPr kumimoji="1" lang="ja-JP" altLang="ja-JP" sz="1100">
              <a:solidFill>
                <a:sysClr val="windowText" lastClr="000000"/>
              </a:solidFill>
              <a:effectLst/>
              <a:latin typeface="+mn-lt"/>
              <a:ea typeface="+mn-ea"/>
              <a:cs typeface="+mn-cs"/>
            </a:rPr>
            <a:t>等については、</a:t>
          </a:r>
          <a:r>
            <a:rPr kumimoji="1" lang="ja-JP" altLang="en-US" sz="1100">
              <a:solidFill>
                <a:sysClr val="windowText" lastClr="000000"/>
              </a:solidFill>
              <a:effectLst/>
              <a:latin typeface="+mn-lt"/>
              <a:ea typeface="+mn-ea"/>
              <a:cs typeface="+mn-cs"/>
            </a:rPr>
            <a:t>物価高騰対応重点支援地方創生臨時交付金事業などにより</a:t>
          </a:r>
          <a:r>
            <a:rPr kumimoji="1" lang="en-US" altLang="ja-JP" sz="1100">
              <a:solidFill>
                <a:sysClr val="windowText" lastClr="000000"/>
              </a:solidFill>
              <a:effectLst/>
              <a:latin typeface="+mn-lt"/>
              <a:ea typeface="+mn-ea"/>
              <a:cs typeface="+mn-cs"/>
            </a:rPr>
            <a:t>0.4</a:t>
          </a:r>
          <a:r>
            <a:rPr kumimoji="1" lang="ja-JP" altLang="ja-JP" sz="1100">
              <a:solidFill>
                <a:sysClr val="windowText" lastClr="000000"/>
              </a:solidFill>
              <a:effectLst/>
              <a:latin typeface="+mn-lt"/>
              <a:ea typeface="+mn-ea"/>
              <a:cs typeface="+mn-cs"/>
            </a:rPr>
            <a:t>ポイントの</a:t>
          </a:r>
          <a:r>
            <a:rPr kumimoji="1" lang="ja-JP" altLang="en-US" sz="1100">
              <a:solidFill>
                <a:sysClr val="windowText" lastClr="000000"/>
              </a:solidFill>
              <a:effectLst/>
              <a:latin typeface="+mn-lt"/>
              <a:ea typeface="+mn-ea"/>
              <a:cs typeface="+mn-cs"/>
            </a:rPr>
            <a:t>増加となった。</a:t>
          </a:r>
          <a:r>
            <a:rPr kumimoji="1" lang="ja-JP" altLang="ja-JP" sz="1100">
              <a:solidFill>
                <a:sysClr val="windowText" lastClr="000000"/>
              </a:solidFill>
              <a:effectLst/>
              <a:latin typeface="+mn-lt"/>
              <a:ea typeface="+mn-ea"/>
              <a:cs typeface="+mn-cs"/>
            </a:rPr>
            <a:t>今後は、</a:t>
          </a:r>
          <a:r>
            <a:rPr kumimoji="1" lang="ja-JP" altLang="en-US" sz="1100">
              <a:solidFill>
                <a:sysClr val="windowText" lastClr="000000"/>
              </a:solidFill>
              <a:effectLst/>
              <a:latin typeface="+mn-lt"/>
              <a:ea typeface="+mn-ea"/>
              <a:cs typeface="+mn-cs"/>
            </a:rPr>
            <a:t>産業振興</a:t>
          </a:r>
          <a:r>
            <a:rPr kumimoji="1" lang="ja-JP" altLang="ja-JP" sz="1100">
              <a:solidFill>
                <a:sysClr val="windowText" lastClr="000000"/>
              </a:solidFill>
              <a:effectLst/>
              <a:latin typeface="+mn-lt"/>
              <a:ea typeface="+mn-ea"/>
              <a:cs typeface="+mn-cs"/>
            </a:rPr>
            <a:t>や地域振興、農業振興に関する支援を継続しつつ、</a:t>
          </a:r>
          <a:r>
            <a:rPr kumimoji="1" lang="ja-JP" altLang="en-US" sz="1100">
              <a:solidFill>
                <a:sysClr val="windowText" lastClr="000000"/>
              </a:solidFill>
              <a:effectLst/>
              <a:latin typeface="+mn-lt"/>
              <a:ea typeface="+mn-ea"/>
              <a:cs typeface="+mn-cs"/>
            </a:rPr>
            <a:t>事業</a:t>
          </a:r>
          <a:r>
            <a:rPr kumimoji="1" lang="ja-JP" altLang="ja-JP" sz="1100">
              <a:solidFill>
                <a:sysClr val="windowText" lastClr="000000"/>
              </a:solidFill>
              <a:effectLst/>
              <a:latin typeface="+mn-lt"/>
              <a:ea typeface="+mn-ea"/>
              <a:cs typeface="+mn-cs"/>
            </a:rPr>
            <a:t>見直しや統合、規模や内容の適正化に努める。</a:t>
          </a:r>
          <a:endParaRPr lang="ja-JP" altLang="ja-JP" sz="1400">
            <a:solidFill>
              <a:sysClr val="windowText" lastClr="000000"/>
            </a:solidFill>
            <a:effectLst/>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41</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851144"/>
          <a:ext cx="0" cy="124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41927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69850</xdr:rowOff>
    </xdr:from>
    <xdr:to>
      <xdr:col>82</xdr:col>
      <xdr:colOff>196850</xdr:colOff>
      <xdr:row>41</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65278</xdr:rowOff>
    </xdr:from>
    <xdr:to>
      <xdr:col>82</xdr:col>
      <xdr:colOff>107950</xdr:colOff>
      <xdr:row>35</xdr:row>
      <xdr:rowOff>83566</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06602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80281</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252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65278</xdr:rowOff>
    </xdr:from>
    <xdr:to>
      <xdr:col>78</xdr:col>
      <xdr:colOff>69850</xdr:colOff>
      <xdr:row>35</xdr:row>
      <xdr:rowOff>74422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4782800" y="606602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23131</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74422</xdr:rowOff>
    </xdr:from>
    <xdr:to>
      <xdr:col>73</xdr:col>
      <xdr:colOff>180975</xdr:colOff>
      <xdr:row>35</xdr:row>
      <xdr:rowOff>170434</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893800" y="6075172"/>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99060</xdr:rowOff>
    </xdr:from>
    <xdr:to>
      <xdr:col>74</xdr:col>
      <xdr:colOff>31750</xdr:colOff>
      <xdr:row>37</xdr:row>
      <xdr:rowOff>29210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13987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170434</xdr:rowOff>
    </xdr:from>
    <xdr:to>
      <xdr:col>69</xdr:col>
      <xdr:colOff>92075</xdr:colOff>
      <xdr:row>36</xdr:row>
      <xdr:rowOff>21844</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17118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80772</xdr:rowOff>
    </xdr:from>
    <xdr:to>
      <xdr:col>69</xdr:col>
      <xdr:colOff>142875</xdr:colOff>
      <xdr:row>37</xdr:row>
      <xdr:rowOff>10922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167149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112776</xdr:rowOff>
    </xdr:from>
    <xdr:to>
      <xdr:col>65</xdr:col>
      <xdr:colOff>53975</xdr:colOff>
      <xdr:row>37</xdr:row>
      <xdr:rowOff>42926</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27703</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32766</xdr:rowOff>
    </xdr:from>
    <xdr:to>
      <xdr:col>82</xdr:col>
      <xdr:colOff>158750</xdr:colOff>
      <xdr:row>35</xdr:row>
      <xdr:rowOff>134366</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033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49293</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5878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14478</xdr:rowOff>
    </xdr:from>
    <xdr:to>
      <xdr:col>78</xdr:col>
      <xdr:colOff>120650</xdr:colOff>
      <xdr:row>35</xdr:row>
      <xdr:rowOff>116078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01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126255</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5784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23622</xdr:rowOff>
    </xdr:from>
    <xdr:to>
      <xdr:col>74</xdr:col>
      <xdr:colOff>31750</xdr:colOff>
      <xdr:row>35</xdr:row>
      <xdr:rowOff>125222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02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135399</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579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119634</xdr:rowOff>
    </xdr:from>
    <xdr:to>
      <xdr:col>69</xdr:col>
      <xdr:colOff>142875</xdr:colOff>
      <xdr:row>36</xdr:row>
      <xdr:rowOff>49784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12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59961</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5889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142494</xdr:rowOff>
    </xdr:from>
    <xdr:to>
      <xdr:col>65</xdr:col>
      <xdr:colOff>53975</xdr:colOff>
      <xdr:row>36</xdr:row>
      <xdr:rowOff>72644</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82821</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591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公債費については、令和２年度から令和４年度までに行った繰上償還（</a:t>
          </a:r>
          <a:r>
            <a:rPr kumimoji="1" lang="en-US" altLang="ja-JP" sz="1100">
              <a:solidFill>
                <a:sysClr val="windowText" lastClr="000000"/>
              </a:solidFill>
              <a:effectLst/>
              <a:latin typeface="+mn-lt"/>
              <a:ea typeface="+mn-ea"/>
              <a:cs typeface="+mn-cs"/>
            </a:rPr>
            <a:t>11</a:t>
          </a:r>
          <a:r>
            <a:rPr kumimoji="1" lang="ja-JP" altLang="ja-JP" sz="1100">
              <a:solidFill>
                <a:sysClr val="windowText" lastClr="000000"/>
              </a:solidFill>
              <a:effectLst/>
              <a:latin typeface="+mn-lt"/>
              <a:ea typeface="+mn-ea"/>
              <a:cs typeface="+mn-cs"/>
            </a:rPr>
            <a:t>億</a:t>
          </a:r>
          <a:r>
            <a:rPr kumimoji="1" lang="en-US" altLang="ja-JP" sz="1100">
              <a:solidFill>
                <a:sysClr val="windowText" lastClr="000000"/>
              </a:solidFill>
              <a:effectLst/>
              <a:latin typeface="+mn-lt"/>
              <a:ea typeface="+mn-ea"/>
              <a:cs typeface="+mn-cs"/>
            </a:rPr>
            <a:t>5</a:t>
          </a:r>
          <a:r>
            <a:rPr kumimoji="1" lang="ja-JP" altLang="ja-JP" sz="1100">
              <a:solidFill>
                <a:sysClr val="windowText" lastClr="000000"/>
              </a:solidFill>
              <a:effectLst/>
              <a:latin typeface="+mn-lt"/>
              <a:ea typeface="+mn-ea"/>
              <a:cs typeface="+mn-cs"/>
            </a:rPr>
            <a:t>千万円）により、令和</a:t>
          </a:r>
          <a:r>
            <a:rPr kumimoji="1" lang="en-US" altLang="ja-JP" sz="1100">
              <a:solidFill>
                <a:sysClr val="windowText" lastClr="000000"/>
              </a:solidFill>
              <a:effectLst/>
              <a:latin typeface="+mn-lt"/>
              <a:ea typeface="+mn-ea"/>
              <a:cs typeface="+mn-cs"/>
            </a:rPr>
            <a:t>6</a:t>
          </a:r>
          <a:r>
            <a:rPr kumimoji="1" lang="ja-JP" altLang="ja-JP" sz="1100">
              <a:solidFill>
                <a:sysClr val="windowText" lastClr="000000"/>
              </a:solidFill>
              <a:effectLst/>
              <a:latin typeface="+mn-lt"/>
              <a:ea typeface="+mn-ea"/>
              <a:cs typeface="+mn-cs"/>
            </a:rPr>
            <a:t>年度の償還元金が減少したため、前年度比</a:t>
          </a:r>
          <a:r>
            <a:rPr kumimoji="1" lang="en-US" altLang="ja-JP" sz="1100">
              <a:solidFill>
                <a:sysClr val="windowText" lastClr="000000"/>
              </a:solidFill>
              <a:effectLst/>
              <a:latin typeface="+mn-lt"/>
              <a:ea typeface="+mn-ea"/>
              <a:cs typeface="+mn-cs"/>
            </a:rPr>
            <a:t>0.3</a:t>
          </a:r>
          <a:r>
            <a:rPr kumimoji="1" lang="ja-JP" altLang="ja-JP" sz="1100">
              <a:solidFill>
                <a:sysClr val="windowText" lastClr="000000"/>
              </a:solidFill>
              <a:effectLst/>
              <a:latin typeface="+mn-lt"/>
              <a:ea typeface="+mn-ea"/>
              <a:cs typeface="+mn-cs"/>
            </a:rPr>
            <a:t>ポイントの減となった。引き続き事業費の圧縮を行い、計画的な地方債の発行と繰上償還等により公債費の抑制を図る。</a:t>
          </a:r>
          <a:endParaRPr lang="ja-JP" altLang="ja-JP" sz="1400">
            <a:solidFill>
              <a:sysClr val="windowText" lastClr="000000"/>
            </a:solidFill>
            <a:effectLst/>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29845</xdr:rowOff>
    </xdr:from>
    <xdr:to>
      <xdr:col>24</xdr:col>
      <xdr:colOff>25400</xdr:colOff>
      <xdr:row>80</xdr:row>
      <xdr:rowOff>54611</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17145"/>
          <a:ext cx="0" cy="1053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26688</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42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54611</xdr:rowOff>
    </xdr:from>
    <xdr:to>
      <xdr:col>24</xdr:col>
      <xdr:colOff>114300</xdr:colOff>
      <xdr:row>80</xdr:row>
      <xdr:rowOff>54611</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7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116222</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60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29845</xdr:rowOff>
    </xdr:from>
    <xdr:to>
      <xdr:col>24</xdr:col>
      <xdr:colOff>114300</xdr:colOff>
      <xdr:row>74</xdr:row>
      <xdr:rowOff>29845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17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104140</xdr:rowOff>
    </xdr:from>
    <xdr:to>
      <xdr:col>24</xdr:col>
      <xdr:colOff>25400</xdr:colOff>
      <xdr:row>75</xdr:row>
      <xdr:rowOff>109855</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296289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142257</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26581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125730</xdr:rowOff>
    </xdr:from>
    <xdr:to>
      <xdr:col>24</xdr:col>
      <xdr:colOff>76200</xdr:colOff>
      <xdr:row>75</xdr:row>
      <xdr:rowOff>55880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281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109855</xdr:rowOff>
    </xdr:from>
    <xdr:to>
      <xdr:col>19</xdr:col>
      <xdr:colOff>187325</xdr:colOff>
      <xdr:row>75</xdr:row>
      <xdr:rowOff>121285</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296860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139065</xdr:rowOff>
    </xdr:from>
    <xdr:to>
      <xdr:col>20</xdr:col>
      <xdr:colOff>38100</xdr:colOff>
      <xdr:row>75</xdr:row>
      <xdr:rowOff>69215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28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79392</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2595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113665</xdr:rowOff>
    </xdr:from>
    <xdr:to>
      <xdr:col>15</xdr:col>
      <xdr:colOff>98425</xdr:colOff>
      <xdr:row>75</xdr:row>
      <xdr:rowOff>121285</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297241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144780</xdr:rowOff>
    </xdr:from>
    <xdr:to>
      <xdr:col>15</xdr:col>
      <xdr:colOff>149225</xdr:colOff>
      <xdr:row>75</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85107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113665</xdr:rowOff>
    </xdr:from>
    <xdr:to>
      <xdr:col>11</xdr:col>
      <xdr:colOff>9525</xdr:colOff>
      <xdr:row>75</xdr:row>
      <xdr:rowOff>151764</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2972415"/>
          <a:ext cx="889000" cy="38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123825</xdr:rowOff>
    </xdr:from>
    <xdr:to>
      <xdr:col>11</xdr:col>
      <xdr:colOff>60325</xdr:colOff>
      <xdr:row>75</xdr:row>
      <xdr:rowOff>53975</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28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64152</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2580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135255</xdr:rowOff>
    </xdr:from>
    <xdr:to>
      <xdr:col>6</xdr:col>
      <xdr:colOff>171450</xdr:colOff>
      <xdr:row>75</xdr:row>
      <xdr:rowOff>65405</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75582</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2591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53340</xdr:rowOff>
    </xdr:from>
    <xdr:to>
      <xdr:col>24</xdr:col>
      <xdr:colOff>76200</xdr:colOff>
      <xdr:row>75</xdr:row>
      <xdr:rowOff>154939</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29120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25417</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88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59055</xdr:rowOff>
    </xdr:from>
    <xdr:to>
      <xdr:col>20</xdr:col>
      <xdr:colOff>38100</xdr:colOff>
      <xdr:row>75</xdr:row>
      <xdr:rowOff>160655</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291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145432</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3004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70485</xdr:rowOff>
    </xdr:from>
    <xdr:to>
      <xdr:col>15</xdr:col>
      <xdr:colOff>149225</xdr:colOff>
      <xdr:row>76</xdr:row>
      <xdr:rowOff>636</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292923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156863</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3015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62865</xdr:rowOff>
    </xdr:from>
    <xdr:to>
      <xdr:col>11</xdr:col>
      <xdr:colOff>60325</xdr:colOff>
      <xdr:row>75</xdr:row>
      <xdr:rowOff>164464</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29216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149241</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3007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100965</xdr:rowOff>
    </xdr:from>
    <xdr:to>
      <xdr:col>6</xdr:col>
      <xdr:colOff>171450</xdr:colOff>
      <xdr:row>76</xdr:row>
      <xdr:rowOff>31114</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29597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15891</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3046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公債費以外に係る経常収支比率については、昨年度比で</a:t>
          </a:r>
          <a:r>
            <a:rPr kumimoji="1" lang="en-US" altLang="ja-JP" sz="1100">
              <a:solidFill>
                <a:sysClr val="windowText" lastClr="000000"/>
              </a:solidFill>
              <a:effectLst/>
              <a:latin typeface="+mn-lt"/>
              <a:ea typeface="+mn-ea"/>
              <a:cs typeface="+mn-cs"/>
            </a:rPr>
            <a:t>2.7</a:t>
          </a:r>
          <a:r>
            <a:rPr kumimoji="1" lang="ja-JP" altLang="ja-JP" sz="1100">
              <a:solidFill>
                <a:sysClr val="windowText" lastClr="000000"/>
              </a:solidFill>
              <a:effectLst/>
              <a:latin typeface="+mn-lt"/>
              <a:ea typeface="+mn-ea"/>
              <a:cs typeface="+mn-cs"/>
            </a:rPr>
            <a:t>ポイント増加した。これは人件費、扶助費等の増加の影響が大きい。今後も、行財政改革を推進し経常経費の圧縮に努めながら、施設整備事業計画の見直し、使用料の定期的な見直し、維持管理費の抑制を通じ、普通会計の負担軽減に努める。</a:t>
          </a:r>
          <a:endParaRPr lang="ja-JP" altLang="ja-JP" sz="1400">
            <a:solidFill>
              <a:sysClr val="windowText" lastClr="000000"/>
            </a:solidFill>
            <a:effectLst/>
          </a:endParaRP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108712</xdr:rowOff>
    </xdr:from>
    <xdr:to>
      <xdr:col>82</xdr:col>
      <xdr:colOff>107950</xdr:colOff>
      <xdr:row>80</xdr:row>
      <xdr:rowOff>76708</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453112"/>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48785</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76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76708</xdr:rowOff>
    </xdr:from>
    <xdr:to>
      <xdr:col>82</xdr:col>
      <xdr:colOff>196850</xdr:colOff>
      <xdr:row>80</xdr:row>
      <xdr:rowOff>76708</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792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23639</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196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108712</xdr:rowOff>
    </xdr:from>
    <xdr:to>
      <xdr:col>82</xdr:col>
      <xdr:colOff>196850</xdr:colOff>
      <xdr:row>72</xdr:row>
      <xdr:rowOff>108712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453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33274</xdr:rowOff>
    </xdr:from>
    <xdr:to>
      <xdr:col>82</xdr:col>
      <xdr:colOff>107950</xdr:colOff>
      <xdr:row>75</xdr:row>
      <xdr:rowOff>156718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2892024"/>
          <a:ext cx="8382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148862</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179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117856</xdr:rowOff>
    </xdr:from>
    <xdr:to>
      <xdr:col>78</xdr:col>
      <xdr:colOff>69850</xdr:colOff>
      <xdr:row>75</xdr:row>
      <xdr:rowOff>33274</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82800" y="12805156"/>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45990</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3247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117856</xdr:rowOff>
    </xdr:from>
    <xdr:to>
      <xdr:col>73</xdr:col>
      <xdr:colOff>180975</xdr:colOff>
      <xdr:row>74</xdr:row>
      <xdr:rowOff>163576</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893800" y="1280515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85344</xdr:rowOff>
    </xdr:from>
    <xdr:to>
      <xdr:col>74</xdr:col>
      <xdr:colOff>31750</xdr:colOff>
      <xdr:row>77</xdr:row>
      <xdr:rowOff>15494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271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3201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163576</xdr:rowOff>
    </xdr:from>
    <xdr:to>
      <xdr:col>69</xdr:col>
      <xdr:colOff>92075</xdr:colOff>
      <xdr:row>75</xdr:row>
      <xdr:rowOff>24130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004800" y="1285087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48277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32275</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105918</xdr:rowOff>
    </xdr:from>
    <xdr:to>
      <xdr:col>82</xdr:col>
      <xdr:colOff>158750</xdr:colOff>
      <xdr:row>76</xdr:row>
      <xdr:rowOff>36069</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29646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122445</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2809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153924</xdr:rowOff>
    </xdr:from>
    <xdr:to>
      <xdr:col>78</xdr:col>
      <xdr:colOff>120650</xdr:colOff>
      <xdr:row>75</xdr:row>
      <xdr:rowOff>84074</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2841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94251</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2610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67056</xdr:rowOff>
    </xdr:from>
    <xdr:to>
      <xdr:col>74</xdr:col>
      <xdr:colOff>31750</xdr:colOff>
      <xdr:row>74</xdr:row>
      <xdr:rowOff>168656</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275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7383</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2523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112776</xdr:rowOff>
    </xdr:from>
    <xdr:to>
      <xdr:col>69</xdr:col>
      <xdr:colOff>142875</xdr:colOff>
      <xdr:row>75</xdr:row>
      <xdr:rowOff>42926</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2800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53103</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2568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144780</xdr:rowOff>
    </xdr:from>
    <xdr:to>
      <xdr:col>65</xdr:col>
      <xdr:colOff>53975</xdr:colOff>
      <xdr:row>75</xdr:row>
      <xdr:rowOff>74930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85107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島根県安来市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171444</xdr:rowOff>
    </xdr:from>
    <xdr:to>
      <xdr:col>29</xdr:col>
      <xdr:colOff>127000</xdr:colOff>
      <xdr:row>20</xdr:row>
      <xdr:rowOff>51057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105019"/>
          <a:ext cx="0" cy="142266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23134</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9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51057</xdr:rowOff>
    </xdr:from>
    <xdr:to>
      <xdr:col>30</xdr:col>
      <xdr:colOff>25400</xdr:colOff>
      <xdr:row>20</xdr:row>
      <xdr:rowOff>51057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5276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86371</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848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171444</xdr:rowOff>
    </xdr:from>
    <xdr:to>
      <xdr:col>30</xdr:col>
      <xdr:colOff>25400</xdr:colOff>
      <xdr:row>11</xdr:row>
      <xdr:rowOff>171444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1050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203</xdr:rowOff>
    </xdr:from>
    <xdr:to>
      <xdr:col>29</xdr:col>
      <xdr:colOff>127000</xdr:colOff>
      <xdr:row>16</xdr:row>
      <xdr:rowOff>117818</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5003800" y="2791028"/>
          <a:ext cx="647700" cy="1176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120696</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29115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148619</xdr:rowOff>
    </xdr:from>
    <xdr:to>
      <xdr:col>29</xdr:col>
      <xdr:colOff>177800</xdr:colOff>
      <xdr:row>17</xdr:row>
      <xdr:rowOff>78769</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2939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117818</xdr:rowOff>
    </xdr:from>
    <xdr:to>
      <xdr:col>26</xdr:col>
      <xdr:colOff>50800</xdr:colOff>
      <xdr:row>16</xdr:row>
      <xdr:rowOff>161642</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4305300" y="2908643"/>
          <a:ext cx="698500" cy="438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70637</xdr:rowOff>
    </xdr:from>
    <xdr:to>
      <xdr:col>26</xdr:col>
      <xdr:colOff>101600</xdr:colOff>
      <xdr:row>18</xdr:row>
      <xdr:rowOff>787</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30329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157014</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3119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161642</xdr:rowOff>
    </xdr:from>
    <xdr:to>
      <xdr:col>22</xdr:col>
      <xdr:colOff>114300</xdr:colOff>
      <xdr:row>16</xdr:row>
      <xdr:rowOff>167195</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3606800" y="2952467"/>
          <a:ext cx="698500" cy="55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109395</xdr:rowOff>
    </xdr:from>
    <xdr:to>
      <xdr:col>22</xdr:col>
      <xdr:colOff>165100</xdr:colOff>
      <xdr:row>18</xdr:row>
      <xdr:rowOff>39545</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30716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24322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3158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167195</xdr:rowOff>
    </xdr:from>
    <xdr:to>
      <xdr:col>18</xdr:col>
      <xdr:colOff>177800</xdr:colOff>
      <xdr:row>17</xdr:row>
      <xdr:rowOff>32750</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flipV="1">
          <a:off x="2908300" y="2958020"/>
          <a:ext cx="698500" cy="370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119596</xdr:rowOff>
    </xdr:from>
    <xdr:to>
      <xdr:col>19</xdr:col>
      <xdr:colOff>38100</xdr:colOff>
      <xdr:row>18</xdr:row>
      <xdr:rowOff>49746</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30818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34523</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3168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159182</xdr:rowOff>
    </xdr:from>
    <xdr:to>
      <xdr:col>15</xdr:col>
      <xdr:colOff>101600</xdr:colOff>
      <xdr:row>18</xdr:row>
      <xdr:rowOff>89332</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3121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74109</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3207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120853</xdr:rowOff>
    </xdr:from>
    <xdr:to>
      <xdr:col>29</xdr:col>
      <xdr:colOff>177800</xdr:colOff>
      <xdr:row>16</xdr:row>
      <xdr:rowOff>51003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27402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137380</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2585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67018</xdr:rowOff>
    </xdr:from>
    <xdr:to>
      <xdr:col>26</xdr:col>
      <xdr:colOff>101600</xdr:colOff>
      <xdr:row>16</xdr:row>
      <xdr:rowOff>168618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28578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7345</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2626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110842</xdr:rowOff>
    </xdr:from>
    <xdr:to>
      <xdr:col>22</xdr:col>
      <xdr:colOff>165100</xdr:colOff>
      <xdr:row>17</xdr:row>
      <xdr:rowOff>40992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29016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51169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267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116395</xdr:rowOff>
    </xdr:from>
    <xdr:to>
      <xdr:col>19</xdr:col>
      <xdr:colOff>38100</xdr:colOff>
      <xdr:row>17</xdr:row>
      <xdr:rowOff>46545</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29072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56722</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2676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153400</xdr:rowOff>
    </xdr:from>
    <xdr:to>
      <xdr:col>15</xdr:col>
      <xdr:colOff>101600</xdr:colOff>
      <xdr:row>17</xdr:row>
      <xdr:rowOff>83550</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29442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93727</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2713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a:extLst>
            <a:ext uri="{FF2B5EF4-FFF2-40B4-BE49-F238E27FC236}">
              <a16:creationId xmlns:a16="http://schemas.microsoft.com/office/drawing/2014/main" id="{00000000-0008-0000-0500-00006F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a:extLst>
            <a:ext uri="{FF2B5EF4-FFF2-40B4-BE49-F238E27FC236}">
              <a16:creationId xmlns:a16="http://schemas.microsoft.com/office/drawing/2014/main" id="{00000000-0008-0000-0500-000070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154873</xdr:rowOff>
    </xdr:from>
    <xdr:to>
      <xdr:col>29</xdr:col>
      <xdr:colOff>127000</xdr:colOff>
      <xdr:row>39</xdr:row>
      <xdr:rowOff>34299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651500" y="6079423"/>
          <a:ext cx="0" cy="15939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6376</xdr:rowOff>
    </xdr:from>
    <xdr:ext cx="762000" cy="259045"/>
    <xdr:sp macro="" textlink="">
      <xdr:nvSpPr>
        <xdr:cNvPr id="114" name="人口1人当たり決算額の推移最小値テキスト445">
          <a:extLst>
            <a:ext uri="{FF2B5EF4-FFF2-40B4-BE49-F238E27FC236}">
              <a16:creationId xmlns:a16="http://schemas.microsoft.com/office/drawing/2014/main" id="{00000000-0008-0000-0500-000072000000}"/>
            </a:ext>
          </a:extLst>
        </xdr:cNvPr>
        <xdr:cNvSpPr txBox="1"/>
      </xdr:nvSpPr>
      <xdr:spPr>
        <a:xfrm>
          <a:off x="5740400" y="7645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34299</xdr:rowOff>
    </xdr:from>
    <xdr:to>
      <xdr:col>30</xdr:col>
      <xdr:colOff>25400</xdr:colOff>
      <xdr:row>39</xdr:row>
      <xdr:rowOff>34299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562600" y="76733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69800</xdr:rowOff>
    </xdr:from>
    <xdr:ext cx="762000" cy="259045"/>
    <xdr:sp macro="" textlink="">
      <xdr:nvSpPr>
        <xdr:cNvPr id="116" name="人口1人当たり決算額の推移最大値テキスト445">
          <a:extLst>
            <a:ext uri="{FF2B5EF4-FFF2-40B4-BE49-F238E27FC236}">
              <a16:creationId xmlns:a16="http://schemas.microsoft.com/office/drawing/2014/main" id="{00000000-0008-0000-0500-000074000000}"/>
            </a:ext>
          </a:extLst>
        </xdr:cNvPr>
        <xdr:cNvSpPr txBox="1"/>
      </xdr:nvSpPr>
      <xdr:spPr>
        <a:xfrm>
          <a:off x="5740400" y="5822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154873</xdr:rowOff>
    </xdr:from>
    <xdr:to>
      <xdr:col>30</xdr:col>
      <xdr:colOff>25400</xdr:colOff>
      <xdr:row>33</xdr:row>
      <xdr:rowOff>154873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5562600" y="60794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10054</xdr:rowOff>
    </xdr:from>
    <xdr:to>
      <xdr:col>29</xdr:col>
      <xdr:colOff>127000</xdr:colOff>
      <xdr:row>38</xdr:row>
      <xdr:rowOff>25537</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5003800" y="7477654"/>
          <a:ext cx="647700" cy="154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337731</xdr:rowOff>
    </xdr:from>
    <xdr:ext cx="762000" cy="259045"/>
    <xdr:sp macro="" textlink="">
      <xdr:nvSpPr>
        <xdr:cNvPr id="119" name="人口1人当たり決算額の推移平均値テキスト445">
          <a:extLst>
            <a:ext uri="{FF2B5EF4-FFF2-40B4-BE49-F238E27FC236}">
              <a16:creationId xmlns:a16="http://schemas.microsoft.com/office/drawing/2014/main" id="{00000000-0008-0000-0500-000077000000}"/>
            </a:ext>
          </a:extLst>
        </xdr:cNvPr>
        <xdr:cNvSpPr txBox="1"/>
      </xdr:nvSpPr>
      <xdr:spPr>
        <a:xfrm>
          <a:off x="5740400" y="74624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2760</xdr:rowOff>
    </xdr:from>
    <xdr:to>
      <xdr:col>29</xdr:col>
      <xdr:colOff>177800</xdr:colOff>
      <xdr:row>38</xdr:row>
      <xdr:rowOff>104360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5600700" y="74703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17073</xdr:rowOff>
    </xdr:from>
    <xdr:to>
      <xdr:col>26</xdr:col>
      <xdr:colOff>50800</xdr:colOff>
      <xdr:row>38</xdr:row>
      <xdr:rowOff>25537</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4305300" y="7484673"/>
          <a:ext cx="698500" cy="84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38</xdr:row>
      <xdr:rowOff>592</xdr:rowOff>
    </xdr:from>
    <xdr:to>
      <xdr:col>26</xdr:col>
      <xdr:colOff>101600</xdr:colOff>
      <xdr:row>38</xdr:row>
      <xdr:rowOff>102192</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953000" y="74681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86969</xdr:rowOff>
    </xdr:from>
    <xdr:ext cx="7366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622800" y="7554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8386</xdr:rowOff>
    </xdr:from>
    <xdr:to>
      <xdr:col>22</xdr:col>
      <xdr:colOff>114300</xdr:colOff>
      <xdr:row>38</xdr:row>
      <xdr:rowOff>17073</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a:off x="3606800" y="7475986"/>
          <a:ext cx="698500" cy="86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38</xdr:row>
      <xdr:rowOff>1536</xdr:rowOff>
    </xdr:from>
    <xdr:to>
      <xdr:col>22</xdr:col>
      <xdr:colOff>165100</xdr:colOff>
      <xdr:row>38</xdr:row>
      <xdr:rowOff>103136</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4254500" y="74691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87913</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924300" y="7555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336437</xdr:rowOff>
    </xdr:from>
    <xdr:to>
      <xdr:col>18</xdr:col>
      <xdr:colOff>177800</xdr:colOff>
      <xdr:row>38</xdr:row>
      <xdr:rowOff>8386</xdr:rowOff>
    </xdr:to>
    <xdr:cxnSp macro="">
      <xdr:nvCxnSpPr>
        <xdr:cNvPr id="127" name="直線コネクタ 126">
          <a:extLst>
            <a:ext uri="{FF2B5EF4-FFF2-40B4-BE49-F238E27FC236}">
              <a16:creationId xmlns:a16="http://schemas.microsoft.com/office/drawing/2014/main" id="{00000000-0008-0000-0500-00007F000000}"/>
            </a:ext>
          </a:extLst>
        </xdr:cNvPr>
        <xdr:cNvCxnSpPr/>
      </xdr:nvCxnSpPr>
      <xdr:spPr bwMode="auto">
        <a:xfrm>
          <a:off x="2908300" y="7461137"/>
          <a:ext cx="698500" cy="148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38</xdr:row>
      <xdr:rowOff>5034</xdr:rowOff>
    </xdr:from>
    <xdr:to>
      <xdr:col>19</xdr:col>
      <xdr:colOff>38100</xdr:colOff>
      <xdr:row>38</xdr:row>
      <xdr:rowOff>106634</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3556000" y="7472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91411</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225800" y="7559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10699</xdr:rowOff>
    </xdr:from>
    <xdr:to>
      <xdr:col>15</xdr:col>
      <xdr:colOff>101600</xdr:colOff>
      <xdr:row>38</xdr:row>
      <xdr:rowOff>112299</xdr:rowOff>
    </xdr:to>
    <xdr:sp macro="" textlink="">
      <xdr:nvSpPr>
        <xdr:cNvPr id="130" name="フローチャート: 判断 129">
          <a:extLst>
            <a:ext uri="{FF2B5EF4-FFF2-40B4-BE49-F238E27FC236}">
              <a16:creationId xmlns:a16="http://schemas.microsoft.com/office/drawing/2014/main" id="{00000000-0008-0000-0500-000082000000}"/>
            </a:ext>
          </a:extLst>
        </xdr:cNvPr>
        <xdr:cNvSpPr/>
      </xdr:nvSpPr>
      <xdr:spPr bwMode="auto">
        <a:xfrm>
          <a:off x="2857500" y="7478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97076</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527300" y="7564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302154</xdr:rowOff>
    </xdr:from>
    <xdr:to>
      <xdr:col>29</xdr:col>
      <xdr:colOff>177800</xdr:colOff>
      <xdr:row>38</xdr:row>
      <xdr:rowOff>60854</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5600700" y="74268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147231</xdr:rowOff>
    </xdr:from>
    <xdr:ext cx="762000" cy="259045"/>
    <xdr:sp macro="" textlink="">
      <xdr:nvSpPr>
        <xdr:cNvPr id="138" name="人口1人当たり決算額の推移該当値テキスト445">
          <a:extLst>
            <a:ext uri="{FF2B5EF4-FFF2-40B4-BE49-F238E27FC236}">
              <a16:creationId xmlns:a16="http://schemas.microsoft.com/office/drawing/2014/main" id="{00000000-0008-0000-0500-00008A000000}"/>
            </a:ext>
          </a:extLst>
        </xdr:cNvPr>
        <xdr:cNvSpPr txBox="1"/>
      </xdr:nvSpPr>
      <xdr:spPr>
        <a:xfrm>
          <a:off x="5740400" y="7271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317637</xdr:rowOff>
    </xdr:from>
    <xdr:to>
      <xdr:col>26</xdr:col>
      <xdr:colOff>101600</xdr:colOff>
      <xdr:row>38</xdr:row>
      <xdr:rowOff>76337</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953000" y="74423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86514</xdr:rowOff>
    </xdr:from>
    <xdr:ext cx="7366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4622800" y="72112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309173</xdr:rowOff>
    </xdr:from>
    <xdr:to>
      <xdr:col>22</xdr:col>
      <xdr:colOff>165100</xdr:colOff>
      <xdr:row>38</xdr:row>
      <xdr:rowOff>67873</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4254500" y="74338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78050</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924300" y="720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300486</xdr:rowOff>
    </xdr:from>
    <xdr:to>
      <xdr:col>19</xdr:col>
      <xdr:colOff>38100</xdr:colOff>
      <xdr:row>38</xdr:row>
      <xdr:rowOff>59186</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3556000" y="74251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69363</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3225800" y="7194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285637</xdr:rowOff>
    </xdr:from>
    <xdr:to>
      <xdr:col>15</xdr:col>
      <xdr:colOff>101600</xdr:colOff>
      <xdr:row>38</xdr:row>
      <xdr:rowOff>44337</xdr:rowOff>
    </xdr:to>
    <xdr:sp macro="" textlink="">
      <xdr:nvSpPr>
        <xdr:cNvPr id="145" name="楕円 144">
          <a:extLst>
            <a:ext uri="{FF2B5EF4-FFF2-40B4-BE49-F238E27FC236}">
              <a16:creationId xmlns:a16="http://schemas.microsoft.com/office/drawing/2014/main" id="{00000000-0008-0000-0500-000091000000}"/>
            </a:ext>
          </a:extLst>
        </xdr:cNvPr>
        <xdr:cNvSpPr/>
      </xdr:nvSpPr>
      <xdr:spPr bwMode="auto">
        <a:xfrm>
          <a:off x="2857500" y="74103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54514</xdr:rowOff>
    </xdr:from>
    <xdr:ext cx="762000" cy="259045"/>
    <xdr:sp macro="" textlink="">
      <xdr:nvSpPr>
        <xdr:cNvPr id="146" name="テキスト ボックス 145">
          <a:extLst>
            <a:ext uri="{FF2B5EF4-FFF2-40B4-BE49-F238E27FC236}">
              <a16:creationId xmlns:a16="http://schemas.microsoft.com/office/drawing/2014/main" id="{00000000-0008-0000-0500-000092000000}"/>
            </a:ext>
          </a:extLst>
        </xdr:cNvPr>
        <xdr:cNvSpPr txBox="1"/>
      </xdr:nvSpPr>
      <xdr:spPr>
        <a:xfrm>
          <a:off x="2527300" y="7179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島根県安来市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35,112
34,846
420.93
29,524,861
29,088,816
404,018
14,797,337
26,615,327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12.1
82.3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55640</xdr:rowOff>
    </xdr:from>
    <xdr:to>
      <xdr:col>24</xdr:col>
      <xdr:colOff>62865</xdr:colOff>
      <xdr:row>38</xdr:row>
      <xdr:rowOff>169157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99140"/>
          <a:ext cx="1270" cy="1485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1534</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88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169157</xdr:rowOff>
    </xdr:from>
    <xdr:to>
      <xdr:col>24</xdr:col>
      <xdr:colOff>152400</xdr:colOff>
      <xdr:row>38</xdr:row>
      <xdr:rowOff>169157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84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74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55640</xdr:rowOff>
    </xdr:from>
    <xdr:to>
      <xdr:col>24</xdr:col>
      <xdr:colOff>152400</xdr:colOff>
      <xdr:row>30</xdr:row>
      <xdr:rowOff>55640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9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98030</xdr:rowOff>
    </xdr:from>
    <xdr:to>
      <xdr:col>24</xdr:col>
      <xdr:colOff>63500</xdr:colOff>
      <xdr:row>35</xdr:row>
      <xdr:rowOff>50078</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927330"/>
          <a:ext cx="838200" cy="123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88881</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896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110454</xdr:rowOff>
    </xdr:from>
    <xdr:to>
      <xdr:col>24</xdr:col>
      <xdr:colOff>114300</xdr:colOff>
      <xdr:row>36</xdr:row>
      <xdr:rowOff>40604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1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50078</xdr:rowOff>
    </xdr:from>
    <xdr:to>
      <xdr:col>19</xdr:col>
      <xdr:colOff>177800</xdr:colOff>
      <xdr:row>35</xdr:row>
      <xdr:rowOff>84487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050828"/>
          <a:ext cx="889000" cy="34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44094</xdr:rowOff>
    </xdr:from>
    <xdr:to>
      <xdr:col>20</xdr:col>
      <xdr:colOff>38100</xdr:colOff>
      <xdr:row>36</xdr:row>
      <xdr:rowOff>145694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136821</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6309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63054</xdr:rowOff>
    </xdr:from>
    <xdr:to>
      <xdr:col>15</xdr:col>
      <xdr:colOff>50800</xdr:colOff>
      <xdr:row>35</xdr:row>
      <xdr:rowOff>84487</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063804"/>
          <a:ext cx="889000" cy="21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69099</xdr:rowOff>
    </xdr:from>
    <xdr:to>
      <xdr:col>15</xdr:col>
      <xdr:colOff>101600</xdr:colOff>
      <xdr:row>36</xdr:row>
      <xdr:rowOff>170699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161826</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08795" y="6334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63054</xdr:rowOff>
    </xdr:from>
    <xdr:to>
      <xdr:col>10</xdr:col>
      <xdr:colOff>114300</xdr:colOff>
      <xdr:row>35</xdr:row>
      <xdr:rowOff>111789</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063804"/>
          <a:ext cx="889000" cy="48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76653</xdr:rowOff>
    </xdr:from>
    <xdr:to>
      <xdr:col>10</xdr:col>
      <xdr:colOff>165100</xdr:colOff>
      <xdr:row>37</xdr:row>
      <xdr:rowOff>6803</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48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169380</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19795" y="6341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125073</xdr:rowOff>
    </xdr:from>
    <xdr:to>
      <xdr:col>6</xdr:col>
      <xdr:colOff>38100</xdr:colOff>
      <xdr:row>37</xdr:row>
      <xdr:rowOff>55223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9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46350</xdr:rowOff>
    </xdr:from>
    <xdr:ext cx="59901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30795" y="6390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47230</xdr:rowOff>
    </xdr:from>
    <xdr:to>
      <xdr:col>24</xdr:col>
      <xdr:colOff>114300</xdr:colOff>
      <xdr:row>34</xdr:row>
      <xdr:rowOff>148830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876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70107</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727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170728</xdr:rowOff>
    </xdr:from>
    <xdr:to>
      <xdr:col>20</xdr:col>
      <xdr:colOff>38100</xdr:colOff>
      <xdr:row>35</xdr:row>
      <xdr:rowOff>100878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000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117405</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97795" y="5775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33687</xdr:rowOff>
    </xdr:from>
    <xdr:to>
      <xdr:col>15</xdr:col>
      <xdr:colOff>101600</xdr:colOff>
      <xdr:row>35</xdr:row>
      <xdr:rowOff>135287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034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151814</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08795" y="5809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12254</xdr:rowOff>
    </xdr:from>
    <xdr:to>
      <xdr:col>10</xdr:col>
      <xdr:colOff>165100</xdr:colOff>
      <xdr:row>35</xdr:row>
      <xdr:rowOff>113854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013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130381</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19795" y="5788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60989</xdr:rowOff>
    </xdr:from>
    <xdr:to>
      <xdr:col>6</xdr:col>
      <xdr:colOff>38100</xdr:colOff>
      <xdr:row>35</xdr:row>
      <xdr:rowOff>162589</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061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7666</xdr:rowOff>
    </xdr:from>
    <xdr:ext cx="599010"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30795" y="5836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1894</xdr:rowOff>
    </xdr:from>
    <xdr:to>
      <xdr:col>24</xdr:col>
      <xdr:colOff>62865</xdr:colOff>
      <xdr:row>58</xdr:row>
      <xdr:rowOff>127539</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917294"/>
          <a:ext cx="1270" cy="1154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169437</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113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127539</xdr:rowOff>
    </xdr:from>
    <xdr:to>
      <xdr:col>24</xdr:col>
      <xdr:colOff>152400</xdr:colOff>
      <xdr:row>58</xdr:row>
      <xdr:rowOff>127539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71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120021</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9252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5,102,826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1894</xdr:rowOff>
    </xdr:from>
    <xdr:to>
      <xdr:col>24</xdr:col>
      <xdr:colOff>152400</xdr:colOff>
      <xdr:row>52</xdr:row>
      <xdr:rowOff>1894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917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110117</xdr:rowOff>
    </xdr:from>
    <xdr:to>
      <xdr:col>24</xdr:col>
      <xdr:colOff>63500</xdr:colOff>
      <xdr:row>58</xdr:row>
      <xdr:rowOff>112428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10054217"/>
          <a:ext cx="838200" cy="2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42436</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9865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64009</xdr:rowOff>
    </xdr:from>
    <xdr:to>
      <xdr:col>24</xdr:col>
      <xdr:colOff>114300</xdr:colOff>
      <xdr:row>58</xdr:row>
      <xdr:rowOff>165609</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10008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112428</xdr:rowOff>
    </xdr:from>
    <xdr:to>
      <xdr:col>19</xdr:col>
      <xdr:colOff>177800</xdr:colOff>
      <xdr:row>58</xdr:row>
      <xdr:rowOff>114275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10056528"/>
          <a:ext cx="889000" cy="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65029</xdr:rowOff>
    </xdr:from>
    <xdr:to>
      <xdr:col>20</xdr:col>
      <xdr:colOff>38100</xdr:colOff>
      <xdr:row>58</xdr:row>
      <xdr:rowOff>166629</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1000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157756</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10101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114275</xdr:rowOff>
    </xdr:from>
    <xdr:to>
      <xdr:col>15</xdr:col>
      <xdr:colOff>50800</xdr:colOff>
      <xdr:row>58</xdr:row>
      <xdr:rowOff>116086</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10058375"/>
          <a:ext cx="889000" cy="1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65420</xdr:rowOff>
    </xdr:from>
    <xdr:to>
      <xdr:col>15</xdr:col>
      <xdr:colOff>101600</xdr:colOff>
      <xdr:row>58</xdr:row>
      <xdr:rowOff>167020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1000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158147</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10102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116086</xdr:rowOff>
    </xdr:from>
    <xdr:to>
      <xdr:col>10</xdr:col>
      <xdr:colOff>114300</xdr:colOff>
      <xdr:row>58</xdr:row>
      <xdr:rowOff>117778</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10060186"/>
          <a:ext cx="889000" cy="1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66747</xdr:rowOff>
    </xdr:from>
    <xdr:to>
      <xdr:col>10</xdr:col>
      <xdr:colOff>165100</xdr:colOff>
      <xdr:row>58</xdr:row>
      <xdr:rowOff>168347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1001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159474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10103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68156</xdr:rowOff>
    </xdr:from>
    <xdr:to>
      <xdr:col>6</xdr:col>
      <xdr:colOff>38100</xdr:colOff>
      <xdr:row>58</xdr:row>
      <xdr:rowOff>169756</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12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160883</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10104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59317</xdr:rowOff>
    </xdr:from>
    <xdr:to>
      <xdr:col>24</xdr:col>
      <xdr:colOff>114300</xdr:colOff>
      <xdr:row>58</xdr:row>
      <xdr:rowOff>160917</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10003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18694</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791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61628</xdr:rowOff>
    </xdr:from>
    <xdr:to>
      <xdr:col>20</xdr:col>
      <xdr:colOff>38100</xdr:colOff>
      <xdr:row>58</xdr:row>
      <xdr:rowOff>163228</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10005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8305</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780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63475</xdr:rowOff>
    </xdr:from>
    <xdr:to>
      <xdr:col>15</xdr:col>
      <xdr:colOff>101600</xdr:colOff>
      <xdr:row>58</xdr:row>
      <xdr:rowOff>165075</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10007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10152</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782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65286</xdr:rowOff>
    </xdr:from>
    <xdr:to>
      <xdr:col>10</xdr:col>
      <xdr:colOff>165100</xdr:colOff>
      <xdr:row>58</xdr:row>
      <xdr:rowOff>166886</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1000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11963</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784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66978</xdr:rowOff>
    </xdr:from>
    <xdr:to>
      <xdr:col>6</xdr:col>
      <xdr:colOff>38100</xdr:colOff>
      <xdr:row>58</xdr:row>
      <xdr:rowOff>168578</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10011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13655</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786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99034</xdr:rowOff>
    </xdr:from>
    <xdr:to>
      <xdr:col>24</xdr:col>
      <xdr:colOff>62865</xdr:colOff>
      <xdr:row>79</xdr:row>
      <xdr:rowOff>33947</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71984"/>
          <a:ext cx="1270" cy="1306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37774</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823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33947</xdr:rowOff>
    </xdr:from>
    <xdr:to>
      <xdr:col>24</xdr:col>
      <xdr:colOff>152400</xdr:colOff>
      <xdr:row>79</xdr:row>
      <xdr:rowOff>33947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78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45711</xdr:rowOff>
    </xdr:from>
    <xdr:ext cx="599010"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047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99034</xdr:rowOff>
    </xdr:from>
    <xdr:to>
      <xdr:col>24</xdr:col>
      <xdr:colOff>152400</xdr:colOff>
      <xdr:row>71</xdr:row>
      <xdr:rowOff>99034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71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94729</xdr:rowOff>
    </xdr:from>
    <xdr:to>
      <xdr:col>24</xdr:col>
      <xdr:colOff>63500</xdr:colOff>
      <xdr:row>78</xdr:row>
      <xdr:rowOff>133947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467829"/>
          <a:ext cx="838200" cy="39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26688</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283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3811</xdr:rowOff>
    </xdr:from>
    <xdr:to>
      <xdr:col>24</xdr:col>
      <xdr:colOff>114300</xdr:colOff>
      <xdr:row>78</xdr:row>
      <xdr:rowOff>105411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376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105766</xdr:rowOff>
    </xdr:from>
    <xdr:to>
      <xdr:col>19</xdr:col>
      <xdr:colOff>177800</xdr:colOff>
      <xdr:row>78</xdr:row>
      <xdr:rowOff>133947</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478866"/>
          <a:ext cx="889000" cy="28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35522</xdr:rowOff>
    </xdr:from>
    <xdr:to>
      <xdr:col>20</xdr:col>
      <xdr:colOff>38100</xdr:colOff>
      <xdr:row>78</xdr:row>
      <xdr:rowOff>137122</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40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153649</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30111" y="13183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105766</xdr:rowOff>
    </xdr:from>
    <xdr:to>
      <xdr:col>15</xdr:col>
      <xdr:colOff>50800</xdr:colOff>
      <xdr:row>78</xdr:row>
      <xdr:rowOff>135889</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478866"/>
          <a:ext cx="889000" cy="30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28487</xdr:rowOff>
    </xdr:from>
    <xdr:to>
      <xdr:col>15</xdr:col>
      <xdr:colOff>101600</xdr:colOff>
      <xdr:row>78</xdr:row>
      <xdr:rowOff>130087</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401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146614</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41111" y="13176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114339</xdr:rowOff>
    </xdr:from>
    <xdr:to>
      <xdr:col>10</xdr:col>
      <xdr:colOff>114300</xdr:colOff>
      <xdr:row>78</xdr:row>
      <xdr:rowOff>135889</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487439"/>
          <a:ext cx="889000" cy="21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26619</xdr:rowOff>
    </xdr:from>
    <xdr:to>
      <xdr:col>10</xdr:col>
      <xdr:colOff>165100</xdr:colOff>
      <xdr:row>78</xdr:row>
      <xdr:rowOff>128219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39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144746</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52111" y="1317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44614</xdr:rowOff>
    </xdr:from>
    <xdr:to>
      <xdr:col>6</xdr:col>
      <xdr:colOff>38100</xdr:colOff>
      <xdr:row>78</xdr:row>
      <xdr:rowOff>146214</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41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162741</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19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43929</xdr:rowOff>
    </xdr:from>
    <xdr:to>
      <xdr:col>24</xdr:col>
      <xdr:colOff>114300</xdr:colOff>
      <xdr:row>78</xdr:row>
      <xdr:rowOff>145529</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417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153687</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55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83147</xdr:rowOff>
    </xdr:from>
    <xdr:to>
      <xdr:col>20</xdr:col>
      <xdr:colOff>38100</xdr:colOff>
      <xdr:row>79</xdr:row>
      <xdr:rowOff>13297</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456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4424</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548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54966</xdr:rowOff>
    </xdr:from>
    <xdr:to>
      <xdr:col>15</xdr:col>
      <xdr:colOff>101600</xdr:colOff>
      <xdr:row>78</xdr:row>
      <xdr:rowOff>156566</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428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147693</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520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85089</xdr:rowOff>
    </xdr:from>
    <xdr:to>
      <xdr:col>10</xdr:col>
      <xdr:colOff>165100</xdr:colOff>
      <xdr:row>79</xdr:row>
      <xdr:rowOff>15239</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458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6366</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55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63539</xdr:rowOff>
    </xdr:from>
    <xdr:to>
      <xdr:col>6</xdr:col>
      <xdr:colOff>38100</xdr:colOff>
      <xdr:row>78</xdr:row>
      <xdr:rowOff>165139</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436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156266</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529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26947</xdr:rowOff>
    </xdr:from>
    <xdr:to>
      <xdr:col>24</xdr:col>
      <xdr:colOff>62865</xdr:colOff>
      <xdr:row>97</xdr:row>
      <xdr:rowOff>142970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28897"/>
          <a:ext cx="1270" cy="1144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146797</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777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142970</xdr:rowOff>
    </xdr:from>
    <xdr:to>
      <xdr:col>24</xdr:col>
      <xdr:colOff>152400</xdr:colOff>
      <xdr:row>97</xdr:row>
      <xdr:rowOff>142970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773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145074</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04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26947</xdr:rowOff>
    </xdr:from>
    <xdr:to>
      <xdr:col>24</xdr:col>
      <xdr:colOff>152400</xdr:colOff>
      <xdr:row>91</xdr:row>
      <xdr:rowOff>26947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28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163123</xdr:rowOff>
    </xdr:from>
    <xdr:to>
      <xdr:col>24</xdr:col>
      <xdr:colOff>63500</xdr:colOff>
      <xdr:row>96</xdr:row>
      <xdr:rowOff>77704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450873"/>
          <a:ext cx="838200" cy="86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95676</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119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72799</xdr:rowOff>
    </xdr:from>
    <xdr:to>
      <xdr:col>24</xdr:col>
      <xdr:colOff>114300</xdr:colOff>
      <xdr:row>96</xdr:row>
      <xdr:rowOff>2949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36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77704</xdr:rowOff>
    </xdr:from>
    <xdr:to>
      <xdr:col>19</xdr:col>
      <xdr:colOff>177800</xdr:colOff>
      <xdr:row>96</xdr:row>
      <xdr:rowOff>142962</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536904"/>
          <a:ext cx="889000" cy="65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112469</xdr:rowOff>
    </xdr:from>
    <xdr:to>
      <xdr:col>20</xdr:col>
      <xdr:colOff>38100</xdr:colOff>
      <xdr:row>96</xdr:row>
      <xdr:rowOff>42619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40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59146</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17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45394</xdr:rowOff>
    </xdr:from>
    <xdr:to>
      <xdr:col>15</xdr:col>
      <xdr:colOff>50800</xdr:colOff>
      <xdr:row>96</xdr:row>
      <xdr:rowOff>142962</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504594"/>
          <a:ext cx="889000" cy="97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10544</xdr:rowOff>
    </xdr:from>
    <xdr:to>
      <xdr:col>15</xdr:col>
      <xdr:colOff>101600</xdr:colOff>
      <xdr:row>96</xdr:row>
      <xdr:rowOff>112144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6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128671</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244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45394</xdr:rowOff>
    </xdr:from>
    <xdr:to>
      <xdr:col>10</xdr:col>
      <xdr:colOff>114300</xdr:colOff>
      <xdr:row>97</xdr:row>
      <xdr:rowOff>30215</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504594"/>
          <a:ext cx="889000" cy="156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102053</xdr:rowOff>
    </xdr:from>
    <xdr:to>
      <xdr:col>10</xdr:col>
      <xdr:colOff>165100</xdr:colOff>
      <xdr:row>96</xdr:row>
      <xdr:rowOff>32203</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38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48730</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165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108156</xdr:rowOff>
    </xdr:from>
    <xdr:to>
      <xdr:col>6</xdr:col>
      <xdr:colOff>38100</xdr:colOff>
      <xdr:row>97</xdr:row>
      <xdr:rowOff>38306</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6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54833</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342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112323</xdr:rowOff>
    </xdr:from>
    <xdr:to>
      <xdr:col>24</xdr:col>
      <xdr:colOff>114300</xdr:colOff>
      <xdr:row>96</xdr:row>
      <xdr:rowOff>42473</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400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90750</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378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26904</xdr:rowOff>
    </xdr:from>
    <xdr:to>
      <xdr:col>20</xdr:col>
      <xdr:colOff>38100</xdr:colOff>
      <xdr:row>96</xdr:row>
      <xdr:rowOff>128504</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48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119631</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6578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92162</xdr:rowOff>
    </xdr:from>
    <xdr:to>
      <xdr:col>15</xdr:col>
      <xdr:colOff>101600</xdr:colOff>
      <xdr:row>97</xdr:row>
      <xdr:rowOff>22312</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55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13439</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6644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166044</xdr:rowOff>
    </xdr:from>
    <xdr:to>
      <xdr:col>10</xdr:col>
      <xdr:colOff>165100</xdr:colOff>
      <xdr:row>96</xdr:row>
      <xdr:rowOff>96194</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453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87321</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6546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150865</xdr:rowOff>
    </xdr:from>
    <xdr:to>
      <xdr:col>6</xdr:col>
      <xdr:colOff>38100</xdr:colOff>
      <xdr:row>97</xdr:row>
      <xdr:rowOff>81015</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610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72142</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702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132783</xdr:rowOff>
    </xdr:from>
    <xdr:to>
      <xdr:col>54</xdr:col>
      <xdr:colOff>189865</xdr:colOff>
      <xdr:row>39</xdr:row>
      <xdr:rowOff>30645</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104833"/>
          <a:ext cx="1270" cy="1612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34472</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72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30645</xdr:rowOff>
    </xdr:from>
    <xdr:to>
      <xdr:col>55</xdr:col>
      <xdr:colOff>88900</xdr:colOff>
      <xdr:row>39</xdr:row>
      <xdr:rowOff>30645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717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79460</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4880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514,618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132783</xdr:rowOff>
    </xdr:from>
    <xdr:to>
      <xdr:col>55</xdr:col>
      <xdr:colOff>88900</xdr:colOff>
      <xdr:row>29</xdr:row>
      <xdr:rowOff>132783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104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136464</xdr:rowOff>
    </xdr:from>
    <xdr:to>
      <xdr:col>55</xdr:col>
      <xdr:colOff>0</xdr:colOff>
      <xdr:row>37</xdr:row>
      <xdr:rowOff>152364</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6480114"/>
          <a:ext cx="838200" cy="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70387</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2425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47510</xdr:rowOff>
    </xdr:from>
    <xdr:to>
      <xdr:col>55</xdr:col>
      <xdr:colOff>50800</xdr:colOff>
      <xdr:row>37</xdr:row>
      <xdr:rowOff>149110</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39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147969</xdr:rowOff>
    </xdr:from>
    <xdr:to>
      <xdr:col>50</xdr:col>
      <xdr:colOff>114300</xdr:colOff>
      <xdr:row>37</xdr:row>
      <xdr:rowOff>152364</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8750300" y="6491619"/>
          <a:ext cx="889000" cy="4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46315</xdr:rowOff>
    </xdr:from>
    <xdr:to>
      <xdr:col>50</xdr:col>
      <xdr:colOff>165100</xdr:colOff>
      <xdr:row>37</xdr:row>
      <xdr:rowOff>147915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38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164442</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165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138910</xdr:rowOff>
    </xdr:from>
    <xdr:to>
      <xdr:col>45</xdr:col>
      <xdr:colOff>177800</xdr:colOff>
      <xdr:row>37</xdr:row>
      <xdr:rowOff>147969</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7861300" y="6482560"/>
          <a:ext cx="889000" cy="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50822</xdr:rowOff>
    </xdr:from>
    <xdr:to>
      <xdr:col>46</xdr:col>
      <xdr:colOff>38100</xdr:colOff>
      <xdr:row>37</xdr:row>
      <xdr:rowOff>152422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39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168949</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169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158817</xdr:rowOff>
    </xdr:from>
    <xdr:to>
      <xdr:col>41</xdr:col>
      <xdr:colOff>50800</xdr:colOff>
      <xdr:row>37</xdr:row>
      <xdr:rowOff>138910</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6159567"/>
          <a:ext cx="889000" cy="322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60276</xdr:rowOff>
    </xdr:from>
    <xdr:to>
      <xdr:col>41</xdr:col>
      <xdr:colOff>101600</xdr:colOff>
      <xdr:row>37</xdr:row>
      <xdr:rowOff>161876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4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6953</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179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80357</xdr:rowOff>
    </xdr:from>
    <xdr:to>
      <xdr:col>36</xdr:col>
      <xdr:colOff>165100</xdr:colOff>
      <xdr:row>36</xdr:row>
      <xdr:rowOff>10507</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08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27034</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585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85664</xdr:rowOff>
    </xdr:from>
    <xdr:to>
      <xdr:col>55</xdr:col>
      <xdr:colOff>50800</xdr:colOff>
      <xdr:row>38</xdr:row>
      <xdr:rowOff>15814</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429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64091</xdr:rowOff>
    </xdr:from>
    <xdr:ext cx="534377"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407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101564</xdr:rowOff>
    </xdr:from>
    <xdr:to>
      <xdr:col>50</xdr:col>
      <xdr:colOff>165100</xdr:colOff>
      <xdr:row>38</xdr:row>
      <xdr:rowOff>31714</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44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22841</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72111" y="6537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97169</xdr:rowOff>
    </xdr:from>
    <xdr:to>
      <xdr:col>46</xdr:col>
      <xdr:colOff>38100</xdr:colOff>
      <xdr:row>38</xdr:row>
      <xdr:rowOff>27319</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440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18445</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83111" y="6533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88110</xdr:rowOff>
    </xdr:from>
    <xdr:to>
      <xdr:col>41</xdr:col>
      <xdr:colOff>101600</xdr:colOff>
      <xdr:row>38</xdr:row>
      <xdr:rowOff>18259</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43176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9386</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94111" y="6524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108017</xdr:rowOff>
    </xdr:from>
    <xdr:to>
      <xdr:col>36</xdr:col>
      <xdr:colOff>165100</xdr:colOff>
      <xdr:row>36</xdr:row>
      <xdr:rowOff>38167</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108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29294</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6201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13463</xdr:rowOff>
    </xdr:from>
    <xdr:to>
      <xdr:col>54</xdr:col>
      <xdr:colOff>189865</xdr:colOff>
      <xdr:row>58</xdr:row>
      <xdr:rowOff>27599</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57413"/>
          <a:ext cx="1270" cy="1214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31426</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997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27599</xdr:rowOff>
    </xdr:from>
    <xdr:to>
      <xdr:col>55</xdr:col>
      <xdr:colOff>88900</xdr:colOff>
      <xdr:row>58</xdr:row>
      <xdr:rowOff>27599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997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131590</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32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13463</xdr:rowOff>
    </xdr:from>
    <xdr:to>
      <xdr:col>55</xdr:col>
      <xdr:colOff>88900</xdr:colOff>
      <xdr:row>51</xdr:row>
      <xdr:rowOff>13463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57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41923</xdr:rowOff>
    </xdr:from>
    <xdr:to>
      <xdr:col>55</xdr:col>
      <xdr:colOff>0</xdr:colOff>
      <xdr:row>56</xdr:row>
      <xdr:rowOff>107266</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643123"/>
          <a:ext cx="838200" cy="65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4134</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4338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152707</xdr:rowOff>
    </xdr:from>
    <xdr:to>
      <xdr:col>55</xdr:col>
      <xdr:colOff>50800</xdr:colOff>
      <xdr:row>56</xdr:row>
      <xdr:rowOff>82857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58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107266</xdr:rowOff>
    </xdr:from>
    <xdr:to>
      <xdr:col>50</xdr:col>
      <xdr:colOff>114300</xdr:colOff>
      <xdr:row>56</xdr:row>
      <xdr:rowOff>136682</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9708466"/>
          <a:ext cx="889000" cy="29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8849</xdr:rowOff>
    </xdr:from>
    <xdr:to>
      <xdr:col>50</xdr:col>
      <xdr:colOff>165100</xdr:colOff>
      <xdr:row>56</xdr:row>
      <xdr:rowOff>110449</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610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126976</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385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136682</xdr:rowOff>
    </xdr:from>
    <xdr:to>
      <xdr:col>45</xdr:col>
      <xdr:colOff>177800</xdr:colOff>
      <xdr:row>57</xdr:row>
      <xdr:rowOff>12845</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7861300" y="9737882"/>
          <a:ext cx="889000" cy="47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39783</xdr:rowOff>
    </xdr:from>
    <xdr:to>
      <xdr:col>46</xdr:col>
      <xdr:colOff>38100</xdr:colOff>
      <xdr:row>56</xdr:row>
      <xdr:rowOff>141383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640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157910</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416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12845</xdr:rowOff>
    </xdr:from>
    <xdr:to>
      <xdr:col>41</xdr:col>
      <xdr:colOff>50800</xdr:colOff>
      <xdr:row>57</xdr:row>
      <xdr:rowOff>48324</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9785495"/>
          <a:ext cx="889000" cy="35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162194</xdr:rowOff>
    </xdr:from>
    <xdr:to>
      <xdr:col>41</xdr:col>
      <xdr:colOff>101600</xdr:colOff>
      <xdr:row>56</xdr:row>
      <xdr:rowOff>92344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59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108871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367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8286</xdr:rowOff>
    </xdr:from>
    <xdr:to>
      <xdr:col>36</xdr:col>
      <xdr:colOff>165100</xdr:colOff>
      <xdr:row>56</xdr:row>
      <xdr:rowOff>109886</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6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126413</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38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162573</xdr:rowOff>
    </xdr:from>
    <xdr:to>
      <xdr:col>55</xdr:col>
      <xdr:colOff>50800</xdr:colOff>
      <xdr:row>56</xdr:row>
      <xdr:rowOff>92723</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592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141000</xdr:rowOff>
    </xdr:from>
    <xdr:ext cx="534377"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570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56466</xdr:rowOff>
    </xdr:from>
    <xdr:to>
      <xdr:col>50</xdr:col>
      <xdr:colOff>165100</xdr:colOff>
      <xdr:row>56</xdr:row>
      <xdr:rowOff>158066</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657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149193</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72111" y="9750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85882</xdr:rowOff>
    </xdr:from>
    <xdr:to>
      <xdr:col>46</xdr:col>
      <xdr:colOff>38100</xdr:colOff>
      <xdr:row>57</xdr:row>
      <xdr:rowOff>16032</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687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7159</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9779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133495</xdr:rowOff>
    </xdr:from>
    <xdr:to>
      <xdr:col>41</xdr:col>
      <xdr:colOff>101600</xdr:colOff>
      <xdr:row>57</xdr:row>
      <xdr:rowOff>63645</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734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54772</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9827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168974</xdr:rowOff>
    </xdr:from>
    <xdr:to>
      <xdr:col>36</xdr:col>
      <xdr:colOff>165100</xdr:colOff>
      <xdr:row>57</xdr:row>
      <xdr:rowOff>99124</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770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90251</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9862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1974</xdr:rowOff>
    </xdr:from>
    <xdr:to>
      <xdr:col>54</xdr:col>
      <xdr:colOff>189865</xdr:colOff>
      <xdr:row>79</xdr:row>
      <xdr:rowOff>98879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174924"/>
          <a:ext cx="1270" cy="1468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120101</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950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1974</xdr:rowOff>
    </xdr:from>
    <xdr:to>
      <xdr:col>55</xdr:col>
      <xdr:colOff>88900</xdr:colOff>
      <xdr:row>71</xdr:row>
      <xdr:rowOff>1974</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174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138829</xdr:rowOff>
    </xdr:from>
    <xdr:to>
      <xdr:col>55</xdr:col>
      <xdr:colOff>0</xdr:colOff>
      <xdr:row>79</xdr:row>
      <xdr:rowOff>40487</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639300" y="13511929"/>
          <a:ext cx="838200" cy="73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158205</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1884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135328</xdr:rowOff>
    </xdr:from>
    <xdr:to>
      <xdr:col>55</xdr:col>
      <xdr:colOff>50800</xdr:colOff>
      <xdr:row>78</xdr:row>
      <xdr:rowOff>65478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36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138829</xdr:rowOff>
    </xdr:from>
    <xdr:to>
      <xdr:col>50</xdr:col>
      <xdr:colOff>114300</xdr:colOff>
      <xdr:row>79</xdr:row>
      <xdr:rowOff>71338</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3511929"/>
          <a:ext cx="889000" cy="103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12373</xdr:rowOff>
    </xdr:from>
    <xdr:to>
      <xdr:col>50</xdr:col>
      <xdr:colOff>165100</xdr:colOff>
      <xdr:row>78</xdr:row>
      <xdr:rowOff>113973</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8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130500</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16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59134</xdr:rowOff>
    </xdr:from>
    <xdr:to>
      <xdr:col>45</xdr:col>
      <xdr:colOff>177800</xdr:colOff>
      <xdr:row>79</xdr:row>
      <xdr:rowOff>71338</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603684"/>
          <a:ext cx="889000" cy="12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18154</xdr:rowOff>
    </xdr:from>
    <xdr:to>
      <xdr:col>46</xdr:col>
      <xdr:colOff>38100</xdr:colOff>
      <xdr:row>78</xdr:row>
      <xdr:rowOff>119754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9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136281</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16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40977</xdr:rowOff>
    </xdr:from>
    <xdr:to>
      <xdr:col>41</xdr:col>
      <xdr:colOff>50800</xdr:colOff>
      <xdr:row>79</xdr:row>
      <xdr:rowOff>59134</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585527"/>
          <a:ext cx="889000" cy="18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122472</xdr:rowOff>
    </xdr:from>
    <xdr:to>
      <xdr:col>41</xdr:col>
      <xdr:colOff>101600</xdr:colOff>
      <xdr:row>78</xdr:row>
      <xdr:rowOff>52622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2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69149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09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99654</xdr:rowOff>
    </xdr:from>
    <xdr:to>
      <xdr:col>36</xdr:col>
      <xdr:colOff>165100</xdr:colOff>
      <xdr:row>78</xdr:row>
      <xdr:rowOff>29804</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3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46331</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0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161137</xdr:rowOff>
    </xdr:from>
    <xdr:to>
      <xdr:col>55</xdr:col>
      <xdr:colOff>50800</xdr:colOff>
      <xdr:row>79</xdr:row>
      <xdr:rowOff>91287</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534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76064</xdr:rowOff>
    </xdr:from>
    <xdr:ext cx="469744"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449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88029</xdr:rowOff>
    </xdr:from>
    <xdr:to>
      <xdr:col>50</xdr:col>
      <xdr:colOff>165100</xdr:colOff>
      <xdr:row>79</xdr:row>
      <xdr:rowOff>18179</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46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9306</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72111" y="13553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20538</xdr:rowOff>
    </xdr:from>
    <xdr:to>
      <xdr:col>46</xdr:col>
      <xdr:colOff>38100</xdr:colOff>
      <xdr:row>79</xdr:row>
      <xdr:rowOff>122138</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565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113265</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15428" y="13657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8334</xdr:rowOff>
    </xdr:from>
    <xdr:to>
      <xdr:col>41</xdr:col>
      <xdr:colOff>101600</xdr:colOff>
      <xdr:row>79</xdr:row>
      <xdr:rowOff>109934</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55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101061</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626428" y="13645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161627</xdr:rowOff>
    </xdr:from>
    <xdr:to>
      <xdr:col>36</xdr:col>
      <xdr:colOff>165100</xdr:colOff>
      <xdr:row>79</xdr:row>
      <xdr:rowOff>91777</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534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82904</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37428" y="13627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108010</xdr:rowOff>
    </xdr:from>
    <xdr:to>
      <xdr:col>54</xdr:col>
      <xdr:colOff>189865</xdr:colOff>
      <xdr:row>97</xdr:row>
      <xdr:rowOff>147369</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38510"/>
          <a:ext cx="1270" cy="1239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151196</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781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147369</xdr:rowOff>
    </xdr:from>
    <xdr:to>
      <xdr:col>55</xdr:col>
      <xdr:colOff>88900</xdr:colOff>
      <xdr:row>97</xdr:row>
      <xdr:rowOff>147369</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778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54687</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31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108010</xdr:rowOff>
    </xdr:from>
    <xdr:to>
      <xdr:col>55</xdr:col>
      <xdr:colOff>88900</xdr:colOff>
      <xdr:row>90</xdr:row>
      <xdr:rowOff>108010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3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146461</xdr:rowOff>
    </xdr:from>
    <xdr:to>
      <xdr:col>55</xdr:col>
      <xdr:colOff>0</xdr:colOff>
      <xdr:row>96</xdr:row>
      <xdr:rowOff>74464</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434211"/>
          <a:ext cx="838200" cy="99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116065</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4038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137638</xdr:rowOff>
    </xdr:from>
    <xdr:to>
      <xdr:col>55</xdr:col>
      <xdr:colOff>50800</xdr:colOff>
      <xdr:row>96</xdr:row>
      <xdr:rowOff>67788</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42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74464</xdr:rowOff>
    </xdr:from>
    <xdr:to>
      <xdr:col>50</xdr:col>
      <xdr:colOff>114300</xdr:colOff>
      <xdr:row>96</xdr:row>
      <xdr:rowOff>89722</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533664"/>
          <a:ext cx="889000" cy="15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155789</xdr:rowOff>
    </xdr:from>
    <xdr:to>
      <xdr:col>50</xdr:col>
      <xdr:colOff>165100</xdr:colOff>
      <xdr:row>96</xdr:row>
      <xdr:rowOff>85939</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44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102466</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218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89722</xdr:rowOff>
    </xdr:from>
    <xdr:to>
      <xdr:col>45</xdr:col>
      <xdr:colOff>177800</xdr:colOff>
      <xdr:row>96</xdr:row>
      <xdr:rowOff>111406</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548922"/>
          <a:ext cx="889000" cy="21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17526</xdr:rowOff>
    </xdr:from>
    <xdr:to>
      <xdr:col>46</xdr:col>
      <xdr:colOff>38100</xdr:colOff>
      <xdr:row>96</xdr:row>
      <xdr:rowOff>119126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47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135653</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251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111406</xdr:rowOff>
    </xdr:from>
    <xdr:to>
      <xdr:col>41</xdr:col>
      <xdr:colOff>50800</xdr:colOff>
      <xdr:row>97</xdr:row>
      <xdr:rowOff>7787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570606"/>
          <a:ext cx="889000" cy="67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1924</xdr:rowOff>
    </xdr:from>
    <xdr:to>
      <xdr:col>41</xdr:col>
      <xdr:colOff>101600</xdr:colOff>
      <xdr:row>96</xdr:row>
      <xdr:rowOff>103524</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46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120051</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236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27019</xdr:rowOff>
    </xdr:from>
    <xdr:to>
      <xdr:col>36</xdr:col>
      <xdr:colOff>165100</xdr:colOff>
      <xdr:row>96</xdr:row>
      <xdr:rowOff>128619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486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145146</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261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95661</xdr:rowOff>
    </xdr:from>
    <xdr:to>
      <xdr:col>55</xdr:col>
      <xdr:colOff>50800</xdr:colOff>
      <xdr:row>96</xdr:row>
      <xdr:rowOff>25811</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38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118538</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234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23664</xdr:rowOff>
    </xdr:from>
    <xdr:to>
      <xdr:col>50</xdr:col>
      <xdr:colOff>165100</xdr:colOff>
      <xdr:row>96</xdr:row>
      <xdr:rowOff>125264</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482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116391</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575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38922</xdr:rowOff>
    </xdr:from>
    <xdr:to>
      <xdr:col>46</xdr:col>
      <xdr:colOff>38100</xdr:colOff>
      <xdr:row>96</xdr:row>
      <xdr:rowOff>140522</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498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131649</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590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60606</xdr:rowOff>
    </xdr:from>
    <xdr:to>
      <xdr:col>41</xdr:col>
      <xdr:colOff>101600</xdr:colOff>
      <xdr:row>96</xdr:row>
      <xdr:rowOff>162206</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519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153333</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612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128437</xdr:rowOff>
    </xdr:from>
    <xdr:to>
      <xdr:col>36</xdr:col>
      <xdr:colOff>165100</xdr:colOff>
      <xdr:row>97</xdr:row>
      <xdr:rowOff>58587</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587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49714</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680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20175</xdr:rowOff>
    </xdr:from>
    <xdr:to>
      <xdr:col>85</xdr:col>
      <xdr:colOff>126364</xdr:colOff>
      <xdr:row>39</xdr:row>
      <xdr:rowOff>98878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163675"/>
          <a:ext cx="1269" cy="1621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131824</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8183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138302</xdr:rowOff>
    </xdr:from>
    <xdr:ext cx="599010"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4938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20175</xdr:rowOff>
    </xdr:from>
    <xdr:to>
      <xdr:col>86</xdr:col>
      <xdr:colOff>25400</xdr:colOff>
      <xdr:row>30</xdr:row>
      <xdr:rowOff>20175</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163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83745</xdr:rowOff>
    </xdr:from>
    <xdr:to>
      <xdr:col>85</xdr:col>
      <xdr:colOff>127000</xdr:colOff>
      <xdr:row>39</xdr:row>
      <xdr:rowOff>87380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770295"/>
          <a:ext cx="838200" cy="3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49275</xdr:rowOff>
    </xdr:from>
    <xdr:ext cx="469744"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564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26398</xdr:rowOff>
    </xdr:from>
    <xdr:to>
      <xdr:col>85</xdr:col>
      <xdr:colOff>177800</xdr:colOff>
      <xdr:row>39</xdr:row>
      <xdr:rowOff>127998</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712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56790</xdr:rowOff>
    </xdr:from>
    <xdr:to>
      <xdr:col>81</xdr:col>
      <xdr:colOff>50800</xdr:colOff>
      <xdr:row>39</xdr:row>
      <xdr:rowOff>83745</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743340"/>
          <a:ext cx="889000" cy="26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22652</xdr:rowOff>
    </xdr:from>
    <xdr:to>
      <xdr:col>81</xdr:col>
      <xdr:colOff>101600</xdr:colOff>
      <xdr:row>39</xdr:row>
      <xdr:rowOff>124252</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70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140779</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46428" y="6484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56790</xdr:rowOff>
    </xdr:from>
    <xdr:to>
      <xdr:col>76</xdr:col>
      <xdr:colOff>114300</xdr:colOff>
      <xdr:row>39</xdr:row>
      <xdr:rowOff>59073</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3703300" y="6743340"/>
          <a:ext cx="889000" cy="2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19190</xdr:rowOff>
    </xdr:from>
    <xdr:to>
      <xdr:col>76</xdr:col>
      <xdr:colOff>165100</xdr:colOff>
      <xdr:row>39</xdr:row>
      <xdr:rowOff>120790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70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111917</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57428" y="679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59073</xdr:rowOff>
    </xdr:from>
    <xdr:to>
      <xdr:col>71</xdr:col>
      <xdr:colOff>177800</xdr:colOff>
      <xdr:row>39</xdr:row>
      <xdr:rowOff>89705</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2814300" y="6745623"/>
          <a:ext cx="889000" cy="30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15212</xdr:rowOff>
    </xdr:from>
    <xdr:to>
      <xdr:col>72</xdr:col>
      <xdr:colOff>38100</xdr:colOff>
      <xdr:row>39</xdr:row>
      <xdr:rowOff>116812</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701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107939</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794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18001</xdr:rowOff>
    </xdr:from>
    <xdr:to>
      <xdr:col>67</xdr:col>
      <xdr:colOff>101600</xdr:colOff>
      <xdr:row>39</xdr:row>
      <xdr:rowOff>119601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704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136128</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79428" y="6479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36580</xdr:rowOff>
    </xdr:from>
    <xdr:to>
      <xdr:col>85</xdr:col>
      <xdr:colOff>177800</xdr:colOff>
      <xdr:row>39</xdr:row>
      <xdr:rowOff>138180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723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4825</xdr:rowOff>
    </xdr:from>
    <xdr:ext cx="469744"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691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32945</xdr:rowOff>
    </xdr:from>
    <xdr:to>
      <xdr:col>81</xdr:col>
      <xdr:colOff>101600</xdr:colOff>
      <xdr:row>39</xdr:row>
      <xdr:rowOff>134545</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71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125672</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46428" y="6812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5990</xdr:rowOff>
    </xdr:from>
    <xdr:to>
      <xdr:col>76</xdr:col>
      <xdr:colOff>165100</xdr:colOff>
      <xdr:row>39</xdr:row>
      <xdr:rowOff>107590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9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124117</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325111" y="6467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8273</xdr:rowOff>
    </xdr:from>
    <xdr:to>
      <xdr:col>72</xdr:col>
      <xdr:colOff>38100</xdr:colOff>
      <xdr:row>39</xdr:row>
      <xdr:rowOff>109873</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94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126400</xdr:rowOff>
    </xdr:from>
    <xdr:ext cx="534377"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436111" y="6470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38905</xdr:rowOff>
    </xdr:from>
    <xdr:to>
      <xdr:col>67</xdr:col>
      <xdr:colOff>101600</xdr:colOff>
      <xdr:row>39</xdr:row>
      <xdr:rowOff>140505</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725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131632</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579428" y="6818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165429</xdr:rowOff>
    </xdr:from>
    <xdr:to>
      <xdr:col>85</xdr:col>
      <xdr:colOff>126364</xdr:colOff>
      <xdr:row>78</xdr:row>
      <xdr:rowOff>65349</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166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69176</xdr:rowOff>
    </xdr:from>
    <xdr:ext cx="534377"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44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65349</xdr:rowOff>
    </xdr:from>
    <xdr:to>
      <xdr:col>86</xdr:col>
      <xdr:colOff>25400</xdr:colOff>
      <xdr:row>78</xdr:row>
      <xdr:rowOff>65349</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438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112106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942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165429</xdr:rowOff>
    </xdr:from>
    <xdr:to>
      <xdr:col>86</xdr:col>
      <xdr:colOff>25400</xdr:colOff>
      <xdr:row>70</xdr:row>
      <xdr:rowOff>165429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166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68914</xdr:rowOff>
    </xdr:from>
    <xdr:to>
      <xdr:col>85</xdr:col>
      <xdr:colOff>127000</xdr:colOff>
      <xdr:row>77</xdr:row>
      <xdr:rowOff>71731</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3270564"/>
          <a:ext cx="838200" cy="2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62627</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264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84200</xdr:rowOff>
    </xdr:from>
    <xdr:to>
      <xdr:col>85</xdr:col>
      <xdr:colOff>177800</xdr:colOff>
      <xdr:row>78</xdr:row>
      <xdr:rowOff>14350</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8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50505</xdr:rowOff>
    </xdr:from>
    <xdr:to>
      <xdr:col>81</xdr:col>
      <xdr:colOff>50800</xdr:colOff>
      <xdr:row>77</xdr:row>
      <xdr:rowOff>71731</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4592300" y="13252155"/>
          <a:ext cx="8890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83582</xdr:rowOff>
    </xdr:from>
    <xdr:to>
      <xdr:col>81</xdr:col>
      <xdr:colOff>101600</xdr:colOff>
      <xdr:row>78</xdr:row>
      <xdr:rowOff>13732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28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4859</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3377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50505</xdr:rowOff>
    </xdr:from>
    <xdr:to>
      <xdr:col>76</xdr:col>
      <xdr:colOff>114300</xdr:colOff>
      <xdr:row>77</xdr:row>
      <xdr:rowOff>53446</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252155"/>
          <a:ext cx="889000" cy="2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83063</xdr:rowOff>
    </xdr:from>
    <xdr:to>
      <xdr:col>76</xdr:col>
      <xdr:colOff>165100</xdr:colOff>
      <xdr:row>78</xdr:row>
      <xdr:rowOff>13213</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84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4340</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337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22017</xdr:rowOff>
    </xdr:from>
    <xdr:to>
      <xdr:col>71</xdr:col>
      <xdr:colOff>177800</xdr:colOff>
      <xdr:row>77</xdr:row>
      <xdr:rowOff>53446</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2814300" y="13223667"/>
          <a:ext cx="889000" cy="3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88832</xdr:rowOff>
    </xdr:from>
    <xdr:to>
      <xdr:col>72</xdr:col>
      <xdr:colOff>38100</xdr:colOff>
      <xdr:row>78</xdr:row>
      <xdr:rowOff>18982</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9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10109</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338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99155</xdr:rowOff>
    </xdr:from>
    <xdr:to>
      <xdr:col>67</xdr:col>
      <xdr:colOff>101600</xdr:colOff>
      <xdr:row>78</xdr:row>
      <xdr:rowOff>29305</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30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20432</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3393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18114</xdr:rowOff>
    </xdr:from>
    <xdr:to>
      <xdr:col>85</xdr:col>
      <xdr:colOff>177800</xdr:colOff>
      <xdr:row>77</xdr:row>
      <xdr:rowOff>119714</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21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40991</xdr:rowOff>
    </xdr:from>
    <xdr:ext cx="599010"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071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20931</xdr:rowOff>
    </xdr:from>
    <xdr:to>
      <xdr:col>81</xdr:col>
      <xdr:colOff>101600</xdr:colOff>
      <xdr:row>77</xdr:row>
      <xdr:rowOff>122531</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222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139058</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181795" y="12997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171155</xdr:rowOff>
    </xdr:from>
    <xdr:to>
      <xdr:col>76</xdr:col>
      <xdr:colOff>165100</xdr:colOff>
      <xdr:row>77</xdr:row>
      <xdr:rowOff>101305</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201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117832</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292795" y="12976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2646</xdr:rowOff>
    </xdr:from>
    <xdr:to>
      <xdr:col>72</xdr:col>
      <xdr:colOff>38100</xdr:colOff>
      <xdr:row>77</xdr:row>
      <xdr:rowOff>104246</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204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120773</xdr:rowOff>
    </xdr:from>
    <xdr:ext cx="59901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03795" y="12979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142667</xdr:rowOff>
    </xdr:from>
    <xdr:to>
      <xdr:col>67</xdr:col>
      <xdr:colOff>101600</xdr:colOff>
      <xdr:row>77</xdr:row>
      <xdr:rowOff>72817</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172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89343</xdr:rowOff>
    </xdr:from>
    <xdr:ext cx="59901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14795" y="12948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163291</xdr:rowOff>
    </xdr:from>
    <xdr:to>
      <xdr:col>85</xdr:col>
      <xdr:colOff>126364</xdr:colOff>
      <xdr:row>99</xdr:row>
      <xdr:rowOff>42774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593791"/>
          <a:ext cx="1269" cy="1422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46601</xdr:rowOff>
    </xdr:from>
    <xdr:ext cx="378565"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70201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42774</xdr:rowOff>
    </xdr:from>
    <xdr:to>
      <xdr:col>86</xdr:col>
      <xdr:colOff>25400</xdr:colOff>
      <xdr:row>99</xdr:row>
      <xdr:rowOff>42774</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7016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109968</xdr:rowOff>
    </xdr:from>
    <xdr:ext cx="599010"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369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163291</xdr:rowOff>
    </xdr:from>
    <xdr:to>
      <xdr:col>86</xdr:col>
      <xdr:colOff>25400</xdr:colOff>
      <xdr:row>90</xdr:row>
      <xdr:rowOff>163291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593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85466</xdr:rowOff>
    </xdr:from>
    <xdr:to>
      <xdr:col>85</xdr:col>
      <xdr:colOff>127000</xdr:colOff>
      <xdr:row>98</xdr:row>
      <xdr:rowOff>162482</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5481300" y="16887566"/>
          <a:ext cx="838200" cy="77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56289</xdr:rowOff>
    </xdr:from>
    <xdr:ext cx="534377"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8583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77862</xdr:rowOff>
    </xdr:from>
    <xdr:to>
      <xdr:col>85</xdr:col>
      <xdr:colOff>177800</xdr:colOff>
      <xdr:row>99</xdr:row>
      <xdr:rowOff>8012</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87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162482</xdr:rowOff>
    </xdr:from>
    <xdr:to>
      <xdr:col>81</xdr:col>
      <xdr:colOff>50800</xdr:colOff>
      <xdr:row>98</xdr:row>
      <xdr:rowOff>169452</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4592300" y="16964582"/>
          <a:ext cx="889000" cy="6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79449</xdr:rowOff>
    </xdr:from>
    <xdr:to>
      <xdr:col>81</xdr:col>
      <xdr:colOff>101600</xdr:colOff>
      <xdr:row>99</xdr:row>
      <xdr:rowOff>9599</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881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26126</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14111" y="16656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165546</xdr:rowOff>
    </xdr:from>
    <xdr:to>
      <xdr:col>76</xdr:col>
      <xdr:colOff>114300</xdr:colOff>
      <xdr:row>98</xdr:row>
      <xdr:rowOff>169452</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3703300" y="16967646"/>
          <a:ext cx="889000" cy="3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81347</xdr:rowOff>
    </xdr:from>
    <xdr:to>
      <xdr:col>76</xdr:col>
      <xdr:colOff>165100</xdr:colOff>
      <xdr:row>99</xdr:row>
      <xdr:rowOff>11497</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8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28024</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325111" y="16658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165546</xdr:rowOff>
    </xdr:from>
    <xdr:to>
      <xdr:col>71</xdr:col>
      <xdr:colOff>177800</xdr:colOff>
      <xdr:row>99</xdr:row>
      <xdr:rowOff>10666</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814300" y="16967646"/>
          <a:ext cx="889000" cy="16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72574</xdr:rowOff>
    </xdr:from>
    <xdr:to>
      <xdr:col>72</xdr:col>
      <xdr:colOff>38100</xdr:colOff>
      <xdr:row>99</xdr:row>
      <xdr:rowOff>2724</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8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19251</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36111" y="16649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104654</xdr:rowOff>
    </xdr:from>
    <xdr:to>
      <xdr:col>67</xdr:col>
      <xdr:colOff>101600</xdr:colOff>
      <xdr:row>99</xdr:row>
      <xdr:rowOff>34804</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90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51331</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47111" y="16681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34666</xdr:rowOff>
    </xdr:from>
    <xdr:to>
      <xdr:col>85</xdr:col>
      <xdr:colOff>177800</xdr:colOff>
      <xdr:row>98</xdr:row>
      <xdr:rowOff>136266</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6836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57543</xdr:rowOff>
    </xdr:from>
    <xdr:ext cx="534377"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6688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111682</xdr:rowOff>
    </xdr:from>
    <xdr:to>
      <xdr:col>81</xdr:col>
      <xdr:colOff>101600</xdr:colOff>
      <xdr:row>99</xdr:row>
      <xdr:rowOff>41832</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6913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32959</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14111" y="17006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118652</xdr:rowOff>
    </xdr:from>
    <xdr:to>
      <xdr:col>76</xdr:col>
      <xdr:colOff>165100</xdr:colOff>
      <xdr:row>99</xdr:row>
      <xdr:rowOff>48802</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692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39929</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325111" y="17013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114746</xdr:rowOff>
    </xdr:from>
    <xdr:to>
      <xdr:col>72</xdr:col>
      <xdr:colOff>38100</xdr:colOff>
      <xdr:row>99</xdr:row>
      <xdr:rowOff>44896</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6916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36023</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36111" y="17009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131316</xdr:rowOff>
    </xdr:from>
    <xdr:to>
      <xdr:col>67</xdr:col>
      <xdr:colOff>101600</xdr:colOff>
      <xdr:row>99</xdr:row>
      <xdr:rowOff>61466</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6933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52593</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47111" y="17026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13088</xdr:rowOff>
    </xdr:from>
    <xdr:to>
      <xdr:col>116</xdr:col>
      <xdr:colOff>62864</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328038"/>
          <a:ext cx="1269" cy="1457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131215</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10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13088</xdr:rowOff>
    </xdr:from>
    <xdr:to>
      <xdr:col>116</xdr:col>
      <xdr:colOff>152400</xdr:colOff>
      <xdr:row>31</xdr:row>
      <xdr:rowOff>13088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328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109230</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4528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86353</xdr:rowOff>
    </xdr:from>
    <xdr:to>
      <xdr:col>116</xdr:col>
      <xdr:colOff>114300</xdr:colOff>
      <xdr:row>39</xdr:row>
      <xdr:rowOff>16503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6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71918</xdr:rowOff>
    </xdr:from>
    <xdr:to>
      <xdr:col>112</xdr:col>
      <xdr:colOff>38100</xdr:colOff>
      <xdr:row>39</xdr:row>
      <xdr:rowOff>2068</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587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18595</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362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93929</xdr:rowOff>
    </xdr:from>
    <xdr:to>
      <xdr:col>107</xdr:col>
      <xdr:colOff>101600</xdr:colOff>
      <xdr:row>39</xdr:row>
      <xdr:rowOff>24079</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60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40606</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384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101016</xdr:rowOff>
    </xdr:from>
    <xdr:to>
      <xdr:col>102</xdr:col>
      <xdr:colOff>165100</xdr:colOff>
      <xdr:row>39</xdr:row>
      <xdr:rowOff>31166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616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47693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391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91708</xdr:rowOff>
    </xdr:from>
    <xdr:to>
      <xdr:col>98</xdr:col>
      <xdr:colOff>38100</xdr:colOff>
      <xdr:row>39</xdr:row>
      <xdr:rowOff>21858</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60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38385</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382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168927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130827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99078</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671578"/>
          <a:ext cx="1269" cy="1488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45755</xdr:rowOff>
    </xdr:from>
    <xdr:ext cx="599010"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446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99078</xdr:rowOff>
    </xdr:from>
    <xdr:to>
      <xdr:col>116</xdr:col>
      <xdr:colOff>152400</xdr:colOff>
      <xdr:row>50</xdr:row>
      <xdr:rowOff>99078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671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6945</xdr:rowOff>
    </xdr:from>
    <xdr:to>
      <xdr:col>116</xdr:col>
      <xdr:colOff>63500</xdr:colOff>
      <xdr:row>59</xdr:row>
      <xdr:rowOff>7455</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1323300" y="10122495"/>
          <a:ext cx="838200" cy="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129181</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9018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106304</xdr:rowOff>
    </xdr:from>
    <xdr:to>
      <xdr:col>116</xdr:col>
      <xdr:colOff>114300</xdr:colOff>
      <xdr:row>59</xdr:row>
      <xdr:rowOff>36454</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5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7402</xdr:rowOff>
    </xdr:from>
    <xdr:to>
      <xdr:col>111</xdr:col>
      <xdr:colOff>177800</xdr:colOff>
      <xdr:row>59</xdr:row>
      <xdr:rowOff>7455</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0434300" y="10122952"/>
          <a:ext cx="889000" cy="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119190</xdr:rowOff>
    </xdr:from>
    <xdr:to>
      <xdr:col>112</xdr:col>
      <xdr:colOff>38100</xdr:colOff>
      <xdr:row>59</xdr:row>
      <xdr:rowOff>49340</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6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65867</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83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7402</xdr:rowOff>
    </xdr:from>
    <xdr:to>
      <xdr:col>107</xdr:col>
      <xdr:colOff>50800</xdr:colOff>
      <xdr:row>59</xdr:row>
      <xdr:rowOff>8179</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19545300" y="10122952"/>
          <a:ext cx="889000" cy="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119997</xdr:rowOff>
    </xdr:from>
    <xdr:to>
      <xdr:col>107</xdr:col>
      <xdr:colOff>101600</xdr:colOff>
      <xdr:row>59</xdr:row>
      <xdr:rowOff>50147</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64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66674</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839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8179</xdr:rowOff>
    </xdr:from>
    <xdr:to>
      <xdr:col>102</xdr:col>
      <xdr:colOff>114300</xdr:colOff>
      <xdr:row>59</xdr:row>
      <xdr:rowOff>8628</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8656300" y="10123729"/>
          <a:ext cx="889000" cy="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122344</xdr:rowOff>
    </xdr:from>
    <xdr:to>
      <xdr:col>102</xdr:col>
      <xdr:colOff>165100</xdr:colOff>
      <xdr:row>59</xdr:row>
      <xdr:rowOff>52494</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66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69021</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841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117185</xdr:rowOff>
    </xdr:from>
    <xdr:to>
      <xdr:col>98</xdr:col>
      <xdr:colOff>38100</xdr:colOff>
      <xdr:row>59</xdr:row>
      <xdr:rowOff>47335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6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63862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836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127595</xdr:rowOff>
    </xdr:from>
    <xdr:to>
      <xdr:col>116</xdr:col>
      <xdr:colOff>114300</xdr:colOff>
      <xdr:row>59</xdr:row>
      <xdr:rowOff>57745</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07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84732</xdr:rowOff>
    </xdr:from>
    <xdr:ext cx="469744"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28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128105</xdr:rowOff>
    </xdr:from>
    <xdr:to>
      <xdr:col>112</xdr:col>
      <xdr:colOff>38100</xdr:colOff>
      <xdr:row>59</xdr:row>
      <xdr:rowOff>58255</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072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49382</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088428" y="10164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128052</xdr:rowOff>
    </xdr:from>
    <xdr:to>
      <xdr:col>107</xdr:col>
      <xdr:colOff>101600</xdr:colOff>
      <xdr:row>59</xdr:row>
      <xdr:rowOff>58202</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07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49329</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199428" y="10164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128829</xdr:rowOff>
    </xdr:from>
    <xdr:to>
      <xdr:col>102</xdr:col>
      <xdr:colOff>165100</xdr:colOff>
      <xdr:row>59</xdr:row>
      <xdr:rowOff>58979</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072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50106</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10428" y="10165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129278</xdr:rowOff>
    </xdr:from>
    <xdr:to>
      <xdr:col>98</xdr:col>
      <xdr:colOff>38100</xdr:colOff>
      <xdr:row>59</xdr:row>
      <xdr:rowOff>59428</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073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50555</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21428" y="10166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145606</xdr:rowOff>
    </xdr:from>
    <xdr:to>
      <xdr:col>116</xdr:col>
      <xdr:colOff>62864</xdr:colOff>
      <xdr:row>77</xdr:row>
      <xdr:rowOff>158311</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147106"/>
          <a:ext cx="1269" cy="1212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162138</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363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158311</xdr:rowOff>
    </xdr:from>
    <xdr:to>
      <xdr:col>116</xdr:col>
      <xdr:colOff>152400</xdr:colOff>
      <xdr:row>77</xdr:row>
      <xdr:rowOff>158311</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359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92283</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1922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145606</xdr:rowOff>
    </xdr:from>
    <xdr:to>
      <xdr:col>116</xdr:col>
      <xdr:colOff>152400</xdr:colOff>
      <xdr:row>70</xdr:row>
      <xdr:rowOff>145606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147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66034</xdr:rowOff>
    </xdr:from>
    <xdr:to>
      <xdr:col>116</xdr:col>
      <xdr:colOff>63500</xdr:colOff>
      <xdr:row>75</xdr:row>
      <xdr:rowOff>92075</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1323300" y="12753334"/>
          <a:ext cx="838200" cy="197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2601</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2689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151174</xdr:rowOff>
    </xdr:from>
    <xdr:to>
      <xdr:col>116</xdr:col>
      <xdr:colOff>114300</xdr:colOff>
      <xdr:row>75</xdr:row>
      <xdr:rowOff>81324</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283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66034</xdr:rowOff>
    </xdr:from>
    <xdr:to>
      <xdr:col>111</xdr:col>
      <xdr:colOff>177800</xdr:colOff>
      <xdr:row>74</xdr:row>
      <xdr:rowOff>149358</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0434300" y="12753334"/>
          <a:ext cx="889000" cy="83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136639</xdr:rowOff>
    </xdr:from>
    <xdr:to>
      <xdr:col>112</xdr:col>
      <xdr:colOff>38100</xdr:colOff>
      <xdr:row>75</xdr:row>
      <xdr:rowOff>66789</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282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57916</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2916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149358</xdr:rowOff>
    </xdr:from>
    <xdr:to>
      <xdr:col>107</xdr:col>
      <xdr:colOff>50800</xdr:colOff>
      <xdr:row>75</xdr:row>
      <xdr:rowOff>29458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9545300" y="12836658"/>
          <a:ext cx="889000" cy="51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170149</xdr:rowOff>
    </xdr:from>
    <xdr:to>
      <xdr:col>107</xdr:col>
      <xdr:colOff>101600</xdr:colOff>
      <xdr:row>75</xdr:row>
      <xdr:rowOff>100299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2857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91426</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295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157302</xdr:rowOff>
    </xdr:from>
    <xdr:to>
      <xdr:col>102</xdr:col>
      <xdr:colOff>114300</xdr:colOff>
      <xdr:row>75</xdr:row>
      <xdr:rowOff>29458</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18656300" y="12844602"/>
          <a:ext cx="889000" cy="43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8719</xdr:rowOff>
    </xdr:from>
    <xdr:to>
      <xdr:col>102</xdr:col>
      <xdr:colOff>165100</xdr:colOff>
      <xdr:row>75</xdr:row>
      <xdr:rowOff>110319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2867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101446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2960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45238</xdr:rowOff>
    </xdr:from>
    <xdr:to>
      <xdr:col>98</xdr:col>
      <xdr:colOff>38100</xdr:colOff>
      <xdr:row>75</xdr:row>
      <xdr:rowOff>146838</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290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137965</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2996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41275</xdr:rowOff>
    </xdr:from>
    <xdr:to>
      <xdr:col>116</xdr:col>
      <xdr:colOff>114300</xdr:colOff>
      <xdr:row>75</xdr:row>
      <xdr:rowOff>142875</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290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19702</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2878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15234</xdr:rowOff>
    </xdr:from>
    <xdr:to>
      <xdr:col>112</xdr:col>
      <xdr:colOff>38100</xdr:colOff>
      <xdr:row>74</xdr:row>
      <xdr:rowOff>116834</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2702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133361</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2477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98558</xdr:rowOff>
    </xdr:from>
    <xdr:to>
      <xdr:col>107</xdr:col>
      <xdr:colOff>101600</xdr:colOff>
      <xdr:row>75</xdr:row>
      <xdr:rowOff>28708</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2785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45235</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67111" y="12561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150108</xdr:rowOff>
    </xdr:from>
    <xdr:to>
      <xdr:col>102</xdr:col>
      <xdr:colOff>165100</xdr:colOff>
      <xdr:row>75</xdr:row>
      <xdr:rowOff>80258</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283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96785</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2612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106502</xdr:rowOff>
    </xdr:from>
    <xdr:to>
      <xdr:col>98</xdr:col>
      <xdr:colOff>38100</xdr:colOff>
      <xdr:row>75</xdr:row>
      <xdr:rowOff>36652</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2793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53179</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2569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89</xdr:row>
      <xdr:rowOff>92727</xdr:rowOff>
    </xdr:from>
    <xdr:ext cx="46717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7820821" y="1535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34353</xdr:rowOff>
    </xdr:from>
    <xdr:to>
      <xdr:col>116</xdr:col>
      <xdr:colOff>62864</xdr:colOff>
      <xdr:row>99</xdr:row>
      <xdr:rowOff>44450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flipV="1">
          <a:off x="22159595" y="15464853"/>
          <a:ext cx="1269" cy="1553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91267</xdr:rowOff>
    </xdr:from>
    <xdr:ext cx="249299" cy="259045"/>
    <xdr:sp macro="" textlink="">
      <xdr:nvSpPr>
        <xdr:cNvPr id="906" name="前年度繰上充用金最小値テキスト">
          <a:extLst>
            <a:ext uri="{FF2B5EF4-FFF2-40B4-BE49-F238E27FC236}">
              <a16:creationId xmlns:a16="http://schemas.microsoft.com/office/drawing/2014/main" id="{00000000-0008-0000-0600-00008A030000}"/>
            </a:ext>
          </a:extLst>
        </xdr:cNvPr>
        <xdr:cNvSpPr txBox="1"/>
      </xdr:nvSpPr>
      <xdr:spPr>
        <a:xfrm>
          <a:off x="22212300" y="17064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88</xdr:row>
      <xdr:rowOff>152480</xdr:rowOff>
    </xdr:from>
    <xdr:ext cx="469744" cy="259045"/>
    <xdr:sp macro="" textlink="">
      <xdr:nvSpPr>
        <xdr:cNvPr id="908" name="前年度繰上充用金最大値テキスト">
          <a:extLst>
            <a:ext uri="{FF2B5EF4-FFF2-40B4-BE49-F238E27FC236}">
              <a16:creationId xmlns:a16="http://schemas.microsoft.com/office/drawing/2014/main" id="{00000000-0008-0000-0600-00008C030000}"/>
            </a:ext>
          </a:extLst>
        </xdr:cNvPr>
        <xdr:cNvSpPr txBox="1"/>
      </xdr:nvSpPr>
      <xdr:spPr>
        <a:xfrm>
          <a:off x="22212300" y="15240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34353</xdr:rowOff>
    </xdr:from>
    <xdr:to>
      <xdr:col>116</xdr:col>
      <xdr:colOff>152400</xdr:colOff>
      <xdr:row>90</xdr:row>
      <xdr:rowOff>34353</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5464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8717</xdr:rowOff>
    </xdr:from>
    <xdr:ext cx="313932" cy="259045"/>
    <xdr:sp macro="" textlink="">
      <xdr:nvSpPr>
        <xdr:cNvPr id="911" name="前年度繰上充用金平均値テキスト">
          <a:extLst>
            <a:ext uri="{FF2B5EF4-FFF2-40B4-BE49-F238E27FC236}">
              <a16:creationId xmlns:a16="http://schemas.microsoft.com/office/drawing/2014/main" id="{00000000-0008-0000-0600-00008F030000}"/>
            </a:ext>
          </a:extLst>
        </xdr:cNvPr>
        <xdr:cNvSpPr txBox="1"/>
      </xdr:nvSpPr>
      <xdr:spPr>
        <a:xfrm>
          <a:off x="22212300" y="16810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157290</xdr:rowOff>
    </xdr:from>
    <xdr:to>
      <xdr:col>116</xdr:col>
      <xdr:colOff>114300</xdr:colOff>
      <xdr:row>99</xdr:row>
      <xdr:rowOff>87440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2110700" y="1695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156527</xdr:rowOff>
    </xdr:from>
    <xdr:to>
      <xdr:col>112</xdr:col>
      <xdr:colOff>38100</xdr:colOff>
      <xdr:row>99</xdr:row>
      <xdr:rowOff>86677</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1272500" y="16958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103204</xdr:rowOff>
    </xdr:from>
    <xdr:ext cx="313932"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66333" y="167338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156147</xdr:rowOff>
    </xdr:from>
    <xdr:to>
      <xdr:col>107</xdr:col>
      <xdr:colOff>101600</xdr:colOff>
      <xdr:row>99</xdr:row>
      <xdr:rowOff>86297</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0383500" y="16958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102824</xdr:rowOff>
    </xdr:from>
    <xdr:ext cx="313932"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77333" y="167334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155575</xdr:rowOff>
    </xdr:from>
    <xdr:to>
      <xdr:col>102</xdr:col>
      <xdr:colOff>165100</xdr:colOff>
      <xdr:row>99</xdr:row>
      <xdr:rowOff>85725</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9494500" y="1695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102252</xdr:rowOff>
    </xdr:from>
    <xdr:ext cx="313932"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88333" y="16732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154812</xdr:rowOff>
    </xdr:from>
    <xdr:to>
      <xdr:col>98</xdr:col>
      <xdr:colOff>38100</xdr:colOff>
      <xdr:row>99</xdr:row>
      <xdr:rowOff>84962</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8605500" y="16956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101489</xdr:rowOff>
    </xdr:from>
    <xdr:ext cx="313932"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99333" y="167321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135717</xdr:rowOff>
    </xdr:from>
    <xdr:ext cx="249299" cy="259045"/>
    <xdr:sp macro="" textlink="">
      <xdr:nvSpPr>
        <xdr:cNvPr id="930" name="前年度繰上充用金該当値テキスト">
          <a:extLst>
            <a:ext uri="{FF2B5EF4-FFF2-40B4-BE49-F238E27FC236}">
              <a16:creationId xmlns:a16="http://schemas.microsoft.com/office/drawing/2014/main" id="{00000000-0008-0000-0600-0000A2030000}"/>
            </a:ext>
          </a:extLst>
        </xdr:cNvPr>
        <xdr:cNvSpPr txBox="1"/>
      </xdr:nvSpPr>
      <xdr:spPr>
        <a:xfrm>
          <a:off x="22212300" y="16937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昨年度と比較して減となったものは、</a:t>
          </a:r>
          <a:r>
            <a:rPr kumimoji="1" lang="ja-JP" altLang="en-US" sz="1100">
              <a:solidFill>
                <a:sysClr val="windowText" lastClr="000000"/>
              </a:solidFill>
              <a:effectLst/>
              <a:latin typeface="+mn-lt"/>
              <a:ea typeface="+mn-ea"/>
              <a:cs typeface="+mn-cs"/>
            </a:rPr>
            <a:t>普通建設事業費（うち新規整備）、災害復旧事業費</a:t>
          </a:r>
          <a:r>
            <a:rPr kumimoji="1" lang="ja-JP" altLang="ja-JP" sz="1100">
              <a:solidFill>
                <a:sysClr val="windowText" lastClr="000000"/>
              </a:solidFill>
              <a:effectLst/>
              <a:latin typeface="+mn-lt"/>
              <a:ea typeface="+mn-ea"/>
              <a:cs typeface="+mn-cs"/>
            </a:rPr>
            <a:t>があげられる。一方、増となったものは、人件費、物件費、</a:t>
          </a:r>
          <a:r>
            <a:rPr kumimoji="1" lang="ja-JP" altLang="en-US" sz="1100">
              <a:solidFill>
                <a:sysClr val="windowText" lastClr="000000"/>
              </a:solidFill>
              <a:effectLst/>
              <a:latin typeface="+mn-lt"/>
              <a:ea typeface="+mn-ea"/>
              <a:cs typeface="+mn-cs"/>
            </a:rPr>
            <a:t>維持補修費</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扶助費、補助費等、</a:t>
          </a:r>
          <a:r>
            <a:rPr kumimoji="1" lang="ja-JP" altLang="ja-JP" sz="1100">
              <a:solidFill>
                <a:sysClr val="windowText" lastClr="000000"/>
              </a:solidFill>
              <a:effectLst/>
              <a:latin typeface="+mn-lt"/>
              <a:ea typeface="+mn-ea"/>
              <a:cs typeface="+mn-cs"/>
            </a:rPr>
            <a:t>普通建設事業費</a:t>
          </a:r>
          <a:r>
            <a:rPr kumimoji="1" lang="ja-JP" altLang="en-US" sz="1100">
              <a:solidFill>
                <a:sysClr val="windowText" lastClr="000000"/>
              </a:solidFill>
              <a:effectLst/>
              <a:latin typeface="+mn-lt"/>
              <a:ea typeface="+mn-ea"/>
              <a:cs typeface="+mn-cs"/>
            </a:rPr>
            <a:t>（うち更新整備）、公債費、積立金</a:t>
          </a:r>
          <a:r>
            <a:rPr kumimoji="1" lang="ja-JP" altLang="ja-JP" sz="1100">
              <a:solidFill>
                <a:sysClr val="windowText" lastClr="000000"/>
              </a:solidFill>
              <a:effectLst/>
              <a:latin typeface="+mn-lt"/>
              <a:ea typeface="+mn-ea"/>
              <a:cs typeface="+mn-cs"/>
            </a:rPr>
            <a:t>があげられる。人件費について</a:t>
          </a:r>
          <a:r>
            <a:rPr kumimoji="1" lang="ja-JP" altLang="en-US" sz="1100">
              <a:solidFill>
                <a:sysClr val="windowText" lastClr="000000"/>
              </a:solidFill>
              <a:effectLst/>
              <a:latin typeface="+mn-lt"/>
              <a:ea typeface="+mn-ea"/>
              <a:cs typeface="+mn-cs"/>
            </a:rPr>
            <a:t>は常勤職員、会計年度任用職員人件費の増によるもの。</a:t>
          </a:r>
          <a:r>
            <a:rPr kumimoji="1" lang="ja-JP" altLang="ja-JP" sz="1100">
              <a:solidFill>
                <a:sysClr val="windowText" lastClr="000000"/>
              </a:solidFill>
              <a:effectLst/>
              <a:latin typeface="+mn-lt"/>
              <a:ea typeface="+mn-ea"/>
              <a:cs typeface="+mn-cs"/>
            </a:rPr>
            <a:t>物件費については</a:t>
          </a:r>
          <a:r>
            <a:rPr lang="ja-JP" altLang="ja-JP" sz="1100" b="0" i="0">
              <a:solidFill>
                <a:sysClr val="windowText" lastClr="000000"/>
              </a:solidFill>
              <a:effectLst/>
              <a:latin typeface="+mn-lt"/>
              <a:ea typeface="+mn-ea"/>
              <a:cs typeface="+mn-cs"/>
            </a:rPr>
            <a:t>自治体</a:t>
          </a:r>
          <a:r>
            <a:rPr lang="ja-JP" altLang="ja-JP" sz="1100" b="0" i="0">
              <a:solidFill>
                <a:schemeClr val="dk1"/>
              </a:solidFill>
              <a:effectLst/>
              <a:latin typeface="+mn-lt"/>
              <a:ea typeface="+mn-ea"/>
              <a:cs typeface="+mn-cs"/>
            </a:rPr>
            <a:t>システム標準化関連業務</a:t>
          </a:r>
          <a:r>
            <a:rPr lang="ja-JP" altLang="en-US" sz="1100" b="0" i="0">
              <a:solidFill>
                <a:schemeClr val="dk1"/>
              </a:solidFill>
              <a:effectLst/>
              <a:latin typeface="+mn-lt"/>
              <a:ea typeface="+mn-ea"/>
              <a:cs typeface="+mn-cs"/>
            </a:rPr>
            <a:t>、ほか委託料増によるもの。維持補修費については除雪業務委託料、市道維持補修業務委託料の増によるもの。扶助費については</a:t>
          </a:r>
          <a:r>
            <a:rPr kumimoji="1" lang="ja-JP" altLang="ja-JP" sz="1100">
              <a:solidFill>
                <a:schemeClr val="dk1"/>
              </a:solidFill>
              <a:effectLst/>
              <a:latin typeface="+mn-lt"/>
              <a:ea typeface="+mn-ea"/>
              <a:cs typeface="+mn-cs"/>
            </a:rPr>
            <a:t>社会福祉費、定額減税補足臨時特別調整給付金事業など</a:t>
          </a:r>
          <a:r>
            <a:rPr kumimoji="1" lang="ja-JP" altLang="en-US" sz="1100">
              <a:solidFill>
                <a:schemeClr val="dk1"/>
              </a:solidFill>
              <a:effectLst/>
              <a:latin typeface="+mn-lt"/>
              <a:ea typeface="+mn-ea"/>
              <a:cs typeface="+mn-cs"/>
            </a:rPr>
            <a:t>の増によるもの。補助費等については</a:t>
          </a:r>
          <a:r>
            <a:rPr kumimoji="1" lang="ja-JP" altLang="ja-JP" sz="1100">
              <a:solidFill>
                <a:schemeClr val="dk1"/>
              </a:solidFill>
              <a:effectLst/>
              <a:latin typeface="+mn-lt"/>
              <a:ea typeface="+mn-ea"/>
              <a:cs typeface="+mn-cs"/>
            </a:rPr>
            <a:t>物価高騰対応重点支援地方創生臨時交付金事業など</a:t>
          </a:r>
          <a:r>
            <a:rPr kumimoji="1" lang="ja-JP" altLang="en-US" sz="1100">
              <a:solidFill>
                <a:schemeClr val="dk1"/>
              </a:solidFill>
              <a:effectLst/>
              <a:latin typeface="+mn-lt"/>
              <a:ea typeface="+mn-ea"/>
              <a:cs typeface="+mn-cs"/>
            </a:rPr>
            <a:t>の増によるもの。普通建設事業費（うち更新整備）については、安来港飯島線道路改良事業、体育施設整備、常備消防施設整備などの増によるもの。積立金については特定目的基金の再編による増。</a:t>
          </a:r>
          <a:r>
            <a:rPr kumimoji="1" lang="ja-JP" altLang="en-US" sz="1100">
              <a:solidFill>
                <a:sysClr val="windowText" lastClr="000000"/>
              </a:solidFill>
              <a:effectLst/>
              <a:latin typeface="+mn-lt"/>
              <a:ea typeface="+mn-ea"/>
              <a:cs typeface="+mn-cs"/>
            </a:rPr>
            <a:t>全体として</a:t>
          </a:r>
          <a:r>
            <a:rPr kumimoji="1" lang="ja-JP" altLang="ja-JP" sz="1100">
              <a:solidFill>
                <a:sysClr val="windowText" lastClr="000000"/>
              </a:solidFill>
              <a:effectLst/>
              <a:latin typeface="+mn-lt"/>
              <a:ea typeface="+mn-ea"/>
              <a:cs typeface="+mn-cs"/>
            </a:rPr>
            <a:t>物価</a:t>
          </a:r>
          <a:r>
            <a:rPr kumimoji="1" lang="ja-JP" altLang="en-US" sz="1100">
              <a:solidFill>
                <a:sysClr val="windowText" lastClr="000000"/>
              </a:solidFill>
              <a:effectLst/>
              <a:latin typeface="+mn-lt"/>
              <a:ea typeface="+mn-ea"/>
              <a:cs typeface="+mn-cs"/>
            </a:rPr>
            <a:t>等</a:t>
          </a:r>
          <a:r>
            <a:rPr kumimoji="1" lang="ja-JP" altLang="ja-JP" sz="1100">
              <a:solidFill>
                <a:sysClr val="windowText" lastClr="000000"/>
              </a:solidFill>
              <a:effectLst/>
              <a:latin typeface="+mn-lt"/>
              <a:ea typeface="+mn-ea"/>
              <a:cs typeface="+mn-cs"/>
            </a:rPr>
            <a:t>が年々上昇していることも数値に影響を与えている。</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島根県安来市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35,112
34,846
420.93
29,524,861
29,088,816
404,018
14,797,337
26,615,327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12.1
82.3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170561</xdr:rowOff>
    </xdr:from>
    <xdr:to>
      <xdr:col>24</xdr:col>
      <xdr:colOff>62865</xdr:colOff>
      <xdr:row>39</xdr:row>
      <xdr:rowOff>131890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14061"/>
          <a:ext cx="1270" cy="1504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135717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822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131890</xdr:rowOff>
    </xdr:from>
    <xdr:to>
      <xdr:col>24</xdr:col>
      <xdr:colOff>152400</xdr:colOff>
      <xdr:row>39</xdr:row>
      <xdr:rowOff>131890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818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117238</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8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170561</xdr:rowOff>
    </xdr:from>
    <xdr:to>
      <xdr:col>24</xdr:col>
      <xdr:colOff>152400</xdr:colOff>
      <xdr:row>30</xdr:row>
      <xdr:rowOff>170561</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1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39306</xdr:rowOff>
    </xdr:from>
    <xdr:to>
      <xdr:col>24</xdr:col>
      <xdr:colOff>63500</xdr:colOff>
      <xdr:row>38</xdr:row>
      <xdr:rowOff>51498</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554406"/>
          <a:ext cx="8382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96156</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2683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73279</xdr:rowOff>
    </xdr:from>
    <xdr:to>
      <xdr:col>24</xdr:col>
      <xdr:colOff>114300</xdr:colOff>
      <xdr:row>38</xdr:row>
      <xdr:rowOff>3429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4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51498</xdr:rowOff>
    </xdr:from>
    <xdr:to>
      <xdr:col>19</xdr:col>
      <xdr:colOff>177800</xdr:colOff>
      <xdr:row>38</xdr:row>
      <xdr:rowOff>58738</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566598"/>
          <a:ext cx="889000" cy="7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104711</xdr:rowOff>
    </xdr:from>
    <xdr:to>
      <xdr:col>20</xdr:col>
      <xdr:colOff>38100</xdr:colOff>
      <xdr:row>38</xdr:row>
      <xdr:rowOff>34861</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448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51388</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23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58738</xdr:rowOff>
    </xdr:from>
    <xdr:to>
      <xdr:col>15</xdr:col>
      <xdr:colOff>50800</xdr:colOff>
      <xdr:row>38</xdr:row>
      <xdr:rowOff>77788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573838"/>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127953</xdr:rowOff>
    </xdr:from>
    <xdr:to>
      <xdr:col>15</xdr:col>
      <xdr:colOff>101600</xdr:colOff>
      <xdr:row>38</xdr:row>
      <xdr:rowOff>58103</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47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74630</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46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60071</xdr:rowOff>
    </xdr:from>
    <xdr:to>
      <xdr:col>10</xdr:col>
      <xdr:colOff>114300</xdr:colOff>
      <xdr:row>38</xdr:row>
      <xdr:rowOff>77788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575171"/>
          <a:ext cx="889000" cy="17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138621</xdr:rowOff>
    </xdr:from>
    <xdr:to>
      <xdr:col>10</xdr:col>
      <xdr:colOff>165100</xdr:colOff>
      <xdr:row>38</xdr:row>
      <xdr:rowOff>68771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482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85298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57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163767</xdr:rowOff>
    </xdr:from>
    <xdr:to>
      <xdr:col>6</xdr:col>
      <xdr:colOff>38100</xdr:colOff>
      <xdr:row>38</xdr:row>
      <xdr:rowOff>93917</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50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110443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282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159956</xdr:rowOff>
    </xdr:from>
    <xdr:to>
      <xdr:col>24</xdr:col>
      <xdr:colOff>114300</xdr:colOff>
      <xdr:row>38</xdr:row>
      <xdr:rowOff>90106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503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138383</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482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698</xdr:rowOff>
    </xdr:from>
    <xdr:to>
      <xdr:col>20</xdr:col>
      <xdr:colOff>38100</xdr:colOff>
      <xdr:row>38</xdr:row>
      <xdr:rowOff>102298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515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93425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608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7938</xdr:rowOff>
    </xdr:from>
    <xdr:to>
      <xdr:col>15</xdr:col>
      <xdr:colOff>101600</xdr:colOff>
      <xdr:row>38</xdr:row>
      <xdr:rowOff>109538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523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100665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615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26988</xdr:rowOff>
    </xdr:from>
    <xdr:to>
      <xdr:col>10</xdr:col>
      <xdr:colOff>165100</xdr:colOff>
      <xdr:row>38</xdr:row>
      <xdr:rowOff>128588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542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119715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634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9271</xdr:rowOff>
    </xdr:from>
    <xdr:to>
      <xdr:col>6</xdr:col>
      <xdr:colOff>38100</xdr:colOff>
      <xdr:row>38</xdr:row>
      <xdr:rowOff>110871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524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101998</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617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67564</xdr:rowOff>
    </xdr:from>
    <xdr:to>
      <xdr:col>24</xdr:col>
      <xdr:colOff>62865</xdr:colOff>
      <xdr:row>58</xdr:row>
      <xdr:rowOff>156214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40064"/>
          <a:ext cx="1270" cy="1460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160041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04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156214</xdr:rowOff>
    </xdr:from>
    <xdr:to>
      <xdr:col>24</xdr:col>
      <xdr:colOff>152400</xdr:colOff>
      <xdr:row>58</xdr:row>
      <xdr:rowOff>156214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100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14241</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152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1,196,800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67564</xdr:rowOff>
    </xdr:from>
    <xdr:to>
      <xdr:col>24</xdr:col>
      <xdr:colOff>152400</xdr:colOff>
      <xdr:row>50</xdr:row>
      <xdr:rowOff>67564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4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24488</xdr:rowOff>
    </xdr:from>
    <xdr:to>
      <xdr:col>24</xdr:col>
      <xdr:colOff>63500</xdr:colOff>
      <xdr:row>58</xdr:row>
      <xdr:rowOff>89643</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968588"/>
          <a:ext cx="838200" cy="65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136871</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9095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158444</xdr:rowOff>
    </xdr:from>
    <xdr:to>
      <xdr:col>24</xdr:col>
      <xdr:colOff>114300</xdr:colOff>
      <xdr:row>58</xdr:row>
      <xdr:rowOff>88594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93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89643</xdr:rowOff>
    </xdr:from>
    <xdr:to>
      <xdr:col>19</xdr:col>
      <xdr:colOff>177800</xdr:colOff>
      <xdr:row>58</xdr:row>
      <xdr:rowOff>90917</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10033743"/>
          <a:ext cx="889000" cy="1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165064</xdr:rowOff>
    </xdr:from>
    <xdr:to>
      <xdr:col>20</xdr:col>
      <xdr:colOff>38100</xdr:colOff>
      <xdr:row>58</xdr:row>
      <xdr:rowOff>95214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93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111741</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712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90917</xdr:rowOff>
    </xdr:from>
    <xdr:to>
      <xdr:col>15</xdr:col>
      <xdr:colOff>50800</xdr:colOff>
      <xdr:row>58</xdr:row>
      <xdr:rowOff>96538</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10035017"/>
          <a:ext cx="889000" cy="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169532</xdr:rowOff>
    </xdr:from>
    <xdr:to>
      <xdr:col>15</xdr:col>
      <xdr:colOff>101600</xdr:colOff>
      <xdr:row>58</xdr:row>
      <xdr:rowOff>99682</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94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116209</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717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154390</xdr:rowOff>
    </xdr:from>
    <xdr:to>
      <xdr:col>10</xdr:col>
      <xdr:colOff>114300</xdr:colOff>
      <xdr:row>58</xdr:row>
      <xdr:rowOff>96538</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927040"/>
          <a:ext cx="889000" cy="113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166026</xdr:rowOff>
    </xdr:from>
    <xdr:to>
      <xdr:col>10</xdr:col>
      <xdr:colOff>165100</xdr:colOff>
      <xdr:row>58</xdr:row>
      <xdr:rowOff>96176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93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112703</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713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68942</xdr:rowOff>
    </xdr:from>
    <xdr:to>
      <xdr:col>6</xdr:col>
      <xdr:colOff>38100</xdr:colOff>
      <xdr:row>57</xdr:row>
      <xdr:rowOff>170542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84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15619</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616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145138</xdr:rowOff>
    </xdr:from>
    <xdr:to>
      <xdr:col>24</xdr:col>
      <xdr:colOff>114300</xdr:colOff>
      <xdr:row>58</xdr:row>
      <xdr:rowOff>75288</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17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168015</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69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38843</xdr:rowOff>
    </xdr:from>
    <xdr:to>
      <xdr:col>20</xdr:col>
      <xdr:colOff>38100</xdr:colOff>
      <xdr:row>58</xdr:row>
      <xdr:rowOff>140443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82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131570</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10075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40117</xdr:rowOff>
    </xdr:from>
    <xdr:to>
      <xdr:col>15</xdr:col>
      <xdr:colOff>101600</xdr:colOff>
      <xdr:row>58</xdr:row>
      <xdr:rowOff>141717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84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132844</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10076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45738</xdr:rowOff>
    </xdr:from>
    <xdr:to>
      <xdr:col>10</xdr:col>
      <xdr:colOff>165100</xdr:colOff>
      <xdr:row>58</xdr:row>
      <xdr:rowOff>147338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89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138465</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1008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103590</xdr:rowOff>
    </xdr:from>
    <xdr:to>
      <xdr:col>6</xdr:col>
      <xdr:colOff>38100</xdr:colOff>
      <xdr:row>58</xdr:row>
      <xdr:rowOff>33740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7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24867</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968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18304</xdr:rowOff>
    </xdr:from>
    <xdr:to>
      <xdr:col>24</xdr:col>
      <xdr:colOff>62865</xdr:colOff>
      <xdr:row>78</xdr:row>
      <xdr:rowOff>54899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91254"/>
          <a:ext cx="1270" cy="1236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58726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31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54899</xdr:rowOff>
    </xdr:from>
    <xdr:to>
      <xdr:col>24</xdr:col>
      <xdr:colOff>152400</xdr:colOff>
      <xdr:row>78</xdr:row>
      <xdr:rowOff>54899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27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136431</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66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544,673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18304</xdr:rowOff>
    </xdr:from>
    <xdr:to>
      <xdr:col>24</xdr:col>
      <xdr:colOff>152400</xdr:colOff>
      <xdr:row>71</xdr:row>
      <xdr:rowOff>18304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91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14956</xdr:rowOff>
    </xdr:from>
    <xdr:to>
      <xdr:col>24</xdr:col>
      <xdr:colOff>63500</xdr:colOff>
      <xdr:row>77</xdr:row>
      <xdr:rowOff>73448</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216606"/>
          <a:ext cx="838200" cy="58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117874</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1480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139447</xdr:rowOff>
    </xdr:from>
    <xdr:to>
      <xdr:col>24</xdr:col>
      <xdr:colOff>114300</xdr:colOff>
      <xdr:row>77</xdr:row>
      <xdr:rowOff>69597</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6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73448</xdr:rowOff>
    </xdr:from>
    <xdr:to>
      <xdr:col>19</xdr:col>
      <xdr:colOff>177800</xdr:colOff>
      <xdr:row>77</xdr:row>
      <xdr:rowOff>108649</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275098"/>
          <a:ext cx="889000" cy="35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169994</xdr:rowOff>
    </xdr:from>
    <xdr:to>
      <xdr:col>20</xdr:col>
      <xdr:colOff>38100</xdr:colOff>
      <xdr:row>77</xdr:row>
      <xdr:rowOff>100144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00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116671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975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90675</xdr:rowOff>
    </xdr:from>
    <xdr:to>
      <xdr:col>15</xdr:col>
      <xdr:colOff>50800</xdr:colOff>
      <xdr:row>77</xdr:row>
      <xdr:rowOff>108649</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3292325"/>
          <a:ext cx="889000" cy="17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39026</xdr:rowOff>
    </xdr:from>
    <xdr:to>
      <xdr:col>15</xdr:col>
      <xdr:colOff>101600</xdr:colOff>
      <xdr:row>77</xdr:row>
      <xdr:rowOff>140626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157153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15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90675</xdr:rowOff>
    </xdr:from>
    <xdr:to>
      <xdr:col>10</xdr:col>
      <xdr:colOff>114300</xdr:colOff>
      <xdr:row>77</xdr:row>
      <xdr:rowOff>150856</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292325"/>
          <a:ext cx="889000" cy="60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10209</xdr:rowOff>
    </xdr:from>
    <xdr:to>
      <xdr:col>10</xdr:col>
      <xdr:colOff>165100</xdr:colOff>
      <xdr:row>77</xdr:row>
      <xdr:rowOff>111809</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1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128336</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2987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101212</xdr:rowOff>
    </xdr:from>
    <xdr:to>
      <xdr:col>6</xdr:col>
      <xdr:colOff>38100</xdr:colOff>
      <xdr:row>78</xdr:row>
      <xdr:rowOff>31362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22489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395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135606</xdr:rowOff>
    </xdr:from>
    <xdr:to>
      <xdr:col>24</xdr:col>
      <xdr:colOff>114300</xdr:colOff>
      <xdr:row>77</xdr:row>
      <xdr:rowOff>65756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165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158483</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017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22648</xdr:rowOff>
    </xdr:from>
    <xdr:to>
      <xdr:col>20</xdr:col>
      <xdr:colOff>38100</xdr:colOff>
      <xdr:row>77</xdr:row>
      <xdr:rowOff>124248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224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115375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317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57849</xdr:rowOff>
    </xdr:from>
    <xdr:to>
      <xdr:col>15</xdr:col>
      <xdr:colOff>101600</xdr:colOff>
      <xdr:row>77</xdr:row>
      <xdr:rowOff>159449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259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150576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352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39875</xdr:rowOff>
    </xdr:from>
    <xdr:to>
      <xdr:col>10</xdr:col>
      <xdr:colOff>165100</xdr:colOff>
      <xdr:row>77</xdr:row>
      <xdr:rowOff>141475</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241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132602</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334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100056</xdr:rowOff>
    </xdr:from>
    <xdr:to>
      <xdr:col>6</xdr:col>
      <xdr:colOff>38100</xdr:colOff>
      <xdr:row>78</xdr:row>
      <xdr:rowOff>30206</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301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46733</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076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96</xdr:row>
      <xdr:rowOff>144434</xdr:rowOff>
    </xdr:from>
    <xdr:ext cx="685572"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6428" y="16603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94</xdr:row>
      <xdr:rowOff>160763</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6277063"/>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93</xdr:row>
      <xdr:rowOff>5641</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5950491"/>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91</xdr:row>
      <xdr:rowOff>21970</xdr:rowOff>
    </xdr:from>
    <xdr:ext cx="685572"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76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28029</xdr:rowOff>
    </xdr:from>
    <xdr:to>
      <xdr:col>24</xdr:col>
      <xdr:colOff>62865</xdr:colOff>
      <xdr:row>99</xdr:row>
      <xdr:rowOff>89841</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458529"/>
          <a:ext cx="1270" cy="1604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130772</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710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89841</xdr:rowOff>
    </xdr:from>
    <xdr:to>
      <xdr:col>24</xdr:col>
      <xdr:colOff>152400</xdr:colOff>
      <xdr:row>99</xdr:row>
      <xdr:rowOff>89841</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706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146156</xdr:rowOff>
    </xdr:from>
    <xdr:ext cx="690189"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2337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4,941,950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28029</xdr:rowOff>
    </xdr:from>
    <xdr:to>
      <xdr:col>24</xdr:col>
      <xdr:colOff>152400</xdr:colOff>
      <xdr:row>90</xdr:row>
      <xdr:rowOff>28029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458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77750</xdr:rowOff>
    </xdr:from>
    <xdr:to>
      <xdr:col>24</xdr:col>
      <xdr:colOff>63500</xdr:colOff>
      <xdr:row>99</xdr:row>
      <xdr:rowOff>77943</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3797300" y="17051300"/>
          <a:ext cx="838200" cy="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48221</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850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25344</xdr:rowOff>
    </xdr:from>
    <xdr:to>
      <xdr:col>24</xdr:col>
      <xdr:colOff>114300</xdr:colOff>
      <xdr:row>99</xdr:row>
      <xdr:rowOff>126944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998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77245</xdr:rowOff>
    </xdr:from>
    <xdr:to>
      <xdr:col>19</xdr:col>
      <xdr:colOff>177800</xdr:colOff>
      <xdr:row>99</xdr:row>
      <xdr:rowOff>77750</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908300" y="17050795"/>
          <a:ext cx="889000" cy="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99</xdr:row>
      <xdr:rowOff>25888</xdr:rowOff>
    </xdr:from>
    <xdr:to>
      <xdr:col>20</xdr:col>
      <xdr:colOff>38100</xdr:colOff>
      <xdr:row>99</xdr:row>
      <xdr:rowOff>127488</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999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144015</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6774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77245</xdr:rowOff>
    </xdr:from>
    <xdr:to>
      <xdr:col>15</xdr:col>
      <xdr:colOff>50800</xdr:colOff>
      <xdr:row>99</xdr:row>
      <xdr:rowOff>78418</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019300" y="17050795"/>
          <a:ext cx="889000" cy="1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26574</xdr:rowOff>
    </xdr:from>
    <xdr:to>
      <xdr:col>15</xdr:col>
      <xdr:colOff>101600</xdr:colOff>
      <xdr:row>99</xdr:row>
      <xdr:rowOff>128174</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700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119301</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7092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78418</xdr:rowOff>
    </xdr:from>
    <xdr:to>
      <xdr:col>10</xdr:col>
      <xdr:colOff>114300</xdr:colOff>
      <xdr:row>99</xdr:row>
      <xdr:rowOff>80477</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7051968"/>
          <a:ext cx="889000" cy="2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26995</xdr:rowOff>
    </xdr:from>
    <xdr:to>
      <xdr:col>10</xdr:col>
      <xdr:colOff>165100</xdr:colOff>
      <xdr:row>99</xdr:row>
      <xdr:rowOff>128595</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7000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145122</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6775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29462</xdr:rowOff>
    </xdr:from>
    <xdr:to>
      <xdr:col>6</xdr:col>
      <xdr:colOff>38100</xdr:colOff>
      <xdr:row>99</xdr:row>
      <xdr:rowOff>131062</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700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147589</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77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27143</xdr:rowOff>
    </xdr:from>
    <xdr:to>
      <xdr:col>24</xdr:col>
      <xdr:colOff>114300</xdr:colOff>
      <xdr:row>99</xdr:row>
      <xdr:rowOff>128743</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700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99</xdr:row>
      <xdr:rowOff>3773</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977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26950</xdr:rowOff>
    </xdr:from>
    <xdr:to>
      <xdr:col>20</xdr:col>
      <xdr:colOff>38100</xdr:colOff>
      <xdr:row>99</xdr:row>
      <xdr:rowOff>128550</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700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119677</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7093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26445</xdr:rowOff>
    </xdr:from>
    <xdr:to>
      <xdr:col>15</xdr:col>
      <xdr:colOff>101600</xdr:colOff>
      <xdr:row>99</xdr:row>
      <xdr:rowOff>128045</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699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144572</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6775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27618</xdr:rowOff>
    </xdr:from>
    <xdr:to>
      <xdr:col>10</xdr:col>
      <xdr:colOff>165100</xdr:colOff>
      <xdr:row>99</xdr:row>
      <xdr:rowOff>129218</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7001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120345</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7093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29677</xdr:rowOff>
    </xdr:from>
    <xdr:to>
      <xdr:col>6</xdr:col>
      <xdr:colOff>38100</xdr:colOff>
      <xdr:row>99</xdr:row>
      <xdr:rowOff>131277</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7003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122404</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7095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a:extLst>
            <a:ext uri="{FF2B5EF4-FFF2-40B4-BE49-F238E27FC236}">
              <a16:creationId xmlns:a16="http://schemas.microsoft.com/office/drawing/2014/main" id="{00000000-0008-0000-07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116187</xdr:rowOff>
    </xdr:from>
    <xdr:to>
      <xdr:col>54</xdr:col>
      <xdr:colOff>189865</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10475595" y="5259687"/>
          <a:ext cx="1270" cy="1525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2" name="労働費最小値テキスト">
          <a:extLst>
            <a:ext uri="{FF2B5EF4-FFF2-40B4-BE49-F238E27FC236}">
              <a16:creationId xmlns:a16="http://schemas.microsoft.com/office/drawing/2014/main" id="{00000000-0008-0000-0700-000024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62864</xdr:rowOff>
    </xdr:from>
    <xdr:ext cx="469744" cy="259045"/>
    <xdr:sp macro="" textlink="">
      <xdr:nvSpPr>
        <xdr:cNvPr id="294" name="労働費最大値テキスト">
          <a:extLst>
            <a:ext uri="{FF2B5EF4-FFF2-40B4-BE49-F238E27FC236}">
              <a16:creationId xmlns:a16="http://schemas.microsoft.com/office/drawing/2014/main" id="{00000000-0008-0000-0700-000026010000}"/>
            </a:ext>
          </a:extLst>
        </xdr:cNvPr>
        <xdr:cNvSpPr txBox="1"/>
      </xdr:nvSpPr>
      <xdr:spPr>
        <a:xfrm>
          <a:off x="10528300" y="5034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116187</xdr:rowOff>
    </xdr:from>
    <xdr:to>
      <xdr:col>55</xdr:col>
      <xdr:colOff>88900</xdr:colOff>
      <xdr:row>30</xdr:row>
      <xdr:rowOff>116187</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5259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153416</xdr:rowOff>
    </xdr:from>
    <xdr:to>
      <xdr:col>55</xdr:col>
      <xdr:colOff>0</xdr:colOff>
      <xdr:row>31</xdr:row>
      <xdr:rowOff>43688</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9639300" y="5296916"/>
          <a:ext cx="8382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82676</xdr:rowOff>
    </xdr:from>
    <xdr:ext cx="378565" cy="259045"/>
    <xdr:sp macro="" textlink="">
      <xdr:nvSpPr>
        <xdr:cNvPr id="297" name="労働費平均値テキスト">
          <a:extLst>
            <a:ext uri="{FF2B5EF4-FFF2-40B4-BE49-F238E27FC236}">
              <a16:creationId xmlns:a16="http://schemas.microsoft.com/office/drawing/2014/main" id="{00000000-0008-0000-0700-000029010000}"/>
            </a:ext>
          </a:extLst>
        </xdr:cNvPr>
        <xdr:cNvSpPr txBox="1"/>
      </xdr:nvSpPr>
      <xdr:spPr>
        <a:xfrm>
          <a:off x="10528300" y="642632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104249</xdr:rowOff>
    </xdr:from>
    <xdr:to>
      <xdr:col>55</xdr:col>
      <xdr:colOff>50800</xdr:colOff>
      <xdr:row>38</xdr:row>
      <xdr:rowOff>34399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10426700" y="6447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43688</xdr:rowOff>
    </xdr:from>
    <xdr:to>
      <xdr:col>50</xdr:col>
      <xdr:colOff>114300</xdr:colOff>
      <xdr:row>31</xdr:row>
      <xdr:rowOff>66548</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8750300" y="535863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132007</xdr:rowOff>
    </xdr:from>
    <xdr:to>
      <xdr:col>50</xdr:col>
      <xdr:colOff>165100</xdr:colOff>
      <xdr:row>38</xdr:row>
      <xdr:rowOff>62157</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9588500" y="6475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53284</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50017" y="6568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66548</xdr:rowOff>
    </xdr:from>
    <xdr:to>
      <xdr:col>45</xdr:col>
      <xdr:colOff>177800</xdr:colOff>
      <xdr:row>31</xdr:row>
      <xdr:rowOff>70467</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7861300" y="5381498"/>
          <a:ext cx="889000" cy="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119271</xdr:rowOff>
    </xdr:from>
    <xdr:to>
      <xdr:col>46</xdr:col>
      <xdr:colOff>38100</xdr:colOff>
      <xdr:row>38</xdr:row>
      <xdr:rowOff>49421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8699500" y="646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40548</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61017" y="65556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70467</xdr:rowOff>
    </xdr:from>
    <xdr:to>
      <xdr:col>41</xdr:col>
      <xdr:colOff>50800</xdr:colOff>
      <xdr:row>31</xdr:row>
      <xdr:rowOff>91694</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flipV="1">
          <a:off x="6972300" y="5385417"/>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132987</xdr:rowOff>
    </xdr:from>
    <xdr:to>
      <xdr:col>41</xdr:col>
      <xdr:colOff>101600</xdr:colOff>
      <xdr:row>38</xdr:row>
      <xdr:rowOff>63137</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7810500" y="64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54264</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2017" y="6569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158133</xdr:rowOff>
    </xdr:from>
    <xdr:to>
      <xdr:col>36</xdr:col>
      <xdr:colOff>165100</xdr:colOff>
      <xdr:row>38</xdr:row>
      <xdr:rowOff>88283</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69215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79410</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3017" y="65945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30</xdr:row>
      <xdr:rowOff>102616</xdr:rowOff>
    </xdr:from>
    <xdr:to>
      <xdr:col>55</xdr:col>
      <xdr:colOff>50800</xdr:colOff>
      <xdr:row>31</xdr:row>
      <xdr:rowOff>32766</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10426700" y="5246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18414</xdr:rowOff>
    </xdr:from>
    <xdr:ext cx="469744" cy="259045"/>
    <xdr:sp macro="" textlink="">
      <xdr:nvSpPr>
        <xdr:cNvPr id="316" name="労働費該当値テキスト">
          <a:extLst>
            <a:ext uri="{FF2B5EF4-FFF2-40B4-BE49-F238E27FC236}">
              <a16:creationId xmlns:a16="http://schemas.microsoft.com/office/drawing/2014/main" id="{00000000-0008-0000-0700-00003C010000}"/>
            </a:ext>
          </a:extLst>
        </xdr:cNvPr>
        <xdr:cNvSpPr txBox="1"/>
      </xdr:nvSpPr>
      <xdr:spPr>
        <a:xfrm>
          <a:off x="10528300" y="5161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164338</xdr:rowOff>
    </xdr:from>
    <xdr:to>
      <xdr:col>50</xdr:col>
      <xdr:colOff>165100</xdr:colOff>
      <xdr:row>31</xdr:row>
      <xdr:rowOff>94488</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9588500" y="5307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29</xdr:row>
      <xdr:rowOff>111015</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9404428" y="5083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15748</xdr:rowOff>
    </xdr:from>
    <xdr:to>
      <xdr:col>46</xdr:col>
      <xdr:colOff>38100</xdr:colOff>
      <xdr:row>31</xdr:row>
      <xdr:rowOff>117348</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8699500" y="5330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29</xdr:row>
      <xdr:rowOff>133875</xdr:rowOff>
    </xdr:from>
    <xdr:ext cx="469744"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8515428" y="5105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19667</xdr:rowOff>
    </xdr:from>
    <xdr:to>
      <xdr:col>41</xdr:col>
      <xdr:colOff>101600</xdr:colOff>
      <xdr:row>31</xdr:row>
      <xdr:rowOff>121267</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7810500" y="5334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29</xdr:row>
      <xdr:rowOff>137794</xdr:rowOff>
    </xdr:from>
    <xdr:ext cx="469744"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7626428" y="5109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40894</xdr:rowOff>
    </xdr:from>
    <xdr:to>
      <xdr:col>36</xdr:col>
      <xdr:colOff>165100</xdr:colOff>
      <xdr:row>31</xdr:row>
      <xdr:rowOff>142494</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6921500" y="535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29</xdr:row>
      <xdr:rowOff>159021</xdr:rowOff>
    </xdr:from>
    <xdr:ext cx="469744"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737428" y="5131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a:extLst>
            <a:ext uri="{FF2B5EF4-FFF2-40B4-BE49-F238E27FC236}">
              <a16:creationId xmlns:a16="http://schemas.microsoft.com/office/drawing/2014/main" id="{00000000-0008-0000-07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64288</xdr:rowOff>
    </xdr:from>
    <xdr:to>
      <xdr:col>54</xdr:col>
      <xdr:colOff>189865</xdr:colOff>
      <xdr:row>58</xdr:row>
      <xdr:rowOff>136944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10475595" y="8636788"/>
          <a:ext cx="1270" cy="1444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140771</xdr:rowOff>
    </xdr:from>
    <xdr:ext cx="469744" cy="259045"/>
    <xdr:sp macro="" textlink="">
      <xdr:nvSpPr>
        <xdr:cNvPr id="349" name="農林水産業費最小値テキスト">
          <a:extLst>
            <a:ext uri="{FF2B5EF4-FFF2-40B4-BE49-F238E27FC236}">
              <a16:creationId xmlns:a16="http://schemas.microsoft.com/office/drawing/2014/main" id="{00000000-0008-0000-0700-00005D010000}"/>
            </a:ext>
          </a:extLst>
        </xdr:cNvPr>
        <xdr:cNvSpPr txBox="1"/>
      </xdr:nvSpPr>
      <xdr:spPr>
        <a:xfrm>
          <a:off x="10528300" y="1008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136944</xdr:rowOff>
    </xdr:from>
    <xdr:to>
      <xdr:col>55</xdr:col>
      <xdr:colOff>88900</xdr:colOff>
      <xdr:row>58</xdr:row>
      <xdr:rowOff>136944</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10081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10965</xdr:rowOff>
    </xdr:from>
    <xdr:ext cx="599010" cy="259045"/>
    <xdr:sp macro="" textlink="">
      <xdr:nvSpPr>
        <xdr:cNvPr id="351" name="農林水産業費最大値テキスト">
          <a:extLst>
            <a:ext uri="{FF2B5EF4-FFF2-40B4-BE49-F238E27FC236}">
              <a16:creationId xmlns:a16="http://schemas.microsoft.com/office/drawing/2014/main" id="{00000000-0008-0000-0700-00005F010000}"/>
            </a:ext>
          </a:extLst>
        </xdr:cNvPr>
        <xdr:cNvSpPr txBox="1"/>
      </xdr:nvSpPr>
      <xdr:spPr>
        <a:xfrm>
          <a:off x="10528300" y="8412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119,938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64288</xdr:rowOff>
    </xdr:from>
    <xdr:to>
      <xdr:col>55</xdr:col>
      <xdr:colOff>88900</xdr:colOff>
      <xdr:row>50</xdr:row>
      <xdr:rowOff>64288</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10388600" y="8636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58026</xdr:rowOff>
    </xdr:from>
    <xdr:to>
      <xdr:col>55</xdr:col>
      <xdr:colOff>0</xdr:colOff>
      <xdr:row>56</xdr:row>
      <xdr:rowOff>106287</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9639300" y="9487776"/>
          <a:ext cx="838200" cy="219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28592</xdr:rowOff>
    </xdr:from>
    <xdr:ext cx="534377" cy="259045"/>
    <xdr:sp macro="" textlink="">
      <xdr:nvSpPr>
        <xdr:cNvPr id="354" name="農林水産業費平均値テキスト">
          <a:extLst>
            <a:ext uri="{FF2B5EF4-FFF2-40B4-BE49-F238E27FC236}">
              <a16:creationId xmlns:a16="http://schemas.microsoft.com/office/drawing/2014/main" id="{00000000-0008-0000-0700-000062010000}"/>
            </a:ext>
          </a:extLst>
        </xdr:cNvPr>
        <xdr:cNvSpPr txBox="1"/>
      </xdr:nvSpPr>
      <xdr:spPr>
        <a:xfrm>
          <a:off x="10528300" y="9458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5715</xdr:rowOff>
    </xdr:from>
    <xdr:to>
      <xdr:col>55</xdr:col>
      <xdr:colOff>50800</xdr:colOff>
      <xdr:row>56</xdr:row>
      <xdr:rowOff>107315</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10426700" y="960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58026</xdr:rowOff>
    </xdr:from>
    <xdr:to>
      <xdr:col>50</xdr:col>
      <xdr:colOff>114300</xdr:colOff>
      <xdr:row>55</xdr:row>
      <xdr:rowOff>122733</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8750300" y="9487776"/>
          <a:ext cx="889000" cy="64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159868</xdr:rowOff>
    </xdr:from>
    <xdr:to>
      <xdr:col>50</xdr:col>
      <xdr:colOff>165100</xdr:colOff>
      <xdr:row>56</xdr:row>
      <xdr:rowOff>90018</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9588500" y="9589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81145</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372111" y="9682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122733</xdr:rowOff>
    </xdr:from>
    <xdr:to>
      <xdr:col>45</xdr:col>
      <xdr:colOff>177800</xdr:colOff>
      <xdr:row>56</xdr:row>
      <xdr:rowOff>21755</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flipV="1">
          <a:off x="7861300" y="9552483"/>
          <a:ext cx="889000" cy="70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16104</xdr:rowOff>
    </xdr:from>
    <xdr:to>
      <xdr:col>46</xdr:col>
      <xdr:colOff>38100</xdr:colOff>
      <xdr:row>56</xdr:row>
      <xdr:rowOff>117704</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8699500" y="961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108831</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483111" y="9710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21755</xdr:rowOff>
    </xdr:from>
    <xdr:to>
      <xdr:col>41</xdr:col>
      <xdr:colOff>50800</xdr:colOff>
      <xdr:row>56</xdr:row>
      <xdr:rowOff>85585</xdr:rowOff>
    </xdr:to>
    <xdr:cxnSp macro="">
      <xdr:nvCxnSpPr>
        <xdr:cNvPr id="362" name="直線コネクタ 361">
          <a:extLst>
            <a:ext uri="{FF2B5EF4-FFF2-40B4-BE49-F238E27FC236}">
              <a16:creationId xmlns:a16="http://schemas.microsoft.com/office/drawing/2014/main" id="{00000000-0008-0000-0700-00006A010000}"/>
            </a:ext>
          </a:extLst>
        </xdr:cNvPr>
        <xdr:cNvCxnSpPr/>
      </xdr:nvCxnSpPr>
      <xdr:spPr>
        <a:xfrm flipV="1">
          <a:off x="6972300" y="9622955"/>
          <a:ext cx="889000" cy="6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10351</xdr:rowOff>
    </xdr:from>
    <xdr:to>
      <xdr:col>41</xdr:col>
      <xdr:colOff>101600</xdr:colOff>
      <xdr:row>56</xdr:row>
      <xdr:rowOff>111951</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7810500" y="961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103078</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594111" y="9704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21717</xdr:rowOff>
    </xdr:from>
    <xdr:to>
      <xdr:col>36</xdr:col>
      <xdr:colOff>165100</xdr:colOff>
      <xdr:row>56</xdr:row>
      <xdr:rowOff>123317</xdr:rowOff>
    </xdr:to>
    <xdr:sp macro="" textlink="">
      <xdr:nvSpPr>
        <xdr:cNvPr id="365" name="フローチャート: 判断 364">
          <a:extLst>
            <a:ext uri="{FF2B5EF4-FFF2-40B4-BE49-F238E27FC236}">
              <a16:creationId xmlns:a16="http://schemas.microsoft.com/office/drawing/2014/main" id="{00000000-0008-0000-0700-00006D010000}"/>
            </a:ext>
          </a:extLst>
        </xdr:cNvPr>
        <xdr:cNvSpPr/>
      </xdr:nvSpPr>
      <xdr:spPr>
        <a:xfrm>
          <a:off x="6921500" y="962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139844</xdr:rowOff>
    </xdr:from>
    <xdr:ext cx="534377"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05111" y="9398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55487</xdr:rowOff>
    </xdr:from>
    <xdr:to>
      <xdr:col>55</xdr:col>
      <xdr:colOff>50800</xdr:colOff>
      <xdr:row>56</xdr:row>
      <xdr:rowOff>157087</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10426700" y="9656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33914</xdr:rowOff>
    </xdr:from>
    <xdr:ext cx="534377" cy="259045"/>
    <xdr:sp macro="" textlink="">
      <xdr:nvSpPr>
        <xdr:cNvPr id="373" name="農林水産業費該当値テキスト">
          <a:extLst>
            <a:ext uri="{FF2B5EF4-FFF2-40B4-BE49-F238E27FC236}">
              <a16:creationId xmlns:a16="http://schemas.microsoft.com/office/drawing/2014/main" id="{00000000-0008-0000-0700-000075010000}"/>
            </a:ext>
          </a:extLst>
        </xdr:cNvPr>
        <xdr:cNvSpPr txBox="1"/>
      </xdr:nvSpPr>
      <xdr:spPr>
        <a:xfrm>
          <a:off x="10528300" y="9635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7226</xdr:rowOff>
    </xdr:from>
    <xdr:to>
      <xdr:col>50</xdr:col>
      <xdr:colOff>165100</xdr:colOff>
      <xdr:row>55</xdr:row>
      <xdr:rowOff>108826</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9588500" y="943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125353</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9372111" y="9212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71933</xdr:rowOff>
    </xdr:from>
    <xdr:to>
      <xdr:col>46</xdr:col>
      <xdr:colOff>38100</xdr:colOff>
      <xdr:row>56</xdr:row>
      <xdr:rowOff>2083</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8699500" y="9501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18610</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8483111" y="9276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142405</xdr:rowOff>
    </xdr:from>
    <xdr:to>
      <xdr:col>41</xdr:col>
      <xdr:colOff>101600</xdr:colOff>
      <xdr:row>56</xdr:row>
      <xdr:rowOff>72555</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7810500" y="9572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89082</xdr:rowOff>
    </xdr:from>
    <xdr:ext cx="534377"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7594111" y="9347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34785</xdr:rowOff>
    </xdr:from>
    <xdr:to>
      <xdr:col>36</xdr:col>
      <xdr:colOff>165100</xdr:colOff>
      <xdr:row>56</xdr:row>
      <xdr:rowOff>136385</xdr:rowOff>
    </xdr:to>
    <xdr:sp macro="" textlink="">
      <xdr:nvSpPr>
        <xdr:cNvPr id="380" name="楕円 379">
          <a:extLst>
            <a:ext uri="{FF2B5EF4-FFF2-40B4-BE49-F238E27FC236}">
              <a16:creationId xmlns:a16="http://schemas.microsoft.com/office/drawing/2014/main" id="{00000000-0008-0000-0700-00007C010000}"/>
            </a:ext>
          </a:extLst>
        </xdr:cNvPr>
        <xdr:cNvSpPr/>
      </xdr:nvSpPr>
      <xdr:spPr>
        <a:xfrm>
          <a:off x="6921500" y="963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127512</xdr:rowOff>
    </xdr:from>
    <xdr:ext cx="534377"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705111" y="9728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134685</xdr:rowOff>
    </xdr:from>
    <xdr:to>
      <xdr:col>54</xdr:col>
      <xdr:colOff>189865</xdr:colOff>
      <xdr:row>78</xdr:row>
      <xdr:rowOff>120735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307635"/>
          <a:ext cx="1270" cy="118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124562</xdr:rowOff>
    </xdr:from>
    <xdr:ext cx="469744"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49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120735</xdr:rowOff>
    </xdr:from>
    <xdr:to>
      <xdr:col>55</xdr:col>
      <xdr:colOff>88900</xdr:colOff>
      <xdr:row>78</xdr:row>
      <xdr:rowOff>120735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493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81362</xdr:rowOff>
    </xdr:from>
    <xdr:ext cx="599010"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2082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263,597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134685</xdr:rowOff>
    </xdr:from>
    <xdr:to>
      <xdr:col>55</xdr:col>
      <xdr:colOff>88900</xdr:colOff>
      <xdr:row>71</xdr:row>
      <xdr:rowOff>134685</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307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161207</xdr:rowOff>
    </xdr:from>
    <xdr:to>
      <xdr:col>55</xdr:col>
      <xdr:colOff>0</xdr:colOff>
      <xdr:row>78</xdr:row>
      <xdr:rowOff>22030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9639300" y="13362857"/>
          <a:ext cx="838200" cy="32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164332</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194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141455</xdr:rowOff>
    </xdr:from>
    <xdr:to>
      <xdr:col>55</xdr:col>
      <xdr:colOff>50800</xdr:colOff>
      <xdr:row>78</xdr:row>
      <xdr:rowOff>71605</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343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161207</xdr:rowOff>
    </xdr:from>
    <xdr:to>
      <xdr:col>50</xdr:col>
      <xdr:colOff>114300</xdr:colOff>
      <xdr:row>78</xdr:row>
      <xdr:rowOff>20526</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8750300" y="13362857"/>
          <a:ext cx="889000" cy="30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132494</xdr:rowOff>
    </xdr:from>
    <xdr:to>
      <xdr:col>50</xdr:col>
      <xdr:colOff>165100</xdr:colOff>
      <xdr:row>78</xdr:row>
      <xdr:rowOff>62644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33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53771</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342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159589</xdr:rowOff>
    </xdr:from>
    <xdr:to>
      <xdr:col>45</xdr:col>
      <xdr:colOff>177800</xdr:colOff>
      <xdr:row>78</xdr:row>
      <xdr:rowOff>20526</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7861300" y="13361239"/>
          <a:ext cx="889000" cy="32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123337</xdr:rowOff>
    </xdr:from>
    <xdr:to>
      <xdr:col>46</xdr:col>
      <xdr:colOff>38100</xdr:colOff>
      <xdr:row>78</xdr:row>
      <xdr:rowOff>53487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32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70014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310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159589</xdr:rowOff>
    </xdr:from>
    <xdr:to>
      <xdr:col>41</xdr:col>
      <xdr:colOff>50800</xdr:colOff>
      <xdr:row>78</xdr:row>
      <xdr:rowOff>26127</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flipV="1">
          <a:off x="6972300" y="13361239"/>
          <a:ext cx="889000" cy="37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119176</xdr:rowOff>
    </xdr:from>
    <xdr:to>
      <xdr:col>41</xdr:col>
      <xdr:colOff>101600</xdr:colOff>
      <xdr:row>78</xdr:row>
      <xdr:rowOff>49326</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40453</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41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112016</xdr:rowOff>
    </xdr:from>
    <xdr:to>
      <xdr:col>36</xdr:col>
      <xdr:colOff>165100</xdr:colOff>
      <xdr:row>78</xdr:row>
      <xdr:rowOff>42166</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31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58693</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308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142680</xdr:rowOff>
    </xdr:from>
    <xdr:to>
      <xdr:col>55</xdr:col>
      <xdr:colOff>50800</xdr:colOff>
      <xdr:row>78</xdr:row>
      <xdr:rowOff>72830</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34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119882</xdr:rowOff>
    </xdr:from>
    <xdr:ext cx="534377"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321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110407</xdr:rowOff>
    </xdr:from>
    <xdr:to>
      <xdr:col>50</xdr:col>
      <xdr:colOff>165100</xdr:colOff>
      <xdr:row>78</xdr:row>
      <xdr:rowOff>40557</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312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57084</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372111" y="13087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141176</xdr:rowOff>
    </xdr:from>
    <xdr:to>
      <xdr:col>46</xdr:col>
      <xdr:colOff>38100</xdr:colOff>
      <xdr:row>78</xdr:row>
      <xdr:rowOff>71326</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34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62453</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483111" y="13435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108789</xdr:rowOff>
    </xdr:from>
    <xdr:to>
      <xdr:col>41</xdr:col>
      <xdr:colOff>101600</xdr:colOff>
      <xdr:row>78</xdr:row>
      <xdr:rowOff>38939</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310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55466</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594111" y="13085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146777</xdr:rowOff>
    </xdr:from>
    <xdr:to>
      <xdr:col>36</xdr:col>
      <xdr:colOff>165100</xdr:colOff>
      <xdr:row>78</xdr:row>
      <xdr:rowOff>76927</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348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68054</xdr:rowOff>
    </xdr:from>
    <xdr:ext cx="534377"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05111" y="13441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62502</xdr:rowOff>
    </xdr:from>
    <xdr:to>
      <xdr:col>54</xdr:col>
      <xdr:colOff>189865</xdr:colOff>
      <xdr:row>98</xdr:row>
      <xdr:rowOff>79228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493002"/>
          <a:ext cx="1270" cy="1388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83055</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6885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79228</xdr:rowOff>
    </xdr:from>
    <xdr:to>
      <xdr:col>55</xdr:col>
      <xdr:colOff>88900</xdr:colOff>
      <xdr:row>98</xdr:row>
      <xdr:rowOff>79228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688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9179</xdr:rowOff>
    </xdr:from>
    <xdr:ext cx="599010"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268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200,131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62502</xdr:rowOff>
    </xdr:from>
    <xdr:to>
      <xdr:col>55</xdr:col>
      <xdr:colOff>88900</xdr:colOff>
      <xdr:row>90</xdr:row>
      <xdr:rowOff>62502</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493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90674</xdr:rowOff>
    </xdr:from>
    <xdr:to>
      <xdr:col>55</xdr:col>
      <xdr:colOff>0</xdr:colOff>
      <xdr:row>96</xdr:row>
      <xdr:rowOff>75699</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9639300" y="16378424"/>
          <a:ext cx="838200" cy="156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142246</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429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163819</xdr:rowOff>
    </xdr:from>
    <xdr:to>
      <xdr:col>55</xdr:col>
      <xdr:colOff>50800</xdr:colOff>
      <xdr:row>96</xdr:row>
      <xdr:rowOff>93969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45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50896</xdr:rowOff>
    </xdr:from>
    <xdr:to>
      <xdr:col>50</xdr:col>
      <xdr:colOff>114300</xdr:colOff>
      <xdr:row>96</xdr:row>
      <xdr:rowOff>75699</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8750300" y="16510096"/>
          <a:ext cx="889000" cy="24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22682</xdr:rowOff>
    </xdr:from>
    <xdr:to>
      <xdr:col>50</xdr:col>
      <xdr:colOff>165100</xdr:colOff>
      <xdr:row>96</xdr:row>
      <xdr:rowOff>124282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481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140809</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257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50896</xdr:rowOff>
    </xdr:from>
    <xdr:to>
      <xdr:col>45</xdr:col>
      <xdr:colOff>177800</xdr:colOff>
      <xdr:row>96</xdr:row>
      <xdr:rowOff>124819</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7861300" y="16510096"/>
          <a:ext cx="889000" cy="73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26043</xdr:rowOff>
    </xdr:from>
    <xdr:to>
      <xdr:col>46</xdr:col>
      <xdr:colOff>38100</xdr:colOff>
      <xdr:row>96</xdr:row>
      <xdr:rowOff>127643</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48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118770</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57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56445</xdr:rowOff>
    </xdr:from>
    <xdr:to>
      <xdr:col>41</xdr:col>
      <xdr:colOff>50800</xdr:colOff>
      <xdr:row>96</xdr:row>
      <xdr:rowOff>124819</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a:off x="6972300" y="16515645"/>
          <a:ext cx="889000" cy="68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13408</xdr:rowOff>
    </xdr:from>
    <xdr:to>
      <xdr:col>41</xdr:col>
      <xdr:colOff>101600</xdr:colOff>
      <xdr:row>96</xdr:row>
      <xdr:rowOff>115008</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47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131535</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24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53467</xdr:rowOff>
    </xdr:from>
    <xdr:to>
      <xdr:col>36</xdr:col>
      <xdr:colOff>165100</xdr:colOff>
      <xdr:row>96</xdr:row>
      <xdr:rowOff>155067</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512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146194</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605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39874</xdr:rowOff>
    </xdr:from>
    <xdr:to>
      <xdr:col>55</xdr:col>
      <xdr:colOff>50800</xdr:colOff>
      <xdr:row>95</xdr:row>
      <xdr:rowOff>141474</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327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62751</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179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24899</xdr:rowOff>
    </xdr:from>
    <xdr:to>
      <xdr:col>50</xdr:col>
      <xdr:colOff>165100</xdr:colOff>
      <xdr:row>96</xdr:row>
      <xdr:rowOff>126499</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484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117626</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576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96</xdr:rowOff>
    </xdr:from>
    <xdr:to>
      <xdr:col>46</xdr:col>
      <xdr:colOff>38100</xdr:colOff>
      <xdr:row>96</xdr:row>
      <xdr:rowOff>101696</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459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118223</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234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74019</xdr:rowOff>
    </xdr:from>
    <xdr:to>
      <xdr:col>41</xdr:col>
      <xdr:colOff>101600</xdr:colOff>
      <xdr:row>97</xdr:row>
      <xdr:rowOff>4169</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533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166746</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62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5645</xdr:rowOff>
    </xdr:from>
    <xdr:to>
      <xdr:col>36</xdr:col>
      <xdr:colOff>165100</xdr:colOff>
      <xdr:row>96</xdr:row>
      <xdr:rowOff>107245</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464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123772</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240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139700</xdr:rowOff>
    </xdr:from>
    <xdr:to>
      <xdr:col>89</xdr:col>
      <xdr:colOff>177800</xdr:colOff>
      <xdr:row>39</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168927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28</xdr:row>
      <xdr:rowOff>168927</xdr:rowOff>
    </xdr:from>
    <xdr:ext cx="59541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850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a:extLst>
            <a:ext uri="{FF2B5EF4-FFF2-40B4-BE49-F238E27FC236}">
              <a16:creationId xmlns:a16="http://schemas.microsoft.com/office/drawing/2014/main" id="{00000000-0008-0000-07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91994</xdr:rowOff>
    </xdr:from>
    <xdr:to>
      <xdr:col>85</xdr:col>
      <xdr:colOff>126364</xdr:colOff>
      <xdr:row>38</xdr:row>
      <xdr:rowOff>143243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6317595" y="5235494"/>
          <a:ext cx="1269" cy="1422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147070</xdr:rowOff>
    </xdr:from>
    <xdr:ext cx="534377" cy="259045"/>
    <xdr:sp macro="" textlink="">
      <xdr:nvSpPr>
        <xdr:cNvPr id="522" name="消防費最小値テキスト">
          <a:extLst>
            <a:ext uri="{FF2B5EF4-FFF2-40B4-BE49-F238E27FC236}">
              <a16:creationId xmlns:a16="http://schemas.microsoft.com/office/drawing/2014/main" id="{00000000-0008-0000-0700-00000A020000}"/>
            </a:ext>
          </a:extLst>
        </xdr:cNvPr>
        <xdr:cNvSpPr txBox="1"/>
      </xdr:nvSpPr>
      <xdr:spPr>
        <a:xfrm>
          <a:off x="16370300" y="6662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143243</xdr:rowOff>
    </xdr:from>
    <xdr:to>
      <xdr:col>86</xdr:col>
      <xdr:colOff>25400</xdr:colOff>
      <xdr:row>38</xdr:row>
      <xdr:rowOff>143243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665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38671</xdr:rowOff>
    </xdr:from>
    <xdr:ext cx="599010" cy="259045"/>
    <xdr:sp macro="" textlink="">
      <xdr:nvSpPr>
        <xdr:cNvPr id="524" name="消防費最大値テキスト">
          <a:extLst>
            <a:ext uri="{FF2B5EF4-FFF2-40B4-BE49-F238E27FC236}">
              <a16:creationId xmlns:a16="http://schemas.microsoft.com/office/drawing/2014/main" id="{00000000-0008-0000-0700-00000C020000}"/>
            </a:ext>
          </a:extLst>
        </xdr:cNvPr>
        <xdr:cNvSpPr txBox="1"/>
      </xdr:nvSpPr>
      <xdr:spPr>
        <a:xfrm>
          <a:off x="16370300" y="5010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91994</xdr:rowOff>
    </xdr:from>
    <xdr:to>
      <xdr:col>86</xdr:col>
      <xdr:colOff>25400</xdr:colOff>
      <xdr:row>30</xdr:row>
      <xdr:rowOff>91994</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5235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108896</xdr:rowOff>
    </xdr:from>
    <xdr:to>
      <xdr:col>85</xdr:col>
      <xdr:colOff>127000</xdr:colOff>
      <xdr:row>37</xdr:row>
      <xdr:rowOff>96781</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5481300" y="6281096"/>
          <a:ext cx="838200" cy="159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133607</xdr:rowOff>
    </xdr:from>
    <xdr:ext cx="534377" cy="259045"/>
    <xdr:sp macro="" textlink="">
      <xdr:nvSpPr>
        <xdr:cNvPr id="527" name="消防費平均値テキスト">
          <a:extLst>
            <a:ext uri="{FF2B5EF4-FFF2-40B4-BE49-F238E27FC236}">
              <a16:creationId xmlns:a16="http://schemas.microsoft.com/office/drawing/2014/main" id="{00000000-0008-0000-0700-00000F020000}"/>
            </a:ext>
          </a:extLst>
        </xdr:cNvPr>
        <xdr:cNvSpPr txBox="1"/>
      </xdr:nvSpPr>
      <xdr:spPr>
        <a:xfrm>
          <a:off x="16370300" y="63058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155180</xdr:rowOff>
    </xdr:from>
    <xdr:to>
      <xdr:col>85</xdr:col>
      <xdr:colOff>177800</xdr:colOff>
      <xdr:row>37</xdr:row>
      <xdr:rowOff>85330</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6268700" y="6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96781</xdr:rowOff>
    </xdr:from>
    <xdr:to>
      <xdr:col>81</xdr:col>
      <xdr:colOff>50800</xdr:colOff>
      <xdr:row>37</xdr:row>
      <xdr:rowOff>115083</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4592300" y="6440431"/>
          <a:ext cx="889000" cy="18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39822</xdr:rowOff>
    </xdr:from>
    <xdr:to>
      <xdr:col>81</xdr:col>
      <xdr:colOff>101600</xdr:colOff>
      <xdr:row>37</xdr:row>
      <xdr:rowOff>141422</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5430500" y="638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157949</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6158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115083</xdr:rowOff>
    </xdr:from>
    <xdr:to>
      <xdr:col>76</xdr:col>
      <xdr:colOff>114300</xdr:colOff>
      <xdr:row>37</xdr:row>
      <xdr:rowOff>170332</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flipV="1">
          <a:off x="13703300" y="6458733"/>
          <a:ext cx="889000" cy="55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60168</xdr:rowOff>
    </xdr:from>
    <xdr:to>
      <xdr:col>76</xdr:col>
      <xdr:colOff>165100</xdr:colOff>
      <xdr:row>37</xdr:row>
      <xdr:rowOff>161768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4541500" y="6403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6845</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17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170332</xdr:rowOff>
    </xdr:from>
    <xdr:to>
      <xdr:col>71</xdr:col>
      <xdr:colOff>177800</xdr:colOff>
      <xdr:row>38</xdr:row>
      <xdr:rowOff>18099</xdr:rowOff>
    </xdr:to>
    <xdr:cxnSp macro="">
      <xdr:nvCxnSpPr>
        <xdr:cNvPr id="535" name="直線コネクタ 534">
          <a:extLst>
            <a:ext uri="{FF2B5EF4-FFF2-40B4-BE49-F238E27FC236}">
              <a16:creationId xmlns:a16="http://schemas.microsoft.com/office/drawing/2014/main" id="{00000000-0008-0000-0700-000017020000}"/>
            </a:ext>
          </a:extLst>
        </xdr:cNvPr>
        <xdr:cNvCxnSpPr/>
      </xdr:nvCxnSpPr>
      <xdr:spPr>
        <a:xfrm flipV="1">
          <a:off x="12814300" y="6513982"/>
          <a:ext cx="889000" cy="19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47438</xdr:rowOff>
    </xdr:from>
    <xdr:to>
      <xdr:col>72</xdr:col>
      <xdr:colOff>38100</xdr:colOff>
      <xdr:row>37</xdr:row>
      <xdr:rowOff>149038</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3652500" y="639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165565</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16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39765</xdr:rowOff>
    </xdr:from>
    <xdr:to>
      <xdr:col>67</xdr:col>
      <xdr:colOff>101600</xdr:colOff>
      <xdr:row>37</xdr:row>
      <xdr:rowOff>141365</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2763500" y="6383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157892</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158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58096</xdr:rowOff>
    </xdr:from>
    <xdr:to>
      <xdr:col>85</xdr:col>
      <xdr:colOff>177800</xdr:colOff>
      <xdr:row>36</xdr:row>
      <xdr:rowOff>159696</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6268700" y="6230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80973</xdr:rowOff>
    </xdr:from>
    <xdr:ext cx="534377" cy="259045"/>
    <xdr:sp macro="" textlink="">
      <xdr:nvSpPr>
        <xdr:cNvPr id="546" name="消防費該当値テキスト">
          <a:extLst>
            <a:ext uri="{FF2B5EF4-FFF2-40B4-BE49-F238E27FC236}">
              <a16:creationId xmlns:a16="http://schemas.microsoft.com/office/drawing/2014/main" id="{00000000-0008-0000-0700-000022020000}"/>
            </a:ext>
          </a:extLst>
        </xdr:cNvPr>
        <xdr:cNvSpPr txBox="1"/>
      </xdr:nvSpPr>
      <xdr:spPr>
        <a:xfrm>
          <a:off x="16370300" y="6081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45981</xdr:rowOff>
    </xdr:from>
    <xdr:to>
      <xdr:col>81</xdr:col>
      <xdr:colOff>101600</xdr:colOff>
      <xdr:row>37</xdr:row>
      <xdr:rowOff>147581</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5430500" y="6389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138707</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5214111" y="6482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64283</xdr:rowOff>
    </xdr:from>
    <xdr:to>
      <xdr:col>76</xdr:col>
      <xdr:colOff>165100</xdr:colOff>
      <xdr:row>37</xdr:row>
      <xdr:rowOff>165883</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4541500" y="6407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157010</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4325111" y="6500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119532</xdr:rowOff>
    </xdr:from>
    <xdr:to>
      <xdr:col>72</xdr:col>
      <xdr:colOff>38100</xdr:colOff>
      <xdr:row>38</xdr:row>
      <xdr:rowOff>49682</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3652500" y="6463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40809</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3436111" y="655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138749</xdr:rowOff>
    </xdr:from>
    <xdr:to>
      <xdr:col>67</xdr:col>
      <xdr:colOff>101600</xdr:colOff>
      <xdr:row>38</xdr:row>
      <xdr:rowOff>68899</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2763500" y="6482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60026</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547111" y="6575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7" name="教育費グラフ枠">
          <a:extLst>
            <a:ext uri="{FF2B5EF4-FFF2-40B4-BE49-F238E27FC236}">
              <a16:creationId xmlns:a16="http://schemas.microsoft.com/office/drawing/2014/main" id="{00000000-0008-0000-0700-00004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34064</xdr:rowOff>
    </xdr:from>
    <xdr:to>
      <xdr:col>85</xdr:col>
      <xdr:colOff>126364</xdr:colOff>
      <xdr:row>57</xdr:row>
      <xdr:rowOff>155481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6317595" y="8778014"/>
          <a:ext cx="1269" cy="1150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159308</xdr:rowOff>
    </xdr:from>
    <xdr:ext cx="534377" cy="259045"/>
    <xdr:sp macro="" textlink="">
      <xdr:nvSpPr>
        <xdr:cNvPr id="579" name="教育費最小値テキスト">
          <a:extLst>
            <a:ext uri="{FF2B5EF4-FFF2-40B4-BE49-F238E27FC236}">
              <a16:creationId xmlns:a16="http://schemas.microsoft.com/office/drawing/2014/main" id="{00000000-0008-0000-0700-000043020000}"/>
            </a:ext>
          </a:extLst>
        </xdr:cNvPr>
        <xdr:cNvSpPr txBox="1"/>
      </xdr:nvSpPr>
      <xdr:spPr>
        <a:xfrm>
          <a:off x="16370300" y="9931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155481</xdr:rowOff>
    </xdr:from>
    <xdr:to>
      <xdr:col>86</xdr:col>
      <xdr:colOff>25400</xdr:colOff>
      <xdr:row>57</xdr:row>
      <xdr:rowOff>155481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9928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152191</xdr:rowOff>
    </xdr:from>
    <xdr:ext cx="599010" cy="259045"/>
    <xdr:sp macro="" textlink="">
      <xdr:nvSpPr>
        <xdr:cNvPr id="581" name="教育費最大値テキスト">
          <a:extLst>
            <a:ext uri="{FF2B5EF4-FFF2-40B4-BE49-F238E27FC236}">
              <a16:creationId xmlns:a16="http://schemas.microsoft.com/office/drawing/2014/main" id="{00000000-0008-0000-0700-000045020000}"/>
            </a:ext>
          </a:extLst>
        </xdr:cNvPr>
        <xdr:cNvSpPr txBox="1"/>
      </xdr:nvSpPr>
      <xdr:spPr>
        <a:xfrm>
          <a:off x="16370300" y="8553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181,363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34064</xdr:rowOff>
    </xdr:from>
    <xdr:to>
      <xdr:col>86</xdr:col>
      <xdr:colOff>25400</xdr:colOff>
      <xdr:row>51</xdr:row>
      <xdr:rowOff>34064</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8778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116817</xdr:rowOff>
    </xdr:from>
    <xdr:to>
      <xdr:col>85</xdr:col>
      <xdr:colOff>127000</xdr:colOff>
      <xdr:row>56</xdr:row>
      <xdr:rowOff>13277</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5481300" y="9546567"/>
          <a:ext cx="838200" cy="67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77568</xdr:rowOff>
    </xdr:from>
    <xdr:ext cx="534377" cy="259045"/>
    <xdr:sp macro="" textlink="">
      <xdr:nvSpPr>
        <xdr:cNvPr id="584" name="教育費平均値テキスト">
          <a:extLst>
            <a:ext uri="{FF2B5EF4-FFF2-40B4-BE49-F238E27FC236}">
              <a16:creationId xmlns:a16="http://schemas.microsoft.com/office/drawing/2014/main" id="{00000000-0008-0000-0700-000048020000}"/>
            </a:ext>
          </a:extLst>
        </xdr:cNvPr>
        <xdr:cNvSpPr txBox="1"/>
      </xdr:nvSpPr>
      <xdr:spPr>
        <a:xfrm>
          <a:off x="16370300" y="9507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99141</xdr:rowOff>
    </xdr:from>
    <xdr:to>
      <xdr:col>85</xdr:col>
      <xdr:colOff>177800</xdr:colOff>
      <xdr:row>56</xdr:row>
      <xdr:rowOff>29291</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6268700" y="9528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13277</xdr:rowOff>
    </xdr:from>
    <xdr:to>
      <xdr:col>81</xdr:col>
      <xdr:colOff>50800</xdr:colOff>
      <xdr:row>56</xdr:row>
      <xdr:rowOff>93348</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4592300" y="9614477"/>
          <a:ext cx="889000" cy="80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158524</xdr:rowOff>
    </xdr:from>
    <xdr:to>
      <xdr:col>81</xdr:col>
      <xdr:colOff>101600</xdr:colOff>
      <xdr:row>56</xdr:row>
      <xdr:rowOff>88674</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5430500" y="958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79801</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14111" y="968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11471</xdr:rowOff>
    </xdr:from>
    <xdr:to>
      <xdr:col>76</xdr:col>
      <xdr:colOff>114300</xdr:colOff>
      <xdr:row>56</xdr:row>
      <xdr:rowOff>93348</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a:off x="13703300" y="9612671"/>
          <a:ext cx="889000" cy="81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18240</xdr:rowOff>
    </xdr:from>
    <xdr:to>
      <xdr:col>76</xdr:col>
      <xdr:colOff>165100</xdr:colOff>
      <xdr:row>56</xdr:row>
      <xdr:rowOff>119840</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4541500" y="961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136367</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9394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11471</xdr:rowOff>
    </xdr:from>
    <xdr:to>
      <xdr:col>71</xdr:col>
      <xdr:colOff>177800</xdr:colOff>
      <xdr:row>56</xdr:row>
      <xdr:rowOff>49974</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flipV="1">
          <a:off x="12814300" y="9612671"/>
          <a:ext cx="889000" cy="38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6825</xdr:rowOff>
    </xdr:from>
    <xdr:to>
      <xdr:col>72</xdr:col>
      <xdr:colOff>38100</xdr:colOff>
      <xdr:row>56</xdr:row>
      <xdr:rowOff>108425</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3652500" y="960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99552</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436111" y="9700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139825</xdr:rowOff>
    </xdr:from>
    <xdr:to>
      <xdr:col>67</xdr:col>
      <xdr:colOff>101600</xdr:colOff>
      <xdr:row>56</xdr:row>
      <xdr:rowOff>69975</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2763500" y="956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86502</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547111" y="9344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66017</xdr:rowOff>
    </xdr:from>
    <xdr:to>
      <xdr:col>85</xdr:col>
      <xdr:colOff>177800</xdr:colOff>
      <xdr:row>55</xdr:row>
      <xdr:rowOff>167617</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6268700" y="9495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88894</xdr:rowOff>
    </xdr:from>
    <xdr:ext cx="534377" cy="259045"/>
    <xdr:sp macro="" textlink="">
      <xdr:nvSpPr>
        <xdr:cNvPr id="603" name="教育費該当値テキスト">
          <a:extLst>
            <a:ext uri="{FF2B5EF4-FFF2-40B4-BE49-F238E27FC236}">
              <a16:creationId xmlns:a16="http://schemas.microsoft.com/office/drawing/2014/main" id="{00000000-0008-0000-0700-00005B020000}"/>
            </a:ext>
          </a:extLst>
        </xdr:cNvPr>
        <xdr:cNvSpPr txBox="1"/>
      </xdr:nvSpPr>
      <xdr:spPr>
        <a:xfrm>
          <a:off x="16370300" y="9347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133927</xdr:rowOff>
    </xdr:from>
    <xdr:to>
      <xdr:col>81</xdr:col>
      <xdr:colOff>101600</xdr:colOff>
      <xdr:row>56</xdr:row>
      <xdr:rowOff>64077</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5430500" y="9563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80604</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5214111" y="9338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42548</xdr:rowOff>
    </xdr:from>
    <xdr:to>
      <xdr:col>76</xdr:col>
      <xdr:colOff>165100</xdr:colOff>
      <xdr:row>56</xdr:row>
      <xdr:rowOff>144148</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4541500" y="9643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135275</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4325111" y="9736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132121</xdr:rowOff>
    </xdr:from>
    <xdr:to>
      <xdr:col>72</xdr:col>
      <xdr:colOff>38100</xdr:colOff>
      <xdr:row>56</xdr:row>
      <xdr:rowOff>62271</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3652500" y="9561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78798</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3436111" y="9337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170624</xdr:rowOff>
    </xdr:from>
    <xdr:to>
      <xdr:col>67</xdr:col>
      <xdr:colOff>101600</xdr:colOff>
      <xdr:row>56</xdr:row>
      <xdr:rowOff>100774</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2763500" y="9600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91901</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547111" y="9693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20175</xdr:rowOff>
    </xdr:from>
    <xdr:to>
      <xdr:col>85</xdr:col>
      <xdr:colOff>126364</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021675"/>
          <a:ext cx="1269" cy="1621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131812</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6763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138302</xdr:rowOff>
    </xdr:from>
    <xdr:ext cx="599010"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1796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496,600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20175</xdr:rowOff>
    </xdr:from>
    <xdr:to>
      <xdr:col>86</xdr:col>
      <xdr:colOff>25400</xdr:colOff>
      <xdr:row>70</xdr:row>
      <xdr:rowOff>20175</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02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83745</xdr:rowOff>
    </xdr:from>
    <xdr:to>
      <xdr:col>85</xdr:col>
      <xdr:colOff>127000</xdr:colOff>
      <xdr:row>79</xdr:row>
      <xdr:rowOff>87381</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5481300" y="13628295"/>
          <a:ext cx="838200" cy="3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49261</xdr:rowOff>
    </xdr:from>
    <xdr:ext cx="469744"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4223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26384</xdr:rowOff>
    </xdr:from>
    <xdr:to>
      <xdr:col>85</xdr:col>
      <xdr:colOff>177800</xdr:colOff>
      <xdr:row>79</xdr:row>
      <xdr:rowOff>127984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570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56790</xdr:rowOff>
    </xdr:from>
    <xdr:to>
      <xdr:col>81</xdr:col>
      <xdr:colOff>50800</xdr:colOff>
      <xdr:row>79</xdr:row>
      <xdr:rowOff>83745</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4592300" y="13601340"/>
          <a:ext cx="889000" cy="26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22651</xdr:rowOff>
    </xdr:from>
    <xdr:to>
      <xdr:col>81</xdr:col>
      <xdr:colOff>101600</xdr:colOff>
      <xdr:row>79</xdr:row>
      <xdr:rowOff>124251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5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140778</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342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56790</xdr:rowOff>
    </xdr:from>
    <xdr:to>
      <xdr:col>76</xdr:col>
      <xdr:colOff>114300</xdr:colOff>
      <xdr:row>79</xdr:row>
      <xdr:rowOff>59072</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flipV="1">
          <a:off x="13703300" y="13601340"/>
          <a:ext cx="889000" cy="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19186</xdr:rowOff>
    </xdr:from>
    <xdr:to>
      <xdr:col>76</xdr:col>
      <xdr:colOff>165100</xdr:colOff>
      <xdr:row>79</xdr:row>
      <xdr:rowOff>120786</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56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111913</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656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59072</xdr:rowOff>
    </xdr:from>
    <xdr:to>
      <xdr:col>71</xdr:col>
      <xdr:colOff>177800</xdr:colOff>
      <xdr:row>79</xdr:row>
      <xdr:rowOff>89705</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flipV="1">
          <a:off x="12814300" y="13603622"/>
          <a:ext cx="889000" cy="30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15213</xdr:rowOff>
    </xdr:from>
    <xdr:to>
      <xdr:col>72</xdr:col>
      <xdr:colOff>38100</xdr:colOff>
      <xdr:row>79</xdr:row>
      <xdr:rowOff>116813</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559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107940</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36111" y="13652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18002</xdr:rowOff>
    </xdr:from>
    <xdr:to>
      <xdr:col>67</xdr:col>
      <xdr:colOff>101600</xdr:colOff>
      <xdr:row>79</xdr:row>
      <xdr:rowOff>119602</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56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136129</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337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36581</xdr:rowOff>
    </xdr:from>
    <xdr:to>
      <xdr:col>85</xdr:col>
      <xdr:colOff>177800</xdr:colOff>
      <xdr:row>79</xdr:row>
      <xdr:rowOff>138181</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581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4812</xdr:rowOff>
    </xdr:from>
    <xdr:ext cx="469744"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549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32945</xdr:rowOff>
    </xdr:from>
    <xdr:to>
      <xdr:col>81</xdr:col>
      <xdr:colOff>101600</xdr:colOff>
      <xdr:row>79</xdr:row>
      <xdr:rowOff>134545</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577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125672</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246428" y="13670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5990</xdr:rowOff>
    </xdr:from>
    <xdr:to>
      <xdr:col>76</xdr:col>
      <xdr:colOff>165100</xdr:colOff>
      <xdr:row>79</xdr:row>
      <xdr:rowOff>107590</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55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124117</xdr:rowOff>
    </xdr:from>
    <xdr:ext cx="534377"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325111" y="13325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8272</xdr:rowOff>
    </xdr:from>
    <xdr:to>
      <xdr:col>72</xdr:col>
      <xdr:colOff>38100</xdr:colOff>
      <xdr:row>79</xdr:row>
      <xdr:rowOff>109872</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552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126399</xdr:rowOff>
    </xdr:from>
    <xdr:ext cx="534377"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436111" y="1332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38905</xdr:rowOff>
    </xdr:from>
    <xdr:to>
      <xdr:col>67</xdr:col>
      <xdr:colOff>101600</xdr:colOff>
      <xdr:row>79</xdr:row>
      <xdr:rowOff>140505</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583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131632</xdr:rowOff>
    </xdr:from>
    <xdr:ext cx="469744"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579428" y="13676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165429</xdr:rowOff>
    </xdr:from>
    <xdr:to>
      <xdr:col>85</xdr:col>
      <xdr:colOff>126364</xdr:colOff>
      <xdr:row>98</xdr:row>
      <xdr:rowOff>65349</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595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69176</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871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65349</xdr:rowOff>
    </xdr:from>
    <xdr:to>
      <xdr:col>86</xdr:col>
      <xdr:colOff>25400</xdr:colOff>
      <xdr:row>98</xdr:row>
      <xdr:rowOff>65349</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867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112106</xdr:rowOff>
    </xdr:from>
    <xdr:ext cx="599010"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371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588,745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165429</xdr:rowOff>
    </xdr:from>
    <xdr:to>
      <xdr:col>86</xdr:col>
      <xdr:colOff>25400</xdr:colOff>
      <xdr:row>90</xdr:row>
      <xdr:rowOff>165429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59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68914</xdr:rowOff>
    </xdr:from>
    <xdr:to>
      <xdr:col>85</xdr:col>
      <xdr:colOff>127000</xdr:colOff>
      <xdr:row>97</xdr:row>
      <xdr:rowOff>71731</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5481300" y="16699564"/>
          <a:ext cx="838200" cy="2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62627</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693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84200</xdr:rowOff>
    </xdr:from>
    <xdr:to>
      <xdr:col>85</xdr:col>
      <xdr:colOff>177800</xdr:colOff>
      <xdr:row>98</xdr:row>
      <xdr:rowOff>14350</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71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50505</xdr:rowOff>
    </xdr:from>
    <xdr:to>
      <xdr:col>81</xdr:col>
      <xdr:colOff>50800</xdr:colOff>
      <xdr:row>97</xdr:row>
      <xdr:rowOff>71731</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4592300" y="16681155"/>
          <a:ext cx="8890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83578</xdr:rowOff>
    </xdr:from>
    <xdr:to>
      <xdr:col>81</xdr:col>
      <xdr:colOff>101600</xdr:colOff>
      <xdr:row>98</xdr:row>
      <xdr:rowOff>13728</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71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4855</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806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50505</xdr:rowOff>
    </xdr:from>
    <xdr:to>
      <xdr:col>76</xdr:col>
      <xdr:colOff>114300</xdr:colOff>
      <xdr:row>97</xdr:row>
      <xdr:rowOff>53446</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681155"/>
          <a:ext cx="889000" cy="2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83055</xdr:rowOff>
    </xdr:from>
    <xdr:to>
      <xdr:col>76</xdr:col>
      <xdr:colOff>165100</xdr:colOff>
      <xdr:row>98</xdr:row>
      <xdr:rowOff>13205</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71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4332</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806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22017</xdr:rowOff>
    </xdr:from>
    <xdr:to>
      <xdr:col>71</xdr:col>
      <xdr:colOff>177800</xdr:colOff>
      <xdr:row>97</xdr:row>
      <xdr:rowOff>53446</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a:off x="12814300" y="16652667"/>
          <a:ext cx="889000" cy="3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88824</xdr:rowOff>
    </xdr:from>
    <xdr:to>
      <xdr:col>72</xdr:col>
      <xdr:colOff>38100</xdr:colOff>
      <xdr:row>98</xdr:row>
      <xdr:rowOff>18974</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71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10101</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81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99146</xdr:rowOff>
    </xdr:from>
    <xdr:to>
      <xdr:col>67</xdr:col>
      <xdr:colOff>101600</xdr:colOff>
      <xdr:row>98</xdr:row>
      <xdr:rowOff>29296</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72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20423</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822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18114</xdr:rowOff>
    </xdr:from>
    <xdr:to>
      <xdr:col>85</xdr:col>
      <xdr:colOff>177800</xdr:colOff>
      <xdr:row>97</xdr:row>
      <xdr:rowOff>119714</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648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40991</xdr:rowOff>
    </xdr:from>
    <xdr:ext cx="599010"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500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20931</xdr:rowOff>
    </xdr:from>
    <xdr:to>
      <xdr:col>81</xdr:col>
      <xdr:colOff>101600</xdr:colOff>
      <xdr:row>97</xdr:row>
      <xdr:rowOff>122531</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651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139058</xdr:rowOff>
    </xdr:from>
    <xdr:ext cx="59901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181795" y="16426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171155</xdr:rowOff>
    </xdr:from>
    <xdr:to>
      <xdr:col>76</xdr:col>
      <xdr:colOff>165100</xdr:colOff>
      <xdr:row>97</xdr:row>
      <xdr:rowOff>101305</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630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117832</xdr:rowOff>
    </xdr:from>
    <xdr:ext cx="599010"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292795" y="1640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2646</xdr:rowOff>
    </xdr:from>
    <xdr:to>
      <xdr:col>72</xdr:col>
      <xdr:colOff>38100</xdr:colOff>
      <xdr:row>97</xdr:row>
      <xdr:rowOff>104246</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633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120773</xdr:rowOff>
    </xdr:from>
    <xdr:ext cx="599010"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03795" y="16408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142667</xdr:rowOff>
    </xdr:from>
    <xdr:to>
      <xdr:col>67</xdr:col>
      <xdr:colOff>101600</xdr:colOff>
      <xdr:row>97</xdr:row>
      <xdr:rowOff>72817</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601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89344</xdr:rowOff>
    </xdr:from>
    <xdr:ext cx="599010"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14795" y="16377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a:extLst>
            <a:ext uri="{FF2B5EF4-FFF2-40B4-BE49-F238E27FC236}">
              <a16:creationId xmlns:a16="http://schemas.microsoft.com/office/drawing/2014/main" id="{00000000-0008-0000-0700-0000E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19359</xdr:rowOff>
    </xdr:from>
    <xdr:to>
      <xdr:col>116</xdr:col>
      <xdr:colOff>62864</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flipV="1">
          <a:off x="22159595" y="5162859"/>
          <a:ext cx="1269" cy="1622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133421</xdr:rowOff>
    </xdr:from>
    <xdr:ext cx="249299" cy="259045"/>
    <xdr:sp macro="" textlink="">
      <xdr:nvSpPr>
        <xdr:cNvPr id="752" name="諸支出金最小値テキスト">
          <a:extLst>
            <a:ext uri="{FF2B5EF4-FFF2-40B4-BE49-F238E27FC236}">
              <a16:creationId xmlns:a16="http://schemas.microsoft.com/office/drawing/2014/main" id="{00000000-0008-0000-0700-0000F0020000}"/>
            </a:ext>
          </a:extLst>
        </xdr:cNvPr>
        <xdr:cNvSpPr txBox="1"/>
      </xdr:nvSpPr>
      <xdr:spPr>
        <a:xfrm>
          <a:off x="22212300" y="6819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137486</xdr:rowOff>
    </xdr:from>
    <xdr:ext cx="469744" cy="259045"/>
    <xdr:sp macro="" textlink="">
      <xdr:nvSpPr>
        <xdr:cNvPr id="754" name="諸支出金最大値テキスト">
          <a:extLst>
            <a:ext uri="{FF2B5EF4-FFF2-40B4-BE49-F238E27FC236}">
              <a16:creationId xmlns:a16="http://schemas.microsoft.com/office/drawing/2014/main" id="{00000000-0008-0000-0700-0000F2020000}"/>
            </a:ext>
          </a:extLst>
        </xdr:cNvPr>
        <xdr:cNvSpPr txBox="1"/>
      </xdr:nvSpPr>
      <xdr:spPr>
        <a:xfrm>
          <a:off x="22212300" y="4938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19359</xdr:rowOff>
    </xdr:from>
    <xdr:to>
      <xdr:col>116</xdr:col>
      <xdr:colOff>152400</xdr:colOff>
      <xdr:row>30</xdr:row>
      <xdr:rowOff>19359</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2072600" y="5162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50871</xdr:rowOff>
    </xdr:from>
    <xdr:ext cx="378565" cy="259045"/>
    <xdr:sp macro="" textlink="">
      <xdr:nvSpPr>
        <xdr:cNvPr id="757" name="諸支出金平均値テキスト">
          <a:extLst>
            <a:ext uri="{FF2B5EF4-FFF2-40B4-BE49-F238E27FC236}">
              <a16:creationId xmlns:a16="http://schemas.microsoft.com/office/drawing/2014/main" id="{00000000-0008-0000-0700-0000F5020000}"/>
            </a:ext>
          </a:extLst>
        </xdr:cNvPr>
        <xdr:cNvSpPr txBox="1"/>
      </xdr:nvSpPr>
      <xdr:spPr>
        <a:xfrm>
          <a:off x="22212300" y="65659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27994</xdr:rowOff>
    </xdr:from>
    <xdr:to>
      <xdr:col>116</xdr:col>
      <xdr:colOff>114300</xdr:colOff>
      <xdr:row>39</xdr:row>
      <xdr:rowOff>129594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2110700" y="6714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19014</xdr:rowOff>
    </xdr:from>
    <xdr:to>
      <xdr:col>112</xdr:col>
      <xdr:colOff>38100</xdr:colOff>
      <xdr:row>39</xdr:row>
      <xdr:rowOff>120614</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1272500" y="6705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137141</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4017" y="64807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25382</xdr:rowOff>
    </xdr:from>
    <xdr:to>
      <xdr:col>107</xdr:col>
      <xdr:colOff>101600</xdr:colOff>
      <xdr:row>39</xdr:row>
      <xdr:rowOff>126982</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0383500" y="671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143509</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5017" y="6487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38118</xdr:rowOff>
    </xdr:from>
    <xdr:to>
      <xdr:col>102</xdr:col>
      <xdr:colOff>165100</xdr:colOff>
      <xdr:row>39</xdr:row>
      <xdr:rowOff>139718</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9494500" y="672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156245</xdr:rowOff>
    </xdr:from>
    <xdr:ext cx="313932"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88333" y="64998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26035</xdr:rowOff>
    </xdr:from>
    <xdr:to>
      <xdr:col>98</xdr:col>
      <xdr:colOff>38100</xdr:colOff>
      <xdr:row>39</xdr:row>
      <xdr:rowOff>127635</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18605500" y="671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144162</xdr:rowOff>
    </xdr:from>
    <xdr:ext cx="378565"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7017" y="6487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6421</xdr:rowOff>
    </xdr:from>
    <xdr:ext cx="249299" cy="259045"/>
    <xdr:sp macro="" textlink="">
      <xdr:nvSpPr>
        <xdr:cNvPr id="776" name="諸支出金該当値テキスト">
          <a:extLst>
            <a:ext uri="{FF2B5EF4-FFF2-40B4-BE49-F238E27FC236}">
              <a16:creationId xmlns:a16="http://schemas.microsoft.com/office/drawing/2014/main" id="{00000000-0008-0000-0700-000008030000}"/>
            </a:ext>
          </a:extLst>
        </xdr:cNvPr>
        <xdr:cNvSpPr txBox="1"/>
      </xdr:nvSpPr>
      <xdr:spPr>
        <a:xfrm>
          <a:off x="22212300" y="6692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49</xdr:row>
      <xdr:rowOff>92727</xdr:rowOff>
    </xdr:from>
    <xdr:ext cx="46717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7820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7" name="前年度繰上充用金グラフ枠">
          <a:extLst>
            <a:ext uri="{FF2B5EF4-FFF2-40B4-BE49-F238E27FC236}">
              <a16:creationId xmlns:a16="http://schemas.microsoft.com/office/drawing/2014/main" id="{00000000-0008-0000-0700-00002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34354</xdr:rowOff>
    </xdr:from>
    <xdr:to>
      <xdr:col>116</xdr:col>
      <xdr:colOff>62864</xdr:colOff>
      <xdr:row>59</xdr:row>
      <xdr:rowOff>44450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flipV="1">
          <a:off x="22159595" y="8606854"/>
          <a:ext cx="1269" cy="1553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91267</xdr:rowOff>
    </xdr:from>
    <xdr:ext cx="249299" cy="259045"/>
    <xdr:sp macro="" textlink="">
      <xdr:nvSpPr>
        <xdr:cNvPr id="809" name="前年度繰上充用金最小値テキスト">
          <a:extLst>
            <a:ext uri="{FF2B5EF4-FFF2-40B4-BE49-F238E27FC236}">
              <a16:creationId xmlns:a16="http://schemas.microsoft.com/office/drawing/2014/main" id="{00000000-0008-0000-0700-000029030000}"/>
            </a:ext>
          </a:extLst>
        </xdr:cNvPr>
        <xdr:cNvSpPr txBox="1"/>
      </xdr:nvSpPr>
      <xdr:spPr>
        <a:xfrm>
          <a:off x="22212300" y="10206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152481</xdr:rowOff>
    </xdr:from>
    <xdr:ext cx="469744" cy="259045"/>
    <xdr:sp macro="" textlink="">
      <xdr:nvSpPr>
        <xdr:cNvPr id="811" name="前年度繰上充用金最大値テキスト">
          <a:extLst>
            <a:ext uri="{FF2B5EF4-FFF2-40B4-BE49-F238E27FC236}">
              <a16:creationId xmlns:a16="http://schemas.microsoft.com/office/drawing/2014/main" id="{00000000-0008-0000-0700-00002B030000}"/>
            </a:ext>
          </a:extLst>
        </xdr:cNvPr>
        <xdr:cNvSpPr txBox="1"/>
      </xdr:nvSpPr>
      <xdr:spPr>
        <a:xfrm>
          <a:off x="22212300" y="838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8,153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34354</xdr:rowOff>
    </xdr:from>
    <xdr:to>
      <xdr:col>116</xdr:col>
      <xdr:colOff>152400</xdr:colOff>
      <xdr:row>50</xdr:row>
      <xdr:rowOff>34354</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22072600" y="8606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8717</xdr:rowOff>
    </xdr:from>
    <xdr:ext cx="313932" cy="259045"/>
    <xdr:sp macro="" textlink="">
      <xdr:nvSpPr>
        <xdr:cNvPr id="814" name="前年度繰上充用金平均値テキスト">
          <a:extLst>
            <a:ext uri="{FF2B5EF4-FFF2-40B4-BE49-F238E27FC236}">
              <a16:creationId xmlns:a16="http://schemas.microsoft.com/office/drawing/2014/main" id="{00000000-0008-0000-0700-00002E030000}"/>
            </a:ext>
          </a:extLst>
        </xdr:cNvPr>
        <xdr:cNvSpPr txBox="1"/>
      </xdr:nvSpPr>
      <xdr:spPr>
        <a:xfrm>
          <a:off x="22212300" y="9952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157290</xdr:rowOff>
    </xdr:from>
    <xdr:to>
      <xdr:col>116</xdr:col>
      <xdr:colOff>114300</xdr:colOff>
      <xdr:row>59</xdr:row>
      <xdr:rowOff>87440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22110700" y="1010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156528</xdr:rowOff>
    </xdr:from>
    <xdr:to>
      <xdr:col>112</xdr:col>
      <xdr:colOff>38100</xdr:colOff>
      <xdr:row>59</xdr:row>
      <xdr:rowOff>86678</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21272500" y="1010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103205</xdr:rowOff>
    </xdr:from>
    <xdr:ext cx="313932"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66333" y="98758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9" name="直線コネクタ 818">
          <a:extLst>
            <a:ext uri="{FF2B5EF4-FFF2-40B4-BE49-F238E27FC236}">
              <a16:creationId xmlns:a16="http://schemas.microsoft.com/office/drawing/2014/main" id="{00000000-0008-0000-0700-000033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156146</xdr:rowOff>
    </xdr:from>
    <xdr:to>
      <xdr:col>107</xdr:col>
      <xdr:colOff>101600</xdr:colOff>
      <xdr:row>59</xdr:row>
      <xdr:rowOff>86296</xdr:rowOff>
    </xdr:to>
    <xdr:sp macro="" textlink="">
      <xdr:nvSpPr>
        <xdr:cNvPr id="820" name="フローチャート: 判断 819">
          <a:extLst>
            <a:ext uri="{FF2B5EF4-FFF2-40B4-BE49-F238E27FC236}">
              <a16:creationId xmlns:a16="http://schemas.microsoft.com/office/drawing/2014/main" id="{00000000-0008-0000-0700-000034030000}"/>
            </a:ext>
          </a:extLst>
        </xdr:cNvPr>
        <xdr:cNvSpPr/>
      </xdr:nvSpPr>
      <xdr:spPr>
        <a:xfrm>
          <a:off x="20383500" y="10100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102823</xdr:rowOff>
    </xdr:from>
    <xdr:ext cx="313932"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277333" y="98754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2" name="直線コネクタ 821">
          <a:extLst>
            <a:ext uri="{FF2B5EF4-FFF2-40B4-BE49-F238E27FC236}">
              <a16:creationId xmlns:a16="http://schemas.microsoft.com/office/drawing/2014/main" id="{00000000-0008-0000-0700-000036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155575</xdr:rowOff>
    </xdr:from>
    <xdr:to>
      <xdr:col>102</xdr:col>
      <xdr:colOff>165100</xdr:colOff>
      <xdr:row>59</xdr:row>
      <xdr:rowOff>85725</xdr:rowOff>
    </xdr:to>
    <xdr:sp macro="" textlink="">
      <xdr:nvSpPr>
        <xdr:cNvPr id="823" name="フローチャート: 判断 822">
          <a:extLst>
            <a:ext uri="{FF2B5EF4-FFF2-40B4-BE49-F238E27FC236}">
              <a16:creationId xmlns:a16="http://schemas.microsoft.com/office/drawing/2014/main" id="{00000000-0008-0000-0700-000037030000}"/>
            </a:ext>
          </a:extLst>
        </xdr:cNvPr>
        <xdr:cNvSpPr/>
      </xdr:nvSpPr>
      <xdr:spPr>
        <a:xfrm>
          <a:off x="19494500" y="1009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102252</xdr:rowOff>
    </xdr:from>
    <xdr:ext cx="313932"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388333" y="9874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154813</xdr:rowOff>
    </xdr:from>
    <xdr:to>
      <xdr:col>98</xdr:col>
      <xdr:colOff>38100</xdr:colOff>
      <xdr:row>59</xdr:row>
      <xdr:rowOff>84963</xdr:rowOff>
    </xdr:to>
    <xdr:sp macro="" textlink="">
      <xdr:nvSpPr>
        <xdr:cNvPr id="825" name="フローチャート: 判断 824">
          <a:extLst>
            <a:ext uri="{FF2B5EF4-FFF2-40B4-BE49-F238E27FC236}">
              <a16:creationId xmlns:a16="http://schemas.microsoft.com/office/drawing/2014/main" id="{00000000-0008-0000-0700-000039030000}"/>
            </a:ext>
          </a:extLst>
        </xdr:cNvPr>
        <xdr:cNvSpPr/>
      </xdr:nvSpPr>
      <xdr:spPr>
        <a:xfrm>
          <a:off x="18605500" y="10098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101490</xdr:rowOff>
    </xdr:from>
    <xdr:ext cx="313932"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499333" y="98741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135717</xdr:rowOff>
    </xdr:from>
    <xdr:ext cx="249299" cy="259045"/>
    <xdr:sp macro="" textlink="">
      <xdr:nvSpPr>
        <xdr:cNvPr id="833" name="前年度繰上充用金該当値テキスト">
          <a:extLst>
            <a:ext uri="{FF2B5EF4-FFF2-40B4-BE49-F238E27FC236}">
              <a16:creationId xmlns:a16="http://schemas.microsoft.com/office/drawing/2014/main" id="{00000000-0008-0000-0700-000041030000}"/>
            </a:ext>
          </a:extLst>
        </xdr:cNvPr>
        <xdr:cNvSpPr txBox="1"/>
      </xdr:nvSpPr>
      <xdr:spPr>
        <a:xfrm>
          <a:off x="22212300" y="10079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34" name="楕円 833">
          <a:extLst>
            <a:ext uri="{FF2B5EF4-FFF2-40B4-BE49-F238E27FC236}">
              <a16:creationId xmlns:a16="http://schemas.microsoft.com/office/drawing/2014/main" id="{00000000-0008-0000-0700-000042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6" name="楕円 835">
          <a:extLst>
            <a:ext uri="{FF2B5EF4-FFF2-40B4-BE49-F238E27FC236}">
              <a16:creationId xmlns:a16="http://schemas.microsoft.com/office/drawing/2014/main" id="{00000000-0008-0000-0700-000044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7" name="テキスト ボックス 836">
          <a:extLst>
            <a:ext uri="{FF2B5EF4-FFF2-40B4-BE49-F238E27FC236}">
              <a16:creationId xmlns:a16="http://schemas.microsoft.com/office/drawing/2014/main" id="{00000000-0008-0000-0700-000045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8" name="楕円 837">
          <a:extLst>
            <a:ext uri="{FF2B5EF4-FFF2-40B4-BE49-F238E27FC236}">
              <a16:creationId xmlns:a16="http://schemas.microsoft.com/office/drawing/2014/main" id="{00000000-0008-0000-0700-000046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9" name="テキスト ボックス 838">
          <a:extLst>
            <a:ext uri="{FF2B5EF4-FFF2-40B4-BE49-F238E27FC236}">
              <a16:creationId xmlns:a16="http://schemas.microsoft.com/office/drawing/2014/main" id="{00000000-0008-0000-0700-000047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0" name="楕円 839">
          <a:extLst>
            <a:ext uri="{FF2B5EF4-FFF2-40B4-BE49-F238E27FC236}">
              <a16:creationId xmlns:a16="http://schemas.microsoft.com/office/drawing/2014/main" id="{00000000-0008-0000-0700-000048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41" name="テキスト ボックス 840">
          <a:extLst>
            <a:ext uri="{FF2B5EF4-FFF2-40B4-BE49-F238E27FC236}">
              <a16:creationId xmlns:a16="http://schemas.microsoft.com/office/drawing/2014/main" id="{00000000-0008-0000-0700-000049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2" name="正方形/長方形 841">
          <a:extLst>
            <a:ext uri="{FF2B5EF4-FFF2-40B4-BE49-F238E27FC236}">
              <a16:creationId xmlns:a16="http://schemas.microsoft.com/office/drawing/2014/main" id="{00000000-0008-0000-0700-00004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3" name="正方形/長方形 842">
          <a:extLst>
            <a:ext uri="{FF2B5EF4-FFF2-40B4-BE49-F238E27FC236}">
              <a16:creationId xmlns:a16="http://schemas.microsoft.com/office/drawing/2014/main" id="{00000000-0008-0000-0700-00004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4" name="テキスト ボックス 843">
          <a:extLst>
            <a:ext uri="{FF2B5EF4-FFF2-40B4-BE49-F238E27FC236}">
              <a16:creationId xmlns:a16="http://schemas.microsoft.com/office/drawing/2014/main" id="{00000000-0008-0000-0700-00004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昨年度と比較して減となったものは</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衛生費、</a:t>
          </a:r>
          <a:r>
            <a:rPr kumimoji="1" lang="ja-JP" altLang="en-US" sz="1100">
              <a:solidFill>
                <a:sysClr val="windowText" lastClr="000000"/>
              </a:solidFill>
              <a:effectLst/>
              <a:latin typeface="+mn-lt"/>
              <a:ea typeface="+mn-ea"/>
              <a:cs typeface="+mn-cs"/>
            </a:rPr>
            <a:t>農林水産業費、商工費、災害復旧費</a:t>
          </a:r>
          <a:r>
            <a:rPr kumimoji="1" lang="ja-JP" altLang="ja-JP" sz="1100">
              <a:solidFill>
                <a:sysClr val="windowText" lastClr="000000"/>
              </a:solidFill>
              <a:effectLst/>
              <a:latin typeface="+mn-lt"/>
              <a:ea typeface="+mn-ea"/>
              <a:cs typeface="+mn-cs"/>
            </a:rPr>
            <a:t>があげられる。主なものとして、衛生費については</a:t>
          </a:r>
          <a:r>
            <a:rPr kumimoji="1" lang="ja-JP" altLang="en-US" sz="1100">
              <a:solidFill>
                <a:sysClr val="windowText" lastClr="000000"/>
              </a:solidFill>
              <a:effectLst/>
              <a:latin typeface="+mn-lt"/>
              <a:ea typeface="+mn-ea"/>
              <a:cs typeface="+mn-cs"/>
            </a:rPr>
            <a:t>生活排水処理事業の法適化による</a:t>
          </a:r>
          <a:r>
            <a:rPr kumimoji="1" lang="ja-JP" altLang="ja-JP" sz="1100">
              <a:solidFill>
                <a:sysClr val="windowText" lastClr="000000"/>
              </a:solidFill>
              <a:effectLst/>
              <a:latin typeface="+mn-lt"/>
              <a:ea typeface="+mn-ea"/>
              <a:cs typeface="+mn-cs"/>
            </a:rPr>
            <a:t>減</a:t>
          </a:r>
          <a:r>
            <a:rPr kumimoji="1" lang="ja-JP" altLang="en-US" sz="1100">
              <a:solidFill>
                <a:sysClr val="windowText" lastClr="000000"/>
              </a:solidFill>
              <a:effectLst/>
              <a:latin typeface="+mn-lt"/>
              <a:ea typeface="+mn-ea"/>
              <a:cs typeface="+mn-cs"/>
            </a:rPr>
            <a:t>。農林水産業費</a:t>
          </a:r>
          <a:r>
            <a:rPr kumimoji="1" lang="ja-JP" altLang="ja-JP" sz="1100">
              <a:solidFill>
                <a:sysClr val="windowText" lastClr="000000"/>
              </a:solidFill>
              <a:effectLst/>
              <a:latin typeface="+mn-lt"/>
              <a:ea typeface="+mn-ea"/>
              <a:cs typeface="+mn-cs"/>
            </a:rPr>
            <a:t>については</a:t>
          </a:r>
          <a:r>
            <a:rPr kumimoji="1" lang="ja-JP" altLang="en-US" sz="1100">
              <a:solidFill>
                <a:sysClr val="windowText" lastClr="000000"/>
              </a:solidFill>
              <a:effectLst/>
              <a:latin typeface="+mn-lt"/>
              <a:ea typeface="+mn-ea"/>
              <a:cs typeface="+mn-cs"/>
            </a:rPr>
            <a:t>産地生産基盤パワーアップ事業、森林航空レーザー計測業務完了に伴う減。商工費については温泉施設長寿命化等改修事業</a:t>
          </a:r>
          <a:r>
            <a:rPr kumimoji="1" lang="ja-JP" altLang="ja-JP" sz="1100">
              <a:solidFill>
                <a:schemeClr val="dk1"/>
              </a:solidFill>
              <a:effectLst/>
              <a:latin typeface="+mn-lt"/>
              <a:ea typeface="+mn-ea"/>
              <a:cs typeface="+mn-cs"/>
            </a:rPr>
            <a:t>（湯田山荘）</a:t>
          </a:r>
          <a:r>
            <a:rPr kumimoji="1" lang="ja-JP" altLang="en-US" sz="1100">
              <a:solidFill>
                <a:sysClr val="windowText" lastClr="000000"/>
              </a:solidFill>
              <a:effectLst/>
              <a:latin typeface="+mn-lt"/>
              <a:ea typeface="+mn-ea"/>
              <a:cs typeface="+mn-cs"/>
            </a:rPr>
            <a:t>、やすぎ家計応援商品券事業完了に伴う減である。</a:t>
          </a:r>
          <a:r>
            <a:rPr kumimoji="1" lang="ja-JP" altLang="ja-JP" sz="1100">
              <a:solidFill>
                <a:sysClr val="windowText" lastClr="000000"/>
              </a:solidFill>
              <a:effectLst/>
              <a:latin typeface="+mn-lt"/>
              <a:ea typeface="+mn-ea"/>
              <a:cs typeface="+mn-cs"/>
            </a:rPr>
            <a:t>一方、増となったものは、</a:t>
          </a:r>
          <a:r>
            <a:rPr kumimoji="1" lang="ja-JP" altLang="en-US" sz="1100">
              <a:solidFill>
                <a:sysClr val="windowText" lastClr="000000"/>
              </a:solidFill>
              <a:effectLst/>
              <a:latin typeface="+mn-lt"/>
              <a:ea typeface="+mn-ea"/>
              <a:cs typeface="+mn-cs"/>
            </a:rPr>
            <a:t>議会費、</a:t>
          </a:r>
          <a:r>
            <a:rPr kumimoji="1" lang="ja-JP" altLang="ja-JP" sz="1100">
              <a:solidFill>
                <a:sysClr val="windowText" lastClr="000000"/>
              </a:solidFill>
              <a:effectLst/>
              <a:latin typeface="+mn-lt"/>
              <a:ea typeface="+mn-ea"/>
              <a:cs typeface="+mn-cs"/>
            </a:rPr>
            <a:t>総務費、民生費、</a:t>
          </a:r>
          <a:r>
            <a:rPr kumimoji="1" lang="ja-JP" altLang="en-US" sz="1100">
              <a:solidFill>
                <a:sysClr val="windowText" lastClr="000000"/>
              </a:solidFill>
              <a:effectLst/>
              <a:latin typeface="+mn-lt"/>
              <a:ea typeface="+mn-ea"/>
              <a:cs typeface="+mn-cs"/>
            </a:rPr>
            <a:t>労働費、土木費、</a:t>
          </a:r>
          <a:r>
            <a:rPr kumimoji="1" lang="ja-JP" altLang="ja-JP" sz="1100">
              <a:solidFill>
                <a:sysClr val="windowText" lastClr="000000"/>
              </a:solidFill>
              <a:effectLst/>
              <a:latin typeface="+mn-lt"/>
              <a:ea typeface="+mn-ea"/>
              <a:cs typeface="+mn-cs"/>
            </a:rPr>
            <a:t>消防費、教育費</a:t>
          </a:r>
          <a:r>
            <a:rPr kumimoji="1" lang="ja-JP" altLang="en-US" sz="1100">
              <a:solidFill>
                <a:sysClr val="windowText" lastClr="000000"/>
              </a:solidFill>
              <a:effectLst/>
              <a:latin typeface="+mn-lt"/>
              <a:ea typeface="+mn-ea"/>
              <a:cs typeface="+mn-cs"/>
            </a:rPr>
            <a:t>、公債費</a:t>
          </a:r>
          <a:r>
            <a:rPr kumimoji="1" lang="ja-JP" altLang="ja-JP" sz="1100">
              <a:solidFill>
                <a:sysClr val="windowText" lastClr="000000"/>
              </a:solidFill>
              <a:effectLst/>
              <a:latin typeface="+mn-lt"/>
              <a:ea typeface="+mn-ea"/>
              <a:cs typeface="+mn-cs"/>
            </a:rPr>
            <a:t>があげられる。主なものとして、総務費については</a:t>
          </a:r>
          <a:r>
            <a:rPr kumimoji="1" lang="ja-JP" altLang="en-US" sz="1100">
              <a:solidFill>
                <a:sysClr val="windowText" lastClr="000000"/>
              </a:solidFill>
              <a:effectLst/>
              <a:latin typeface="+mn-lt"/>
              <a:ea typeface="+mn-ea"/>
              <a:cs typeface="+mn-cs"/>
            </a:rPr>
            <a:t>システム標準化関連業務委託、基金再編に伴う積立金の</a:t>
          </a:r>
          <a:r>
            <a:rPr kumimoji="1" lang="ja-JP" altLang="ja-JP" sz="1100">
              <a:solidFill>
                <a:sysClr val="windowText" lastClr="000000"/>
              </a:solidFill>
              <a:effectLst/>
              <a:latin typeface="+mn-lt"/>
              <a:ea typeface="+mn-ea"/>
              <a:cs typeface="+mn-cs"/>
            </a:rPr>
            <a:t>増によるもの、民生費については</a:t>
          </a:r>
          <a:r>
            <a:rPr kumimoji="1" lang="ja-JP" altLang="en-US" sz="1100">
              <a:solidFill>
                <a:sysClr val="windowText" lastClr="000000"/>
              </a:solidFill>
              <a:effectLst/>
              <a:latin typeface="+mn-lt"/>
              <a:ea typeface="+mn-ea"/>
              <a:cs typeface="+mn-cs"/>
            </a:rPr>
            <a:t>定額減税補足臨時特別調整給付金事業の増</a:t>
          </a:r>
          <a:r>
            <a:rPr kumimoji="1" lang="ja-JP" altLang="ja-JP" sz="1100">
              <a:solidFill>
                <a:sysClr val="windowText" lastClr="000000"/>
              </a:solidFill>
              <a:effectLst/>
              <a:latin typeface="+mn-lt"/>
              <a:ea typeface="+mn-ea"/>
              <a:cs typeface="+mn-cs"/>
            </a:rPr>
            <a:t>によるもの、</a:t>
          </a:r>
          <a:r>
            <a:rPr kumimoji="1" lang="ja-JP" altLang="en-US" sz="1100">
              <a:solidFill>
                <a:sysClr val="windowText" lastClr="000000"/>
              </a:solidFill>
              <a:effectLst/>
              <a:latin typeface="+mn-lt"/>
              <a:ea typeface="+mn-ea"/>
              <a:cs typeface="+mn-cs"/>
            </a:rPr>
            <a:t>土木費については安来港飯島線道路改良事業の増によるもの</a:t>
          </a:r>
          <a:r>
            <a:rPr kumimoji="1" lang="ja-JP" altLang="ja-JP" sz="1100">
              <a:solidFill>
                <a:sysClr val="windowText" lastClr="000000"/>
              </a:solidFill>
              <a:effectLst/>
              <a:latin typeface="+mn-lt"/>
              <a:ea typeface="+mn-ea"/>
              <a:cs typeface="+mn-cs"/>
            </a:rPr>
            <a:t>、消防費については</a:t>
          </a:r>
          <a:r>
            <a:rPr kumimoji="1" lang="ja-JP" altLang="en-US" sz="1100">
              <a:solidFill>
                <a:sysClr val="windowText" lastClr="000000"/>
              </a:solidFill>
              <a:effectLst/>
              <a:latin typeface="+mn-lt"/>
              <a:ea typeface="+mn-ea"/>
              <a:cs typeface="+mn-cs"/>
            </a:rPr>
            <a:t>防災拠点施設整備（広瀬町西比田）、救助工作車両導入に伴う増によるもの、</a:t>
          </a:r>
          <a:r>
            <a:rPr kumimoji="1" lang="ja-JP" altLang="ja-JP" sz="1100">
              <a:solidFill>
                <a:sysClr val="windowText" lastClr="000000"/>
              </a:solidFill>
              <a:effectLst/>
              <a:latin typeface="+mn-lt"/>
              <a:ea typeface="+mn-ea"/>
              <a:cs typeface="+mn-cs"/>
            </a:rPr>
            <a:t>教育費については体育館耐震改修工事</a:t>
          </a:r>
          <a:r>
            <a:rPr kumimoji="1" lang="ja-JP" altLang="en-US" sz="1100">
              <a:solidFill>
                <a:sysClr val="windowText" lastClr="000000"/>
              </a:solidFill>
              <a:effectLst/>
              <a:latin typeface="+mn-lt"/>
              <a:ea typeface="+mn-ea"/>
              <a:cs typeface="+mn-cs"/>
            </a:rPr>
            <a:t>（伯太体育館）</a:t>
          </a:r>
          <a:r>
            <a:rPr kumimoji="1" lang="ja-JP" altLang="ja-JP" sz="1100">
              <a:solidFill>
                <a:sysClr val="windowText" lastClr="000000"/>
              </a:solidFill>
              <a:effectLst/>
              <a:latin typeface="+mn-lt"/>
              <a:ea typeface="+mn-ea"/>
              <a:cs typeface="+mn-cs"/>
            </a:rPr>
            <a:t>、テニスコート改修工事</a:t>
          </a:r>
          <a:r>
            <a:rPr kumimoji="1" lang="ja-JP" altLang="en-US" sz="1100">
              <a:solidFill>
                <a:sysClr val="windowText" lastClr="000000"/>
              </a:solidFill>
              <a:effectLst/>
              <a:latin typeface="+mn-lt"/>
              <a:ea typeface="+mn-ea"/>
              <a:cs typeface="+mn-cs"/>
            </a:rPr>
            <a:t>（広瀬中央公園）に伴う</a:t>
          </a:r>
          <a:r>
            <a:rPr kumimoji="1" lang="ja-JP" altLang="ja-JP" sz="1100">
              <a:solidFill>
                <a:sysClr val="windowText" lastClr="000000"/>
              </a:solidFill>
              <a:effectLst/>
              <a:latin typeface="+mn-lt"/>
              <a:ea typeface="+mn-ea"/>
              <a:cs typeface="+mn-cs"/>
            </a:rPr>
            <a:t>増</a:t>
          </a:r>
          <a:r>
            <a:rPr kumimoji="1" lang="ja-JP" altLang="en-US" sz="1100">
              <a:solidFill>
                <a:sysClr val="windowText" lastClr="000000"/>
              </a:solidFill>
              <a:effectLst/>
              <a:latin typeface="+mn-lt"/>
              <a:ea typeface="+mn-ea"/>
              <a:cs typeface="+mn-cs"/>
            </a:rPr>
            <a:t>によ</a:t>
          </a:r>
          <a:r>
            <a:rPr kumimoji="1" lang="ja-JP" altLang="ja-JP" sz="1100">
              <a:solidFill>
                <a:sysClr val="windowText" lastClr="000000"/>
              </a:solidFill>
              <a:effectLst/>
              <a:latin typeface="+mn-lt"/>
              <a:ea typeface="+mn-ea"/>
              <a:cs typeface="+mn-cs"/>
            </a:rPr>
            <a:t>るものである。</a:t>
          </a:r>
          <a:r>
            <a:rPr kumimoji="1" lang="ja-JP" altLang="ja-JP" sz="1100">
              <a:solidFill>
                <a:schemeClr val="dk1"/>
              </a:solidFill>
              <a:effectLst/>
              <a:latin typeface="+mn-lt"/>
              <a:ea typeface="+mn-ea"/>
              <a:cs typeface="+mn-cs"/>
            </a:rPr>
            <a:t>全体として物価等が年々上昇していることも数値に影響を与えている。</a:t>
          </a:r>
          <a:endParaRPr lang="ja-JP" altLang="ja-JP" sz="1400">
            <a:solidFill>
              <a:srgbClr val="FF0000"/>
            </a:solidFill>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島根県安来市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平成２４年度以降実施してきた大型建設事業、平成２７年度からの普通交付税の合併算定替えの特例の段階的終了により、長年、実質単年度収支は赤字となっており、財政調整基金の取崩により実質収支を黒字としてきた。令和２年度</a:t>
          </a:r>
          <a:r>
            <a:rPr kumimoji="1" lang="ja-JP" altLang="en-US" sz="1100">
              <a:solidFill>
                <a:sysClr val="windowText" lastClr="000000"/>
              </a:solidFill>
              <a:effectLst/>
              <a:latin typeface="+mn-lt"/>
              <a:ea typeface="+mn-ea"/>
              <a:cs typeface="+mn-cs"/>
            </a:rPr>
            <a:t>以降は</a:t>
          </a:r>
          <a:r>
            <a:rPr kumimoji="1" lang="ja-JP" altLang="ja-JP" sz="1100">
              <a:solidFill>
                <a:sysClr val="windowText" lastClr="000000"/>
              </a:solidFill>
              <a:effectLst/>
              <a:latin typeface="+mn-lt"/>
              <a:ea typeface="+mn-ea"/>
              <a:cs typeface="+mn-cs"/>
            </a:rPr>
            <a:t>繰上償還などの効果もあり、公債費が減となり、実質単年度収支は黒字化した。また、</a:t>
          </a:r>
          <a:r>
            <a:rPr kumimoji="1" lang="ja-JP" altLang="en-US" sz="1100">
              <a:solidFill>
                <a:sysClr val="windowText" lastClr="000000"/>
              </a:solidFill>
              <a:effectLst/>
              <a:latin typeface="+mn-lt"/>
              <a:ea typeface="+mn-ea"/>
              <a:cs typeface="+mn-cs"/>
            </a:rPr>
            <a:t>令和６年度は、</a:t>
          </a:r>
          <a:r>
            <a:rPr kumimoji="1" lang="ja-JP" altLang="ja-JP" sz="1100">
              <a:solidFill>
                <a:sysClr val="windowText" lastClr="000000"/>
              </a:solidFill>
              <a:effectLst/>
              <a:latin typeface="+mn-lt"/>
              <a:ea typeface="+mn-ea"/>
              <a:cs typeface="+mn-cs"/>
            </a:rPr>
            <a:t>財政調整基金</a:t>
          </a:r>
          <a:r>
            <a:rPr kumimoji="1" lang="ja-JP" altLang="en-US" sz="1100">
              <a:solidFill>
                <a:sysClr val="windowText" lastClr="000000"/>
              </a:solidFill>
              <a:effectLst/>
              <a:latin typeface="+mn-lt"/>
              <a:ea typeface="+mn-ea"/>
              <a:cs typeface="+mn-cs"/>
            </a:rPr>
            <a:t>も２</a:t>
          </a:r>
          <a:r>
            <a:rPr kumimoji="1" lang="ja-JP" altLang="ja-JP" sz="1100">
              <a:solidFill>
                <a:sysClr val="windowText" lastClr="000000"/>
              </a:solidFill>
              <a:effectLst/>
              <a:latin typeface="+mn-lt"/>
              <a:ea typeface="+mn-ea"/>
              <a:cs typeface="+mn-cs"/>
            </a:rPr>
            <a:t>００百万円積立てることで一定程度確保することができた。</a:t>
          </a:r>
          <a:r>
            <a:rPr kumimoji="1" lang="ja-JP" altLang="en-US" sz="1100">
              <a:solidFill>
                <a:sysClr val="windowText" lastClr="000000"/>
              </a:solidFill>
              <a:effectLst/>
              <a:latin typeface="+mn-lt"/>
              <a:ea typeface="+mn-ea"/>
              <a:cs typeface="+mn-cs"/>
            </a:rPr>
            <a:t>近年は実質単年度収支が減の傾向にあり、</a:t>
          </a:r>
          <a:r>
            <a:rPr kumimoji="1" lang="ja-JP" altLang="ja-JP" sz="1100">
              <a:solidFill>
                <a:sysClr val="windowText" lastClr="000000"/>
              </a:solidFill>
              <a:effectLst/>
              <a:latin typeface="+mn-lt"/>
              <a:ea typeface="+mn-ea"/>
              <a:cs typeface="+mn-cs"/>
            </a:rPr>
            <a:t>事業の見直しや公共施設の適正管理など推進することにより、収支改善を図る。</a:t>
          </a:r>
          <a:endParaRPr lang="ja-JP" altLang="ja-JP" sz="1400">
            <a:solidFill>
              <a:sysClr val="windowText" lastClr="000000"/>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島根県安来市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病院事業会計は昨年度に引き続き、赤字が発生している。入院患者数は減少したものの、施設基準の変更による診療単価の増、また外来患者数の増、診療単価の増により全体としては一定程度医業収益を確保し</a:t>
          </a:r>
          <a:r>
            <a:rPr kumimoji="1" lang="ja-JP" altLang="en-US" sz="1100">
              <a:solidFill>
                <a:sysClr val="windowText" lastClr="000000"/>
              </a:solidFill>
              <a:effectLst/>
              <a:latin typeface="+mn-lt"/>
              <a:ea typeface="+mn-ea"/>
              <a:cs typeface="+mn-cs"/>
            </a:rPr>
            <a:t>、赤字額を減少させたところである。</a:t>
          </a:r>
          <a:r>
            <a:rPr kumimoji="1" lang="ja-JP" altLang="ja-JP" sz="1100">
              <a:solidFill>
                <a:sysClr val="windowText" lastClr="000000"/>
              </a:solidFill>
              <a:effectLst/>
              <a:latin typeface="+mn-lt"/>
              <a:ea typeface="+mn-ea"/>
              <a:cs typeface="+mn-cs"/>
            </a:rPr>
            <a:t>しかし、</a:t>
          </a:r>
          <a:r>
            <a:rPr kumimoji="1" lang="ja-JP" altLang="en-US" sz="1100">
              <a:solidFill>
                <a:sysClr val="windowText" lastClr="000000"/>
              </a:solidFill>
              <a:effectLst/>
              <a:latin typeface="+mn-lt"/>
              <a:ea typeface="+mn-ea"/>
              <a:cs typeface="+mn-cs"/>
            </a:rPr>
            <a:t>経費については全体</a:t>
          </a:r>
          <a:r>
            <a:rPr kumimoji="1" lang="ja-JP" altLang="ja-JP" sz="1100">
              <a:solidFill>
                <a:sysClr val="windowText" lastClr="000000"/>
              </a:solidFill>
              <a:effectLst/>
              <a:latin typeface="+mn-lt"/>
              <a:ea typeface="+mn-ea"/>
              <a:cs typeface="+mn-cs"/>
            </a:rPr>
            <a:t>として物価等が年々上昇していることも</a:t>
          </a:r>
          <a:r>
            <a:rPr kumimoji="1" lang="ja-JP" altLang="en-US" sz="1100">
              <a:solidFill>
                <a:sysClr val="windowText" lastClr="000000"/>
              </a:solidFill>
              <a:effectLst/>
              <a:latin typeface="+mn-lt"/>
              <a:ea typeface="+mn-ea"/>
              <a:cs typeface="+mn-cs"/>
            </a:rPr>
            <a:t>危惧される。</a:t>
          </a:r>
          <a:r>
            <a:rPr kumimoji="1" lang="ja-JP" altLang="ja-JP" sz="1100">
              <a:solidFill>
                <a:sysClr val="windowText" lastClr="000000"/>
              </a:solidFill>
              <a:effectLst/>
              <a:latin typeface="+mn-lt"/>
              <a:ea typeface="+mn-ea"/>
              <a:cs typeface="+mn-cs"/>
            </a:rPr>
            <a:t>依然厳しい状況が続くため改革を推進していく。一般会計から各会計への繰出は依然として増加傾向にあり一般会計の負担は大きい。使用料の見直し等、各会計の経営計画に沿いながら今後</a:t>
          </a:r>
          <a:r>
            <a:rPr kumimoji="1" lang="ja-JP" altLang="en-US" sz="1100">
              <a:solidFill>
                <a:sysClr val="windowText" lastClr="000000"/>
              </a:solidFill>
              <a:effectLst/>
              <a:latin typeface="+mn-lt"/>
              <a:ea typeface="+mn-ea"/>
              <a:cs typeface="+mn-cs"/>
            </a:rPr>
            <a:t>も経営</a:t>
          </a:r>
          <a:r>
            <a:rPr kumimoji="1" lang="ja-JP" altLang="ja-JP" sz="1100">
              <a:solidFill>
                <a:sysClr val="windowText" lastClr="000000"/>
              </a:solidFill>
              <a:effectLst/>
              <a:latin typeface="+mn-lt"/>
              <a:ea typeface="+mn-ea"/>
              <a:cs typeface="+mn-cs"/>
            </a:rPr>
            <a:t>改善に努める。</a:t>
          </a:r>
          <a:endParaRPr lang="ja-JP" altLang="ja-JP" sz="1400">
            <a:solidFill>
              <a:sysClr val="windowText" lastClr="000000"/>
            </a:solidFill>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29524861</v>
      </c>
      <c r="BO4" s="371"/>
      <c r="BP4" s="371"/>
      <c r="BQ4" s="371"/>
      <c r="BR4" s="371"/>
      <c r="BS4" s="371"/>
      <c r="BT4" s="371"/>
      <c r="BU4" s="372"/>
      <c r="BV4" s="370">
        <v>27326704</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2.7</v>
      </c>
      <c r="CU4" s="377"/>
      <c r="CV4" s="377"/>
      <c r="CW4" s="377"/>
      <c r="CX4" s="377"/>
      <c r="CY4" s="377"/>
      <c r="CZ4" s="377"/>
      <c r="DA4" s="378"/>
      <c r="DB4" s="376">
        <v>4</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29088816</v>
      </c>
      <c r="BO5" s="408"/>
      <c r="BP5" s="408"/>
      <c r="BQ5" s="408"/>
      <c r="BR5" s="408"/>
      <c r="BS5" s="408"/>
      <c r="BT5" s="408"/>
      <c r="BU5" s="409"/>
      <c r="BV5" s="407">
        <v>26648116</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93.2</v>
      </c>
      <c r="CU5" s="405"/>
      <c r="CV5" s="405"/>
      <c r="CW5" s="405"/>
      <c r="CX5" s="405"/>
      <c r="CY5" s="405"/>
      <c r="CZ5" s="405"/>
      <c r="DA5" s="406"/>
      <c r="DB5" s="404">
        <v>90.8</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436045</v>
      </c>
      <c r="BO6" s="408"/>
      <c r="BP6" s="408"/>
      <c r="BQ6" s="408"/>
      <c r="BR6" s="408"/>
      <c r="BS6" s="408"/>
      <c r="BT6" s="408"/>
      <c r="BU6" s="409"/>
      <c r="BV6" s="407">
        <v>678588</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93.4</v>
      </c>
      <c r="CU6" s="445"/>
      <c r="CV6" s="445"/>
      <c r="CW6" s="445"/>
      <c r="CX6" s="445"/>
      <c r="CY6" s="445"/>
      <c r="CZ6" s="445"/>
      <c r="DA6" s="446"/>
      <c r="DB6" s="444">
        <v>91.3</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32027</v>
      </c>
      <c r="BO7" s="408"/>
      <c r="BP7" s="408"/>
      <c r="BQ7" s="408"/>
      <c r="BR7" s="408"/>
      <c r="BS7" s="408"/>
      <c r="BT7" s="408"/>
      <c r="BU7" s="409"/>
      <c r="BV7" s="407">
        <v>85527</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14797337</v>
      </c>
      <c r="CU7" s="408"/>
      <c r="CV7" s="408"/>
      <c r="CW7" s="408"/>
      <c r="CX7" s="408"/>
      <c r="CY7" s="408"/>
      <c r="CZ7" s="408"/>
      <c r="DA7" s="409"/>
      <c r="DB7" s="407">
        <v>14848284</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404018</v>
      </c>
      <c r="BO8" s="408"/>
      <c r="BP8" s="408"/>
      <c r="BQ8" s="408"/>
      <c r="BR8" s="408"/>
      <c r="BS8" s="408"/>
      <c r="BT8" s="408"/>
      <c r="BU8" s="409"/>
      <c r="BV8" s="407">
        <v>593061</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0.35</v>
      </c>
      <c r="CU8" s="448"/>
      <c r="CV8" s="448"/>
      <c r="CW8" s="448"/>
      <c r="CX8" s="448"/>
      <c r="CY8" s="448"/>
      <c r="CZ8" s="448"/>
      <c r="DA8" s="449"/>
      <c r="DB8" s="447">
        <v>0.35</v>
      </c>
      <c r="DC8" s="448"/>
      <c r="DD8" s="448"/>
      <c r="DE8" s="448"/>
      <c r="DF8" s="448"/>
      <c r="DG8" s="448"/>
      <c r="DH8" s="448"/>
      <c r="DI8" s="449"/>
    </row>
    <row r="9" spans="1:119" ht="18.75" customHeight="1" thickBot="1" x14ac:dyDescent="0.2">
      <c r="A9" s="169"/>
      <c r="B9" s="401" t="s">
        <v>106</v>
      </c>
      <c r="C9" s="402"/>
      <c r="D9" s="402"/>
      <c r="E9" s="402"/>
      <c r="F9" s="402"/>
      <c r="G9" s="402"/>
      <c r="H9" s="402"/>
      <c r="I9" s="402"/>
      <c r="J9" s="402"/>
      <c r="K9" s="450"/>
      <c r="L9" s="451" t="s">
        <v>107</v>
      </c>
      <c r="M9" s="452"/>
      <c r="N9" s="452"/>
      <c r="O9" s="452"/>
      <c r="P9" s="452"/>
      <c r="Q9" s="453"/>
      <c r="R9" s="454">
        <v>37062</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-189043</v>
      </c>
      <c r="BO9" s="408"/>
      <c r="BP9" s="408"/>
      <c r="BQ9" s="408"/>
      <c r="BR9" s="408"/>
      <c r="BS9" s="408"/>
      <c r="BT9" s="408"/>
      <c r="BU9" s="409"/>
      <c r="BV9" s="407">
        <v>-141019</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20</v>
      </c>
      <c r="CU9" s="405"/>
      <c r="CV9" s="405"/>
      <c r="CW9" s="405"/>
      <c r="CX9" s="405"/>
      <c r="CY9" s="405"/>
      <c r="CZ9" s="405"/>
      <c r="DA9" s="406"/>
      <c r="DB9" s="404">
        <v>20.100000000000001</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112</v>
      </c>
      <c r="M10" s="437"/>
      <c r="N10" s="437"/>
      <c r="O10" s="437"/>
      <c r="P10" s="437"/>
      <c r="Q10" s="438"/>
      <c r="R10" s="458">
        <v>39528</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114</v>
      </c>
      <c r="AV10" s="440"/>
      <c r="AW10" s="440"/>
      <c r="AX10" s="440"/>
      <c r="AY10" s="441" t="s">
        <v>115</v>
      </c>
      <c r="AZ10" s="442"/>
      <c r="BA10" s="442"/>
      <c r="BB10" s="442"/>
      <c r="BC10" s="442"/>
      <c r="BD10" s="442"/>
      <c r="BE10" s="442"/>
      <c r="BF10" s="442"/>
      <c r="BG10" s="442"/>
      <c r="BH10" s="442"/>
      <c r="BI10" s="442"/>
      <c r="BJ10" s="442"/>
      <c r="BK10" s="442"/>
      <c r="BL10" s="442"/>
      <c r="BM10" s="443"/>
      <c r="BN10" s="407">
        <v>201885</v>
      </c>
      <c r="BO10" s="408"/>
      <c r="BP10" s="408"/>
      <c r="BQ10" s="408"/>
      <c r="BR10" s="408"/>
      <c r="BS10" s="408"/>
      <c r="BT10" s="408"/>
      <c r="BU10" s="409"/>
      <c r="BV10" s="407">
        <v>300869</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114</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35112</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34846</v>
      </c>
      <c r="S13" s="492"/>
      <c r="T13" s="492"/>
      <c r="U13" s="492"/>
      <c r="V13" s="493"/>
      <c r="W13" s="423" t="s">
        <v>131</v>
      </c>
      <c r="X13" s="424"/>
      <c r="Y13" s="424"/>
      <c r="Z13" s="424"/>
      <c r="AA13" s="424"/>
      <c r="AB13" s="414"/>
      <c r="AC13" s="458">
        <v>1882</v>
      </c>
      <c r="AD13" s="459"/>
      <c r="AE13" s="459"/>
      <c r="AF13" s="459"/>
      <c r="AG13" s="501"/>
      <c r="AH13" s="458">
        <v>2388</v>
      </c>
      <c r="AI13" s="459"/>
      <c r="AJ13" s="459"/>
      <c r="AK13" s="459"/>
      <c r="AL13" s="460"/>
      <c r="AM13" s="436" t="s">
        <v>132</v>
      </c>
      <c r="AN13" s="437"/>
      <c r="AO13" s="437"/>
      <c r="AP13" s="437"/>
      <c r="AQ13" s="437"/>
      <c r="AR13" s="437"/>
      <c r="AS13" s="437"/>
      <c r="AT13" s="438"/>
      <c r="AU13" s="439" t="s">
        <v>114</v>
      </c>
      <c r="AV13" s="440"/>
      <c r="AW13" s="440"/>
      <c r="AX13" s="440"/>
      <c r="AY13" s="441" t="s">
        <v>133</v>
      </c>
      <c r="AZ13" s="442"/>
      <c r="BA13" s="442"/>
      <c r="BB13" s="442"/>
      <c r="BC13" s="442"/>
      <c r="BD13" s="442"/>
      <c r="BE13" s="442"/>
      <c r="BF13" s="442"/>
      <c r="BG13" s="442"/>
      <c r="BH13" s="442"/>
      <c r="BI13" s="442"/>
      <c r="BJ13" s="442"/>
      <c r="BK13" s="442"/>
      <c r="BL13" s="442"/>
      <c r="BM13" s="443"/>
      <c r="BN13" s="407">
        <v>12842</v>
      </c>
      <c r="BO13" s="408"/>
      <c r="BP13" s="408"/>
      <c r="BQ13" s="408"/>
      <c r="BR13" s="408"/>
      <c r="BS13" s="408"/>
      <c r="BT13" s="408"/>
      <c r="BU13" s="409"/>
      <c r="BV13" s="407">
        <v>159850</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12.1</v>
      </c>
      <c r="CU13" s="405"/>
      <c r="CV13" s="405"/>
      <c r="CW13" s="405"/>
      <c r="CX13" s="405"/>
      <c r="CY13" s="405"/>
      <c r="CZ13" s="405"/>
      <c r="DA13" s="406"/>
      <c r="DB13" s="404">
        <v>12.4</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35855</v>
      </c>
      <c r="S14" s="492"/>
      <c r="T14" s="492"/>
      <c r="U14" s="492"/>
      <c r="V14" s="493"/>
      <c r="W14" s="397"/>
      <c r="X14" s="398"/>
      <c r="Y14" s="398"/>
      <c r="Z14" s="398"/>
      <c r="AA14" s="398"/>
      <c r="AB14" s="387"/>
      <c r="AC14" s="494">
        <v>10.1</v>
      </c>
      <c r="AD14" s="495"/>
      <c r="AE14" s="495"/>
      <c r="AF14" s="495"/>
      <c r="AG14" s="496"/>
      <c r="AH14" s="494">
        <v>12</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82.3</v>
      </c>
      <c r="CU14" s="506"/>
      <c r="CV14" s="506"/>
      <c r="CW14" s="506"/>
      <c r="CX14" s="506"/>
      <c r="CY14" s="506"/>
      <c r="CZ14" s="506"/>
      <c r="DA14" s="507"/>
      <c r="DB14" s="505">
        <v>78.3</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35618</v>
      </c>
      <c r="S15" s="492"/>
      <c r="T15" s="492"/>
      <c r="U15" s="492"/>
      <c r="V15" s="493"/>
      <c r="W15" s="423" t="s">
        <v>137</v>
      </c>
      <c r="X15" s="424"/>
      <c r="Y15" s="424"/>
      <c r="Z15" s="424"/>
      <c r="AA15" s="424"/>
      <c r="AB15" s="414"/>
      <c r="AC15" s="458">
        <v>5611</v>
      </c>
      <c r="AD15" s="459"/>
      <c r="AE15" s="459"/>
      <c r="AF15" s="459"/>
      <c r="AG15" s="501"/>
      <c r="AH15" s="458">
        <v>5781</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4687376</v>
      </c>
      <c r="BO15" s="371"/>
      <c r="BP15" s="371"/>
      <c r="BQ15" s="371"/>
      <c r="BR15" s="371"/>
      <c r="BS15" s="371"/>
      <c r="BT15" s="371"/>
      <c r="BU15" s="372"/>
      <c r="BV15" s="370">
        <v>4788508</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30.1</v>
      </c>
      <c r="AD16" s="495"/>
      <c r="AE16" s="495"/>
      <c r="AF16" s="495"/>
      <c r="AG16" s="496"/>
      <c r="AH16" s="494">
        <v>29.2</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13585176</v>
      </c>
      <c r="BO16" s="408"/>
      <c r="BP16" s="408"/>
      <c r="BQ16" s="408"/>
      <c r="BR16" s="408"/>
      <c r="BS16" s="408"/>
      <c r="BT16" s="408"/>
      <c r="BU16" s="409"/>
      <c r="BV16" s="407">
        <v>13553884</v>
      </c>
      <c r="BW16" s="408"/>
      <c r="BX16" s="408"/>
      <c r="BY16" s="408"/>
      <c r="BZ16" s="408"/>
      <c r="CA16" s="408"/>
      <c r="CB16" s="408"/>
      <c r="CC16" s="409"/>
      <c r="CD16" s="182"/>
      <c r="CE16" s="521" t="s">
        <v>143</v>
      </c>
      <c r="CF16" s="521"/>
      <c r="CG16" s="521"/>
      <c r="CH16" s="521"/>
      <c r="CI16" s="521"/>
      <c r="CJ16" s="521"/>
      <c r="CK16" s="521"/>
      <c r="CL16" s="521"/>
      <c r="CM16" s="521"/>
      <c r="CN16" s="521"/>
      <c r="CO16" s="521"/>
      <c r="CP16" s="521"/>
      <c r="CQ16" s="521"/>
      <c r="CR16" s="521"/>
      <c r="CS16" s="522"/>
      <c r="CT16" s="404">
        <v>1.9</v>
      </c>
      <c r="CU16" s="405"/>
      <c r="CV16" s="405"/>
      <c r="CW16" s="405"/>
      <c r="CX16" s="405"/>
      <c r="CY16" s="405"/>
      <c r="CZ16" s="405"/>
      <c r="DA16" s="406"/>
      <c r="DB16" s="404">
        <v>5</v>
      </c>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144</v>
      </c>
      <c r="N17" s="519"/>
      <c r="O17" s="519"/>
      <c r="P17" s="519"/>
      <c r="Q17" s="520"/>
      <c r="R17" s="513" t="s">
        <v>145</v>
      </c>
      <c r="S17" s="514"/>
      <c r="T17" s="514"/>
      <c r="U17" s="514"/>
      <c r="V17" s="515"/>
      <c r="W17" s="423" t="s">
        <v>146</v>
      </c>
      <c r="X17" s="424"/>
      <c r="Y17" s="424"/>
      <c r="Z17" s="424"/>
      <c r="AA17" s="424"/>
      <c r="AB17" s="414"/>
      <c r="AC17" s="458">
        <v>11123</v>
      </c>
      <c r="AD17" s="459"/>
      <c r="AE17" s="459"/>
      <c r="AF17" s="459"/>
      <c r="AG17" s="501"/>
      <c r="AH17" s="458">
        <v>11655</v>
      </c>
      <c r="AI17" s="459"/>
      <c r="AJ17" s="459"/>
      <c r="AK17" s="459"/>
      <c r="AL17" s="460"/>
      <c r="AM17" s="436"/>
      <c r="AN17" s="437"/>
      <c r="AO17" s="437"/>
      <c r="AP17" s="437"/>
      <c r="AQ17" s="437"/>
      <c r="AR17" s="437"/>
      <c r="AS17" s="437"/>
      <c r="AT17" s="438"/>
      <c r="AU17" s="439"/>
      <c r="AV17" s="440"/>
      <c r="AW17" s="440"/>
      <c r="AX17" s="440"/>
      <c r="AY17" s="441" t="s">
        <v>147</v>
      </c>
      <c r="AZ17" s="442"/>
      <c r="BA17" s="442"/>
      <c r="BB17" s="442"/>
      <c r="BC17" s="442"/>
      <c r="BD17" s="442"/>
      <c r="BE17" s="442"/>
      <c r="BF17" s="442"/>
      <c r="BG17" s="442"/>
      <c r="BH17" s="442"/>
      <c r="BI17" s="442"/>
      <c r="BJ17" s="442"/>
      <c r="BK17" s="442"/>
      <c r="BL17" s="442"/>
      <c r="BM17" s="443"/>
      <c r="BN17" s="407">
        <v>5860855</v>
      </c>
      <c r="BO17" s="408"/>
      <c r="BP17" s="408"/>
      <c r="BQ17" s="408"/>
      <c r="BR17" s="408"/>
      <c r="BS17" s="408"/>
      <c r="BT17" s="408"/>
      <c r="BU17" s="409"/>
      <c r="BV17" s="407">
        <v>5995937</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148</v>
      </c>
      <c r="C18" s="450"/>
      <c r="D18" s="450"/>
      <c r="E18" s="530"/>
      <c r="F18" s="530"/>
      <c r="G18" s="530"/>
      <c r="H18" s="530"/>
      <c r="I18" s="530"/>
      <c r="J18" s="530"/>
      <c r="K18" s="530"/>
      <c r="L18" s="531">
        <v>420.93</v>
      </c>
      <c r="M18" s="531"/>
      <c r="N18" s="531"/>
      <c r="O18" s="531"/>
      <c r="P18" s="531"/>
      <c r="Q18" s="531"/>
      <c r="R18" s="532"/>
      <c r="S18" s="532"/>
      <c r="T18" s="532"/>
      <c r="U18" s="532"/>
      <c r="V18" s="533"/>
      <c r="W18" s="425"/>
      <c r="X18" s="426"/>
      <c r="Y18" s="426"/>
      <c r="Z18" s="426"/>
      <c r="AA18" s="426"/>
      <c r="AB18" s="417"/>
      <c r="AC18" s="534">
        <v>59.7</v>
      </c>
      <c r="AD18" s="535"/>
      <c r="AE18" s="535"/>
      <c r="AF18" s="535"/>
      <c r="AG18" s="536"/>
      <c r="AH18" s="534">
        <v>58.8</v>
      </c>
      <c r="AI18" s="535"/>
      <c r="AJ18" s="535"/>
      <c r="AK18" s="535"/>
      <c r="AL18" s="537"/>
      <c r="AM18" s="436"/>
      <c r="AN18" s="437"/>
      <c r="AO18" s="437"/>
      <c r="AP18" s="437"/>
      <c r="AQ18" s="437"/>
      <c r="AR18" s="437"/>
      <c r="AS18" s="437"/>
      <c r="AT18" s="438"/>
      <c r="AU18" s="439"/>
      <c r="AV18" s="440"/>
      <c r="AW18" s="440"/>
      <c r="AX18" s="440"/>
      <c r="AY18" s="441" t="s">
        <v>149</v>
      </c>
      <c r="AZ18" s="442"/>
      <c r="BA18" s="442"/>
      <c r="BB18" s="442"/>
      <c r="BC18" s="442"/>
      <c r="BD18" s="442"/>
      <c r="BE18" s="442"/>
      <c r="BF18" s="442"/>
      <c r="BG18" s="442"/>
      <c r="BH18" s="442"/>
      <c r="BI18" s="442"/>
      <c r="BJ18" s="442"/>
      <c r="BK18" s="442"/>
      <c r="BL18" s="442"/>
      <c r="BM18" s="443"/>
      <c r="BN18" s="407">
        <v>14231829</v>
      </c>
      <c r="BO18" s="408"/>
      <c r="BP18" s="408"/>
      <c r="BQ18" s="408"/>
      <c r="BR18" s="408"/>
      <c r="BS18" s="408"/>
      <c r="BT18" s="408"/>
      <c r="BU18" s="409"/>
      <c r="BV18" s="407">
        <v>13800550</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150</v>
      </c>
      <c r="C19" s="450"/>
      <c r="D19" s="450"/>
      <c r="E19" s="530"/>
      <c r="F19" s="530"/>
      <c r="G19" s="530"/>
      <c r="H19" s="530"/>
      <c r="I19" s="530"/>
      <c r="J19" s="530"/>
      <c r="K19" s="530"/>
      <c r="L19" s="538">
        <v>88</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151</v>
      </c>
      <c r="AZ19" s="442"/>
      <c r="BA19" s="442"/>
      <c r="BB19" s="442"/>
      <c r="BC19" s="442"/>
      <c r="BD19" s="442"/>
      <c r="BE19" s="442"/>
      <c r="BF19" s="442"/>
      <c r="BG19" s="442"/>
      <c r="BH19" s="442"/>
      <c r="BI19" s="442"/>
      <c r="BJ19" s="442"/>
      <c r="BK19" s="442"/>
      <c r="BL19" s="442"/>
      <c r="BM19" s="443"/>
      <c r="BN19" s="407">
        <v>18149636</v>
      </c>
      <c r="BO19" s="408"/>
      <c r="BP19" s="408"/>
      <c r="BQ19" s="408"/>
      <c r="BR19" s="408"/>
      <c r="BS19" s="408"/>
      <c r="BT19" s="408"/>
      <c r="BU19" s="409"/>
      <c r="BV19" s="407">
        <v>18267361</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152</v>
      </c>
      <c r="C20" s="450"/>
      <c r="D20" s="450"/>
      <c r="E20" s="530"/>
      <c r="F20" s="530"/>
      <c r="G20" s="530"/>
      <c r="H20" s="530"/>
      <c r="I20" s="530"/>
      <c r="J20" s="530"/>
      <c r="K20" s="530"/>
      <c r="L20" s="538">
        <v>12835</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153</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154</v>
      </c>
      <c r="C22" s="551"/>
      <c r="D22" s="552"/>
      <c r="E22" s="419" t="s">
        <v>1</v>
      </c>
      <c r="F22" s="424"/>
      <c r="G22" s="424"/>
      <c r="H22" s="424"/>
      <c r="I22" s="424"/>
      <c r="J22" s="424"/>
      <c r="K22" s="414"/>
      <c r="L22" s="419" t="s">
        <v>155</v>
      </c>
      <c r="M22" s="424"/>
      <c r="N22" s="424"/>
      <c r="O22" s="424"/>
      <c r="P22" s="414"/>
      <c r="Q22" s="582" t="s">
        <v>156</v>
      </c>
      <c r="R22" s="583"/>
      <c r="S22" s="583"/>
      <c r="T22" s="583"/>
      <c r="U22" s="583"/>
      <c r="V22" s="584"/>
      <c r="W22" s="550" t="s">
        <v>157</v>
      </c>
      <c r="X22" s="551"/>
      <c r="Y22" s="552"/>
      <c r="Z22" s="419" t="s">
        <v>1</v>
      </c>
      <c r="AA22" s="424"/>
      <c r="AB22" s="424"/>
      <c r="AC22" s="424"/>
      <c r="AD22" s="424"/>
      <c r="AE22" s="424"/>
      <c r="AF22" s="424"/>
      <c r="AG22" s="414"/>
      <c r="AH22" s="588" t="s">
        <v>158</v>
      </c>
      <c r="AI22" s="424"/>
      <c r="AJ22" s="424"/>
      <c r="AK22" s="424"/>
      <c r="AL22" s="414"/>
      <c r="AM22" s="588" t="s">
        <v>159</v>
      </c>
      <c r="AN22" s="589"/>
      <c r="AO22" s="589"/>
      <c r="AP22" s="589"/>
      <c r="AQ22" s="589"/>
      <c r="AR22" s="590"/>
      <c r="AS22" s="582" t="s">
        <v>156</v>
      </c>
      <c r="AT22" s="583"/>
      <c r="AU22" s="583"/>
      <c r="AV22" s="583"/>
      <c r="AW22" s="583"/>
      <c r="AX22" s="594"/>
      <c r="AY22" s="367" t="s">
        <v>160</v>
      </c>
      <c r="AZ22" s="368"/>
      <c r="BA22" s="368"/>
      <c r="BB22" s="368"/>
      <c r="BC22" s="368"/>
      <c r="BD22" s="368"/>
      <c r="BE22" s="368"/>
      <c r="BF22" s="368"/>
      <c r="BG22" s="368"/>
      <c r="BH22" s="368"/>
      <c r="BI22" s="368"/>
      <c r="BJ22" s="368"/>
      <c r="BK22" s="368"/>
      <c r="BL22" s="368"/>
      <c r="BM22" s="369"/>
      <c r="BN22" s="370">
        <v>26615327</v>
      </c>
      <c r="BO22" s="371"/>
      <c r="BP22" s="371"/>
      <c r="BQ22" s="371"/>
      <c r="BR22" s="371"/>
      <c r="BS22" s="371"/>
      <c r="BT22" s="371"/>
      <c r="BU22" s="372"/>
      <c r="BV22" s="370">
        <v>27813642</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161</v>
      </c>
      <c r="AZ23" s="442"/>
      <c r="BA23" s="442"/>
      <c r="BB23" s="442"/>
      <c r="BC23" s="442"/>
      <c r="BD23" s="442"/>
      <c r="BE23" s="442"/>
      <c r="BF23" s="442"/>
      <c r="BG23" s="442"/>
      <c r="BH23" s="442"/>
      <c r="BI23" s="442"/>
      <c r="BJ23" s="442"/>
      <c r="BK23" s="442"/>
      <c r="BL23" s="442"/>
      <c r="BM23" s="443"/>
      <c r="BN23" s="407">
        <v>22450671</v>
      </c>
      <c r="BO23" s="408"/>
      <c r="BP23" s="408"/>
      <c r="BQ23" s="408"/>
      <c r="BR23" s="408"/>
      <c r="BS23" s="408"/>
      <c r="BT23" s="408"/>
      <c r="BU23" s="409"/>
      <c r="BV23" s="407">
        <v>22888685</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162</v>
      </c>
      <c r="F24" s="437"/>
      <c r="G24" s="437"/>
      <c r="H24" s="437"/>
      <c r="I24" s="437"/>
      <c r="J24" s="437"/>
      <c r="K24" s="438"/>
      <c r="L24" s="458">
        <v>1</v>
      </c>
      <c r="M24" s="459"/>
      <c r="N24" s="459"/>
      <c r="O24" s="459"/>
      <c r="P24" s="501"/>
      <c r="Q24" s="458">
        <v>8900</v>
      </c>
      <c r="R24" s="459"/>
      <c r="S24" s="459"/>
      <c r="T24" s="459"/>
      <c r="U24" s="459"/>
      <c r="V24" s="501"/>
      <c r="W24" s="553"/>
      <c r="X24" s="554"/>
      <c r="Y24" s="555"/>
      <c r="Z24" s="457" t="s">
        <v>163</v>
      </c>
      <c r="AA24" s="437"/>
      <c r="AB24" s="437"/>
      <c r="AC24" s="437"/>
      <c r="AD24" s="437"/>
      <c r="AE24" s="437"/>
      <c r="AF24" s="437"/>
      <c r="AG24" s="438"/>
      <c r="AH24" s="458">
        <v>460</v>
      </c>
      <c r="AI24" s="459"/>
      <c r="AJ24" s="459"/>
      <c r="AK24" s="459"/>
      <c r="AL24" s="501"/>
      <c r="AM24" s="458">
        <v>1460500</v>
      </c>
      <c r="AN24" s="459"/>
      <c r="AO24" s="459"/>
      <c r="AP24" s="459"/>
      <c r="AQ24" s="459"/>
      <c r="AR24" s="501"/>
      <c r="AS24" s="458">
        <v>3175</v>
      </c>
      <c r="AT24" s="459"/>
      <c r="AU24" s="459"/>
      <c r="AV24" s="459"/>
      <c r="AW24" s="459"/>
      <c r="AX24" s="460"/>
      <c r="AY24" s="523" t="s">
        <v>164</v>
      </c>
      <c r="AZ24" s="524"/>
      <c r="BA24" s="524"/>
      <c r="BB24" s="524"/>
      <c r="BC24" s="524"/>
      <c r="BD24" s="524"/>
      <c r="BE24" s="524"/>
      <c r="BF24" s="524"/>
      <c r="BG24" s="524"/>
      <c r="BH24" s="524"/>
      <c r="BI24" s="524"/>
      <c r="BJ24" s="524"/>
      <c r="BK24" s="524"/>
      <c r="BL24" s="524"/>
      <c r="BM24" s="525"/>
      <c r="BN24" s="407">
        <v>20601306</v>
      </c>
      <c r="BO24" s="408"/>
      <c r="BP24" s="408"/>
      <c r="BQ24" s="408"/>
      <c r="BR24" s="408"/>
      <c r="BS24" s="408"/>
      <c r="BT24" s="408"/>
      <c r="BU24" s="409"/>
      <c r="BV24" s="407">
        <v>21069841</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165</v>
      </c>
      <c r="F25" s="437"/>
      <c r="G25" s="437"/>
      <c r="H25" s="437"/>
      <c r="I25" s="437"/>
      <c r="J25" s="437"/>
      <c r="K25" s="438"/>
      <c r="L25" s="458">
        <v>1</v>
      </c>
      <c r="M25" s="459"/>
      <c r="N25" s="459"/>
      <c r="O25" s="459"/>
      <c r="P25" s="501"/>
      <c r="Q25" s="458">
        <v>7300</v>
      </c>
      <c r="R25" s="459"/>
      <c r="S25" s="459"/>
      <c r="T25" s="459"/>
      <c r="U25" s="459"/>
      <c r="V25" s="501"/>
      <c r="W25" s="553"/>
      <c r="X25" s="554"/>
      <c r="Y25" s="555"/>
      <c r="Z25" s="457" t="s">
        <v>166</v>
      </c>
      <c r="AA25" s="437"/>
      <c r="AB25" s="437"/>
      <c r="AC25" s="437"/>
      <c r="AD25" s="437"/>
      <c r="AE25" s="437"/>
      <c r="AF25" s="437"/>
      <c r="AG25" s="438"/>
      <c r="AH25" s="458">
        <v>90</v>
      </c>
      <c r="AI25" s="459"/>
      <c r="AJ25" s="459"/>
      <c r="AK25" s="459"/>
      <c r="AL25" s="501"/>
      <c r="AM25" s="458">
        <v>270900</v>
      </c>
      <c r="AN25" s="459"/>
      <c r="AO25" s="459"/>
      <c r="AP25" s="459"/>
      <c r="AQ25" s="459"/>
      <c r="AR25" s="501"/>
      <c r="AS25" s="458">
        <v>3010</v>
      </c>
      <c r="AT25" s="459"/>
      <c r="AU25" s="459"/>
      <c r="AV25" s="459"/>
      <c r="AW25" s="459"/>
      <c r="AX25" s="460"/>
      <c r="AY25" s="367" t="s">
        <v>167</v>
      </c>
      <c r="AZ25" s="368"/>
      <c r="BA25" s="368"/>
      <c r="BB25" s="368"/>
      <c r="BC25" s="368"/>
      <c r="BD25" s="368"/>
      <c r="BE25" s="368"/>
      <c r="BF25" s="368"/>
      <c r="BG25" s="368"/>
      <c r="BH25" s="368"/>
      <c r="BI25" s="368"/>
      <c r="BJ25" s="368"/>
      <c r="BK25" s="368"/>
      <c r="BL25" s="368"/>
      <c r="BM25" s="369"/>
      <c r="BN25" s="370">
        <v>3892355</v>
      </c>
      <c r="BO25" s="371"/>
      <c r="BP25" s="371"/>
      <c r="BQ25" s="371"/>
      <c r="BR25" s="371"/>
      <c r="BS25" s="371"/>
      <c r="BT25" s="371"/>
      <c r="BU25" s="372"/>
      <c r="BV25" s="370">
        <v>2070714</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168</v>
      </c>
      <c r="F26" s="437"/>
      <c r="G26" s="437"/>
      <c r="H26" s="437"/>
      <c r="I26" s="437"/>
      <c r="J26" s="437"/>
      <c r="K26" s="438"/>
      <c r="L26" s="458">
        <v>1</v>
      </c>
      <c r="M26" s="459"/>
      <c r="N26" s="459"/>
      <c r="O26" s="459"/>
      <c r="P26" s="501"/>
      <c r="Q26" s="458">
        <v>6450</v>
      </c>
      <c r="R26" s="459"/>
      <c r="S26" s="459"/>
      <c r="T26" s="459"/>
      <c r="U26" s="459"/>
      <c r="V26" s="501"/>
      <c r="W26" s="553"/>
      <c r="X26" s="554"/>
      <c r="Y26" s="555"/>
      <c r="Z26" s="457" t="s">
        <v>169</v>
      </c>
      <c r="AA26" s="559"/>
      <c r="AB26" s="559"/>
      <c r="AC26" s="559"/>
      <c r="AD26" s="559"/>
      <c r="AE26" s="559"/>
      <c r="AF26" s="559"/>
      <c r="AG26" s="560"/>
      <c r="AH26" s="458" t="s">
        <v>122</v>
      </c>
      <c r="AI26" s="459"/>
      <c r="AJ26" s="459"/>
      <c r="AK26" s="459"/>
      <c r="AL26" s="501"/>
      <c r="AM26" s="458" t="s">
        <v>122</v>
      </c>
      <c r="AN26" s="459"/>
      <c r="AO26" s="459"/>
      <c r="AP26" s="459"/>
      <c r="AQ26" s="459"/>
      <c r="AR26" s="501"/>
      <c r="AS26" s="458" t="s">
        <v>122</v>
      </c>
      <c r="AT26" s="459"/>
      <c r="AU26" s="459"/>
      <c r="AV26" s="459"/>
      <c r="AW26" s="459"/>
      <c r="AX26" s="460"/>
      <c r="AY26" s="410" t="s">
        <v>170</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171</v>
      </c>
      <c r="F27" s="437"/>
      <c r="G27" s="437"/>
      <c r="H27" s="437"/>
      <c r="I27" s="437"/>
      <c r="J27" s="437"/>
      <c r="K27" s="438"/>
      <c r="L27" s="458">
        <v>1</v>
      </c>
      <c r="M27" s="459"/>
      <c r="N27" s="459"/>
      <c r="O27" s="459"/>
      <c r="P27" s="501"/>
      <c r="Q27" s="458">
        <v>4130</v>
      </c>
      <c r="R27" s="459"/>
      <c r="S27" s="459"/>
      <c r="T27" s="459"/>
      <c r="U27" s="459"/>
      <c r="V27" s="501"/>
      <c r="W27" s="553"/>
      <c r="X27" s="554"/>
      <c r="Y27" s="555"/>
      <c r="Z27" s="457" t="s">
        <v>172</v>
      </c>
      <c r="AA27" s="437"/>
      <c r="AB27" s="437"/>
      <c r="AC27" s="437"/>
      <c r="AD27" s="437"/>
      <c r="AE27" s="437"/>
      <c r="AF27" s="437"/>
      <c r="AG27" s="438"/>
      <c r="AH27" s="458">
        <v>7</v>
      </c>
      <c r="AI27" s="459"/>
      <c r="AJ27" s="459"/>
      <c r="AK27" s="459"/>
      <c r="AL27" s="501"/>
      <c r="AM27" s="458">
        <v>25983</v>
      </c>
      <c r="AN27" s="459"/>
      <c r="AO27" s="459"/>
      <c r="AP27" s="459"/>
      <c r="AQ27" s="459"/>
      <c r="AR27" s="501"/>
      <c r="AS27" s="458">
        <v>3712</v>
      </c>
      <c r="AT27" s="459"/>
      <c r="AU27" s="459"/>
      <c r="AV27" s="459"/>
      <c r="AW27" s="459"/>
      <c r="AX27" s="460"/>
      <c r="AY27" s="502" t="s">
        <v>173</v>
      </c>
      <c r="AZ27" s="503"/>
      <c r="BA27" s="503"/>
      <c r="BB27" s="503"/>
      <c r="BC27" s="503"/>
      <c r="BD27" s="503"/>
      <c r="BE27" s="503"/>
      <c r="BF27" s="503"/>
      <c r="BG27" s="503"/>
      <c r="BH27" s="503"/>
      <c r="BI27" s="503"/>
      <c r="BJ27" s="503"/>
      <c r="BK27" s="503"/>
      <c r="BL27" s="503"/>
      <c r="BM27" s="504"/>
      <c r="BN27" s="526">
        <v>601977</v>
      </c>
      <c r="BO27" s="527"/>
      <c r="BP27" s="527"/>
      <c r="BQ27" s="527"/>
      <c r="BR27" s="527"/>
      <c r="BS27" s="527"/>
      <c r="BT27" s="527"/>
      <c r="BU27" s="528"/>
      <c r="BV27" s="526">
        <v>601676</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174</v>
      </c>
      <c r="F28" s="437"/>
      <c r="G28" s="437"/>
      <c r="H28" s="437"/>
      <c r="I28" s="437"/>
      <c r="J28" s="437"/>
      <c r="K28" s="438"/>
      <c r="L28" s="458">
        <v>1</v>
      </c>
      <c r="M28" s="459"/>
      <c r="N28" s="459"/>
      <c r="O28" s="459"/>
      <c r="P28" s="501"/>
      <c r="Q28" s="458">
        <v>3700</v>
      </c>
      <c r="R28" s="459"/>
      <c r="S28" s="459"/>
      <c r="T28" s="459"/>
      <c r="U28" s="459"/>
      <c r="V28" s="501"/>
      <c r="W28" s="553"/>
      <c r="X28" s="554"/>
      <c r="Y28" s="555"/>
      <c r="Z28" s="457" t="s">
        <v>175</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176</v>
      </c>
      <c r="AZ28" s="562"/>
      <c r="BA28" s="562"/>
      <c r="BB28" s="563"/>
      <c r="BC28" s="367" t="s">
        <v>46</v>
      </c>
      <c r="BD28" s="368"/>
      <c r="BE28" s="368"/>
      <c r="BF28" s="368"/>
      <c r="BG28" s="368"/>
      <c r="BH28" s="368"/>
      <c r="BI28" s="368"/>
      <c r="BJ28" s="368"/>
      <c r="BK28" s="368"/>
      <c r="BL28" s="368"/>
      <c r="BM28" s="369"/>
      <c r="BN28" s="370">
        <v>1531895</v>
      </c>
      <c r="BO28" s="371"/>
      <c r="BP28" s="371"/>
      <c r="BQ28" s="371"/>
      <c r="BR28" s="371"/>
      <c r="BS28" s="371"/>
      <c r="BT28" s="371"/>
      <c r="BU28" s="372"/>
      <c r="BV28" s="370">
        <v>1329842</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177</v>
      </c>
      <c r="F29" s="437"/>
      <c r="G29" s="437"/>
      <c r="H29" s="437"/>
      <c r="I29" s="437"/>
      <c r="J29" s="437"/>
      <c r="K29" s="438"/>
      <c r="L29" s="458">
        <v>16</v>
      </c>
      <c r="M29" s="459"/>
      <c r="N29" s="459"/>
      <c r="O29" s="459"/>
      <c r="P29" s="501"/>
      <c r="Q29" s="458">
        <v>3430</v>
      </c>
      <c r="R29" s="459"/>
      <c r="S29" s="459"/>
      <c r="T29" s="459"/>
      <c r="U29" s="459"/>
      <c r="V29" s="501"/>
      <c r="W29" s="556"/>
      <c r="X29" s="557"/>
      <c r="Y29" s="558"/>
      <c r="Z29" s="457" t="s">
        <v>178</v>
      </c>
      <c r="AA29" s="437"/>
      <c r="AB29" s="437"/>
      <c r="AC29" s="437"/>
      <c r="AD29" s="437"/>
      <c r="AE29" s="437"/>
      <c r="AF29" s="437"/>
      <c r="AG29" s="438"/>
      <c r="AH29" s="458">
        <v>467</v>
      </c>
      <c r="AI29" s="459"/>
      <c r="AJ29" s="459"/>
      <c r="AK29" s="459"/>
      <c r="AL29" s="501"/>
      <c r="AM29" s="458">
        <v>1486483</v>
      </c>
      <c r="AN29" s="459"/>
      <c r="AO29" s="459"/>
      <c r="AP29" s="459"/>
      <c r="AQ29" s="459"/>
      <c r="AR29" s="501"/>
      <c r="AS29" s="458">
        <v>3183</v>
      </c>
      <c r="AT29" s="459"/>
      <c r="AU29" s="459"/>
      <c r="AV29" s="459"/>
      <c r="AW29" s="459"/>
      <c r="AX29" s="460"/>
      <c r="AY29" s="564"/>
      <c r="AZ29" s="565"/>
      <c r="BA29" s="565"/>
      <c r="BB29" s="566"/>
      <c r="BC29" s="441" t="s">
        <v>179</v>
      </c>
      <c r="BD29" s="442"/>
      <c r="BE29" s="442"/>
      <c r="BF29" s="442"/>
      <c r="BG29" s="442"/>
      <c r="BH29" s="442"/>
      <c r="BI29" s="442"/>
      <c r="BJ29" s="442"/>
      <c r="BK29" s="442"/>
      <c r="BL29" s="442"/>
      <c r="BM29" s="443"/>
      <c r="BN29" s="407">
        <v>284148</v>
      </c>
      <c r="BO29" s="408"/>
      <c r="BP29" s="408"/>
      <c r="BQ29" s="408"/>
      <c r="BR29" s="408"/>
      <c r="BS29" s="408"/>
      <c r="BT29" s="408"/>
      <c r="BU29" s="409"/>
      <c r="BV29" s="407">
        <v>236578</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180</v>
      </c>
      <c r="X30" s="575"/>
      <c r="Y30" s="575"/>
      <c r="Z30" s="575"/>
      <c r="AA30" s="575"/>
      <c r="AB30" s="575"/>
      <c r="AC30" s="575"/>
      <c r="AD30" s="575"/>
      <c r="AE30" s="575"/>
      <c r="AF30" s="575"/>
      <c r="AG30" s="576"/>
      <c r="AH30" s="534">
        <v>98.9</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3132947</v>
      </c>
      <c r="BO30" s="527"/>
      <c r="BP30" s="527"/>
      <c r="BQ30" s="527"/>
      <c r="BR30" s="527"/>
      <c r="BS30" s="527"/>
      <c r="BT30" s="527"/>
      <c r="BU30" s="528"/>
      <c r="BV30" s="526">
        <v>3634786</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181</v>
      </c>
      <c r="D32" s="570"/>
      <c r="E32" s="570"/>
      <c r="F32" s="570"/>
      <c r="G32" s="570"/>
      <c r="H32" s="570"/>
      <c r="I32" s="570"/>
      <c r="J32" s="570"/>
      <c r="K32" s="570"/>
      <c r="L32" s="570"/>
      <c r="M32" s="570"/>
      <c r="N32" s="570"/>
      <c r="O32" s="570"/>
      <c r="P32" s="570"/>
      <c r="Q32" s="570"/>
      <c r="R32" s="570"/>
      <c r="S32" s="570"/>
      <c r="U32" s="411" t="s">
        <v>182</v>
      </c>
      <c r="V32" s="411"/>
      <c r="W32" s="411"/>
      <c r="X32" s="411"/>
      <c r="Y32" s="411"/>
      <c r="Z32" s="411"/>
      <c r="AA32" s="411"/>
      <c r="AB32" s="411"/>
      <c r="AC32" s="411"/>
      <c r="AD32" s="411"/>
      <c r="AE32" s="411"/>
      <c r="AF32" s="411"/>
      <c r="AG32" s="411"/>
      <c r="AH32" s="411"/>
      <c r="AI32" s="411"/>
      <c r="AJ32" s="411"/>
      <c r="AK32" s="411"/>
      <c r="AM32" s="411" t="s">
        <v>183</v>
      </c>
      <c r="AN32" s="411"/>
      <c r="AO32" s="411"/>
      <c r="AP32" s="411"/>
      <c r="AQ32" s="411"/>
      <c r="AR32" s="411"/>
      <c r="AS32" s="411"/>
      <c r="AT32" s="411"/>
      <c r="AU32" s="411"/>
      <c r="AV32" s="411"/>
      <c r="AW32" s="411"/>
      <c r="AX32" s="411"/>
      <c r="AY32" s="411"/>
      <c r="AZ32" s="411"/>
      <c r="BA32" s="411"/>
      <c r="BB32" s="411"/>
      <c r="BC32" s="411"/>
      <c r="BE32" s="411" t="s">
        <v>184</v>
      </c>
      <c r="BF32" s="411"/>
      <c r="BG32" s="411"/>
      <c r="BH32" s="411"/>
      <c r="BI32" s="411"/>
      <c r="BJ32" s="411"/>
      <c r="BK32" s="411"/>
      <c r="BL32" s="411"/>
      <c r="BM32" s="411"/>
      <c r="BN32" s="411"/>
      <c r="BO32" s="411"/>
      <c r="BP32" s="411"/>
      <c r="BQ32" s="411"/>
      <c r="BR32" s="411"/>
      <c r="BS32" s="411"/>
      <c r="BT32" s="411"/>
      <c r="BU32" s="411"/>
      <c r="BW32" s="411" t="s">
        <v>185</v>
      </c>
      <c r="BX32" s="411"/>
      <c r="BY32" s="411"/>
      <c r="BZ32" s="411"/>
      <c r="CA32" s="411"/>
      <c r="CB32" s="411"/>
      <c r="CC32" s="411"/>
      <c r="CD32" s="411"/>
      <c r="CE32" s="411"/>
      <c r="CF32" s="411"/>
      <c r="CG32" s="411"/>
      <c r="CH32" s="411"/>
      <c r="CI32" s="411"/>
      <c r="CJ32" s="411"/>
      <c r="CK32" s="411"/>
      <c r="CL32" s="411"/>
      <c r="CM32" s="411"/>
      <c r="CO32" s="411" t="s">
        <v>186</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187</v>
      </c>
      <c r="D33" s="431"/>
      <c r="E33" s="396" t="s">
        <v>188</v>
      </c>
      <c r="F33" s="396"/>
      <c r="G33" s="396"/>
      <c r="H33" s="396"/>
      <c r="I33" s="396"/>
      <c r="J33" s="396"/>
      <c r="K33" s="396"/>
      <c r="L33" s="396"/>
      <c r="M33" s="396"/>
      <c r="N33" s="396"/>
      <c r="O33" s="396"/>
      <c r="P33" s="396"/>
      <c r="Q33" s="396"/>
      <c r="R33" s="396"/>
      <c r="S33" s="396"/>
      <c r="T33" s="194"/>
      <c r="U33" s="431" t="s">
        <v>187</v>
      </c>
      <c r="V33" s="431"/>
      <c r="W33" s="396" t="s">
        <v>188</v>
      </c>
      <c r="X33" s="396"/>
      <c r="Y33" s="396"/>
      <c r="Z33" s="396"/>
      <c r="AA33" s="396"/>
      <c r="AB33" s="396"/>
      <c r="AC33" s="396"/>
      <c r="AD33" s="396"/>
      <c r="AE33" s="396"/>
      <c r="AF33" s="396"/>
      <c r="AG33" s="396"/>
      <c r="AH33" s="396"/>
      <c r="AI33" s="396"/>
      <c r="AJ33" s="396"/>
      <c r="AK33" s="396"/>
      <c r="AL33" s="194"/>
      <c r="AM33" s="431" t="s">
        <v>187</v>
      </c>
      <c r="AN33" s="431"/>
      <c r="AO33" s="396" t="s">
        <v>188</v>
      </c>
      <c r="AP33" s="396"/>
      <c r="AQ33" s="396"/>
      <c r="AR33" s="396"/>
      <c r="AS33" s="396"/>
      <c r="AT33" s="396"/>
      <c r="AU33" s="396"/>
      <c r="AV33" s="396"/>
      <c r="AW33" s="396"/>
      <c r="AX33" s="396"/>
      <c r="AY33" s="396"/>
      <c r="AZ33" s="396"/>
      <c r="BA33" s="396"/>
      <c r="BB33" s="396"/>
      <c r="BC33" s="396"/>
      <c r="BD33" s="195"/>
      <c r="BE33" s="396" t="s">
        <v>189</v>
      </c>
      <c r="BF33" s="396"/>
      <c r="BG33" s="396" t="s">
        <v>190</v>
      </c>
      <c r="BH33" s="396"/>
      <c r="BI33" s="396"/>
      <c r="BJ33" s="396"/>
      <c r="BK33" s="396"/>
      <c r="BL33" s="396"/>
      <c r="BM33" s="396"/>
      <c r="BN33" s="396"/>
      <c r="BO33" s="396"/>
      <c r="BP33" s="396"/>
      <c r="BQ33" s="396"/>
      <c r="BR33" s="396"/>
      <c r="BS33" s="396"/>
      <c r="BT33" s="396"/>
      <c r="BU33" s="396"/>
      <c r="BV33" s="195"/>
      <c r="BW33" s="431" t="s">
        <v>189</v>
      </c>
      <c r="BX33" s="431"/>
      <c r="BY33" s="396" t="s">
        <v>191</v>
      </c>
      <c r="BZ33" s="396"/>
      <c r="CA33" s="396"/>
      <c r="CB33" s="396"/>
      <c r="CC33" s="396"/>
      <c r="CD33" s="396"/>
      <c r="CE33" s="396"/>
      <c r="CF33" s="396"/>
      <c r="CG33" s="396"/>
      <c r="CH33" s="396"/>
      <c r="CI33" s="396"/>
      <c r="CJ33" s="396"/>
      <c r="CK33" s="396"/>
      <c r="CL33" s="396"/>
      <c r="CM33" s="396"/>
      <c r="CN33" s="194"/>
      <c r="CO33" s="431" t="s">
        <v>187</v>
      </c>
      <c r="CP33" s="431"/>
      <c r="CQ33" s="396" t="s">
        <v>192</v>
      </c>
      <c r="CR33" s="396"/>
      <c r="CS33" s="396"/>
      <c r="CT33" s="396"/>
      <c r="CU33" s="396"/>
      <c r="CV33" s="396"/>
      <c r="CW33" s="396"/>
      <c r="CX33" s="396"/>
      <c r="CY33" s="396"/>
      <c r="CZ33" s="396"/>
      <c r="DA33" s="396"/>
      <c r="DB33" s="396"/>
      <c r="DC33" s="396"/>
      <c r="DD33" s="396"/>
      <c r="DE33" s="396"/>
      <c r="DF33" s="194"/>
      <c r="DG33" s="596" t="s">
        <v>193</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69"/>
      <c r="AM34" s="597">
        <f>IF(AO34="","",MAX(C34:D43,U34:V43)+1)</f>
        <v>5</v>
      </c>
      <c r="AN34" s="597"/>
      <c r="AO34" s="598" t="str">
        <f>IF('各会計、関係団体の財政状況及び健全化判断比率'!B31="","",'各会計、関係団体の財政状況及び健全化判断比率'!B31)</f>
        <v>病院事業会計</v>
      </c>
      <c r="AP34" s="598"/>
      <c r="AQ34" s="598"/>
      <c r="AR34" s="598"/>
      <c r="AS34" s="598"/>
      <c r="AT34" s="598"/>
      <c r="AU34" s="598"/>
      <c r="AV34" s="598"/>
      <c r="AW34" s="598"/>
      <c r="AX34" s="598"/>
      <c r="AY34" s="598"/>
      <c r="AZ34" s="598"/>
      <c r="BA34" s="598"/>
      <c r="BB34" s="598"/>
      <c r="BC34" s="598"/>
      <c r="BD34" s="169"/>
      <c r="BE34" s="597">
        <f>IF(BG34="","",MAX(C34:D43,U34:V43,AM34:AN43)+1)</f>
        <v>8</v>
      </c>
      <c r="BF34" s="597"/>
      <c r="BG34" s="598" t="str">
        <f>IF('各会計、関係団体の財政状況及び健全化判断比率'!B34="","",'各会計、関係団体の財政状況及び健全化判断比率'!B34)</f>
        <v>電気事業特別会計</v>
      </c>
      <c r="BH34" s="598"/>
      <c r="BI34" s="598"/>
      <c r="BJ34" s="598"/>
      <c r="BK34" s="598"/>
      <c r="BL34" s="598"/>
      <c r="BM34" s="598"/>
      <c r="BN34" s="598"/>
      <c r="BO34" s="598"/>
      <c r="BP34" s="598"/>
      <c r="BQ34" s="598"/>
      <c r="BR34" s="598"/>
      <c r="BS34" s="598"/>
      <c r="BT34" s="598"/>
      <c r="BU34" s="598"/>
      <c r="BV34" s="169"/>
      <c r="BW34" s="597" t="str">
        <f>IF(BY34="","",MAX(C34:D43,U34:V43,AM34:AN43,BE34:BF43)+1)</f>
        <v/>
      </c>
      <c r="BX34" s="597"/>
      <c r="BY34" s="598" t="str">
        <f>IF('各会計、関係団体の財政状況及び健全化判断比率'!B68="","",'各会計、関係団体の財政状況及び健全化判断比率'!B68)</f>
        <v/>
      </c>
      <c r="BZ34" s="598"/>
      <c r="CA34" s="598"/>
      <c r="CB34" s="598"/>
      <c r="CC34" s="598"/>
      <c r="CD34" s="598"/>
      <c r="CE34" s="598"/>
      <c r="CF34" s="598"/>
      <c r="CG34" s="598"/>
      <c r="CH34" s="598"/>
      <c r="CI34" s="598"/>
      <c r="CJ34" s="598"/>
      <c r="CK34" s="598"/>
      <c r="CL34" s="598"/>
      <c r="CM34" s="598"/>
      <c r="CN34" s="169"/>
      <c r="CO34" s="597">
        <f>IF(CQ34="","",MAX(C34:D43,U34:V43,AM34:AN43,BE34:BF43,BW34:BX43)+1)</f>
        <v>9</v>
      </c>
      <c r="CP34" s="597"/>
      <c r="CQ34" s="598" t="str">
        <f>IF('各会計、関係団体の財政状況及び健全化判断比率'!BS7="","",'各会計、関係団体の財政状況及び健全化判断比率'!BS7)</f>
        <v>安来ふるさと公社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後期高齢者医療事業特別会計</v>
      </c>
      <c r="X35" s="598"/>
      <c r="Y35" s="598"/>
      <c r="Z35" s="598"/>
      <c r="AA35" s="598"/>
      <c r="AB35" s="598"/>
      <c r="AC35" s="598"/>
      <c r="AD35" s="598"/>
      <c r="AE35" s="598"/>
      <c r="AF35" s="598"/>
      <c r="AG35" s="598"/>
      <c r="AH35" s="598"/>
      <c r="AI35" s="598"/>
      <c r="AJ35" s="598"/>
      <c r="AK35" s="598"/>
      <c r="AL35" s="169"/>
      <c r="AM35" s="597">
        <f t="shared" ref="AM35:AM43" si="0">IF(AO35="","",AM34+1)</f>
        <v>6</v>
      </c>
      <c r="AN35" s="597"/>
      <c r="AO35" s="598" t="str">
        <f>IF('各会計、関係団体の財政状況及び健全化判断比率'!B32="","",'各会計、関係団体の財政状況及び健全化判断比率'!B32)</f>
        <v>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t="str">
        <f t="shared" ref="BW35:BW43" si="2">IF(BY35="","",BW34+1)</f>
        <v/>
      </c>
      <c r="BX35" s="597"/>
      <c r="BY35" s="598" t="str">
        <f>IF('各会計、関係団体の財政状況及び健全化判断比率'!B69="","",'各会計、関係団体の財政状況及び健全化判断比率'!B69)</f>
        <v/>
      </c>
      <c r="BZ35" s="598"/>
      <c r="CA35" s="598"/>
      <c r="CB35" s="598"/>
      <c r="CC35" s="598"/>
      <c r="CD35" s="598"/>
      <c r="CE35" s="598"/>
      <c r="CF35" s="598"/>
      <c r="CG35" s="598"/>
      <c r="CH35" s="598"/>
      <c r="CI35" s="598"/>
      <c r="CJ35" s="598"/>
      <c r="CK35" s="598"/>
      <c r="CL35" s="598"/>
      <c r="CM35" s="598"/>
      <c r="CN35" s="169"/>
      <c r="CO35" s="597">
        <f t="shared" ref="CO35:CO43" si="3">IF(CQ35="","",CO34+1)</f>
        <v>10</v>
      </c>
      <c r="CP35" s="597"/>
      <c r="CQ35" s="598" t="str">
        <f>IF('各会計、関係団体の財政状況及び健全化判断比率'!BS8="","",'各会計、関係団体の財政状況及び健全化判断比率'!BS8)</f>
        <v>安来市土地開発公社</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介護保険事業特別会計</v>
      </c>
      <c r="X36" s="598"/>
      <c r="Y36" s="598"/>
      <c r="Z36" s="598"/>
      <c r="AA36" s="598"/>
      <c r="AB36" s="598"/>
      <c r="AC36" s="598"/>
      <c r="AD36" s="598"/>
      <c r="AE36" s="598"/>
      <c r="AF36" s="598"/>
      <c r="AG36" s="598"/>
      <c r="AH36" s="598"/>
      <c r="AI36" s="598"/>
      <c r="AJ36" s="598"/>
      <c r="AK36" s="598"/>
      <c r="AL36" s="169"/>
      <c r="AM36" s="597">
        <f t="shared" si="0"/>
        <v>7</v>
      </c>
      <c r="AN36" s="597"/>
      <c r="AO36" s="598" t="str">
        <f>IF('各会計、関係団体の財政状況及び健全化判断比率'!B33="","",'各会計、関係団体の財政状況及び健全化判断比率'!B33)</f>
        <v>下水道事業会計</v>
      </c>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t="str">
        <f t="shared" si="2"/>
        <v/>
      </c>
      <c r="BX36" s="597"/>
      <c r="BY36" s="598" t="str">
        <f>IF('各会計、関係団体の財政状況及び健全化判断比率'!B70="","",'各会計、関係団体の財政状況及び健全化判断比率'!B70)</f>
        <v/>
      </c>
      <c r="BZ36" s="598"/>
      <c r="CA36" s="598"/>
      <c r="CB36" s="598"/>
      <c r="CC36" s="598"/>
      <c r="CD36" s="598"/>
      <c r="CE36" s="598"/>
      <c r="CF36" s="598"/>
      <c r="CG36" s="598"/>
      <c r="CH36" s="598"/>
      <c r="CI36" s="598"/>
      <c r="CJ36" s="598"/>
      <c r="CK36" s="598"/>
      <c r="CL36" s="598"/>
      <c r="CM36" s="598"/>
      <c r="CN36" s="169"/>
      <c r="CO36" s="597">
        <f t="shared" si="3"/>
        <v>11</v>
      </c>
      <c r="CP36" s="597"/>
      <c r="CQ36" s="598" t="str">
        <f>IF('各会計、関係団体の財政状況及び健全化判断比率'!BS9="","",'各会計、関係団体の財政状況及び健全化判断比率'!BS9)</f>
        <v>やすぎ千軒</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t="str">
        <f t="shared" si="2"/>
        <v/>
      </c>
      <c r="BX37" s="597"/>
      <c r="BY37" s="598" t="str">
        <f>IF('各会計、関係団体の財政状況及び健全化判断比率'!B71="","",'各会計、関係団体の財政状況及び健全化判断比率'!B71)</f>
        <v/>
      </c>
      <c r="BZ37" s="598"/>
      <c r="CA37" s="598"/>
      <c r="CB37" s="598"/>
      <c r="CC37" s="598"/>
      <c r="CD37" s="598"/>
      <c r="CE37" s="598"/>
      <c r="CF37" s="598"/>
      <c r="CG37" s="598"/>
      <c r="CH37" s="598"/>
      <c r="CI37" s="598"/>
      <c r="CJ37" s="598"/>
      <c r="CK37" s="598"/>
      <c r="CL37" s="598"/>
      <c r="CM37" s="598"/>
      <c r="CN37" s="169"/>
      <c r="CO37" s="597">
        <f t="shared" si="3"/>
        <v>12</v>
      </c>
      <c r="CP37" s="597"/>
      <c r="CQ37" s="598" t="str">
        <f>IF('各会計、関係団体の財政状況及び健全化判断比率'!BS10="","",'各会計、関係団体の財政状況及び健全化判断比率'!BS10)</f>
        <v>夢ランドしらさぎ振興事業団</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t="str">
        <f t="shared" si="2"/>
        <v/>
      </c>
      <c r="BX38" s="597"/>
      <c r="BY38" s="598" t="str">
        <f>IF('各会計、関係団体の財政状況及び健全化判断比率'!B72="","",'各会計、関係団体の財政状況及び健全化判断比率'!B72)</f>
        <v/>
      </c>
      <c r="BZ38" s="598"/>
      <c r="CA38" s="598"/>
      <c r="CB38" s="598"/>
      <c r="CC38" s="598"/>
      <c r="CD38" s="598"/>
      <c r="CE38" s="598"/>
      <c r="CF38" s="598"/>
      <c r="CG38" s="598"/>
      <c r="CH38" s="598"/>
      <c r="CI38" s="598"/>
      <c r="CJ38" s="598"/>
      <c r="CK38" s="598"/>
      <c r="CL38" s="598"/>
      <c r="CM38" s="598"/>
      <c r="CN38" s="169"/>
      <c r="CO38" s="597">
        <f t="shared" si="3"/>
        <v>13</v>
      </c>
      <c r="CP38" s="597"/>
      <c r="CQ38" s="598" t="str">
        <f>IF('各会計、関係団体の財政状況及び健全化判断比率'!BS11="","",'各会計、関係団体の財政状況及び健全化判断比率'!BS11)</f>
        <v>加納美術振興財団</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194</v>
      </c>
      <c r="E46" s="600" t="s">
        <v>195</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196</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197</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198</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199</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200</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201</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202</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6APtD2c573VB7ACgGw0BnpunRSVu7OtCWXbeOXqx0hAVub6v9839RZw24YRvE8M/WUGRJ2Jj7FQfJsQ/M4Rl0A==" saltValue="+3+/HYJxIkOnzoXnTxmb9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15">
      <c r="A34" s="22"/>
      <c r="B34" s="31"/>
      <c r="C34" s="1151" t="s">
        <v>532</v>
      </c>
      <c r="D34" s="1151"/>
      <c r="E34" s="1152"/>
      <c r="F34" s="32" t="s">
        <v>533</v>
      </c>
      <c r="G34" s="33" t="s">
        <v>534</v>
      </c>
      <c r="H34" s="33" t="s">
        <v>535</v>
      </c>
      <c r="I34" s="33" t="s">
        <v>536</v>
      </c>
      <c r="J34" s="34" t="s">
        <v>537</v>
      </c>
      <c r="K34" s="22"/>
      <c r="L34" s="22"/>
      <c r="M34" s="22"/>
      <c r="N34" s="22"/>
      <c r="O34" s="22"/>
      <c r="P34" s="22"/>
    </row>
    <row r="35" spans="1:16" ht="39" customHeight="1" x14ac:dyDescent="0.15">
      <c r="A35" s="22"/>
      <c r="B35" s="35"/>
      <c r="C35" s="1145" t="s">
        <v>538</v>
      </c>
      <c r="D35" s="1146"/>
      <c r="E35" s="1147"/>
      <c r="F35" s="36">
        <v>7.79</v>
      </c>
      <c r="G35" s="37">
        <v>8.02</v>
      </c>
      <c r="H35" s="37">
        <v>7.37</v>
      </c>
      <c r="I35" s="37">
        <v>7.56</v>
      </c>
      <c r="J35" s="38">
        <v>7.22</v>
      </c>
      <c r="K35" s="22"/>
      <c r="L35" s="22"/>
      <c r="M35" s="22"/>
      <c r="N35" s="22"/>
      <c r="O35" s="22"/>
      <c r="P35" s="22"/>
    </row>
    <row r="36" spans="1:16" ht="39" customHeight="1" x14ac:dyDescent="0.15">
      <c r="A36" s="22"/>
      <c r="B36" s="35"/>
      <c r="C36" s="1145" t="s">
        <v>539</v>
      </c>
      <c r="D36" s="1146"/>
      <c r="E36" s="1147"/>
      <c r="F36" s="36">
        <v>0.81</v>
      </c>
      <c r="G36" s="37">
        <v>1.65</v>
      </c>
      <c r="H36" s="37">
        <v>2.1</v>
      </c>
      <c r="I36" s="37">
        <v>2.81</v>
      </c>
      <c r="J36" s="38">
        <v>4.16</v>
      </c>
      <c r="K36" s="22"/>
      <c r="L36" s="22"/>
      <c r="M36" s="22"/>
      <c r="N36" s="22"/>
      <c r="O36" s="22"/>
      <c r="P36" s="22"/>
    </row>
    <row r="37" spans="1:16" ht="39" customHeight="1" x14ac:dyDescent="0.15">
      <c r="A37" s="22"/>
      <c r="B37" s="35"/>
      <c r="C37" s="1145" t="s">
        <v>540</v>
      </c>
      <c r="D37" s="1146"/>
      <c r="E37" s="1147"/>
      <c r="F37" s="36">
        <v>2.61</v>
      </c>
      <c r="G37" s="37">
        <v>6</v>
      </c>
      <c r="H37" s="37">
        <v>4.95</v>
      </c>
      <c r="I37" s="37">
        <v>3.99</v>
      </c>
      <c r="J37" s="38">
        <v>2.73</v>
      </c>
      <c r="K37" s="22"/>
      <c r="L37" s="22"/>
      <c r="M37" s="22"/>
      <c r="N37" s="22"/>
      <c r="O37" s="22"/>
      <c r="P37" s="22"/>
    </row>
    <row r="38" spans="1:16" ht="39" customHeight="1" x14ac:dyDescent="0.15">
      <c r="A38" s="22"/>
      <c r="B38" s="35"/>
      <c r="C38" s="1145" t="s">
        <v>541</v>
      </c>
      <c r="D38" s="1146"/>
      <c r="E38" s="1147"/>
      <c r="F38" s="36">
        <v>1.69</v>
      </c>
      <c r="G38" s="37">
        <v>1.36</v>
      </c>
      <c r="H38" s="37">
        <v>2.36</v>
      </c>
      <c r="I38" s="37">
        <v>1.1399999999999999</v>
      </c>
      <c r="J38" s="38">
        <v>0.79</v>
      </c>
      <c r="K38" s="22"/>
      <c r="L38" s="22"/>
      <c r="M38" s="22"/>
      <c r="N38" s="22"/>
      <c r="O38" s="22"/>
      <c r="P38" s="22"/>
    </row>
    <row r="39" spans="1:16" ht="39" customHeight="1" x14ac:dyDescent="0.15">
      <c r="A39" s="22"/>
      <c r="B39" s="35"/>
      <c r="C39" s="1145" t="s">
        <v>542</v>
      </c>
      <c r="D39" s="1146"/>
      <c r="E39" s="1147"/>
      <c r="F39" s="36">
        <v>0.39</v>
      </c>
      <c r="G39" s="37">
        <v>0.38</v>
      </c>
      <c r="H39" s="37">
        <v>0.35</v>
      </c>
      <c r="I39" s="37">
        <v>0.45</v>
      </c>
      <c r="J39" s="38">
        <v>0.59</v>
      </c>
      <c r="K39" s="22"/>
      <c r="L39" s="22"/>
      <c r="M39" s="22"/>
      <c r="N39" s="22"/>
      <c r="O39" s="22"/>
      <c r="P39" s="22"/>
    </row>
    <row r="40" spans="1:16" ht="39" customHeight="1" x14ac:dyDescent="0.15">
      <c r="A40" s="22"/>
      <c r="B40" s="35"/>
      <c r="C40" s="1145" t="s">
        <v>543</v>
      </c>
      <c r="D40" s="1146"/>
      <c r="E40" s="1147"/>
      <c r="F40" s="36">
        <v>7.0000000000000007E-2</v>
      </c>
      <c r="G40" s="37">
        <v>0.08</v>
      </c>
      <c r="H40" s="37">
        <v>0.09</v>
      </c>
      <c r="I40" s="37">
        <v>0.11</v>
      </c>
      <c r="J40" s="38">
        <v>0.12</v>
      </c>
      <c r="K40" s="22"/>
      <c r="L40" s="22"/>
      <c r="M40" s="22"/>
      <c r="N40" s="22"/>
      <c r="O40" s="22"/>
      <c r="P40" s="22"/>
    </row>
    <row r="41" spans="1:16" ht="39" customHeight="1" x14ac:dyDescent="0.15">
      <c r="A41" s="22"/>
      <c r="B41" s="35"/>
      <c r="C41" s="1145" t="s">
        <v>544</v>
      </c>
      <c r="D41" s="1146"/>
      <c r="E41" s="1147"/>
      <c r="F41" s="36">
        <v>0.05</v>
      </c>
      <c r="G41" s="37">
        <v>0.02</v>
      </c>
      <c r="H41" s="37">
        <v>0.03</v>
      </c>
      <c r="I41" s="37">
        <v>0.05</v>
      </c>
      <c r="J41" s="38">
        <v>0.05</v>
      </c>
      <c r="K41" s="22"/>
      <c r="L41" s="22"/>
      <c r="M41" s="22"/>
      <c r="N41" s="22"/>
      <c r="O41" s="22"/>
      <c r="P41" s="22"/>
    </row>
    <row r="42" spans="1:16" ht="39" customHeight="1" x14ac:dyDescent="0.15">
      <c r="A42" s="22"/>
      <c r="B42" s="39"/>
      <c r="C42" s="1145" t="s">
        <v>545</v>
      </c>
      <c r="D42" s="1146"/>
      <c r="E42" s="1147"/>
      <c r="F42" s="36" t="s">
        <v>489</v>
      </c>
      <c r="G42" s="37" t="s">
        <v>489</v>
      </c>
      <c r="H42" s="37" t="s">
        <v>489</v>
      </c>
      <c r="I42" s="37" t="s">
        <v>489</v>
      </c>
      <c r="J42" s="38" t="s">
        <v>489</v>
      </c>
      <c r="K42" s="22"/>
      <c r="L42" s="22"/>
      <c r="M42" s="22"/>
      <c r="N42" s="22"/>
      <c r="O42" s="22"/>
      <c r="P42" s="22"/>
    </row>
    <row r="43" spans="1:16" ht="39" customHeight="1" thickBot="1" x14ac:dyDescent="0.2">
      <c r="A43" s="22"/>
      <c r="B43" s="40"/>
      <c r="C43" s="1148" t="s">
        <v>546</v>
      </c>
      <c r="D43" s="1149"/>
      <c r="E43" s="1150"/>
      <c r="F43" s="41">
        <v>0</v>
      </c>
      <c r="G43" s="42">
        <v>0</v>
      </c>
      <c r="H43" s="42">
        <v>0.01</v>
      </c>
      <c r="I43" s="42">
        <v>0.2</v>
      </c>
      <c r="J43" s="43" t="s">
        <v>489</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fMvd7scXUiGKZBCmBWhYb7sJqdcGeynp4CbIMQXL5Dz5yTp1AVedOn0by4cxQ4xY96eali/WrF4Os9cWGW4h1g==" saltValue="0dMRSx9Qsj8WtfOPOpQwq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527</v>
      </c>
      <c r="L44" s="56" t="s">
        <v>528</v>
      </c>
      <c r="M44" s="56" t="s">
        <v>529</v>
      </c>
      <c r="N44" s="56" t="s">
        <v>530</v>
      </c>
      <c r="O44" s="57" t="s">
        <v>531</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4115</v>
      </c>
      <c r="L45" s="60">
        <v>3925</v>
      </c>
      <c r="M45" s="60">
        <v>3911</v>
      </c>
      <c r="N45" s="60">
        <v>3754</v>
      </c>
      <c r="O45" s="61">
        <v>3720</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489</v>
      </c>
      <c r="L46" s="64" t="s">
        <v>489</v>
      </c>
      <c r="M46" s="64" t="s">
        <v>489</v>
      </c>
      <c r="N46" s="64" t="s">
        <v>489</v>
      </c>
      <c r="O46" s="65" t="s">
        <v>489</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489</v>
      </c>
      <c r="L47" s="64" t="s">
        <v>489</v>
      </c>
      <c r="M47" s="64" t="s">
        <v>489</v>
      </c>
      <c r="N47" s="64" t="s">
        <v>489</v>
      </c>
      <c r="O47" s="65" t="s">
        <v>489</v>
      </c>
      <c r="P47" s="48"/>
      <c r="Q47" s="48"/>
      <c r="R47" s="48"/>
      <c r="S47" s="48"/>
      <c r="T47" s="48"/>
      <c r="U47" s="48"/>
    </row>
    <row r="48" spans="1:21" ht="30.75" customHeight="1" x14ac:dyDescent="0.15">
      <c r="A48" s="48"/>
      <c r="B48" s="1155"/>
      <c r="C48" s="1156"/>
      <c r="D48" s="62"/>
      <c r="E48" s="1161" t="s">
        <v>13</v>
      </c>
      <c r="F48" s="1161"/>
      <c r="G48" s="1161"/>
      <c r="H48" s="1161"/>
      <c r="I48" s="1161"/>
      <c r="J48" s="1162"/>
      <c r="K48" s="63">
        <v>1370</v>
      </c>
      <c r="L48" s="64">
        <v>1317</v>
      </c>
      <c r="M48" s="64">
        <v>1223</v>
      </c>
      <c r="N48" s="64">
        <v>1168</v>
      </c>
      <c r="O48" s="65">
        <v>1037</v>
      </c>
      <c r="P48" s="48"/>
      <c r="Q48" s="48"/>
      <c r="R48" s="48"/>
      <c r="S48" s="48"/>
      <c r="T48" s="48"/>
      <c r="U48" s="48"/>
    </row>
    <row r="49" spans="1:21" ht="30.75" customHeight="1" x14ac:dyDescent="0.15">
      <c r="A49" s="48"/>
      <c r="B49" s="1155"/>
      <c r="C49" s="1156"/>
      <c r="D49" s="62"/>
      <c r="E49" s="1161" t="s">
        <v>14</v>
      </c>
      <c r="F49" s="1161"/>
      <c r="G49" s="1161"/>
      <c r="H49" s="1161"/>
      <c r="I49" s="1161"/>
      <c r="J49" s="1162"/>
      <c r="K49" s="63" t="s">
        <v>489</v>
      </c>
      <c r="L49" s="64" t="s">
        <v>489</v>
      </c>
      <c r="M49" s="64" t="s">
        <v>489</v>
      </c>
      <c r="N49" s="64" t="s">
        <v>489</v>
      </c>
      <c r="O49" s="65" t="s">
        <v>489</v>
      </c>
      <c r="P49" s="48"/>
      <c r="Q49" s="48"/>
      <c r="R49" s="48"/>
      <c r="S49" s="48"/>
      <c r="T49" s="48"/>
      <c r="U49" s="48"/>
    </row>
    <row r="50" spans="1:21" ht="30.75" customHeight="1" x14ac:dyDescent="0.15">
      <c r="A50" s="48"/>
      <c r="B50" s="1155"/>
      <c r="C50" s="1156"/>
      <c r="D50" s="62"/>
      <c r="E50" s="1161" t="s">
        <v>15</v>
      </c>
      <c r="F50" s="1161"/>
      <c r="G50" s="1161"/>
      <c r="H50" s="1161"/>
      <c r="I50" s="1161"/>
      <c r="J50" s="1162"/>
      <c r="K50" s="63">
        <v>31</v>
      </c>
      <c r="L50" s="64">
        <v>26</v>
      </c>
      <c r="M50" s="64">
        <v>22</v>
      </c>
      <c r="N50" s="64">
        <v>20</v>
      </c>
      <c r="O50" s="65">
        <v>19</v>
      </c>
      <c r="P50" s="48"/>
      <c r="Q50" s="48"/>
      <c r="R50" s="48"/>
      <c r="S50" s="48"/>
      <c r="T50" s="48"/>
      <c r="U50" s="48"/>
    </row>
    <row r="51" spans="1:21" ht="30.75" customHeight="1" x14ac:dyDescent="0.15">
      <c r="A51" s="48"/>
      <c r="B51" s="1157"/>
      <c r="C51" s="1158"/>
      <c r="D51" s="66"/>
      <c r="E51" s="1161" t="s">
        <v>16</v>
      </c>
      <c r="F51" s="1161"/>
      <c r="G51" s="1161"/>
      <c r="H51" s="1161"/>
      <c r="I51" s="1161"/>
      <c r="J51" s="1162"/>
      <c r="K51" s="63">
        <v>1</v>
      </c>
      <c r="L51" s="64">
        <v>1</v>
      </c>
      <c r="M51" s="64">
        <v>0</v>
      </c>
      <c r="N51" s="64">
        <v>0</v>
      </c>
      <c r="O51" s="65">
        <v>0</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3785</v>
      </c>
      <c r="L52" s="64">
        <v>3735</v>
      </c>
      <c r="M52" s="64">
        <v>3750</v>
      </c>
      <c r="N52" s="64">
        <v>3650</v>
      </c>
      <c r="O52" s="65">
        <v>3344</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1732</v>
      </c>
      <c r="L53" s="69">
        <v>1534</v>
      </c>
      <c r="M53" s="69">
        <v>1406</v>
      </c>
      <c r="N53" s="69">
        <v>1292</v>
      </c>
      <c r="O53" s="70">
        <v>1432</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547</v>
      </c>
      <c r="L57" s="81" t="s">
        <v>548</v>
      </c>
      <c r="M57" s="81" t="s">
        <v>549</v>
      </c>
      <c r="N57" s="81" t="s">
        <v>550</v>
      </c>
      <c r="O57" s="82" t="s">
        <v>551</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F12JBLhI2u7wxpwO6eS4tGwJgQalcmR6NN86cZZqxm59q9QUA+YVUoHTVdS1ZzgHmafeARM+/1jjkRhq5pQR7w==" saltValue="q1Ir76Jy6ErlSBLsRv1tC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527</v>
      </c>
      <c r="J40" s="103" t="s">
        <v>528</v>
      </c>
      <c r="K40" s="103" t="s">
        <v>529</v>
      </c>
      <c r="L40" s="103" t="s">
        <v>530</v>
      </c>
      <c r="M40" s="104" t="s">
        <v>531</v>
      </c>
    </row>
    <row r="41" spans="2:13" ht="27.75" customHeight="1" x14ac:dyDescent="0.15">
      <c r="B41" s="1184" t="s">
        <v>30</v>
      </c>
      <c r="C41" s="1185"/>
      <c r="D41" s="105"/>
      <c r="E41" s="1190" t="s">
        <v>31</v>
      </c>
      <c r="F41" s="1190"/>
      <c r="G41" s="1190"/>
      <c r="H41" s="1191"/>
      <c r="I41" s="343">
        <v>34030</v>
      </c>
      <c r="J41" s="344">
        <v>32068</v>
      </c>
      <c r="K41" s="344">
        <v>29620</v>
      </c>
      <c r="L41" s="344">
        <v>27814</v>
      </c>
      <c r="M41" s="345">
        <v>26615</v>
      </c>
    </row>
    <row r="42" spans="2:13" ht="27.75" customHeight="1" x14ac:dyDescent="0.15">
      <c r="B42" s="1186"/>
      <c r="C42" s="1187"/>
      <c r="D42" s="106"/>
      <c r="E42" s="1192" t="s">
        <v>32</v>
      </c>
      <c r="F42" s="1192"/>
      <c r="G42" s="1192"/>
      <c r="H42" s="1193"/>
      <c r="I42" s="346">
        <v>144</v>
      </c>
      <c r="J42" s="347">
        <v>121</v>
      </c>
      <c r="K42" s="347">
        <v>100</v>
      </c>
      <c r="L42" s="347">
        <v>80</v>
      </c>
      <c r="M42" s="348">
        <v>61</v>
      </c>
    </row>
    <row r="43" spans="2:13" ht="27.75" customHeight="1" x14ac:dyDescent="0.15">
      <c r="B43" s="1186"/>
      <c r="C43" s="1187"/>
      <c r="D43" s="106"/>
      <c r="E43" s="1192" t="s">
        <v>33</v>
      </c>
      <c r="F43" s="1192"/>
      <c r="G43" s="1192"/>
      <c r="H43" s="1193"/>
      <c r="I43" s="346">
        <v>15953</v>
      </c>
      <c r="J43" s="347">
        <v>15580</v>
      </c>
      <c r="K43" s="347">
        <v>14756</v>
      </c>
      <c r="L43" s="347">
        <v>13853</v>
      </c>
      <c r="M43" s="348">
        <v>13404</v>
      </c>
    </row>
    <row r="44" spans="2:13" ht="27.75" customHeight="1" x14ac:dyDescent="0.15">
      <c r="B44" s="1186"/>
      <c r="C44" s="1187"/>
      <c r="D44" s="106"/>
      <c r="E44" s="1192" t="s">
        <v>34</v>
      </c>
      <c r="F44" s="1192"/>
      <c r="G44" s="1192"/>
      <c r="H44" s="1193"/>
      <c r="I44" s="346" t="s">
        <v>489</v>
      </c>
      <c r="J44" s="347" t="s">
        <v>489</v>
      </c>
      <c r="K44" s="347" t="s">
        <v>489</v>
      </c>
      <c r="L44" s="347" t="s">
        <v>489</v>
      </c>
      <c r="M44" s="348" t="s">
        <v>489</v>
      </c>
    </row>
    <row r="45" spans="2:13" ht="27.75" customHeight="1" x14ac:dyDescent="0.15">
      <c r="B45" s="1186"/>
      <c r="C45" s="1187"/>
      <c r="D45" s="106"/>
      <c r="E45" s="1192" t="s">
        <v>35</v>
      </c>
      <c r="F45" s="1192"/>
      <c r="G45" s="1192"/>
      <c r="H45" s="1193"/>
      <c r="I45" s="346">
        <v>4400</v>
      </c>
      <c r="J45" s="347">
        <v>4756</v>
      </c>
      <c r="K45" s="347">
        <v>4633</v>
      </c>
      <c r="L45" s="347">
        <v>4421</v>
      </c>
      <c r="M45" s="348">
        <v>4513</v>
      </c>
    </row>
    <row r="46" spans="2:13" ht="27.75" customHeight="1" x14ac:dyDescent="0.15">
      <c r="B46" s="1186"/>
      <c r="C46" s="1187"/>
      <c r="D46" s="107"/>
      <c r="E46" s="1192" t="s">
        <v>36</v>
      </c>
      <c r="F46" s="1192"/>
      <c r="G46" s="1192"/>
      <c r="H46" s="1193"/>
      <c r="I46" s="346" t="s">
        <v>489</v>
      </c>
      <c r="J46" s="347" t="s">
        <v>489</v>
      </c>
      <c r="K46" s="347" t="s">
        <v>489</v>
      </c>
      <c r="L46" s="347" t="s">
        <v>489</v>
      </c>
      <c r="M46" s="348" t="s">
        <v>489</v>
      </c>
    </row>
    <row r="47" spans="2:13" ht="27.75" customHeight="1" x14ac:dyDescent="0.15">
      <c r="B47" s="1186"/>
      <c r="C47" s="1187"/>
      <c r="D47" s="108"/>
      <c r="E47" s="1194" t="s">
        <v>37</v>
      </c>
      <c r="F47" s="1195"/>
      <c r="G47" s="1195"/>
      <c r="H47" s="1196"/>
      <c r="I47" s="346" t="s">
        <v>489</v>
      </c>
      <c r="J47" s="347" t="s">
        <v>489</v>
      </c>
      <c r="K47" s="347" t="s">
        <v>489</v>
      </c>
      <c r="L47" s="347" t="s">
        <v>489</v>
      </c>
      <c r="M47" s="348" t="s">
        <v>489</v>
      </c>
    </row>
    <row r="48" spans="2:13" ht="27.75" customHeight="1" x14ac:dyDescent="0.15">
      <c r="B48" s="1186"/>
      <c r="C48" s="1187"/>
      <c r="D48" s="106"/>
      <c r="E48" s="1192" t="s">
        <v>38</v>
      </c>
      <c r="F48" s="1192"/>
      <c r="G48" s="1192"/>
      <c r="H48" s="1193"/>
      <c r="I48" s="346" t="s">
        <v>489</v>
      </c>
      <c r="J48" s="347" t="s">
        <v>489</v>
      </c>
      <c r="K48" s="347" t="s">
        <v>489</v>
      </c>
      <c r="L48" s="347" t="s">
        <v>489</v>
      </c>
      <c r="M48" s="348" t="s">
        <v>489</v>
      </c>
    </row>
    <row r="49" spans="2:13" ht="27.75" customHeight="1" x14ac:dyDescent="0.15">
      <c r="B49" s="1188"/>
      <c r="C49" s="1189"/>
      <c r="D49" s="106"/>
      <c r="E49" s="1192" t="s">
        <v>39</v>
      </c>
      <c r="F49" s="1192"/>
      <c r="G49" s="1192"/>
      <c r="H49" s="1193"/>
      <c r="I49" s="346" t="s">
        <v>489</v>
      </c>
      <c r="J49" s="347" t="s">
        <v>489</v>
      </c>
      <c r="K49" s="347" t="s">
        <v>489</v>
      </c>
      <c r="L49" s="347" t="s">
        <v>489</v>
      </c>
      <c r="M49" s="348" t="s">
        <v>489</v>
      </c>
    </row>
    <row r="50" spans="2:13" ht="27.75" customHeight="1" x14ac:dyDescent="0.15">
      <c r="B50" s="1197" t="s">
        <v>40</v>
      </c>
      <c r="C50" s="1198"/>
      <c r="D50" s="109"/>
      <c r="E50" s="1192" t="s">
        <v>41</v>
      </c>
      <c r="F50" s="1192"/>
      <c r="G50" s="1192"/>
      <c r="H50" s="1193"/>
      <c r="I50" s="346">
        <v>4901</v>
      </c>
      <c r="J50" s="347">
        <v>5625</v>
      </c>
      <c r="K50" s="347">
        <v>5830</v>
      </c>
      <c r="L50" s="347">
        <v>6115</v>
      </c>
      <c r="M50" s="348">
        <v>5382</v>
      </c>
    </row>
    <row r="51" spans="2:13" ht="27.75" customHeight="1" x14ac:dyDescent="0.15">
      <c r="B51" s="1186"/>
      <c r="C51" s="1187"/>
      <c r="D51" s="106"/>
      <c r="E51" s="1192" t="s">
        <v>42</v>
      </c>
      <c r="F51" s="1192"/>
      <c r="G51" s="1192"/>
      <c r="H51" s="1193"/>
      <c r="I51" s="346">
        <v>355</v>
      </c>
      <c r="J51" s="347">
        <v>330</v>
      </c>
      <c r="K51" s="347">
        <v>333</v>
      </c>
      <c r="L51" s="347">
        <v>362</v>
      </c>
      <c r="M51" s="348">
        <v>255</v>
      </c>
    </row>
    <row r="52" spans="2:13" ht="27.75" customHeight="1" x14ac:dyDescent="0.15">
      <c r="B52" s="1188"/>
      <c r="C52" s="1189"/>
      <c r="D52" s="106"/>
      <c r="E52" s="1192" t="s">
        <v>43</v>
      </c>
      <c r="F52" s="1192"/>
      <c r="G52" s="1192"/>
      <c r="H52" s="1193"/>
      <c r="I52" s="346">
        <v>35921</v>
      </c>
      <c r="J52" s="347">
        <v>34155</v>
      </c>
      <c r="K52" s="347">
        <v>32023</v>
      </c>
      <c r="L52" s="347">
        <v>30846</v>
      </c>
      <c r="M52" s="348">
        <v>29445</v>
      </c>
    </row>
    <row r="53" spans="2:13" ht="27.75" customHeight="1" thickBot="1" x14ac:dyDescent="0.2">
      <c r="B53" s="1199" t="s">
        <v>19</v>
      </c>
      <c r="C53" s="1200"/>
      <c r="D53" s="110"/>
      <c r="E53" s="1201" t="s">
        <v>44</v>
      </c>
      <c r="F53" s="1201"/>
      <c r="G53" s="1201"/>
      <c r="H53" s="1202"/>
      <c r="I53" s="349">
        <v>13351</v>
      </c>
      <c r="J53" s="350">
        <v>12416</v>
      </c>
      <c r="K53" s="350">
        <v>10924</v>
      </c>
      <c r="L53" s="350">
        <v>8845</v>
      </c>
      <c r="M53" s="351">
        <v>9510</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UHiXmQlnJDNrljDR0SRaeBSKzNE3jPWnQZjjJ86VexctGkFC4jpz5M99//J3Wmjeyj8KyxHAkYsCpWI7rhs4ag==" saltValue="LfMZD9fUvl37bwpnKi7JQ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abSelected="1" topLeftCell="A4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15"/>
    <row r="2" s="1" customFormat="1" ht="16.5" customHeight="1" x14ac:dyDescent="0.15"/>
    <row r="3" s="1" customFormat="1" ht="16.5" customHeight="1" x14ac:dyDescent="0.15"/>
    <row r="4" s="1" customFormat="1" ht="16.5" customHeight="1" x14ac:dyDescent="0.15"/>
    <row r="5" s="1" customFormat="1" ht="16.5" customHeight="1" x14ac:dyDescent="0.15"/>
    <row r="6" s="1" customFormat="1" ht="16.5" customHeight="1" x14ac:dyDescent="0.15"/>
    <row r="7" s="1" customFormat="1" ht="16.5" customHeight="1" x14ac:dyDescent="0.15"/>
    <row r="8" s="1" customFormat="1" ht="16.5" customHeight="1" x14ac:dyDescent="0.15"/>
    <row r="9" s="1" customFormat="1" ht="16.5" customHeight="1" x14ac:dyDescent="0.15"/>
    <row r="10" s="1" customFormat="1" ht="16.5" customHeight="1" x14ac:dyDescent="0.15"/>
    <row r="11" s="1" customFormat="1" ht="16.5" customHeight="1" x14ac:dyDescent="0.15"/>
    <row r="12" s="1" customFormat="1" ht="16.5" customHeight="1" x14ac:dyDescent="0.15"/>
    <row r="13" s="1" customFormat="1" ht="16.5" customHeight="1" x14ac:dyDescent="0.15"/>
    <row r="14" s="1" customFormat="1" ht="16.5" customHeight="1" x14ac:dyDescent="0.15"/>
    <row r="15" s="1" customFormat="1" ht="16.5" customHeight="1" x14ac:dyDescent="0.15"/>
    <row r="16" s="1" customFormat="1" ht="16.5" customHeight="1" x14ac:dyDescent="0.15"/>
    <row r="17" s="1" customFormat="1" ht="16.5" customHeight="1" x14ac:dyDescent="0.15"/>
    <row r="18" s="1" customFormat="1" ht="16.5" customHeight="1" x14ac:dyDescent="0.15"/>
    <row r="19" s="1" customFormat="1" ht="16.5" customHeight="1" x14ac:dyDescent="0.15"/>
    <row r="20" s="1" customFormat="1" ht="16.5" customHeight="1" x14ac:dyDescent="0.15"/>
    <row r="21" s="1" customFormat="1" ht="16.5" customHeight="1" x14ac:dyDescent="0.15"/>
    <row r="22" s="1" customFormat="1" ht="16.5" customHeight="1" x14ac:dyDescent="0.15"/>
    <row r="23" s="1" customFormat="1" ht="16.5" customHeight="1" x14ac:dyDescent="0.15"/>
    <row r="24" s="1" customFormat="1" ht="16.5" customHeight="1" x14ac:dyDescent="0.15"/>
    <row r="25" s="1" customFormat="1" ht="16.5" customHeight="1" x14ac:dyDescent="0.15"/>
    <row r="26" s="1" customFormat="1" ht="16.5" customHeight="1" x14ac:dyDescent="0.15"/>
    <row r="27" s="1" customFormat="1" ht="16.5" customHeight="1" x14ac:dyDescent="0.15"/>
    <row r="28" s="1" customFormat="1" ht="16.5" customHeight="1" x14ac:dyDescent="0.15"/>
    <row r="29" s="1" customFormat="1" ht="16.5" customHeight="1" x14ac:dyDescent="0.15"/>
    <row r="30" s="1" customFormat="1" ht="16.5" customHeight="1" x14ac:dyDescent="0.15"/>
    <row r="31" s="1" customFormat="1" ht="16.5" customHeight="1" x14ac:dyDescent="0.15"/>
    <row r="32" s="1" customFormat="1" ht="16.5" customHeight="1" x14ac:dyDescent="0.15"/>
    <row r="33" s="1" customFormat="1" ht="16.5" customHeight="1" x14ac:dyDescent="0.15"/>
    <row r="34" s="1" customFormat="1" ht="16.5" customHeight="1" x14ac:dyDescent="0.15"/>
    <row r="35" s="1" customFormat="1" ht="16.5" customHeight="1" x14ac:dyDescent="0.15"/>
    <row r="36" s="1" customFormat="1" ht="16.5" customHeight="1" x14ac:dyDescent="0.15"/>
    <row r="37" s="1" customFormat="1" ht="16.5" customHeight="1" x14ac:dyDescent="0.15"/>
    <row r="38" s="1" customFormat="1" ht="16.5" customHeight="1" x14ac:dyDescent="0.15"/>
    <row r="39" s="1" customFormat="1" ht="16.5" customHeight="1" x14ac:dyDescent="0.15"/>
    <row r="40" s="1" customFormat="1" ht="16.5" customHeight="1" x14ac:dyDescent="0.15"/>
    <row r="41" s="1" customFormat="1" ht="16.5" customHeight="1" x14ac:dyDescent="0.15"/>
    <row r="42" s="1" customFormat="1" ht="16.5" customHeight="1" x14ac:dyDescent="0.15"/>
    <row r="43" s="1" customFormat="1" ht="16.5" customHeight="1" x14ac:dyDescent="0.15"/>
    <row r="44" s="1" customFormat="1" ht="16.5" customHeight="1" x14ac:dyDescent="0.15"/>
    <row r="45" s="1" customFormat="1" ht="16.5" customHeight="1" x14ac:dyDescent="0.15"/>
    <row r="46" s="1" customFormat="1" ht="16.5" customHeight="1" x14ac:dyDescent="0.15"/>
    <row r="47" s="1" customFormat="1" ht="16.5" customHeight="1" x14ac:dyDescent="0.15"/>
    <row r="48" s="1" customFormat="1"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529</v>
      </c>
      <c r="G54" s="119" t="s">
        <v>530</v>
      </c>
      <c r="H54" s="120" t="s">
        <v>531</v>
      </c>
    </row>
    <row r="55" spans="2:8" ht="52.5" customHeight="1" x14ac:dyDescent="0.15">
      <c r="B55" s="121"/>
      <c r="C55" s="1211" t="s">
        <v>46</v>
      </c>
      <c r="D55" s="1211"/>
      <c r="E55" s="1212"/>
      <c r="F55" s="352">
        <v>1029</v>
      </c>
      <c r="G55" s="352">
        <v>1330</v>
      </c>
      <c r="H55" s="353">
        <v>1532</v>
      </c>
    </row>
    <row r="56" spans="2:8" ht="52.5" customHeight="1" x14ac:dyDescent="0.15">
      <c r="B56" s="122"/>
      <c r="C56" s="1213" t="s">
        <v>47</v>
      </c>
      <c r="D56" s="1213"/>
      <c r="E56" s="1214"/>
      <c r="F56" s="354">
        <v>177</v>
      </c>
      <c r="G56" s="354">
        <v>237</v>
      </c>
      <c r="H56" s="355">
        <v>284</v>
      </c>
    </row>
    <row r="57" spans="2:8" ht="53.25" customHeight="1" x14ac:dyDescent="0.15">
      <c r="B57" s="122"/>
      <c r="C57" s="1215" t="s">
        <v>48</v>
      </c>
      <c r="D57" s="1215"/>
      <c r="E57" s="1216"/>
      <c r="F57" s="356">
        <v>3998</v>
      </c>
      <c r="G57" s="356">
        <v>3635</v>
      </c>
      <c r="H57" s="357">
        <v>3133</v>
      </c>
    </row>
    <row r="58" spans="2:8" ht="45.75" customHeight="1" x14ac:dyDescent="0.15">
      <c r="B58" s="123"/>
      <c r="C58" s="1203" t="s">
        <v>558</v>
      </c>
      <c r="D58" s="1204"/>
      <c r="E58" s="1205"/>
      <c r="F58" s="358">
        <v>694</v>
      </c>
      <c r="G58" s="358">
        <v>528</v>
      </c>
      <c r="H58" s="359">
        <v>1169</v>
      </c>
    </row>
    <row r="59" spans="2:8" ht="45.75" customHeight="1" x14ac:dyDescent="0.15">
      <c r="B59" s="123"/>
      <c r="C59" s="1203" t="s">
        <v>559</v>
      </c>
      <c r="D59" s="1204"/>
      <c r="E59" s="1205"/>
      <c r="F59" s="358">
        <v>615</v>
      </c>
      <c r="G59" s="358">
        <v>540</v>
      </c>
      <c r="H59" s="359">
        <v>981</v>
      </c>
    </row>
    <row r="60" spans="2:8" ht="45.75" customHeight="1" x14ac:dyDescent="0.15">
      <c r="B60" s="123"/>
      <c r="C60" s="1203" t="s">
        <v>560</v>
      </c>
      <c r="D60" s="1204"/>
      <c r="E60" s="1205"/>
      <c r="F60" s="358">
        <v>937</v>
      </c>
      <c r="G60" s="358">
        <v>919</v>
      </c>
      <c r="H60" s="359">
        <v>825</v>
      </c>
    </row>
    <row r="61" spans="2:8" ht="45.75" customHeight="1" x14ac:dyDescent="0.15">
      <c r="B61" s="123"/>
      <c r="C61" s="1203" t="s">
        <v>561</v>
      </c>
      <c r="D61" s="1204"/>
      <c r="E61" s="1205"/>
      <c r="F61" s="358">
        <v>68</v>
      </c>
      <c r="G61" s="358">
        <v>78</v>
      </c>
      <c r="H61" s="359">
        <v>80</v>
      </c>
    </row>
    <row r="62" spans="2:8" ht="45.75" customHeight="1" thickBot="1" x14ac:dyDescent="0.2">
      <c r="B62" s="124"/>
      <c r="C62" s="1206" t="s">
        <v>562</v>
      </c>
      <c r="D62" s="1207"/>
      <c r="E62" s="1208"/>
      <c r="F62" s="360">
        <v>36</v>
      </c>
      <c r="G62" s="360">
        <v>36</v>
      </c>
      <c r="H62" s="361">
        <v>36</v>
      </c>
    </row>
    <row r="63" spans="2:8" ht="52.5" customHeight="1" thickBot="1" x14ac:dyDescent="0.2">
      <c r="B63" s="125"/>
      <c r="C63" s="1209" t="s">
        <v>49</v>
      </c>
      <c r="D63" s="1209"/>
      <c r="E63" s="1210"/>
      <c r="F63" s="362">
        <v>5204</v>
      </c>
      <c r="G63" s="362">
        <v>5201</v>
      </c>
      <c r="H63" s="363">
        <v>4949</v>
      </c>
    </row>
    <row r="64" spans="2:8" x14ac:dyDescent="0.15"/>
  </sheetData>
  <sheetProtection algorithmName="SHA-512" hashValue="J9mwPDecYG71jPVVbf7TtkSamYuyyR7eQnZul1MO8n+wrBFzO2NyN7fbuo9QS3dqVG9EaFaiL+vrBmwYu2CYXQ==" saltValue="tqKwEciOojP9jI/EKF5VV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526</v>
      </c>
      <c r="G2" s="139"/>
      <c r="H2" s="140"/>
    </row>
    <row r="3" spans="1:8" x14ac:dyDescent="0.15">
      <c r="A3" s="136" t="s">
        <v>519</v>
      </c>
      <c r="B3" s="141"/>
      <c r="C3" s="142"/>
      <c r="D3" s="143">
        <v>57486</v>
      </c>
      <c r="E3" s="144"/>
      <c r="F3" s="145">
        <v>92632</v>
      </c>
      <c r="G3" s="146"/>
      <c r="H3" s="147"/>
    </row>
    <row r="4" spans="1:8" x14ac:dyDescent="0.15">
      <c r="A4" s="148"/>
      <c r="B4" s="149"/>
      <c r="C4" s="150"/>
      <c r="D4" s="151">
        <v>19813</v>
      </c>
      <c r="E4" s="152"/>
      <c r="F4" s="153">
        <v>47978</v>
      </c>
      <c r="G4" s="154"/>
      <c r="H4" s="155"/>
    </row>
    <row r="5" spans="1:8" x14ac:dyDescent="0.15">
      <c r="A5" s="136" t="s">
        <v>521</v>
      </c>
      <c r="B5" s="141"/>
      <c r="C5" s="142"/>
      <c r="D5" s="143">
        <v>65246</v>
      </c>
      <c r="E5" s="144"/>
      <c r="F5" s="145">
        <v>96469</v>
      </c>
      <c r="G5" s="146"/>
      <c r="H5" s="147"/>
    </row>
    <row r="6" spans="1:8" x14ac:dyDescent="0.15">
      <c r="A6" s="148"/>
      <c r="B6" s="149"/>
      <c r="C6" s="150"/>
      <c r="D6" s="151">
        <v>35393</v>
      </c>
      <c r="E6" s="152"/>
      <c r="F6" s="153">
        <v>49775</v>
      </c>
      <c r="G6" s="154"/>
      <c r="H6" s="155"/>
    </row>
    <row r="7" spans="1:8" x14ac:dyDescent="0.15">
      <c r="A7" s="136" t="s">
        <v>522</v>
      </c>
      <c r="B7" s="141"/>
      <c r="C7" s="142"/>
      <c r="D7" s="143">
        <v>75660</v>
      </c>
      <c r="E7" s="144"/>
      <c r="F7" s="145">
        <v>85743</v>
      </c>
      <c r="G7" s="146"/>
      <c r="H7" s="147"/>
    </row>
    <row r="8" spans="1:8" x14ac:dyDescent="0.15">
      <c r="A8" s="148"/>
      <c r="B8" s="149"/>
      <c r="C8" s="150"/>
      <c r="D8" s="151">
        <v>39975</v>
      </c>
      <c r="E8" s="152"/>
      <c r="F8" s="153">
        <v>45231</v>
      </c>
      <c r="G8" s="154"/>
      <c r="H8" s="155"/>
    </row>
    <row r="9" spans="1:8" x14ac:dyDescent="0.15">
      <c r="A9" s="136" t="s">
        <v>523</v>
      </c>
      <c r="B9" s="141"/>
      <c r="C9" s="142"/>
      <c r="D9" s="143">
        <v>82094</v>
      </c>
      <c r="E9" s="144"/>
      <c r="F9" s="145">
        <v>92509</v>
      </c>
      <c r="G9" s="146"/>
      <c r="H9" s="147"/>
    </row>
    <row r="10" spans="1:8" x14ac:dyDescent="0.15">
      <c r="A10" s="148"/>
      <c r="B10" s="149"/>
      <c r="C10" s="150"/>
      <c r="D10" s="151">
        <v>41274</v>
      </c>
      <c r="E10" s="152"/>
      <c r="F10" s="153">
        <v>52274</v>
      </c>
      <c r="G10" s="154"/>
      <c r="H10" s="155"/>
    </row>
    <row r="11" spans="1:8" x14ac:dyDescent="0.15">
      <c r="A11" s="136" t="s">
        <v>524</v>
      </c>
      <c r="B11" s="141"/>
      <c r="C11" s="142"/>
      <c r="D11" s="143">
        <v>96386</v>
      </c>
      <c r="E11" s="144"/>
      <c r="F11" s="145">
        <v>98544</v>
      </c>
      <c r="G11" s="146"/>
      <c r="H11" s="147"/>
    </row>
    <row r="12" spans="1:8" x14ac:dyDescent="0.15">
      <c r="A12" s="148"/>
      <c r="B12" s="149"/>
      <c r="C12" s="156"/>
      <c r="D12" s="151">
        <v>42476</v>
      </c>
      <c r="E12" s="152"/>
      <c r="F12" s="153">
        <v>55816</v>
      </c>
      <c r="G12" s="154"/>
      <c r="H12" s="155"/>
    </row>
    <row r="13" spans="1:8" x14ac:dyDescent="0.15">
      <c r="A13" s="136"/>
      <c r="B13" s="141"/>
      <c r="C13" s="157"/>
      <c r="D13" s="158">
        <v>75374</v>
      </c>
      <c r="E13" s="159"/>
      <c r="F13" s="160">
        <v>93179</v>
      </c>
      <c r="G13" s="161"/>
      <c r="H13" s="147"/>
    </row>
    <row r="14" spans="1:8" x14ac:dyDescent="0.15">
      <c r="A14" s="148"/>
      <c r="B14" s="149"/>
      <c r="C14" s="150"/>
      <c r="D14" s="151">
        <v>35786</v>
      </c>
      <c r="E14" s="152"/>
      <c r="F14" s="153">
        <v>50215</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2.62</v>
      </c>
      <c r="C19" s="162">
        <f>ROUND(VALUE(SUBSTITUTE(実質収支比率等に係る経年分析!G$48,"▲","-")),2)</f>
        <v>6.01</v>
      </c>
      <c r="D19" s="162">
        <f>ROUND(VALUE(SUBSTITUTE(実質収支比率等に係る経年分析!H$48,"▲","-")),2)</f>
        <v>4.96</v>
      </c>
      <c r="E19" s="162">
        <f>ROUND(VALUE(SUBSTITUTE(実質収支比率等に係る経年分析!I$48,"▲","-")),2)</f>
        <v>3.99</v>
      </c>
      <c r="F19" s="162">
        <f>ROUND(VALUE(SUBSTITUTE(実質収支比率等に係る経年分析!J$48,"▲","-")),2)</f>
        <v>2.73</v>
      </c>
    </row>
    <row r="20" spans="1:11" x14ac:dyDescent="0.15">
      <c r="A20" s="162" t="s">
        <v>53</v>
      </c>
      <c r="B20" s="162">
        <f>ROUND(VALUE(SUBSTITUTE(実質収支比率等に係る経年分析!F$47,"▲","-")),2)</f>
        <v>3.86</v>
      </c>
      <c r="C20" s="162">
        <f>ROUND(VALUE(SUBSTITUTE(実質収支比率等に係る経年分析!G$47,"▲","-")),2)</f>
        <v>4.75</v>
      </c>
      <c r="D20" s="162">
        <f>ROUND(VALUE(SUBSTITUTE(実質収支比率等に係る経年分析!H$47,"▲","-")),2)</f>
        <v>6.95</v>
      </c>
      <c r="E20" s="162">
        <f>ROUND(VALUE(SUBSTITUTE(実質収支比率等に係る経年分析!I$47,"▲","-")),2)</f>
        <v>8.9600000000000009</v>
      </c>
      <c r="F20" s="162">
        <f>ROUND(VALUE(SUBSTITUTE(実質収支比率等に係る経年分析!J$47,"▲","-")),2)</f>
        <v>10.35</v>
      </c>
    </row>
    <row r="21" spans="1:11" x14ac:dyDescent="0.15">
      <c r="A21" s="162" t="s">
        <v>54</v>
      </c>
      <c r="B21" s="162">
        <f>IF(ISNUMBER(VALUE(SUBSTITUTE(実質収支比率等に係る経年分析!F$49,"▲","-"))),ROUND(VALUE(SUBSTITUTE(実質収支比率等に係る経年分析!F$49,"▲","-")),2),NA())</f>
        <v>2.29</v>
      </c>
      <c r="C21" s="162">
        <f>IF(ISNUMBER(VALUE(SUBSTITUTE(実質収支比率等に係る経年分析!G$49,"▲","-"))),ROUND(VALUE(SUBSTITUTE(実質収支比率等に係る経年分析!G$49,"▲","-")),2),NA())</f>
        <v>6.12</v>
      </c>
      <c r="D21" s="162">
        <f>IF(ISNUMBER(VALUE(SUBSTITUTE(実質収支比率等に係る経年分析!H$49,"▲","-"))),ROUND(VALUE(SUBSTITUTE(実質収支比率等に係る経年分析!H$49,"▲","-")),2),NA())</f>
        <v>2.37</v>
      </c>
      <c r="E21" s="162">
        <f>IF(ISNUMBER(VALUE(SUBSTITUTE(実質収支比率等に係る経年分析!I$49,"▲","-"))),ROUND(VALUE(SUBSTITUTE(実質収支比率等に係る経年分析!I$49,"▲","-")),2),NA())</f>
        <v>1.08</v>
      </c>
      <c r="F21" s="162">
        <f>IF(ISNUMBER(VALUE(SUBSTITUTE(実質収支比率等に係る経年分析!J$49,"▲","-"))),ROUND(VALUE(SUBSTITUTE(実質収支比率等に係る経年分析!J$49,"▲","-")),2),NA())</f>
        <v>0.09</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0.01</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0.2</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電気事業特別会計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0.05</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0.02</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0.03</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0.05</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0.05</v>
      </c>
    </row>
    <row r="30" spans="1:11" x14ac:dyDescent="0.15">
      <c r="A30" s="163" t="str">
        <f>IF(連結実質赤字比率に係る赤字・黒字の構成分析!C$40="",NA(),連結実質赤字比率に係る赤字・黒字の構成分析!C$40)</f>
        <v>後期高齢者医療事業特別会計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7.0000000000000007E-2</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0.08</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0.09</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0.11</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0.12</v>
      </c>
    </row>
    <row r="31" spans="1:11" x14ac:dyDescent="0.15">
      <c r="A31" s="163" t="str">
        <f>IF(連結実質赤字比率に係る赤字・黒字の構成分析!C$39="",NA(),連結実質赤字比率に係る赤字・黒字の構成分析!C$39)</f>
        <v>国民健康保険事業特別会計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0.39</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0.38</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0.35</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0.45</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0.59</v>
      </c>
    </row>
    <row r="32" spans="1:11" x14ac:dyDescent="0.15">
      <c r="A32" s="163" t="str">
        <f>IF(連結実質赤字比率に係る赤字・黒字の構成分析!C$38="",NA(),連結実質赤字比率に係る赤字・黒字の構成分析!C$38)</f>
        <v>介護保険事業特別会計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1.69</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1.36</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2.36</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1.1399999999999999</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0.79</v>
      </c>
    </row>
    <row r="33" spans="1:16" x14ac:dyDescent="0.15">
      <c r="A33" s="163" t="str">
        <f>IF(連結実質赤字比率に係る赤字・黒字の構成分析!C$37="",NA(),連結実質赤字比率に係る赤字・黒字の構成分析!C$37)</f>
        <v>一般会計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2.61</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6</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4.95</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3.99</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2.73</v>
      </c>
    </row>
    <row r="34" spans="1:16" x14ac:dyDescent="0.15">
      <c r="A34" s="163" t="str">
        <f>IF(連結実質赤字比率に係る赤字・黒字の構成分析!C$36="",NA(),連結実質赤字比率に係る赤字・黒字の構成分析!C$36)</f>
        <v>下水道事業会計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0.81</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1.65</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2.1</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2.81</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4.16</v>
      </c>
    </row>
    <row r="35" spans="1:16" x14ac:dyDescent="0.15">
      <c r="A35" s="163" t="str">
        <f>IF(連結実質赤字比率に係る赤字・黒字の構成分析!C$35="",NA(),連結実質赤字比率に係る赤字・黒字の構成分析!C$35)</f>
        <v>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7.79</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8.02</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7.37</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7.56</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7.22</v>
      </c>
    </row>
    <row r="36" spans="1:16" x14ac:dyDescent="0.15">
      <c r="A36" s="163" t="str">
        <f>IF(連結実質赤字比率に係る赤字・黒字の構成分析!C$34="",NA(),連結実質赤字比率に係る赤字・黒字の構成分析!C$34)</f>
        <v>病院事業会計</v>
      </c>
      <c r="B36" s="163">
        <f>IF(ROUND(VALUE(SUBSTITUTE(連結実質赤字比率に係る赤字・黒字の構成分析!F$34,"▲", "-")), 2) &lt; 0, ABS(ROUND(VALUE(SUBSTITUTE(連結実質赤字比率に係る赤字・黒字の構成分析!F$34,"▲", "-")), 2)), NA())</f>
        <v>1.31</v>
      </c>
      <c r="C36" s="163" t="e">
        <f>IF(ROUND(VALUE(SUBSTITUTE(連結実質赤字比率に係る赤字・黒字の構成分析!F$34,"▲", "-")), 2) &gt;= 0, ABS(ROUND(VALUE(SUBSTITUTE(連結実質赤字比率に係る赤字・黒字の構成分析!F$34,"▲", "-")), 2)), NA())</f>
        <v>#N/A</v>
      </c>
      <c r="D36" s="163">
        <f>IF(ROUND(VALUE(SUBSTITUTE(連結実質赤字比率に係る赤字・黒字の構成分析!G$34,"▲", "-")), 2) &lt; 0, ABS(ROUND(VALUE(SUBSTITUTE(連結実質赤字比率に係る赤字・黒字の構成分析!G$34,"▲", "-")), 2)), NA())</f>
        <v>1.72</v>
      </c>
      <c r="E36" s="163" t="e">
        <f>IF(ROUND(VALUE(SUBSTITUTE(連結実質赤字比率に係る赤字・黒字の構成分析!G$34,"▲", "-")), 2) &gt;= 0, ABS(ROUND(VALUE(SUBSTITUTE(連結実質赤字比率に係る赤字・黒字の構成分析!G$34,"▲", "-")), 2)), NA())</f>
        <v>#N/A</v>
      </c>
      <c r="F36" s="163">
        <f>IF(ROUND(VALUE(SUBSTITUTE(連結実質赤字比率に係る赤字・黒字の構成分析!H$34,"▲", "-")), 2) &lt; 0, ABS(ROUND(VALUE(SUBSTITUTE(連結実質赤字比率に係る赤字・黒字の構成分析!H$34,"▲", "-")), 2)), NA())</f>
        <v>1.07</v>
      </c>
      <c r="G36" s="163" t="e">
        <f>IF(ROUND(VALUE(SUBSTITUTE(連結実質赤字比率に係る赤字・黒字の構成分析!H$34,"▲", "-")), 2) &gt;= 0, ABS(ROUND(VALUE(SUBSTITUTE(連結実質赤字比率に係る赤字・黒字の構成分析!H$34,"▲", "-")), 2)), NA())</f>
        <v>#N/A</v>
      </c>
      <c r="H36" s="163">
        <f>IF(ROUND(VALUE(SUBSTITUTE(連結実質赤字比率に係る赤字・黒字の構成分析!I$34,"▲", "-")), 2) &lt; 0, ABS(ROUND(VALUE(SUBSTITUTE(連結実質赤字比率に係る赤字・黒字の構成分析!I$34,"▲", "-")), 2)), NA())</f>
        <v>0.71</v>
      </c>
      <c r="I36" s="163" t="e">
        <f>IF(ROUND(VALUE(SUBSTITUTE(連結実質赤字比率に係る赤字・黒字の構成分析!I$34,"▲", "-")), 2) &gt;= 0, ABS(ROUND(VALUE(SUBSTITUTE(連結実質赤字比率に係る赤字・黒字の構成分析!I$34,"▲", "-")), 2)), NA())</f>
        <v>#N/A</v>
      </c>
      <c r="J36" s="163">
        <f>IF(ROUND(VALUE(SUBSTITUTE(連結実質赤字比率に係る赤字・黒字の構成分析!J$34,"▲", "-")), 2) &lt; 0, ABS(ROUND(VALUE(SUBSTITUTE(連結実質赤字比率に係る赤字・黒字の構成分析!J$34,"▲", "-")), 2)), NA())</f>
        <v>0.28000000000000003</v>
      </c>
      <c r="K36" s="163" t="e">
        <f>IF(ROUND(VALUE(SUBSTITUTE(連結実質赤字比率に係る赤字・黒字の構成分析!J$34,"▲", "-")), 2) &gt;= 0, ABS(ROUND(VALUE(SUBSTITUTE(連結実質赤字比率に係る赤字・黒字の構成分析!J$34,"▲", "-")), 2)), NA())</f>
        <v>#N/A</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3785</v>
      </c>
      <c r="E42" s="164"/>
      <c r="F42" s="164"/>
      <c r="G42" s="164">
        <f>'実質公債費比率（分子）の構造'!L$52</f>
        <v>3735</v>
      </c>
      <c r="H42" s="164"/>
      <c r="I42" s="164"/>
      <c r="J42" s="164">
        <f>'実質公債費比率（分子）の構造'!M$52</f>
        <v>3750</v>
      </c>
      <c r="K42" s="164"/>
      <c r="L42" s="164"/>
      <c r="M42" s="164">
        <f>'実質公債費比率（分子）の構造'!N$52</f>
        <v>3650</v>
      </c>
      <c r="N42" s="164"/>
      <c r="O42" s="164"/>
      <c r="P42" s="164">
        <f>'実質公債費比率（分子）の構造'!O$52</f>
        <v>3344</v>
      </c>
    </row>
    <row r="43" spans="1:16" x14ac:dyDescent="0.15">
      <c r="A43" s="164" t="s">
        <v>16</v>
      </c>
      <c r="B43" s="164">
        <f>'実質公債費比率（分子）の構造'!K$51</f>
        <v>1</v>
      </c>
      <c r="C43" s="164"/>
      <c r="D43" s="164"/>
      <c r="E43" s="164">
        <f>'実質公債費比率（分子）の構造'!L$51</f>
        <v>1</v>
      </c>
      <c r="F43" s="164"/>
      <c r="G43" s="164"/>
      <c r="H43" s="164">
        <f>'実質公債費比率（分子）の構造'!M$51</f>
        <v>0</v>
      </c>
      <c r="I43" s="164"/>
      <c r="J43" s="164"/>
      <c r="K43" s="164">
        <f>'実質公債費比率（分子）の構造'!N$51</f>
        <v>0</v>
      </c>
      <c r="L43" s="164"/>
      <c r="M43" s="164"/>
      <c r="N43" s="164">
        <f>'実質公債費比率（分子）の構造'!O$51</f>
        <v>0</v>
      </c>
      <c r="O43" s="164"/>
      <c r="P43" s="164"/>
    </row>
    <row r="44" spans="1:16" x14ac:dyDescent="0.15">
      <c r="A44" s="164" t="s">
        <v>62</v>
      </c>
      <c r="B44" s="164">
        <f>'実質公債費比率（分子）の構造'!K$50</f>
        <v>31</v>
      </c>
      <c r="C44" s="164"/>
      <c r="D44" s="164"/>
      <c r="E44" s="164">
        <f>'実質公債費比率（分子）の構造'!L$50</f>
        <v>26</v>
      </c>
      <c r="F44" s="164"/>
      <c r="G44" s="164"/>
      <c r="H44" s="164">
        <f>'実質公債費比率（分子）の構造'!M$50</f>
        <v>22</v>
      </c>
      <c r="I44" s="164"/>
      <c r="J44" s="164"/>
      <c r="K44" s="164">
        <f>'実質公債費比率（分子）の構造'!N$50</f>
        <v>20</v>
      </c>
      <c r="L44" s="164"/>
      <c r="M44" s="164"/>
      <c r="N44" s="164">
        <f>'実質公債費比率（分子）の構造'!O$50</f>
        <v>19</v>
      </c>
      <c r="O44" s="164"/>
      <c r="P44" s="164"/>
    </row>
    <row r="45" spans="1:16" x14ac:dyDescent="0.15">
      <c r="A45" s="164" t="s">
        <v>63</v>
      </c>
      <c r="B45" s="164" t="str">
        <f>'実質公債費比率（分子）の構造'!K$49</f>
        <v>-</v>
      </c>
      <c r="C45" s="164"/>
      <c r="D45" s="164"/>
      <c r="E45" s="164" t="str">
        <f>'実質公債費比率（分子）の構造'!L$49</f>
        <v>-</v>
      </c>
      <c r="F45" s="164"/>
      <c r="G45" s="164"/>
      <c r="H45" s="164" t="str">
        <f>'実質公債費比率（分子）の構造'!M$49</f>
        <v>-</v>
      </c>
      <c r="I45" s="164"/>
      <c r="J45" s="164"/>
      <c r="K45" s="164" t="str">
        <f>'実質公債費比率（分子）の構造'!N$49</f>
        <v>-</v>
      </c>
      <c r="L45" s="164"/>
      <c r="M45" s="164"/>
      <c r="N45" s="164" t="str">
        <f>'実質公債費比率（分子）の構造'!O$49</f>
        <v>-</v>
      </c>
      <c r="O45" s="164"/>
      <c r="P45" s="164"/>
    </row>
    <row r="46" spans="1:16" x14ac:dyDescent="0.15">
      <c r="A46" s="164" t="s">
        <v>64</v>
      </c>
      <c r="B46" s="164">
        <f>'実質公債費比率（分子）の構造'!K$48</f>
        <v>1370</v>
      </c>
      <c r="C46" s="164"/>
      <c r="D46" s="164"/>
      <c r="E46" s="164">
        <f>'実質公債費比率（分子）の構造'!L$48</f>
        <v>1317</v>
      </c>
      <c r="F46" s="164"/>
      <c r="G46" s="164"/>
      <c r="H46" s="164">
        <f>'実質公債費比率（分子）の構造'!M$48</f>
        <v>1223</v>
      </c>
      <c r="I46" s="164"/>
      <c r="J46" s="164"/>
      <c r="K46" s="164">
        <f>'実質公債費比率（分子）の構造'!N$48</f>
        <v>1168</v>
      </c>
      <c r="L46" s="164"/>
      <c r="M46" s="164"/>
      <c r="N46" s="164">
        <f>'実質公債費比率（分子）の構造'!O$48</f>
        <v>1037</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4115</v>
      </c>
      <c r="C49" s="164"/>
      <c r="D49" s="164"/>
      <c r="E49" s="164">
        <f>'実質公債費比率（分子）の構造'!L$45</f>
        <v>3925</v>
      </c>
      <c r="F49" s="164"/>
      <c r="G49" s="164"/>
      <c r="H49" s="164">
        <f>'実質公債費比率（分子）の構造'!M$45</f>
        <v>3911</v>
      </c>
      <c r="I49" s="164"/>
      <c r="J49" s="164"/>
      <c r="K49" s="164">
        <f>'実質公債費比率（分子）の構造'!N$45</f>
        <v>3754</v>
      </c>
      <c r="L49" s="164"/>
      <c r="M49" s="164"/>
      <c r="N49" s="164">
        <f>'実質公債費比率（分子）の構造'!O$45</f>
        <v>3720</v>
      </c>
      <c r="O49" s="164"/>
      <c r="P49" s="164"/>
    </row>
    <row r="50" spans="1:16" x14ac:dyDescent="0.15">
      <c r="A50" s="164" t="s">
        <v>67</v>
      </c>
      <c r="B50" s="164" t="e">
        <f>NA()</f>
        <v>#N/A</v>
      </c>
      <c r="C50" s="164">
        <f>IF(ISNUMBER('実質公債費比率（分子）の構造'!K$53),'実質公債費比率（分子）の構造'!K$53,NA())</f>
        <v>1732</v>
      </c>
      <c r="D50" s="164" t="e">
        <f>NA()</f>
        <v>#N/A</v>
      </c>
      <c r="E50" s="164" t="e">
        <f>NA()</f>
        <v>#N/A</v>
      </c>
      <c r="F50" s="164">
        <f>IF(ISNUMBER('実質公債費比率（分子）の構造'!L$53),'実質公債費比率（分子）の構造'!L$53,NA())</f>
        <v>1534</v>
      </c>
      <c r="G50" s="164" t="e">
        <f>NA()</f>
        <v>#N/A</v>
      </c>
      <c r="H50" s="164" t="e">
        <f>NA()</f>
        <v>#N/A</v>
      </c>
      <c r="I50" s="164">
        <f>IF(ISNUMBER('実質公債費比率（分子）の構造'!M$53),'実質公債費比率（分子）の構造'!M$53,NA())</f>
        <v>1406</v>
      </c>
      <c r="J50" s="164" t="e">
        <f>NA()</f>
        <v>#N/A</v>
      </c>
      <c r="K50" s="164" t="e">
        <f>NA()</f>
        <v>#N/A</v>
      </c>
      <c r="L50" s="164">
        <f>IF(ISNUMBER('実質公債費比率（分子）の構造'!N$53),'実質公債費比率（分子）の構造'!N$53,NA())</f>
        <v>1292</v>
      </c>
      <c r="M50" s="164" t="e">
        <f>NA()</f>
        <v>#N/A</v>
      </c>
      <c r="N50" s="164" t="e">
        <f>NA()</f>
        <v>#N/A</v>
      </c>
      <c r="O50" s="164">
        <f>IF(ISNUMBER('実質公債費比率（分子）の構造'!O$53),'実質公債費比率（分子）の構造'!O$53,NA())</f>
        <v>1432</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35921</v>
      </c>
      <c r="E56" s="163"/>
      <c r="F56" s="163"/>
      <c r="G56" s="163">
        <f>'将来負担比率（分子）の構造'!J$52</f>
        <v>34155</v>
      </c>
      <c r="H56" s="163"/>
      <c r="I56" s="163"/>
      <c r="J56" s="163">
        <f>'将来負担比率（分子）の構造'!K$52</f>
        <v>32023</v>
      </c>
      <c r="K56" s="163"/>
      <c r="L56" s="163"/>
      <c r="M56" s="163">
        <f>'将来負担比率（分子）の構造'!L$52</f>
        <v>30846</v>
      </c>
      <c r="N56" s="163"/>
      <c r="O56" s="163"/>
      <c r="P56" s="163">
        <f>'将来負担比率（分子）の構造'!M$52</f>
        <v>29445</v>
      </c>
    </row>
    <row r="57" spans="1:16" x14ac:dyDescent="0.15">
      <c r="A57" s="163" t="s">
        <v>42</v>
      </c>
      <c r="B57" s="163"/>
      <c r="C57" s="163"/>
      <c r="D57" s="163">
        <f>'将来負担比率（分子）の構造'!I$51</f>
        <v>355</v>
      </c>
      <c r="E57" s="163"/>
      <c r="F57" s="163"/>
      <c r="G57" s="163">
        <f>'将来負担比率（分子）の構造'!J$51</f>
        <v>330</v>
      </c>
      <c r="H57" s="163"/>
      <c r="I57" s="163"/>
      <c r="J57" s="163">
        <f>'将来負担比率（分子）の構造'!K$51</f>
        <v>333</v>
      </c>
      <c r="K57" s="163"/>
      <c r="L57" s="163"/>
      <c r="M57" s="163">
        <f>'将来負担比率（分子）の構造'!L$51</f>
        <v>362</v>
      </c>
      <c r="N57" s="163"/>
      <c r="O57" s="163"/>
      <c r="P57" s="163">
        <f>'将来負担比率（分子）の構造'!M$51</f>
        <v>255</v>
      </c>
    </row>
    <row r="58" spans="1:16" x14ac:dyDescent="0.15">
      <c r="A58" s="163" t="s">
        <v>41</v>
      </c>
      <c r="B58" s="163"/>
      <c r="C58" s="163"/>
      <c r="D58" s="163">
        <f>'将来負担比率（分子）の構造'!I$50</f>
        <v>4901</v>
      </c>
      <c r="E58" s="163"/>
      <c r="F58" s="163"/>
      <c r="G58" s="163">
        <f>'将来負担比率（分子）の構造'!J$50</f>
        <v>5625</v>
      </c>
      <c r="H58" s="163"/>
      <c r="I58" s="163"/>
      <c r="J58" s="163">
        <f>'将来負担比率（分子）の構造'!K$50</f>
        <v>5830</v>
      </c>
      <c r="K58" s="163"/>
      <c r="L58" s="163"/>
      <c r="M58" s="163">
        <f>'将来負担比率（分子）の構造'!L$50</f>
        <v>6115</v>
      </c>
      <c r="N58" s="163"/>
      <c r="O58" s="163"/>
      <c r="P58" s="163">
        <f>'将来負担比率（分子）の構造'!M$50</f>
        <v>5382</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4400</v>
      </c>
      <c r="C62" s="163"/>
      <c r="D62" s="163"/>
      <c r="E62" s="163">
        <f>'将来負担比率（分子）の構造'!J$45</f>
        <v>4756</v>
      </c>
      <c r="F62" s="163"/>
      <c r="G62" s="163"/>
      <c r="H62" s="163">
        <f>'将来負担比率（分子）の構造'!K$45</f>
        <v>4633</v>
      </c>
      <c r="I62" s="163"/>
      <c r="J62" s="163"/>
      <c r="K62" s="163">
        <f>'将来負担比率（分子）の構造'!L$45</f>
        <v>4421</v>
      </c>
      <c r="L62" s="163"/>
      <c r="M62" s="163"/>
      <c r="N62" s="163">
        <f>'将来負担比率（分子）の構造'!M$45</f>
        <v>4513</v>
      </c>
      <c r="O62" s="163"/>
      <c r="P62" s="163"/>
    </row>
    <row r="63" spans="1:16" x14ac:dyDescent="0.15">
      <c r="A63" s="163" t="s">
        <v>34</v>
      </c>
      <c r="B63" s="163" t="str">
        <f>'将来負担比率（分子）の構造'!I$44</f>
        <v>-</v>
      </c>
      <c r="C63" s="163"/>
      <c r="D63" s="163"/>
      <c r="E63" s="163" t="str">
        <f>'将来負担比率（分子）の構造'!J$44</f>
        <v>-</v>
      </c>
      <c r="F63" s="163"/>
      <c r="G63" s="163"/>
      <c r="H63" s="163" t="str">
        <f>'将来負担比率（分子）の構造'!K$44</f>
        <v>-</v>
      </c>
      <c r="I63" s="163"/>
      <c r="J63" s="163"/>
      <c r="K63" s="163" t="str">
        <f>'将来負担比率（分子）の構造'!L$44</f>
        <v>-</v>
      </c>
      <c r="L63" s="163"/>
      <c r="M63" s="163"/>
      <c r="N63" s="163" t="str">
        <f>'将来負担比率（分子）の構造'!M$44</f>
        <v>-</v>
      </c>
      <c r="O63" s="163"/>
      <c r="P63" s="163"/>
    </row>
    <row r="64" spans="1:16" x14ac:dyDescent="0.15">
      <c r="A64" s="163" t="s">
        <v>33</v>
      </c>
      <c r="B64" s="163">
        <f>'将来負担比率（分子）の構造'!I$43</f>
        <v>15953</v>
      </c>
      <c r="C64" s="163"/>
      <c r="D64" s="163"/>
      <c r="E64" s="163">
        <f>'将来負担比率（分子）の構造'!J$43</f>
        <v>15580</v>
      </c>
      <c r="F64" s="163"/>
      <c r="G64" s="163"/>
      <c r="H64" s="163">
        <f>'将来負担比率（分子）の構造'!K$43</f>
        <v>14756</v>
      </c>
      <c r="I64" s="163"/>
      <c r="J64" s="163"/>
      <c r="K64" s="163">
        <f>'将来負担比率（分子）の構造'!L$43</f>
        <v>13853</v>
      </c>
      <c r="L64" s="163"/>
      <c r="M64" s="163"/>
      <c r="N64" s="163">
        <f>'将来負担比率（分子）の構造'!M$43</f>
        <v>13404</v>
      </c>
      <c r="O64" s="163"/>
      <c r="P64" s="163"/>
    </row>
    <row r="65" spans="1:16" x14ac:dyDescent="0.15">
      <c r="A65" s="163" t="s">
        <v>32</v>
      </c>
      <c r="B65" s="163">
        <f>'将来負担比率（分子）の構造'!I$42</f>
        <v>144</v>
      </c>
      <c r="C65" s="163"/>
      <c r="D65" s="163"/>
      <c r="E65" s="163">
        <f>'将来負担比率（分子）の構造'!J$42</f>
        <v>121</v>
      </c>
      <c r="F65" s="163"/>
      <c r="G65" s="163"/>
      <c r="H65" s="163">
        <f>'将来負担比率（分子）の構造'!K$42</f>
        <v>100</v>
      </c>
      <c r="I65" s="163"/>
      <c r="J65" s="163"/>
      <c r="K65" s="163">
        <f>'将来負担比率（分子）の構造'!L$42</f>
        <v>80</v>
      </c>
      <c r="L65" s="163"/>
      <c r="M65" s="163"/>
      <c r="N65" s="163">
        <f>'将来負担比率（分子）の構造'!M$42</f>
        <v>61</v>
      </c>
      <c r="O65" s="163"/>
      <c r="P65" s="163"/>
    </row>
    <row r="66" spans="1:16" x14ac:dyDescent="0.15">
      <c r="A66" s="163" t="s">
        <v>31</v>
      </c>
      <c r="B66" s="163">
        <f>'将来負担比率（分子）の構造'!I$41</f>
        <v>34030</v>
      </c>
      <c r="C66" s="163"/>
      <c r="D66" s="163"/>
      <c r="E66" s="163">
        <f>'将来負担比率（分子）の構造'!J$41</f>
        <v>32068</v>
      </c>
      <c r="F66" s="163"/>
      <c r="G66" s="163"/>
      <c r="H66" s="163">
        <f>'将来負担比率（分子）の構造'!K$41</f>
        <v>29620</v>
      </c>
      <c r="I66" s="163"/>
      <c r="J66" s="163"/>
      <c r="K66" s="163">
        <f>'将来負担比率（分子）の構造'!L$41</f>
        <v>27814</v>
      </c>
      <c r="L66" s="163"/>
      <c r="M66" s="163"/>
      <c r="N66" s="163">
        <f>'将来負担比率（分子）の構造'!M$41</f>
        <v>26615</v>
      </c>
      <c r="O66" s="163"/>
      <c r="P66" s="163"/>
    </row>
    <row r="67" spans="1:16" x14ac:dyDescent="0.15">
      <c r="A67" s="163" t="s">
        <v>71</v>
      </c>
      <c r="B67" s="163" t="e">
        <f>NA()</f>
        <v>#N/A</v>
      </c>
      <c r="C67" s="163">
        <f>IF(ISNUMBER('将来負担比率（分子）の構造'!I$53), IF('将来負担比率（分子）の構造'!I$53 &lt; 0, 0, '将来負担比率（分子）の構造'!I$53), NA())</f>
        <v>13351</v>
      </c>
      <c r="D67" s="163" t="e">
        <f>NA()</f>
        <v>#N/A</v>
      </c>
      <c r="E67" s="163" t="e">
        <f>NA()</f>
        <v>#N/A</v>
      </c>
      <c r="F67" s="163">
        <f>IF(ISNUMBER('将来負担比率（分子）の構造'!J$53), IF('将来負担比率（分子）の構造'!J$53 &lt; 0, 0, '将来負担比率（分子）の構造'!J$53), NA())</f>
        <v>12416</v>
      </c>
      <c r="G67" s="163" t="e">
        <f>NA()</f>
        <v>#N/A</v>
      </c>
      <c r="H67" s="163" t="e">
        <f>NA()</f>
        <v>#N/A</v>
      </c>
      <c r="I67" s="163">
        <f>IF(ISNUMBER('将来負担比率（分子）の構造'!K$53), IF('将来負担比率（分子）の構造'!K$53 &lt; 0, 0, '将来負担比率（分子）の構造'!K$53), NA())</f>
        <v>10924</v>
      </c>
      <c r="J67" s="163" t="e">
        <f>NA()</f>
        <v>#N/A</v>
      </c>
      <c r="K67" s="163" t="e">
        <f>NA()</f>
        <v>#N/A</v>
      </c>
      <c r="L67" s="163">
        <f>IF(ISNUMBER('将来負担比率（分子）の構造'!L$53), IF('将来負担比率（分子）の構造'!L$53 &lt; 0, 0, '将来負担比率（分子）の構造'!L$53), NA())</f>
        <v>8845</v>
      </c>
      <c r="M67" s="163" t="e">
        <f>NA()</f>
        <v>#N/A</v>
      </c>
      <c r="N67" s="163" t="e">
        <f>NA()</f>
        <v>#N/A</v>
      </c>
      <c r="O67" s="163">
        <f>IF(ISNUMBER('将来負担比率（分子）の構造'!M$53), IF('将来負担比率（分子）の構造'!M$53 &lt; 0, 0, '将来負担比率（分子）の構造'!M$53), NA())</f>
        <v>9510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1029</v>
      </c>
      <c r="C72" s="167">
        <f>基金残高に係る経年分析!G55</f>
        <v>1330</v>
      </c>
      <c r="D72" s="167">
        <f>基金残高に係る経年分析!H55</f>
        <v>1532</v>
      </c>
    </row>
    <row r="73" spans="1:16" x14ac:dyDescent="0.15">
      <c r="A73" s="166" t="s">
        <v>74</v>
      </c>
      <c r="B73" s="167">
        <f>基金残高に係る経年分析!F56</f>
        <v>177</v>
      </c>
      <c r="C73" s="167">
        <f>基金残高に係る経年分析!G56</f>
        <v>237</v>
      </c>
      <c r="D73" s="167">
        <f>基金残高に係る経年分析!H56</f>
        <v>284</v>
      </c>
    </row>
    <row r="74" spans="1:16" x14ac:dyDescent="0.15">
      <c r="A74" s="166" t="s">
        <v>75</v>
      </c>
      <c r="B74" s="167">
        <f>基金残高に係る経年分析!F57</f>
        <v>3998</v>
      </c>
      <c r="C74" s="167">
        <f>基金残高に係る経年分析!G57</f>
        <v>3635</v>
      </c>
      <c r="D74" s="167">
        <f>基金残高に係る経年分析!H57</f>
        <v>3133</v>
      </c>
    </row>
  </sheetData>
  <sheetProtection algorithmName="SHA-512" hashValue="IOHMMcF1Cp4ik8bRF7JNo+eMdfZwIOD2dqdKgDGO/2aNFAErnIyrqPxlR+ZFI2dAvLud2qB9Qkvj1LQm+JEVZA==" saltValue="FjaOhmzyCtSFyykFyZRkz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203</v>
      </c>
      <c r="DI1" s="603"/>
      <c r="DJ1" s="603"/>
      <c r="DK1" s="603"/>
      <c r="DL1" s="603"/>
      <c r="DM1" s="603"/>
      <c r="DN1" s="604"/>
      <c r="DO1" s="202"/>
      <c r="DP1" s="602" t="s">
        <v>204</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205</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206</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207</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208</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209</v>
      </c>
      <c r="S4" s="606"/>
      <c r="T4" s="606"/>
      <c r="U4" s="606"/>
      <c r="V4" s="606"/>
      <c r="W4" s="606"/>
      <c r="X4" s="606"/>
      <c r="Y4" s="607"/>
      <c r="Z4" s="605" t="s">
        <v>210</v>
      </c>
      <c r="AA4" s="606"/>
      <c r="AB4" s="606"/>
      <c r="AC4" s="607"/>
      <c r="AD4" s="605" t="s">
        <v>211</v>
      </c>
      <c r="AE4" s="606"/>
      <c r="AF4" s="606"/>
      <c r="AG4" s="606"/>
      <c r="AH4" s="606"/>
      <c r="AI4" s="606"/>
      <c r="AJ4" s="606"/>
      <c r="AK4" s="607"/>
      <c r="AL4" s="605" t="s">
        <v>210</v>
      </c>
      <c r="AM4" s="606"/>
      <c r="AN4" s="606"/>
      <c r="AO4" s="607"/>
      <c r="AP4" s="608" t="s">
        <v>212</v>
      </c>
      <c r="AQ4" s="608"/>
      <c r="AR4" s="608"/>
      <c r="AS4" s="608"/>
      <c r="AT4" s="608"/>
      <c r="AU4" s="608"/>
      <c r="AV4" s="608"/>
      <c r="AW4" s="608"/>
      <c r="AX4" s="608"/>
      <c r="AY4" s="608"/>
      <c r="AZ4" s="608"/>
      <c r="BA4" s="608"/>
      <c r="BB4" s="608"/>
      <c r="BC4" s="608"/>
      <c r="BD4" s="608"/>
      <c r="BE4" s="608"/>
      <c r="BF4" s="608"/>
      <c r="BG4" s="608" t="s">
        <v>213</v>
      </c>
      <c r="BH4" s="608"/>
      <c r="BI4" s="608"/>
      <c r="BJ4" s="608"/>
      <c r="BK4" s="608"/>
      <c r="BL4" s="608"/>
      <c r="BM4" s="608"/>
      <c r="BN4" s="608"/>
      <c r="BO4" s="608" t="s">
        <v>210</v>
      </c>
      <c r="BP4" s="608"/>
      <c r="BQ4" s="608"/>
      <c r="BR4" s="608"/>
      <c r="BS4" s="608" t="s">
        <v>214</v>
      </c>
      <c r="BT4" s="608"/>
      <c r="BU4" s="608"/>
      <c r="BV4" s="608"/>
      <c r="BW4" s="608"/>
      <c r="BX4" s="608"/>
      <c r="BY4" s="608"/>
      <c r="BZ4" s="608"/>
      <c r="CA4" s="608"/>
      <c r="CB4" s="608"/>
      <c r="CD4" s="605" t="s">
        <v>215</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216</v>
      </c>
      <c r="C5" s="610"/>
      <c r="D5" s="610"/>
      <c r="E5" s="610"/>
      <c r="F5" s="610"/>
      <c r="G5" s="610"/>
      <c r="H5" s="610"/>
      <c r="I5" s="610"/>
      <c r="J5" s="610"/>
      <c r="K5" s="610"/>
      <c r="L5" s="610"/>
      <c r="M5" s="610"/>
      <c r="N5" s="610"/>
      <c r="O5" s="610"/>
      <c r="P5" s="610"/>
      <c r="Q5" s="611"/>
      <c r="R5" s="612">
        <v>4757023</v>
      </c>
      <c r="S5" s="613"/>
      <c r="T5" s="613"/>
      <c r="U5" s="613"/>
      <c r="V5" s="613"/>
      <c r="W5" s="613"/>
      <c r="X5" s="613"/>
      <c r="Y5" s="614"/>
      <c r="Z5" s="615">
        <v>16.100000000000001</v>
      </c>
      <c r="AA5" s="615"/>
      <c r="AB5" s="615"/>
      <c r="AC5" s="615"/>
      <c r="AD5" s="616">
        <v>4757023</v>
      </c>
      <c r="AE5" s="616"/>
      <c r="AF5" s="616"/>
      <c r="AG5" s="616"/>
      <c r="AH5" s="616"/>
      <c r="AI5" s="616"/>
      <c r="AJ5" s="616"/>
      <c r="AK5" s="616"/>
      <c r="AL5" s="617">
        <v>31.2</v>
      </c>
      <c r="AM5" s="618"/>
      <c r="AN5" s="618"/>
      <c r="AO5" s="619"/>
      <c r="AP5" s="609" t="s">
        <v>217</v>
      </c>
      <c r="AQ5" s="610"/>
      <c r="AR5" s="610"/>
      <c r="AS5" s="610"/>
      <c r="AT5" s="610"/>
      <c r="AU5" s="610"/>
      <c r="AV5" s="610"/>
      <c r="AW5" s="610"/>
      <c r="AX5" s="610"/>
      <c r="AY5" s="610"/>
      <c r="AZ5" s="610"/>
      <c r="BA5" s="610"/>
      <c r="BB5" s="610"/>
      <c r="BC5" s="610"/>
      <c r="BD5" s="610"/>
      <c r="BE5" s="610"/>
      <c r="BF5" s="611"/>
      <c r="BG5" s="623">
        <v>4754736</v>
      </c>
      <c r="BH5" s="624"/>
      <c r="BI5" s="624"/>
      <c r="BJ5" s="624"/>
      <c r="BK5" s="624"/>
      <c r="BL5" s="624"/>
      <c r="BM5" s="624"/>
      <c r="BN5" s="625"/>
      <c r="BO5" s="626">
        <v>100</v>
      </c>
      <c r="BP5" s="626"/>
      <c r="BQ5" s="626"/>
      <c r="BR5" s="626"/>
      <c r="BS5" s="627">
        <v>356032</v>
      </c>
      <c r="BT5" s="627"/>
      <c r="BU5" s="627"/>
      <c r="BV5" s="627"/>
      <c r="BW5" s="627"/>
      <c r="BX5" s="627"/>
      <c r="BY5" s="627"/>
      <c r="BZ5" s="627"/>
      <c r="CA5" s="627"/>
      <c r="CB5" s="631"/>
      <c r="CD5" s="605" t="s">
        <v>212</v>
      </c>
      <c r="CE5" s="606"/>
      <c r="CF5" s="606"/>
      <c r="CG5" s="606"/>
      <c r="CH5" s="606"/>
      <c r="CI5" s="606"/>
      <c r="CJ5" s="606"/>
      <c r="CK5" s="606"/>
      <c r="CL5" s="606"/>
      <c r="CM5" s="606"/>
      <c r="CN5" s="606"/>
      <c r="CO5" s="606"/>
      <c r="CP5" s="606"/>
      <c r="CQ5" s="607"/>
      <c r="CR5" s="605" t="s">
        <v>218</v>
      </c>
      <c r="CS5" s="606"/>
      <c r="CT5" s="606"/>
      <c r="CU5" s="606"/>
      <c r="CV5" s="606"/>
      <c r="CW5" s="606"/>
      <c r="CX5" s="606"/>
      <c r="CY5" s="607"/>
      <c r="CZ5" s="605" t="s">
        <v>210</v>
      </c>
      <c r="DA5" s="606"/>
      <c r="DB5" s="606"/>
      <c r="DC5" s="607"/>
      <c r="DD5" s="605" t="s">
        <v>219</v>
      </c>
      <c r="DE5" s="606"/>
      <c r="DF5" s="606"/>
      <c r="DG5" s="606"/>
      <c r="DH5" s="606"/>
      <c r="DI5" s="606"/>
      <c r="DJ5" s="606"/>
      <c r="DK5" s="606"/>
      <c r="DL5" s="606"/>
      <c r="DM5" s="606"/>
      <c r="DN5" s="606"/>
      <c r="DO5" s="606"/>
      <c r="DP5" s="607"/>
      <c r="DQ5" s="605" t="s">
        <v>220</v>
      </c>
      <c r="DR5" s="606"/>
      <c r="DS5" s="606"/>
      <c r="DT5" s="606"/>
      <c r="DU5" s="606"/>
      <c r="DV5" s="606"/>
      <c r="DW5" s="606"/>
      <c r="DX5" s="606"/>
      <c r="DY5" s="606"/>
      <c r="DZ5" s="606"/>
      <c r="EA5" s="606"/>
      <c r="EB5" s="606"/>
      <c r="EC5" s="607"/>
    </row>
    <row r="6" spans="2:143" ht="11.25" customHeight="1" x14ac:dyDescent="0.15">
      <c r="B6" s="620" t="s">
        <v>221</v>
      </c>
      <c r="C6" s="621"/>
      <c r="D6" s="621"/>
      <c r="E6" s="621"/>
      <c r="F6" s="621"/>
      <c r="G6" s="621"/>
      <c r="H6" s="621"/>
      <c r="I6" s="621"/>
      <c r="J6" s="621"/>
      <c r="K6" s="621"/>
      <c r="L6" s="621"/>
      <c r="M6" s="621"/>
      <c r="N6" s="621"/>
      <c r="O6" s="621"/>
      <c r="P6" s="621"/>
      <c r="Q6" s="622"/>
      <c r="R6" s="623">
        <v>282596</v>
      </c>
      <c r="S6" s="624"/>
      <c r="T6" s="624"/>
      <c r="U6" s="624"/>
      <c r="V6" s="624"/>
      <c r="W6" s="624"/>
      <c r="X6" s="624"/>
      <c r="Y6" s="625"/>
      <c r="Z6" s="626">
        <v>1</v>
      </c>
      <c r="AA6" s="626"/>
      <c r="AB6" s="626"/>
      <c r="AC6" s="626"/>
      <c r="AD6" s="627">
        <v>282596</v>
      </c>
      <c r="AE6" s="627"/>
      <c r="AF6" s="627"/>
      <c r="AG6" s="627"/>
      <c r="AH6" s="627"/>
      <c r="AI6" s="627"/>
      <c r="AJ6" s="627"/>
      <c r="AK6" s="627"/>
      <c r="AL6" s="628">
        <v>1.9</v>
      </c>
      <c r="AM6" s="629"/>
      <c r="AN6" s="629"/>
      <c r="AO6" s="630"/>
      <c r="AP6" s="620" t="s">
        <v>222</v>
      </c>
      <c r="AQ6" s="621"/>
      <c r="AR6" s="621"/>
      <c r="AS6" s="621"/>
      <c r="AT6" s="621"/>
      <c r="AU6" s="621"/>
      <c r="AV6" s="621"/>
      <c r="AW6" s="621"/>
      <c r="AX6" s="621"/>
      <c r="AY6" s="621"/>
      <c r="AZ6" s="621"/>
      <c r="BA6" s="621"/>
      <c r="BB6" s="621"/>
      <c r="BC6" s="621"/>
      <c r="BD6" s="621"/>
      <c r="BE6" s="621"/>
      <c r="BF6" s="622"/>
      <c r="BG6" s="623">
        <v>4754736</v>
      </c>
      <c r="BH6" s="624"/>
      <c r="BI6" s="624"/>
      <c r="BJ6" s="624"/>
      <c r="BK6" s="624"/>
      <c r="BL6" s="624"/>
      <c r="BM6" s="624"/>
      <c r="BN6" s="625"/>
      <c r="BO6" s="626">
        <v>100</v>
      </c>
      <c r="BP6" s="626"/>
      <c r="BQ6" s="626"/>
      <c r="BR6" s="626"/>
      <c r="BS6" s="627">
        <v>356032</v>
      </c>
      <c r="BT6" s="627"/>
      <c r="BU6" s="627"/>
      <c r="BV6" s="627"/>
      <c r="BW6" s="627"/>
      <c r="BX6" s="627"/>
      <c r="BY6" s="627"/>
      <c r="BZ6" s="627"/>
      <c r="CA6" s="627"/>
      <c r="CB6" s="631"/>
      <c r="CD6" s="609" t="s">
        <v>223</v>
      </c>
      <c r="CE6" s="610"/>
      <c r="CF6" s="610"/>
      <c r="CG6" s="610"/>
      <c r="CH6" s="610"/>
      <c r="CI6" s="610"/>
      <c r="CJ6" s="610"/>
      <c r="CK6" s="610"/>
      <c r="CL6" s="610"/>
      <c r="CM6" s="610"/>
      <c r="CN6" s="610"/>
      <c r="CO6" s="610"/>
      <c r="CP6" s="610"/>
      <c r="CQ6" s="611"/>
      <c r="CR6" s="623">
        <v>173004</v>
      </c>
      <c r="CS6" s="624"/>
      <c r="CT6" s="624"/>
      <c r="CU6" s="624"/>
      <c r="CV6" s="624"/>
      <c r="CW6" s="624"/>
      <c r="CX6" s="624"/>
      <c r="CY6" s="625"/>
      <c r="CZ6" s="617">
        <v>0.6</v>
      </c>
      <c r="DA6" s="618"/>
      <c r="DB6" s="618"/>
      <c r="DC6" s="634"/>
      <c r="DD6" s="632" t="s">
        <v>122</v>
      </c>
      <c r="DE6" s="624"/>
      <c r="DF6" s="624"/>
      <c r="DG6" s="624"/>
      <c r="DH6" s="624"/>
      <c r="DI6" s="624"/>
      <c r="DJ6" s="624"/>
      <c r="DK6" s="624"/>
      <c r="DL6" s="624"/>
      <c r="DM6" s="624"/>
      <c r="DN6" s="624"/>
      <c r="DO6" s="624"/>
      <c r="DP6" s="625"/>
      <c r="DQ6" s="632">
        <v>173004</v>
      </c>
      <c r="DR6" s="624"/>
      <c r="DS6" s="624"/>
      <c r="DT6" s="624"/>
      <c r="DU6" s="624"/>
      <c r="DV6" s="624"/>
      <c r="DW6" s="624"/>
      <c r="DX6" s="624"/>
      <c r="DY6" s="624"/>
      <c r="DZ6" s="624"/>
      <c r="EA6" s="624"/>
      <c r="EB6" s="624"/>
      <c r="EC6" s="633"/>
    </row>
    <row r="7" spans="2:143" ht="11.25" customHeight="1" x14ac:dyDescent="0.15">
      <c r="B7" s="620" t="s">
        <v>224</v>
      </c>
      <c r="C7" s="621"/>
      <c r="D7" s="621"/>
      <c r="E7" s="621"/>
      <c r="F7" s="621"/>
      <c r="G7" s="621"/>
      <c r="H7" s="621"/>
      <c r="I7" s="621"/>
      <c r="J7" s="621"/>
      <c r="K7" s="621"/>
      <c r="L7" s="621"/>
      <c r="M7" s="621"/>
      <c r="N7" s="621"/>
      <c r="O7" s="621"/>
      <c r="P7" s="621"/>
      <c r="Q7" s="622"/>
      <c r="R7" s="623">
        <v>3598</v>
      </c>
      <c r="S7" s="624"/>
      <c r="T7" s="624"/>
      <c r="U7" s="624"/>
      <c r="V7" s="624"/>
      <c r="W7" s="624"/>
      <c r="X7" s="624"/>
      <c r="Y7" s="625"/>
      <c r="Z7" s="626">
        <v>0</v>
      </c>
      <c r="AA7" s="626"/>
      <c r="AB7" s="626"/>
      <c r="AC7" s="626"/>
      <c r="AD7" s="627">
        <v>3598</v>
      </c>
      <c r="AE7" s="627"/>
      <c r="AF7" s="627"/>
      <c r="AG7" s="627"/>
      <c r="AH7" s="627"/>
      <c r="AI7" s="627"/>
      <c r="AJ7" s="627"/>
      <c r="AK7" s="627"/>
      <c r="AL7" s="628">
        <v>0</v>
      </c>
      <c r="AM7" s="629"/>
      <c r="AN7" s="629"/>
      <c r="AO7" s="630"/>
      <c r="AP7" s="620" t="s">
        <v>225</v>
      </c>
      <c r="AQ7" s="621"/>
      <c r="AR7" s="621"/>
      <c r="AS7" s="621"/>
      <c r="AT7" s="621"/>
      <c r="AU7" s="621"/>
      <c r="AV7" s="621"/>
      <c r="AW7" s="621"/>
      <c r="AX7" s="621"/>
      <c r="AY7" s="621"/>
      <c r="AZ7" s="621"/>
      <c r="BA7" s="621"/>
      <c r="BB7" s="621"/>
      <c r="BC7" s="621"/>
      <c r="BD7" s="621"/>
      <c r="BE7" s="621"/>
      <c r="BF7" s="622"/>
      <c r="BG7" s="623">
        <v>1600569</v>
      </c>
      <c r="BH7" s="624"/>
      <c r="BI7" s="624"/>
      <c r="BJ7" s="624"/>
      <c r="BK7" s="624"/>
      <c r="BL7" s="624"/>
      <c r="BM7" s="624"/>
      <c r="BN7" s="625"/>
      <c r="BO7" s="626">
        <v>33.6</v>
      </c>
      <c r="BP7" s="626"/>
      <c r="BQ7" s="626"/>
      <c r="BR7" s="626"/>
      <c r="BS7" s="627">
        <v>23134</v>
      </c>
      <c r="BT7" s="627"/>
      <c r="BU7" s="627"/>
      <c r="BV7" s="627"/>
      <c r="BW7" s="627"/>
      <c r="BX7" s="627"/>
      <c r="BY7" s="627"/>
      <c r="BZ7" s="627"/>
      <c r="CA7" s="627"/>
      <c r="CB7" s="631"/>
      <c r="CD7" s="620" t="s">
        <v>226</v>
      </c>
      <c r="CE7" s="621"/>
      <c r="CF7" s="621"/>
      <c r="CG7" s="621"/>
      <c r="CH7" s="621"/>
      <c r="CI7" s="621"/>
      <c r="CJ7" s="621"/>
      <c r="CK7" s="621"/>
      <c r="CL7" s="621"/>
      <c r="CM7" s="621"/>
      <c r="CN7" s="621"/>
      <c r="CO7" s="621"/>
      <c r="CP7" s="621"/>
      <c r="CQ7" s="622"/>
      <c r="CR7" s="623">
        <v>5292009</v>
      </c>
      <c r="CS7" s="624"/>
      <c r="CT7" s="624"/>
      <c r="CU7" s="624"/>
      <c r="CV7" s="624"/>
      <c r="CW7" s="624"/>
      <c r="CX7" s="624"/>
      <c r="CY7" s="625"/>
      <c r="CZ7" s="626">
        <v>18.2</v>
      </c>
      <c r="DA7" s="626"/>
      <c r="DB7" s="626"/>
      <c r="DC7" s="626"/>
      <c r="DD7" s="632">
        <v>273378</v>
      </c>
      <c r="DE7" s="624"/>
      <c r="DF7" s="624"/>
      <c r="DG7" s="624"/>
      <c r="DH7" s="624"/>
      <c r="DI7" s="624"/>
      <c r="DJ7" s="624"/>
      <c r="DK7" s="624"/>
      <c r="DL7" s="624"/>
      <c r="DM7" s="624"/>
      <c r="DN7" s="624"/>
      <c r="DO7" s="624"/>
      <c r="DP7" s="625"/>
      <c r="DQ7" s="632">
        <v>2205906</v>
      </c>
      <c r="DR7" s="624"/>
      <c r="DS7" s="624"/>
      <c r="DT7" s="624"/>
      <c r="DU7" s="624"/>
      <c r="DV7" s="624"/>
      <c r="DW7" s="624"/>
      <c r="DX7" s="624"/>
      <c r="DY7" s="624"/>
      <c r="DZ7" s="624"/>
      <c r="EA7" s="624"/>
      <c r="EB7" s="624"/>
      <c r="EC7" s="633"/>
    </row>
    <row r="8" spans="2:143" ht="11.25" customHeight="1" x14ac:dyDescent="0.15">
      <c r="B8" s="620" t="s">
        <v>227</v>
      </c>
      <c r="C8" s="621"/>
      <c r="D8" s="621"/>
      <c r="E8" s="621"/>
      <c r="F8" s="621"/>
      <c r="G8" s="621"/>
      <c r="H8" s="621"/>
      <c r="I8" s="621"/>
      <c r="J8" s="621"/>
      <c r="K8" s="621"/>
      <c r="L8" s="621"/>
      <c r="M8" s="621"/>
      <c r="N8" s="621"/>
      <c r="O8" s="621"/>
      <c r="P8" s="621"/>
      <c r="Q8" s="622"/>
      <c r="R8" s="623">
        <v>28260</v>
      </c>
      <c r="S8" s="624"/>
      <c r="T8" s="624"/>
      <c r="U8" s="624"/>
      <c r="V8" s="624"/>
      <c r="W8" s="624"/>
      <c r="X8" s="624"/>
      <c r="Y8" s="625"/>
      <c r="Z8" s="626">
        <v>0.1</v>
      </c>
      <c r="AA8" s="626"/>
      <c r="AB8" s="626"/>
      <c r="AC8" s="626"/>
      <c r="AD8" s="627">
        <v>28260</v>
      </c>
      <c r="AE8" s="627"/>
      <c r="AF8" s="627"/>
      <c r="AG8" s="627"/>
      <c r="AH8" s="627"/>
      <c r="AI8" s="627"/>
      <c r="AJ8" s="627"/>
      <c r="AK8" s="627"/>
      <c r="AL8" s="628">
        <v>0.2</v>
      </c>
      <c r="AM8" s="629"/>
      <c r="AN8" s="629"/>
      <c r="AO8" s="630"/>
      <c r="AP8" s="620" t="s">
        <v>228</v>
      </c>
      <c r="AQ8" s="621"/>
      <c r="AR8" s="621"/>
      <c r="AS8" s="621"/>
      <c r="AT8" s="621"/>
      <c r="AU8" s="621"/>
      <c r="AV8" s="621"/>
      <c r="AW8" s="621"/>
      <c r="AX8" s="621"/>
      <c r="AY8" s="621"/>
      <c r="AZ8" s="621"/>
      <c r="BA8" s="621"/>
      <c r="BB8" s="621"/>
      <c r="BC8" s="621"/>
      <c r="BD8" s="621"/>
      <c r="BE8" s="621"/>
      <c r="BF8" s="622"/>
      <c r="BG8" s="623">
        <v>56083</v>
      </c>
      <c r="BH8" s="624"/>
      <c r="BI8" s="624"/>
      <c r="BJ8" s="624"/>
      <c r="BK8" s="624"/>
      <c r="BL8" s="624"/>
      <c r="BM8" s="624"/>
      <c r="BN8" s="625"/>
      <c r="BO8" s="626">
        <v>1.2</v>
      </c>
      <c r="BP8" s="626"/>
      <c r="BQ8" s="626"/>
      <c r="BR8" s="626"/>
      <c r="BS8" s="627" t="s">
        <v>122</v>
      </c>
      <c r="BT8" s="627"/>
      <c r="BU8" s="627"/>
      <c r="BV8" s="627"/>
      <c r="BW8" s="627"/>
      <c r="BX8" s="627"/>
      <c r="BY8" s="627"/>
      <c r="BZ8" s="627"/>
      <c r="CA8" s="627"/>
      <c r="CB8" s="631"/>
      <c r="CD8" s="620" t="s">
        <v>229</v>
      </c>
      <c r="CE8" s="621"/>
      <c r="CF8" s="621"/>
      <c r="CG8" s="621"/>
      <c r="CH8" s="621"/>
      <c r="CI8" s="621"/>
      <c r="CJ8" s="621"/>
      <c r="CK8" s="621"/>
      <c r="CL8" s="621"/>
      <c r="CM8" s="621"/>
      <c r="CN8" s="621"/>
      <c r="CO8" s="621"/>
      <c r="CP8" s="621"/>
      <c r="CQ8" s="622"/>
      <c r="CR8" s="623">
        <v>8100278</v>
      </c>
      <c r="CS8" s="624"/>
      <c r="CT8" s="624"/>
      <c r="CU8" s="624"/>
      <c r="CV8" s="624"/>
      <c r="CW8" s="624"/>
      <c r="CX8" s="624"/>
      <c r="CY8" s="625"/>
      <c r="CZ8" s="626">
        <v>27.8</v>
      </c>
      <c r="DA8" s="626"/>
      <c r="DB8" s="626"/>
      <c r="DC8" s="626"/>
      <c r="DD8" s="632">
        <v>121494</v>
      </c>
      <c r="DE8" s="624"/>
      <c r="DF8" s="624"/>
      <c r="DG8" s="624"/>
      <c r="DH8" s="624"/>
      <c r="DI8" s="624"/>
      <c r="DJ8" s="624"/>
      <c r="DK8" s="624"/>
      <c r="DL8" s="624"/>
      <c r="DM8" s="624"/>
      <c r="DN8" s="624"/>
      <c r="DO8" s="624"/>
      <c r="DP8" s="625"/>
      <c r="DQ8" s="632">
        <v>4644205</v>
      </c>
      <c r="DR8" s="624"/>
      <c r="DS8" s="624"/>
      <c r="DT8" s="624"/>
      <c r="DU8" s="624"/>
      <c r="DV8" s="624"/>
      <c r="DW8" s="624"/>
      <c r="DX8" s="624"/>
      <c r="DY8" s="624"/>
      <c r="DZ8" s="624"/>
      <c r="EA8" s="624"/>
      <c r="EB8" s="624"/>
      <c r="EC8" s="633"/>
    </row>
    <row r="9" spans="2:143" ht="11.25" customHeight="1" x14ac:dyDescent="0.15">
      <c r="B9" s="620" t="s">
        <v>230</v>
      </c>
      <c r="C9" s="621"/>
      <c r="D9" s="621"/>
      <c r="E9" s="621"/>
      <c r="F9" s="621"/>
      <c r="G9" s="621"/>
      <c r="H9" s="621"/>
      <c r="I9" s="621"/>
      <c r="J9" s="621"/>
      <c r="K9" s="621"/>
      <c r="L9" s="621"/>
      <c r="M9" s="621"/>
      <c r="N9" s="621"/>
      <c r="O9" s="621"/>
      <c r="P9" s="621"/>
      <c r="Q9" s="622"/>
      <c r="R9" s="623">
        <v>35287</v>
      </c>
      <c r="S9" s="624"/>
      <c r="T9" s="624"/>
      <c r="U9" s="624"/>
      <c r="V9" s="624"/>
      <c r="W9" s="624"/>
      <c r="X9" s="624"/>
      <c r="Y9" s="625"/>
      <c r="Z9" s="626">
        <v>0.1</v>
      </c>
      <c r="AA9" s="626"/>
      <c r="AB9" s="626"/>
      <c r="AC9" s="626"/>
      <c r="AD9" s="627">
        <v>35287</v>
      </c>
      <c r="AE9" s="627"/>
      <c r="AF9" s="627"/>
      <c r="AG9" s="627"/>
      <c r="AH9" s="627"/>
      <c r="AI9" s="627"/>
      <c r="AJ9" s="627"/>
      <c r="AK9" s="627"/>
      <c r="AL9" s="628">
        <v>0.2</v>
      </c>
      <c r="AM9" s="629"/>
      <c r="AN9" s="629"/>
      <c r="AO9" s="630"/>
      <c r="AP9" s="620" t="s">
        <v>231</v>
      </c>
      <c r="AQ9" s="621"/>
      <c r="AR9" s="621"/>
      <c r="AS9" s="621"/>
      <c r="AT9" s="621"/>
      <c r="AU9" s="621"/>
      <c r="AV9" s="621"/>
      <c r="AW9" s="621"/>
      <c r="AX9" s="621"/>
      <c r="AY9" s="621"/>
      <c r="AZ9" s="621"/>
      <c r="BA9" s="621"/>
      <c r="BB9" s="621"/>
      <c r="BC9" s="621"/>
      <c r="BD9" s="621"/>
      <c r="BE9" s="621"/>
      <c r="BF9" s="622"/>
      <c r="BG9" s="623">
        <v>1377322</v>
      </c>
      <c r="BH9" s="624"/>
      <c r="BI9" s="624"/>
      <c r="BJ9" s="624"/>
      <c r="BK9" s="624"/>
      <c r="BL9" s="624"/>
      <c r="BM9" s="624"/>
      <c r="BN9" s="625"/>
      <c r="BO9" s="626">
        <v>29</v>
      </c>
      <c r="BP9" s="626"/>
      <c r="BQ9" s="626"/>
      <c r="BR9" s="626"/>
      <c r="BS9" s="627" t="s">
        <v>122</v>
      </c>
      <c r="BT9" s="627"/>
      <c r="BU9" s="627"/>
      <c r="BV9" s="627"/>
      <c r="BW9" s="627"/>
      <c r="BX9" s="627"/>
      <c r="BY9" s="627"/>
      <c r="BZ9" s="627"/>
      <c r="CA9" s="627"/>
      <c r="CB9" s="631"/>
      <c r="CD9" s="620" t="s">
        <v>232</v>
      </c>
      <c r="CE9" s="621"/>
      <c r="CF9" s="621"/>
      <c r="CG9" s="621"/>
      <c r="CH9" s="621"/>
      <c r="CI9" s="621"/>
      <c r="CJ9" s="621"/>
      <c r="CK9" s="621"/>
      <c r="CL9" s="621"/>
      <c r="CM9" s="621"/>
      <c r="CN9" s="621"/>
      <c r="CO9" s="621"/>
      <c r="CP9" s="621"/>
      <c r="CQ9" s="622"/>
      <c r="CR9" s="623">
        <v>2251006</v>
      </c>
      <c r="CS9" s="624"/>
      <c r="CT9" s="624"/>
      <c r="CU9" s="624"/>
      <c r="CV9" s="624"/>
      <c r="CW9" s="624"/>
      <c r="CX9" s="624"/>
      <c r="CY9" s="625"/>
      <c r="CZ9" s="626">
        <v>7.7</v>
      </c>
      <c r="DA9" s="626"/>
      <c r="DB9" s="626"/>
      <c r="DC9" s="626"/>
      <c r="DD9" s="632">
        <v>45515</v>
      </c>
      <c r="DE9" s="624"/>
      <c r="DF9" s="624"/>
      <c r="DG9" s="624"/>
      <c r="DH9" s="624"/>
      <c r="DI9" s="624"/>
      <c r="DJ9" s="624"/>
      <c r="DK9" s="624"/>
      <c r="DL9" s="624"/>
      <c r="DM9" s="624"/>
      <c r="DN9" s="624"/>
      <c r="DO9" s="624"/>
      <c r="DP9" s="625"/>
      <c r="DQ9" s="632">
        <v>1872453</v>
      </c>
      <c r="DR9" s="624"/>
      <c r="DS9" s="624"/>
      <c r="DT9" s="624"/>
      <c r="DU9" s="624"/>
      <c r="DV9" s="624"/>
      <c r="DW9" s="624"/>
      <c r="DX9" s="624"/>
      <c r="DY9" s="624"/>
      <c r="DZ9" s="624"/>
      <c r="EA9" s="624"/>
      <c r="EB9" s="624"/>
      <c r="EC9" s="633"/>
    </row>
    <row r="10" spans="2:143" ht="11.25" customHeight="1" x14ac:dyDescent="0.15">
      <c r="B10" s="620" t="s">
        <v>233</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234</v>
      </c>
      <c r="AQ10" s="621"/>
      <c r="AR10" s="621"/>
      <c r="AS10" s="621"/>
      <c r="AT10" s="621"/>
      <c r="AU10" s="621"/>
      <c r="AV10" s="621"/>
      <c r="AW10" s="621"/>
      <c r="AX10" s="621"/>
      <c r="AY10" s="621"/>
      <c r="AZ10" s="621"/>
      <c r="BA10" s="621"/>
      <c r="BB10" s="621"/>
      <c r="BC10" s="621"/>
      <c r="BD10" s="621"/>
      <c r="BE10" s="621"/>
      <c r="BF10" s="622"/>
      <c r="BG10" s="623">
        <v>81191</v>
      </c>
      <c r="BH10" s="624"/>
      <c r="BI10" s="624"/>
      <c r="BJ10" s="624"/>
      <c r="BK10" s="624"/>
      <c r="BL10" s="624"/>
      <c r="BM10" s="624"/>
      <c r="BN10" s="625"/>
      <c r="BO10" s="626">
        <v>1.7</v>
      </c>
      <c r="BP10" s="626"/>
      <c r="BQ10" s="626"/>
      <c r="BR10" s="626"/>
      <c r="BS10" s="627" t="s">
        <v>122</v>
      </c>
      <c r="BT10" s="627"/>
      <c r="BU10" s="627"/>
      <c r="BV10" s="627"/>
      <c r="BW10" s="627"/>
      <c r="BX10" s="627"/>
      <c r="BY10" s="627"/>
      <c r="BZ10" s="627"/>
      <c r="CA10" s="627"/>
      <c r="CB10" s="631"/>
      <c r="CD10" s="620" t="s">
        <v>235</v>
      </c>
      <c r="CE10" s="621"/>
      <c r="CF10" s="621"/>
      <c r="CG10" s="621"/>
      <c r="CH10" s="621"/>
      <c r="CI10" s="621"/>
      <c r="CJ10" s="621"/>
      <c r="CK10" s="621"/>
      <c r="CL10" s="621"/>
      <c r="CM10" s="621"/>
      <c r="CN10" s="621"/>
      <c r="CO10" s="621"/>
      <c r="CP10" s="621"/>
      <c r="CQ10" s="622"/>
      <c r="CR10" s="623">
        <v>160029</v>
      </c>
      <c r="CS10" s="624"/>
      <c r="CT10" s="624"/>
      <c r="CU10" s="624"/>
      <c r="CV10" s="624"/>
      <c r="CW10" s="624"/>
      <c r="CX10" s="624"/>
      <c r="CY10" s="625"/>
      <c r="CZ10" s="626">
        <v>0.6</v>
      </c>
      <c r="DA10" s="626"/>
      <c r="DB10" s="626"/>
      <c r="DC10" s="626"/>
      <c r="DD10" s="632">
        <v>3135</v>
      </c>
      <c r="DE10" s="624"/>
      <c r="DF10" s="624"/>
      <c r="DG10" s="624"/>
      <c r="DH10" s="624"/>
      <c r="DI10" s="624"/>
      <c r="DJ10" s="624"/>
      <c r="DK10" s="624"/>
      <c r="DL10" s="624"/>
      <c r="DM10" s="624"/>
      <c r="DN10" s="624"/>
      <c r="DO10" s="624"/>
      <c r="DP10" s="625"/>
      <c r="DQ10" s="632">
        <v>6929</v>
      </c>
      <c r="DR10" s="624"/>
      <c r="DS10" s="624"/>
      <c r="DT10" s="624"/>
      <c r="DU10" s="624"/>
      <c r="DV10" s="624"/>
      <c r="DW10" s="624"/>
      <c r="DX10" s="624"/>
      <c r="DY10" s="624"/>
      <c r="DZ10" s="624"/>
      <c r="EA10" s="624"/>
      <c r="EB10" s="624"/>
      <c r="EC10" s="633"/>
    </row>
    <row r="11" spans="2:143" ht="11.25" customHeight="1" x14ac:dyDescent="0.15">
      <c r="B11" s="620" t="s">
        <v>236</v>
      </c>
      <c r="C11" s="621"/>
      <c r="D11" s="621"/>
      <c r="E11" s="621"/>
      <c r="F11" s="621"/>
      <c r="G11" s="621"/>
      <c r="H11" s="621"/>
      <c r="I11" s="621"/>
      <c r="J11" s="621"/>
      <c r="K11" s="621"/>
      <c r="L11" s="621"/>
      <c r="M11" s="621"/>
      <c r="N11" s="621"/>
      <c r="O11" s="621"/>
      <c r="P11" s="621"/>
      <c r="Q11" s="622"/>
      <c r="R11" s="623">
        <v>916595</v>
      </c>
      <c r="S11" s="624"/>
      <c r="T11" s="624"/>
      <c r="U11" s="624"/>
      <c r="V11" s="624"/>
      <c r="W11" s="624"/>
      <c r="X11" s="624"/>
      <c r="Y11" s="625"/>
      <c r="Z11" s="628">
        <v>3.1</v>
      </c>
      <c r="AA11" s="629"/>
      <c r="AB11" s="629"/>
      <c r="AC11" s="635"/>
      <c r="AD11" s="632">
        <v>916595</v>
      </c>
      <c r="AE11" s="624"/>
      <c r="AF11" s="624"/>
      <c r="AG11" s="624"/>
      <c r="AH11" s="624"/>
      <c r="AI11" s="624"/>
      <c r="AJ11" s="624"/>
      <c r="AK11" s="625"/>
      <c r="AL11" s="628">
        <v>6</v>
      </c>
      <c r="AM11" s="629"/>
      <c r="AN11" s="629"/>
      <c r="AO11" s="630"/>
      <c r="AP11" s="620" t="s">
        <v>237</v>
      </c>
      <c r="AQ11" s="621"/>
      <c r="AR11" s="621"/>
      <c r="AS11" s="621"/>
      <c r="AT11" s="621"/>
      <c r="AU11" s="621"/>
      <c r="AV11" s="621"/>
      <c r="AW11" s="621"/>
      <c r="AX11" s="621"/>
      <c r="AY11" s="621"/>
      <c r="AZ11" s="621"/>
      <c r="BA11" s="621"/>
      <c r="BB11" s="621"/>
      <c r="BC11" s="621"/>
      <c r="BD11" s="621"/>
      <c r="BE11" s="621"/>
      <c r="BF11" s="622"/>
      <c r="BG11" s="623">
        <v>85973</v>
      </c>
      <c r="BH11" s="624"/>
      <c r="BI11" s="624"/>
      <c r="BJ11" s="624"/>
      <c r="BK11" s="624"/>
      <c r="BL11" s="624"/>
      <c r="BM11" s="624"/>
      <c r="BN11" s="625"/>
      <c r="BO11" s="626">
        <v>1.8</v>
      </c>
      <c r="BP11" s="626"/>
      <c r="BQ11" s="626"/>
      <c r="BR11" s="626"/>
      <c r="BS11" s="627">
        <v>23134</v>
      </c>
      <c r="BT11" s="627"/>
      <c r="BU11" s="627"/>
      <c r="BV11" s="627"/>
      <c r="BW11" s="627"/>
      <c r="BX11" s="627"/>
      <c r="BY11" s="627"/>
      <c r="BZ11" s="627"/>
      <c r="CA11" s="627"/>
      <c r="CB11" s="631"/>
      <c r="CD11" s="620" t="s">
        <v>238</v>
      </c>
      <c r="CE11" s="621"/>
      <c r="CF11" s="621"/>
      <c r="CG11" s="621"/>
      <c r="CH11" s="621"/>
      <c r="CI11" s="621"/>
      <c r="CJ11" s="621"/>
      <c r="CK11" s="621"/>
      <c r="CL11" s="621"/>
      <c r="CM11" s="621"/>
      <c r="CN11" s="621"/>
      <c r="CO11" s="621"/>
      <c r="CP11" s="621"/>
      <c r="CQ11" s="622"/>
      <c r="CR11" s="623">
        <v>1251064</v>
      </c>
      <c r="CS11" s="624"/>
      <c r="CT11" s="624"/>
      <c r="CU11" s="624"/>
      <c r="CV11" s="624"/>
      <c r="CW11" s="624"/>
      <c r="CX11" s="624"/>
      <c r="CY11" s="625"/>
      <c r="CZ11" s="626">
        <v>4.3</v>
      </c>
      <c r="DA11" s="626"/>
      <c r="DB11" s="626"/>
      <c r="DC11" s="626"/>
      <c r="DD11" s="632">
        <v>463873</v>
      </c>
      <c r="DE11" s="624"/>
      <c r="DF11" s="624"/>
      <c r="DG11" s="624"/>
      <c r="DH11" s="624"/>
      <c r="DI11" s="624"/>
      <c r="DJ11" s="624"/>
      <c r="DK11" s="624"/>
      <c r="DL11" s="624"/>
      <c r="DM11" s="624"/>
      <c r="DN11" s="624"/>
      <c r="DO11" s="624"/>
      <c r="DP11" s="625"/>
      <c r="DQ11" s="632">
        <v>463819</v>
      </c>
      <c r="DR11" s="624"/>
      <c r="DS11" s="624"/>
      <c r="DT11" s="624"/>
      <c r="DU11" s="624"/>
      <c r="DV11" s="624"/>
      <c r="DW11" s="624"/>
      <c r="DX11" s="624"/>
      <c r="DY11" s="624"/>
      <c r="DZ11" s="624"/>
      <c r="EA11" s="624"/>
      <c r="EB11" s="624"/>
      <c r="EC11" s="633"/>
    </row>
    <row r="12" spans="2:143" ht="11.25" customHeight="1" x14ac:dyDescent="0.15">
      <c r="B12" s="620" t="s">
        <v>239</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240</v>
      </c>
      <c r="AQ12" s="621"/>
      <c r="AR12" s="621"/>
      <c r="AS12" s="621"/>
      <c r="AT12" s="621"/>
      <c r="AU12" s="621"/>
      <c r="AV12" s="621"/>
      <c r="AW12" s="621"/>
      <c r="AX12" s="621"/>
      <c r="AY12" s="621"/>
      <c r="AZ12" s="621"/>
      <c r="BA12" s="621"/>
      <c r="BB12" s="621"/>
      <c r="BC12" s="621"/>
      <c r="BD12" s="621"/>
      <c r="BE12" s="621"/>
      <c r="BF12" s="622"/>
      <c r="BG12" s="623">
        <v>2759036</v>
      </c>
      <c r="BH12" s="624"/>
      <c r="BI12" s="624"/>
      <c r="BJ12" s="624"/>
      <c r="BK12" s="624"/>
      <c r="BL12" s="624"/>
      <c r="BM12" s="624"/>
      <c r="BN12" s="625"/>
      <c r="BO12" s="626">
        <v>58</v>
      </c>
      <c r="BP12" s="626"/>
      <c r="BQ12" s="626"/>
      <c r="BR12" s="626"/>
      <c r="BS12" s="627">
        <v>332898</v>
      </c>
      <c r="BT12" s="627"/>
      <c r="BU12" s="627"/>
      <c r="BV12" s="627"/>
      <c r="BW12" s="627"/>
      <c r="BX12" s="627"/>
      <c r="BY12" s="627"/>
      <c r="BZ12" s="627"/>
      <c r="CA12" s="627"/>
      <c r="CB12" s="631"/>
      <c r="CD12" s="620" t="s">
        <v>241</v>
      </c>
      <c r="CE12" s="621"/>
      <c r="CF12" s="621"/>
      <c r="CG12" s="621"/>
      <c r="CH12" s="621"/>
      <c r="CI12" s="621"/>
      <c r="CJ12" s="621"/>
      <c r="CK12" s="621"/>
      <c r="CL12" s="621"/>
      <c r="CM12" s="621"/>
      <c r="CN12" s="621"/>
      <c r="CO12" s="621"/>
      <c r="CP12" s="621"/>
      <c r="CQ12" s="622"/>
      <c r="CR12" s="623">
        <v>903678</v>
      </c>
      <c r="CS12" s="624"/>
      <c r="CT12" s="624"/>
      <c r="CU12" s="624"/>
      <c r="CV12" s="624"/>
      <c r="CW12" s="624"/>
      <c r="CX12" s="624"/>
      <c r="CY12" s="625"/>
      <c r="CZ12" s="626">
        <v>3.1</v>
      </c>
      <c r="DA12" s="626"/>
      <c r="DB12" s="626"/>
      <c r="DC12" s="626"/>
      <c r="DD12" s="632">
        <v>74956</v>
      </c>
      <c r="DE12" s="624"/>
      <c r="DF12" s="624"/>
      <c r="DG12" s="624"/>
      <c r="DH12" s="624"/>
      <c r="DI12" s="624"/>
      <c r="DJ12" s="624"/>
      <c r="DK12" s="624"/>
      <c r="DL12" s="624"/>
      <c r="DM12" s="624"/>
      <c r="DN12" s="624"/>
      <c r="DO12" s="624"/>
      <c r="DP12" s="625"/>
      <c r="DQ12" s="632">
        <v>529626</v>
      </c>
      <c r="DR12" s="624"/>
      <c r="DS12" s="624"/>
      <c r="DT12" s="624"/>
      <c r="DU12" s="624"/>
      <c r="DV12" s="624"/>
      <c r="DW12" s="624"/>
      <c r="DX12" s="624"/>
      <c r="DY12" s="624"/>
      <c r="DZ12" s="624"/>
      <c r="EA12" s="624"/>
      <c r="EB12" s="624"/>
      <c r="EC12" s="633"/>
    </row>
    <row r="13" spans="2:143" ht="11.25" customHeight="1" x14ac:dyDescent="0.15">
      <c r="B13" s="620" t="s">
        <v>242</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243</v>
      </c>
      <c r="AQ13" s="621"/>
      <c r="AR13" s="621"/>
      <c r="AS13" s="621"/>
      <c r="AT13" s="621"/>
      <c r="AU13" s="621"/>
      <c r="AV13" s="621"/>
      <c r="AW13" s="621"/>
      <c r="AX13" s="621"/>
      <c r="AY13" s="621"/>
      <c r="AZ13" s="621"/>
      <c r="BA13" s="621"/>
      <c r="BB13" s="621"/>
      <c r="BC13" s="621"/>
      <c r="BD13" s="621"/>
      <c r="BE13" s="621"/>
      <c r="BF13" s="622"/>
      <c r="BG13" s="623">
        <v>2677188</v>
      </c>
      <c r="BH13" s="624"/>
      <c r="BI13" s="624"/>
      <c r="BJ13" s="624"/>
      <c r="BK13" s="624"/>
      <c r="BL13" s="624"/>
      <c r="BM13" s="624"/>
      <c r="BN13" s="625"/>
      <c r="BO13" s="626">
        <v>56.3</v>
      </c>
      <c r="BP13" s="626"/>
      <c r="BQ13" s="626"/>
      <c r="BR13" s="626"/>
      <c r="BS13" s="627">
        <v>332898</v>
      </c>
      <c r="BT13" s="627"/>
      <c r="BU13" s="627"/>
      <c r="BV13" s="627"/>
      <c r="BW13" s="627"/>
      <c r="BX13" s="627"/>
      <c r="BY13" s="627"/>
      <c r="BZ13" s="627"/>
      <c r="CA13" s="627"/>
      <c r="CB13" s="631"/>
      <c r="CD13" s="620" t="s">
        <v>244</v>
      </c>
      <c r="CE13" s="621"/>
      <c r="CF13" s="621"/>
      <c r="CG13" s="621"/>
      <c r="CH13" s="621"/>
      <c r="CI13" s="621"/>
      <c r="CJ13" s="621"/>
      <c r="CK13" s="621"/>
      <c r="CL13" s="621"/>
      <c r="CM13" s="621"/>
      <c r="CN13" s="621"/>
      <c r="CO13" s="621"/>
      <c r="CP13" s="621"/>
      <c r="CQ13" s="622"/>
      <c r="CR13" s="623">
        <v>2947097</v>
      </c>
      <c r="CS13" s="624"/>
      <c r="CT13" s="624"/>
      <c r="CU13" s="624"/>
      <c r="CV13" s="624"/>
      <c r="CW13" s="624"/>
      <c r="CX13" s="624"/>
      <c r="CY13" s="625"/>
      <c r="CZ13" s="626">
        <v>10.1</v>
      </c>
      <c r="DA13" s="626"/>
      <c r="DB13" s="626"/>
      <c r="DC13" s="626"/>
      <c r="DD13" s="632">
        <v>1280075</v>
      </c>
      <c r="DE13" s="624"/>
      <c r="DF13" s="624"/>
      <c r="DG13" s="624"/>
      <c r="DH13" s="624"/>
      <c r="DI13" s="624"/>
      <c r="DJ13" s="624"/>
      <c r="DK13" s="624"/>
      <c r="DL13" s="624"/>
      <c r="DM13" s="624"/>
      <c r="DN13" s="624"/>
      <c r="DO13" s="624"/>
      <c r="DP13" s="625"/>
      <c r="DQ13" s="632">
        <v>1620312</v>
      </c>
      <c r="DR13" s="624"/>
      <c r="DS13" s="624"/>
      <c r="DT13" s="624"/>
      <c r="DU13" s="624"/>
      <c r="DV13" s="624"/>
      <c r="DW13" s="624"/>
      <c r="DX13" s="624"/>
      <c r="DY13" s="624"/>
      <c r="DZ13" s="624"/>
      <c r="EA13" s="624"/>
      <c r="EB13" s="624"/>
      <c r="EC13" s="633"/>
    </row>
    <row r="14" spans="2:143" ht="11.25" customHeight="1" x14ac:dyDescent="0.15">
      <c r="B14" s="620" t="s">
        <v>245</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246</v>
      </c>
      <c r="AQ14" s="621"/>
      <c r="AR14" s="621"/>
      <c r="AS14" s="621"/>
      <c r="AT14" s="621"/>
      <c r="AU14" s="621"/>
      <c r="AV14" s="621"/>
      <c r="AW14" s="621"/>
      <c r="AX14" s="621"/>
      <c r="AY14" s="621"/>
      <c r="AZ14" s="621"/>
      <c r="BA14" s="621"/>
      <c r="BB14" s="621"/>
      <c r="BC14" s="621"/>
      <c r="BD14" s="621"/>
      <c r="BE14" s="621"/>
      <c r="BF14" s="622"/>
      <c r="BG14" s="623">
        <v>164846</v>
      </c>
      <c r="BH14" s="624"/>
      <c r="BI14" s="624"/>
      <c r="BJ14" s="624"/>
      <c r="BK14" s="624"/>
      <c r="BL14" s="624"/>
      <c r="BM14" s="624"/>
      <c r="BN14" s="625"/>
      <c r="BO14" s="626">
        <v>3.5</v>
      </c>
      <c r="BP14" s="626"/>
      <c r="BQ14" s="626"/>
      <c r="BR14" s="626"/>
      <c r="BS14" s="627" t="s">
        <v>122</v>
      </c>
      <c r="BT14" s="627"/>
      <c r="BU14" s="627"/>
      <c r="BV14" s="627"/>
      <c r="BW14" s="627"/>
      <c r="BX14" s="627"/>
      <c r="BY14" s="627"/>
      <c r="BZ14" s="627"/>
      <c r="CA14" s="627"/>
      <c r="CB14" s="631"/>
      <c r="CD14" s="620" t="s">
        <v>247</v>
      </c>
      <c r="CE14" s="621"/>
      <c r="CF14" s="621"/>
      <c r="CG14" s="621"/>
      <c r="CH14" s="621"/>
      <c r="CI14" s="621"/>
      <c r="CJ14" s="621"/>
      <c r="CK14" s="621"/>
      <c r="CL14" s="621"/>
      <c r="CM14" s="621"/>
      <c r="CN14" s="621"/>
      <c r="CO14" s="621"/>
      <c r="CP14" s="621"/>
      <c r="CQ14" s="622"/>
      <c r="CR14" s="623">
        <v>1339745</v>
      </c>
      <c r="CS14" s="624"/>
      <c r="CT14" s="624"/>
      <c r="CU14" s="624"/>
      <c r="CV14" s="624"/>
      <c r="CW14" s="624"/>
      <c r="CX14" s="624"/>
      <c r="CY14" s="625"/>
      <c r="CZ14" s="626">
        <v>4.5999999999999996</v>
      </c>
      <c r="DA14" s="626"/>
      <c r="DB14" s="626"/>
      <c r="DC14" s="626"/>
      <c r="DD14" s="632">
        <v>523300</v>
      </c>
      <c r="DE14" s="624"/>
      <c r="DF14" s="624"/>
      <c r="DG14" s="624"/>
      <c r="DH14" s="624"/>
      <c r="DI14" s="624"/>
      <c r="DJ14" s="624"/>
      <c r="DK14" s="624"/>
      <c r="DL14" s="624"/>
      <c r="DM14" s="624"/>
      <c r="DN14" s="624"/>
      <c r="DO14" s="624"/>
      <c r="DP14" s="625"/>
      <c r="DQ14" s="632">
        <v>809483</v>
      </c>
      <c r="DR14" s="624"/>
      <c r="DS14" s="624"/>
      <c r="DT14" s="624"/>
      <c r="DU14" s="624"/>
      <c r="DV14" s="624"/>
      <c r="DW14" s="624"/>
      <c r="DX14" s="624"/>
      <c r="DY14" s="624"/>
      <c r="DZ14" s="624"/>
      <c r="EA14" s="624"/>
      <c r="EB14" s="624"/>
      <c r="EC14" s="633"/>
    </row>
    <row r="15" spans="2:143" ht="11.25" customHeight="1" x14ac:dyDescent="0.15">
      <c r="B15" s="620" t="s">
        <v>248</v>
      </c>
      <c r="C15" s="621"/>
      <c r="D15" s="621"/>
      <c r="E15" s="621"/>
      <c r="F15" s="621"/>
      <c r="G15" s="621"/>
      <c r="H15" s="621"/>
      <c r="I15" s="621"/>
      <c r="J15" s="621"/>
      <c r="K15" s="621"/>
      <c r="L15" s="621"/>
      <c r="M15" s="621"/>
      <c r="N15" s="621"/>
      <c r="O15" s="621"/>
      <c r="P15" s="621"/>
      <c r="Q15" s="622"/>
      <c r="R15" s="623">
        <v>18289</v>
      </c>
      <c r="S15" s="624"/>
      <c r="T15" s="624"/>
      <c r="U15" s="624"/>
      <c r="V15" s="624"/>
      <c r="W15" s="624"/>
      <c r="X15" s="624"/>
      <c r="Y15" s="625"/>
      <c r="Z15" s="626">
        <v>0.1</v>
      </c>
      <c r="AA15" s="626"/>
      <c r="AB15" s="626"/>
      <c r="AC15" s="626"/>
      <c r="AD15" s="627">
        <v>18289</v>
      </c>
      <c r="AE15" s="627"/>
      <c r="AF15" s="627"/>
      <c r="AG15" s="627"/>
      <c r="AH15" s="627"/>
      <c r="AI15" s="627"/>
      <c r="AJ15" s="627"/>
      <c r="AK15" s="627"/>
      <c r="AL15" s="628">
        <v>0.1</v>
      </c>
      <c r="AM15" s="629"/>
      <c r="AN15" s="629"/>
      <c r="AO15" s="630"/>
      <c r="AP15" s="620" t="s">
        <v>249</v>
      </c>
      <c r="AQ15" s="621"/>
      <c r="AR15" s="621"/>
      <c r="AS15" s="621"/>
      <c r="AT15" s="621"/>
      <c r="AU15" s="621"/>
      <c r="AV15" s="621"/>
      <c r="AW15" s="621"/>
      <c r="AX15" s="621"/>
      <c r="AY15" s="621"/>
      <c r="AZ15" s="621"/>
      <c r="BA15" s="621"/>
      <c r="BB15" s="621"/>
      <c r="BC15" s="621"/>
      <c r="BD15" s="621"/>
      <c r="BE15" s="621"/>
      <c r="BF15" s="622"/>
      <c r="BG15" s="623">
        <v>230285</v>
      </c>
      <c r="BH15" s="624"/>
      <c r="BI15" s="624"/>
      <c r="BJ15" s="624"/>
      <c r="BK15" s="624"/>
      <c r="BL15" s="624"/>
      <c r="BM15" s="624"/>
      <c r="BN15" s="625"/>
      <c r="BO15" s="626">
        <v>4.8</v>
      </c>
      <c r="BP15" s="626"/>
      <c r="BQ15" s="626"/>
      <c r="BR15" s="626"/>
      <c r="BS15" s="627" t="s">
        <v>122</v>
      </c>
      <c r="BT15" s="627"/>
      <c r="BU15" s="627"/>
      <c r="BV15" s="627"/>
      <c r="BW15" s="627"/>
      <c r="BX15" s="627"/>
      <c r="BY15" s="627"/>
      <c r="BZ15" s="627"/>
      <c r="CA15" s="627"/>
      <c r="CB15" s="631"/>
      <c r="CD15" s="620" t="s">
        <v>250</v>
      </c>
      <c r="CE15" s="621"/>
      <c r="CF15" s="621"/>
      <c r="CG15" s="621"/>
      <c r="CH15" s="621"/>
      <c r="CI15" s="621"/>
      <c r="CJ15" s="621"/>
      <c r="CK15" s="621"/>
      <c r="CL15" s="621"/>
      <c r="CM15" s="621"/>
      <c r="CN15" s="621"/>
      <c r="CO15" s="621"/>
      <c r="CP15" s="621"/>
      <c r="CQ15" s="622"/>
      <c r="CR15" s="623">
        <v>2826638</v>
      </c>
      <c r="CS15" s="624"/>
      <c r="CT15" s="624"/>
      <c r="CU15" s="624"/>
      <c r="CV15" s="624"/>
      <c r="CW15" s="624"/>
      <c r="CX15" s="624"/>
      <c r="CY15" s="625"/>
      <c r="CZ15" s="626">
        <v>9.6999999999999993</v>
      </c>
      <c r="DA15" s="626"/>
      <c r="DB15" s="626"/>
      <c r="DC15" s="626"/>
      <c r="DD15" s="632">
        <v>598567</v>
      </c>
      <c r="DE15" s="624"/>
      <c r="DF15" s="624"/>
      <c r="DG15" s="624"/>
      <c r="DH15" s="624"/>
      <c r="DI15" s="624"/>
      <c r="DJ15" s="624"/>
      <c r="DK15" s="624"/>
      <c r="DL15" s="624"/>
      <c r="DM15" s="624"/>
      <c r="DN15" s="624"/>
      <c r="DO15" s="624"/>
      <c r="DP15" s="625"/>
      <c r="DQ15" s="632">
        <v>1675744</v>
      </c>
      <c r="DR15" s="624"/>
      <c r="DS15" s="624"/>
      <c r="DT15" s="624"/>
      <c r="DU15" s="624"/>
      <c r="DV15" s="624"/>
      <c r="DW15" s="624"/>
      <c r="DX15" s="624"/>
      <c r="DY15" s="624"/>
      <c r="DZ15" s="624"/>
      <c r="EA15" s="624"/>
      <c r="EB15" s="624"/>
      <c r="EC15" s="633"/>
    </row>
    <row r="16" spans="2:143" ht="11.25" customHeight="1" x14ac:dyDescent="0.15">
      <c r="B16" s="620" t="s">
        <v>251</v>
      </c>
      <c r="C16" s="621"/>
      <c r="D16" s="621"/>
      <c r="E16" s="621"/>
      <c r="F16" s="621"/>
      <c r="G16" s="621"/>
      <c r="H16" s="621"/>
      <c r="I16" s="621"/>
      <c r="J16" s="621"/>
      <c r="K16" s="621"/>
      <c r="L16" s="621"/>
      <c r="M16" s="621"/>
      <c r="N16" s="621"/>
      <c r="O16" s="621"/>
      <c r="P16" s="621"/>
      <c r="Q16" s="622"/>
      <c r="R16" s="623">
        <v>87708</v>
      </c>
      <c r="S16" s="624"/>
      <c r="T16" s="624"/>
      <c r="U16" s="624"/>
      <c r="V16" s="624"/>
      <c r="W16" s="624"/>
      <c r="X16" s="624"/>
      <c r="Y16" s="625"/>
      <c r="Z16" s="626">
        <v>0.3</v>
      </c>
      <c r="AA16" s="626"/>
      <c r="AB16" s="626"/>
      <c r="AC16" s="626"/>
      <c r="AD16" s="627">
        <v>87708</v>
      </c>
      <c r="AE16" s="627"/>
      <c r="AF16" s="627"/>
      <c r="AG16" s="627"/>
      <c r="AH16" s="627"/>
      <c r="AI16" s="627"/>
      <c r="AJ16" s="627"/>
      <c r="AK16" s="627"/>
      <c r="AL16" s="628">
        <v>0.6</v>
      </c>
      <c r="AM16" s="629"/>
      <c r="AN16" s="629"/>
      <c r="AO16" s="630"/>
      <c r="AP16" s="620" t="s">
        <v>252</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253</v>
      </c>
      <c r="CE16" s="621"/>
      <c r="CF16" s="621"/>
      <c r="CG16" s="621"/>
      <c r="CH16" s="621"/>
      <c r="CI16" s="621"/>
      <c r="CJ16" s="621"/>
      <c r="CK16" s="621"/>
      <c r="CL16" s="621"/>
      <c r="CM16" s="621"/>
      <c r="CN16" s="621"/>
      <c r="CO16" s="621"/>
      <c r="CP16" s="621"/>
      <c r="CQ16" s="622"/>
      <c r="CR16" s="623">
        <v>123631</v>
      </c>
      <c r="CS16" s="624"/>
      <c r="CT16" s="624"/>
      <c r="CU16" s="624"/>
      <c r="CV16" s="624"/>
      <c r="CW16" s="624"/>
      <c r="CX16" s="624"/>
      <c r="CY16" s="625"/>
      <c r="CZ16" s="626">
        <v>0.4</v>
      </c>
      <c r="DA16" s="626"/>
      <c r="DB16" s="626"/>
      <c r="DC16" s="626"/>
      <c r="DD16" s="632" t="s">
        <v>122</v>
      </c>
      <c r="DE16" s="624"/>
      <c r="DF16" s="624"/>
      <c r="DG16" s="624"/>
      <c r="DH16" s="624"/>
      <c r="DI16" s="624"/>
      <c r="DJ16" s="624"/>
      <c r="DK16" s="624"/>
      <c r="DL16" s="624"/>
      <c r="DM16" s="624"/>
      <c r="DN16" s="624"/>
      <c r="DO16" s="624"/>
      <c r="DP16" s="625"/>
      <c r="DQ16" s="632">
        <v>73253</v>
      </c>
      <c r="DR16" s="624"/>
      <c r="DS16" s="624"/>
      <c r="DT16" s="624"/>
      <c r="DU16" s="624"/>
      <c r="DV16" s="624"/>
      <c r="DW16" s="624"/>
      <c r="DX16" s="624"/>
      <c r="DY16" s="624"/>
      <c r="DZ16" s="624"/>
      <c r="EA16" s="624"/>
      <c r="EB16" s="624"/>
      <c r="EC16" s="633"/>
    </row>
    <row r="17" spans="2:133" ht="11.25" customHeight="1" x14ac:dyDescent="0.15">
      <c r="B17" s="620" t="s">
        <v>254</v>
      </c>
      <c r="C17" s="621"/>
      <c r="D17" s="621"/>
      <c r="E17" s="621"/>
      <c r="F17" s="621"/>
      <c r="G17" s="621"/>
      <c r="H17" s="621"/>
      <c r="I17" s="621"/>
      <c r="J17" s="621"/>
      <c r="K17" s="621"/>
      <c r="L17" s="621"/>
      <c r="M17" s="621"/>
      <c r="N17" s="621"/>
      <c r="O17" s="621"/>
      <c r="P17" s="621"/>
      <c r="Q17" s="622"/>
      <c r="R17" s="623">
        <v>183645</v>
      </c>
      <c r="S17" s="624"/>
      <c r="T17" s="624"/>
      <c r="U17" s="624"/>
      <c r="V17" s="624"/>
      <c r="W17" s="624"/>
      <c r="X17" s="624"/>
      <c r="Y17" s="625"/>
      <c r="Z17" s="626">
        <v>0.6</v>
      </c>
      <c r="AA17" s="626"/>
      <c r="AB17" s="626"/>
      <c r="AC17" s="626"/>
      <c r="AD17" s="627">
        <v>183645</v>
      </c>
      <c r="AE17" s="627"/>
      <c r="AF17" s="627"/>
      <c r="AG17" s="627"/>
      <c r="AH17" s="627"/>
      <c r="AI17" s="627"/>
      <c r="AJ17" s="627"/>
      <c r="AK17" s="627"/>
      <c r="AL17" s="628">
        <v>1.2</v>
      </c>
      <c r="AM17" s="629"/>
      <c r="AN17" s="629"/>
      <c r="AO17" s="630"/>
      <c r="AP17" s="620" t="s">
        <v>255</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256</v>
      </c>
      <c r="CE17" s="621"/>
      <c r="CF17" s="621"/>
      <c r="CG17" s="621"/>
      <c r="CH17" s="621"/>
      <c r="CI17" s="621"/>
      <c r="CJ17" s="621"/>
      <c r="CK17" s="621"/>
      <c r="CL17" s="621"/>
      <c r="CM17" s="621"/>
      <c r="CN17" s="621"/>
      <c r="CO17" s="621"/>
      <c r="CP17" s="621"/>
      <c r="CQ17" s="622"/>
      <c r="CR17" s="623">
        <v>3720637</v>
      </c>
      <c r="CS17" s="624"/>
      <c r="CT17" s="624"/>
      <c r="CU17" s="624"/>
      <c r="CV17" s="624"/>
      <c r="CW17" s="624"/>
      <c r="CX17" s="624"/>
      <c r="CY17" s="625"/>
      <c r="CZ17" s="626">
        <v>12.8</v>
      </c>
      <c r="DA17" s="626"/>
      <c r="DB17" s="626"/>
      <c r="DC17" s="626"/>
      <c r="DD17" s="632" t="s">
        <v>122</v>
      </c>
      <c r="DE17" s="624"/>
      <c r="DF17" s="624"/>
      <c r="DG17" s="624"/>
      <c r="DH17" s="624"/>
      <c r="DI17" s="624"/>
      <c r="DJ17" s="624"/>
      <c r="DK17" s="624"/>
      <c r="DL17" s="624"/>
      <c r="DM17" s="624"/>
      <c r="DN17" s="624"/>
      <c r="DO17" s="624"/>
      <c r="DP17" s="625"/>
      <c r="DQ17" s="632">
        <v>3638857</v>
      </c>
      <c r="DR17" s="624"/>
      <c r="DS17" s="624"/>
      <c r="DT17" s="624"/>
      <c r="DU17" s="624"/>
      <c r="DV17" s="624"/>
      <c r="DW17" s="624"/>
      <c r="DX17" s="624"/>
      <c r="DY17" s="624"/>
      <c r="DZ17" s="624"/>
      <c r="EA17" s="624"/>
      <c r="EB17" s="624"/>
      <c r="EC17" s="633"/>
    </row>
    <row r="18" spans="2:133" ht="11.25" customHeight="1" x14ac:dyDescent="0.15">
      <c r="B18" s="620" t="s">
        <v>257</v>
      </c>
      <c r="C18" s="621"/>
      <c r="D18" s="621"/>
      <c r="E18" s="621"/>
      <c r="F18" s="621"/>
      <c r="G18" s="621"/>
      <c r="H18" s="621"/>
      <c r="I18" s="621"/>
      <c r="J18" s="621"/>
      <c r="K18" s="621"/>
      <c r="L18" s="621"/>
      <c r="M18" s="621"/>
      <c r="N18" s="621"/>
      <c r="O18" s="621"/>
      <c r="P18" s="621"/>
      <c r="Q18" s="622"/>
      <c r="R18" s="623">
        <v>27654</v>
      </c>
      <c r="S18" s="624"/>
      <c r="T18" s="624"/>
      <c r="U18" s="624"/>
      <c r="V18" s="624"/>
      <c r="W18" s="624"/>
      <c r="X18" s="624"/>
      <c r="Y18" s="625"/>
      <c r="Z18" s="626">
        <v>0.1</v>
      </c>
      <c r="AA18" s="626"/>
      <c r="AB18" s="626"/>
      <c r="AC18" s="626"/>
      <c r="AD18" s="627">
        <v>27654</v>
      </c>
      <c r="AE18" s="627"/>
      <c r="AF18" s="627"/>
      <c r="AG18" s="627"/>
      <c r="AH18" s="627"/>
      <c r="AI18" s="627"/>
      <c r="AJ18" s="627"/>
      <c r="AK18" s="627"/>
      <c r="AL18" s="628">
        <v>0.2</v>
      </c>
      <c r="AM18" s="629"/>
      <c r="AN18" s="629"/>
      <c r="AO18" s="630"/>
      <c r="AP18" s="620" t="s">
        <v>258</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259</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260</v>
      </c>
      <c r="C19" s="621"/>
      <c r="D19" s="621"/>
      <c r="E19" s="621"/>
      <c r="F19" s="621"/>
      <c r="G19" s="621"/>
      <c r="H19" s="621"/>
      <c r="I19" s="621"/>
      <c r="J19" s="621"/>
      <c r="K19" s="621"/>
      <c r="L19" s="621"/>
      <c r="M19" s="621"/>
      <c r="N19" s="621"/>
      <c r="O19" s="621"/>
      <c r="P19" s="621"/>
      <c r="Q19" s="622"/>
      <c r="R19" s="623">
        <v>153113</v>
      </c>
      <c r="S19" s="624"/>
      <c r="T19" s="624"/>
      <c r="U19" s="624"/>
      <c r="V19" s="624"/>
      <c r="W19" s="624"/>
      <c r="X19" s="624"/>
      <c r="Y19" s="625"/>
      <c r="Z19" s="626">
        <v>0.5</v>
      </c>
      <c r="AA19" s="626"/>
      <c r="AB19" s="626"/>
      <c r="AC19" s="626"/>
      <c r="AD19" s="627">
        <v>153113</v>
      </c>
      <c r="AE19" s="627"/>
      <c r="AF19" s="627"/>
      <c r="AG19" s="627"/>
      <c r="AH19" s="627"/>
      <c r="AI19" s="627"/>
      <c r="AJ19" s="627"/>
      <c r="AK19" s="627"/>
      <c r="AL19" s="628">
        <v>1</v>
      </c>
      <c r="AM19" s="629"/>
      <c r="AN19" s="629"/>
      <c r="AO19" s="630"/>
      <c r="AP19" s="620" t="s">
        <v>261</v>
      </c>
      <c r="AQ19" s="621"/>
      <c r="AR19" s="621"/>
      <c r="AS19" s="621"/>
      <c r="AT19" s="621"/>
      <c r="AU19" s="621"/>
      <c r="AV19" s="621"/>
      <c r="AW19" s="621"/>
      <c r="AX19" s="621"/>
      <c r="AY19" s="621"/>
      <c r="AZ19" s="621"/>
      <c r="BA19" s="621"/>
      <c r="BB19" s="621"/>
      <c r="BC19" s="621"/>
      <c r="BD19" s="621"/>
      <c r="BE19" s="621"/>
      <c r="BF19" s="622"/>
      <c r="BG19" s="623">
        <v>2287</v>
      </c>
      <c r="BH19" s="624"/>
      <c r="BI19" s="624"/>
      <c r="BJ19" s="624"/>
      <c r="BK19" s="624"/>
      <c r="BL19" s="624"/>
      <c r="BM19" s="624"/>
      <c r="BN19" s="625"/>
      <c r="BO19" s="626">
        <v>0</v>
      </c>
      <c r="BP19" s="626"/>
      <c r="BQ19" s="626"/>
      <c r="BR19" s="626"/>
      <c r="BS19" s="627" t="s">
        <v>122</v>
      </c>
      <c r="BT19" s="627"/>
      <c r="BU19" s="627"/>
      <c r="BV19" s="627"/>
      <c r="BW19" s="627"/>
      <c r="BX19" s="627"/>
      <c r="BY19" s="627"/>
      <c r="BZ19" s="627"/>
      <c r="CA19" s="627"/>
      <c r="CB19" s="631"/>
      <c r="CD19" s="620" t="s">
        <v>262</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263</v>
      </c>
      <c r="C20" s="637"/>
      <c r="D20" s="637"/>
      <c r="E20" s="637"/>
      <c r="F20" s="637"/>
      <c r="G20" s="637"/>
      <c r="H20" s="637"/>
      <c r="I20" s="637"/>
      <c r="J20" s="637"/>
      <c r="K20" s="637"/>
      <c r="L20" s="637"/>
      <c r="M20" s="637"/>
      <c r="N20" s="637"/>
      <c r="O20" s="637"/>
      <c r="P20" s="637"/>
      <c r="Q20" s="638"/>
      <c r="R20" s="623">
        <v>2878</v>
      </c>
      <c r="S20" s="624"/>
      <c r="T20" s="624"/>
      <c r="U20" s="624"/>
      <c r="V20" s="624"/>
      <c r="W20" s="624"/>
      <c r="X20" s="624"/>
      <c r="Y20" s="625"/>
      <c r="Z20" s="626">
        <v>0</v>
      </c>
      <c r="AA20" s="626"/>
      <c r="AB20" s="626"/>
      <c r="AC20" s="626"/>
      <c r="AD20" s="627">
        <v>2878</v>
      </c>
      <c r="AE20" s="627"/>
      <c r="AF20" s="627"/>
      <c r="AG20" s="627"/>
      <c r="AH20" s="627"/>
      <c r="AI20" s="627"/>
      <c r="AJ20" s="627"/>
      <c r="AK20" s="627"/>
      <c r="AL20" s="628">
        <v>0</v>
      </c>
      <c r="AM20" s="629"/>
      <c r="AN20" s="629"/>
      <c r="AO20" s="630"/>
      <c r="AP20" s="620" t="s">
        <v>264</v>
      </c>
      <c r="AQ20" s="621"/>
      <c r="AR20" s="621"/>
      <c r="AS20" s="621"/>
      <c r="AT20" s="621"/>
      <c r="AU20" s="621"/>
      <c r="AV20" s="621"/>
      <c r="AW20" s="621"/>
      <c r="AX20" s="621"/>
      <c r="AY20" s="621"/>
      <c r="AZ20" s="621"/>
      <c r="BA20" s="621"/>
      <c r="BB20" s="621"/>
      <c r="BC20" s="621"/>
      <c r="BD20" s="621"/>
      <c r="BE20" s="621"/>
      <c r="BF20" s="622"/>
      <c r="BG20" s="623">
        <v>2287</v>
      </c>
      <c r="BH20" s="624"/>
      <c r="BI20" s="624"/>
      <c r="BJ20" s="624"/>
      <c r="BK20" s="624"/>
      <c r="BL20" s="624"/>
      <c r="BM20" s="624"/>
      <c r="BN20" s="625"/>
      <c r="BO20" s="626">
        <v>0</v>
      </c>
      <c r="BP20" s="626"/>
      <c r="BQ20" s="626"/>
      <c r="BR20" s="626"/>
      <c r="BS20" s="627" t="s">
        <v>122</v>
      </c>
      <c r="BT20" s="627"/>
      <c r="BU20" s="627"/>
      <c r="BV20" s="627"/>
      <c r="BW20" s="627"/>
      <c r="BX20" s="627"/>
      <c r="BY20" s="627"/>
      <c r="BZ20" s="627"/>
      <c r="CA20" s="627"/>
      <c r="CB20" s="631"/>
      <c r="CD20" s="620" t="s">
        <v>265</v>
      </c>
      <c r="CE20" s="621"/>
      <c r="CF20" s="621"/>
      <c r="CG20" s="621"/>
      <c r="CH20" s="621"/>
      <c r="CI20" s="621"/>
      <c r="CJ20" s="621"/>
      <c r="CK20" s="621"/>
      <c r="CL20" s="621"/>
      <c r="CM20" s="621"/>
      <c r="CN20" s="621"/>
      <c r="CO20" s="621"/>
      <c r="CP20" s="621"/>
      <c r="CQ20" s="622"/>
      <c r="CR20" s="623">
        <v>29088816</v>
      </c>
      <c r="CS20" s="624"/>
      <c r="CT20" s="624"/>
      <c r="CU20" s="624"/>
      <c r="CV20" s="624"/>
      <c r="CW20" s="624"/>
      <c r="CX20" s="624"/>
      <c r="CY20" s="625"/>
      <c r="CZ20" s="626">
        <v>100</v>
      </c>
      <c r="DA20" s="626"/>
      <c r="DB20" s="626"/>
      <c r="DC20" s="626"/>
      <c r="DD20" s="632">
        <v>3384293</v>
      </c>
      <c r="DE20" s="624"/>
      <c r="DF20" s="624"/>
      <c r="DG20" s="624"/>
      <c r="DH20" s="624"/>
      <c r="DI20" s="624"/>
      <c r="DJ20" s="624"/>
      <c r="DK20" s="624"/>
      <c r="DL20" s="624"/>
      <c r="DM20" s="624"/>
      <c r="DN20" s="624"/>
      <c r="DO20" s="624"/>
      <c r="DP20" s="625"/>
      <c r="DQ20" s="632">
        <v>17713591</v>
      </c>
      <c r="DR20" s="624"/>
      <c r="DS20" s="624"/>
      <c r="DT20" s="624"/>
      <c r="DU20" s="624"/>
      <c r="DV20" s="624"/>
      <c r="DW20" s="624"/>
      <c r="DX20" s="624"/>
      <c r="DY20" s="624"/>
      <c r="DZ20" s="624"/>
      <c r="EA20" s="624"/>
      <c r="EB20" s="624"/>
      <c r="EC20" s="633"/>
    </row>
    <row r="21" spans="2:133" ht="11.25" customHeight="1" x14ac:dyDescent="0.15">
      <c r="B21" s="620" t="s">
        <v>266</v>
      </c>
      <c r="C21" s="621"/>
      <c r="D21" s="621"/>
      <c r="E21" s="621"/>
      <c r="F21" s="621"/>
      <c r="G21" s="621"/>
      <c r="H21" s="621"/>
      <c r="I21" s="621"/>
      <c r="J21" s="621"/>
      <c r="K21" s="621"/>
      <c r="L21" s="621"/>
      <c r="M21" s="621"/>
      <c r="N21" s="621"/>
      <c r="O21" s="621"/>
      <c r="P21" s="621"/>
      <c r="Q21" s="622"/>
      <c r="R21" s="623">
        <v>10361911</v>
      </c>
      <c r="S21" s="624"/>
      <c r="T21" s="624"/>
      <c r="U21" s="624"/>
      <c r="V21" s="624"/>
      <c r="W21" s="624"/>
      <c r="X21" s="624"/>
      <c r="Y21" s="625"/>
      <c r="Z21" s="626">
        <v>35.1</v>
      </c>
      <c r="AA21" s="626"/>
      <c r="AB21" s="626"/>
      <c r="AC21" s="626"/>
      <c r="AD21" s="627">
        <v>8897999</v>
      </c>
      <c r="AE21" s="627"/>
      <c r="AF21" s="627"/>
      <c r="AG21" s="627"/>
      <c r="AH21" s="627"/>
      <c r="AI21" s="627"/>
      <c r="AJ21" s="627"/>
      <c r="AK21" s="627"/>
      <c r="AL21" s="628">
        <v>58.4</v>
      </c>
      <c r="AM21" s="629"/>
      <c r="AN21" s="629"/>
      <c r="AO21" s="630"/>
      <c r="AP21" s="620" t="s">
        <v>267</v>
      </c>
      <c r="AQ21" s="639"/>
      <c r="AR21" s="639"/>
      <c r="AS21" s="639"/>
      <c r="AT21" s="639"/>
      <c r="AU21" s="639"/>
      <c r="AV21" s="639"/>
      <c r="AW21" s="639"/>
      <c r="AX21" s="639"/>
      <c r="AY21" s="639"/>
      <c r="AZ21" s="639"/>
      <c r="BA21" s="639"/>
      <c r="BB21" s="639"/>
      <c r="BC21" s="639"/>
      <c r="BD21" s="639"/>
      <c r="BE21" s="639"/>
      <c r="BF21" s="640"/>
      <c r="BG21" s="623">
        <v>2287</v>
      </c>
      <c r="BH21" s="624"/>
      <c r="BI21" s="624"/>
      <c r="BJ21" s="624"/>
      <c r="BK21" s="624"/>
      <c r="BL21" s="624"/>
      <c r="BM21" s="624"/>
      <c r="BN21" s="625"/>
      <c r="BO21" s="626">
        <v>0</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268</v>
      </c>
      <c r="C22" s="621"/>
      <c r="D22" s="621"/>
      <c r="E22" s="621"/>
      <c r="F22" s="621"/>
      <c r="G22" s="621"/>
      <c r="H22" s="621"/>
      <c r="I22" s="621"/>
      <c r="J22" s="621"/>
      <c r="K22" s="621"/>
      <c r="L22" s="621"/>
      <c r="M22" s="621"/>
      <c r="N22" s="621"/>
      <c r="O22" s="621"/>
      <c r="P22" s="621"/>
      <c r="Q22" s="622"/>
      <c r="R22" s="623">
        <v>8897999</v>
      </c>
      <c r="S22" s="624"/>
      <c r="T22" s="624"/>
      <c r="U22" s="624"/>
      <c r="V22" s="624"/>
      <c r="W22" s="624"/>
      <c r="X22" s="624"/>
      <c r="Y22" s="625"/>
      <c r="Z22" s="626">
        <v>30.1</v>
      </c>
      <c r="AA22" s="626"/>
      <c r="AB22" s="626"/>
      <c r="AC22" s="626"/>
      <c r="AD22" s="627">
        <v>8897999</v>
      </c>
      <c r="AE22" s="627"/>
      <c r="AF22" s="627"/>
      <c r="AG22" s="627"/>
      <c r="AH22" s="627"/>
      <c r="AI22" s="627"/>
      <c r="AJ22" s="627"/>
      <c r="AK22" s="627"/>
      <c r="AL22" s="628">
        <v>58.4</v>
      </c>
      <c r="AM22" s="629"/>
      <c r="AN22" s="629"/>
      <c r="AO22" s="630"/>
      <c r="AP22" s="620" t="s">
        <v>269</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270</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271</v>
      </c>
      <c r="C23" s="621"/>
      <c r="D23" s="621"/>
      <c r="E23" s="621"/>
      <c r="F23" s="621"/>
      <c r="G23" s="621"/>
      <c r="H23" s="621"/>
      <c r="I23" s="621"/>
      <c r="J23" s="621"/>
      <c r="K23" s="621"/>
      <c r="L23" s="621"/>
      <c r="M23" s="621"/>
      <c r="N23" s="621"/>
      <c r="O23" s="621"/>
      <c r="P23" s="621"/>
      <c r="Q23" s="622"/>
      <c r="R23" s="623">
        <v>1463912</v>
      </c>
      <c r="S23" s="624"/>
      <c r="T23" s="624"/>
      <c r="U23" s="624"/>
      <c r="V23" s="624"/>
      <c r="W23" s="624"/>
      <c r="X23" s="624"/>
      <c r="Y23" s="625"/>
      <c r="Z23" s="626">
        <v>5</v>
      </c>
      <c r="AA23" s="626"/>
      <c r="AB23" s="626"/>
      <c r="AC23" s="626"/>
      <c r="AD23" s="627" t="s">
        <v>122</v>
      </c>
      <c r="AE23" s="627"/>
      <c r="AF23" s="627"/>
      <c r="AG23" s="627"/>
      <c r="AH23" s="627"/>
      <c r="AI23" s="627"/>
      <c r="AJ23" s="627"/>
      <c r="AK23" s="627"/>
      <c r="AL23" s="628" t="s">
        <v>122</v>
      </c>
      <c r="AM23" s="629"/>
      <c r="AN23" s="629"/>
      <c r="AO23" s="630"/>
      <c r="AP23" s="620" t="s">
        <v>272</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212</v>
      </c>
      <c r="CE23" s="606"/>
      <c r="CF23" s="606"/>
      <c r="CG23" s="606"/>
      <c r="CH23" s="606"/>
      <c r="CI23" s="606"/>
      <c r="CJ23" s="606"/>
      <c r="CK23" s="606"/>
      <c r="CL23" s="606"/>
      <c r="CM23" s="606"/>
      <c r="CN23" s="606"/>
      <c r="CO23" s="606"/>
      <c r="CP23" s="606"/>
      <c r="CQ23" s="607"/>
      <c r="CR23" s="605" t="s">
        <v>273</v>
      </c>
      <c r="CS23" s="606"/>
      <c r="CT23" s="606"/>
      <c r="CU23" s="606"/>
      <c r="CV23" s="606"/>
      <c r="CW23" s="606"/>
      <c r="CX23" s="606"/>
      <c r="CY23" s="607"/>
      <c r="CZ23" s="605" t="s">
        <v>274</v>
      </c>
      <c r="DA23" s="606"/>
      <c r="DB23" s="606"/>
      <c r="DC23" s="607"/>
      <c r="DD23" s="605" t="s">
        <v>275</v>
      </c>
      <c r="DE23" s="606"/>
      <c r="DF23" s="606"/>
      <c r="DG23" s="606"/>
      <c r="DH23" s="606"/>
      <c r="DI23" s="606"/>
      <c r="DJ23" s="606"/>
      <c r="DK23" s="607"/>
      <c r="DL23" s="650" t="s">
        <v>276</v>
      </c>
      <c r="DM23" s="651"/>
      <c r="DN23" s="651"/>
      <c r="DO23" s="651"/>
      <c r="DP23" s="651"/>
      <c r="DQ23" s="651"/>
      <c r="DR23" s="651"/>
      <c r="DS23" s="651"/>
      <c r="DT23" s="651"/>
      <c r="DU23" s="651"/>
      <c r="DV23" s="652"/>
      <c r="DW23" s="605" t="s">
        <v>277</v>
      </c>
      <c r="DX23" s="606"/>
      <c r="DY23" s="606"/>
      <c r="DZ23" s="606"/>
      <c r="EA23" s="606"/>
      <c r="EB23" s="606"/>
      <c r="EC23" s="607"/>
    </row>
    <row r="24" spans="2:133" ht="11.25" customHeight="1" x14ac:dyDescent="0.15">
      <c r="B24" s="620" t="s">
        <v>278</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279</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280</v>
      </c>
      <c r="CE24" s="610"/>
      <c r="CF24" s="610"/>
      <c r="CG24" s="610"/>
      <c r="CH24" s="610"/>
      <c r="CI24" s="610"/>
      <c r="CJ24" s="610"/>
      <c r="CK24" s="610"/>
      <c r="CL24" s="610"/>
      <c r="CM24" s="610"/>
      <c r="CN24" s="610"/>
      <c r="CO24" s="610"/>
      <c r="CP24" s="610"/>
      <c r="CQ24" s="611"/>
      <c r="CR24" s="612">
        <v>12964020</v>
      </c>
      <c r="CS24" s="613"/>
      <c r="CT24" s="613"/>
      <c r="CU24" s="613"/>
      <c r="CV24" s="613"/>
      <c r="CW24" s="613"/>
      <c r="CX24" s="613"/>
      <c r="CY24" s="614"/>
      <c r="CZ24" s="617">
        <v>44.6</v>
      </c>
      <c r="DA24" s="618"/>
      <c r="DB24" s="618"/>
      <c r="DC24" s="634"/>
      <c r="DD24" s="655">
        <v>9707112</v>
      </c>
      <c r="DE24" s="613"/>
      <c r="DF24" s="613"/>
      <c r="DG24" s="613"/>
      <c r="DH24" s="613"/>
      <c r="DI24" s="613"/>
      <c r="DJ24" s="613"/>
      <c r="DK24" s="614"/>
      <c r="DL24" s="655">
        <v>9106137</v>
      </c>
      <c r="DM24" s="613"/>
      <c r="DN24" s="613"/>
      <c r="DO24" s="613"/>
      <c r="DP24" s="613"/>
      <c r="DQ24" s="613"/>
      <c r="DR24" s="613"/>
      <c r="DS24" s="613"/>
      <c r="DT24" s="613"/>
      <c r="DU24" s="613"/>
      <c r="DV24" s="614"/>
      <c r="DW24" s="617">
        <v>59.6</v>
      </c>
      <c r="DX24" s="618"/>
      <c r="DY24" s="618"/>
      <c r="DZ24" s="618"/>
      <c r="EA24" s="618"/>
      <c r="EB24" s="618"/>
      <c r="EC24" s="619"/>
    </row>
    <row r="25" spans="2:133" ht="11.25" customHeight="1" x14ac:dyDescent="0.15">
      <c r="B25" s="620" t="s">
        <v>281</v>
      </c>
      <c r="C25" s="621"/>
      <c r="D25" s="621"/>
      <c r="E25" s="621"/>
      <c r="F25" s="621"/>
      <c r="G25" s="621"/>
      <c r="H25" s="621"/>
      <c r="I25" s="621"/>
      <c r="J25" s="621"/>
      <c r="K25" s="621"/>
      <c r="L25" s="621"/>
      <c r="M25" s="621"/>
      <c r="N25" s="621"/>
      <c r="O25" s="621"/>
      <c r="P25" s="621"/>
      <c r="Q25" s="622"/>
      <c r="R25" s="623">
        <v>16674912</v>
      </c>
      <c r="S25" s="624"/>
      <c r="T25" s="624"/>
      <c r="U25" s="624"/>
      <c r="V25" s="624"/>
      <c r="W25" s="624"/>
      <c r="X25" s="624"/>
      <c r="Y25" s="625"/>
      <c r="Z25" s="626">
        <v>56.5</v>
      </c>
      <c r="AA25" s="626"/>
      <c r="AB25" s="626"/>
      <c r="AC25" s="626"/>
      <c r="AD25" s="627">
        <v>15211000</v>
      </c>
      <c r="AE25" s="627"/>
      <c r="AF25" s="627"/>
      <c r="AG25" s="627"/>
      <c r="AH25" s="627"/>
      <c r="AI25" s="627"/>
      <c r="AJ25" s="627"/>
      <c r="AK25" s="627"/>
      <c r="AL25" s="628">
        <v>99.8</v>
      </c>
      <c r="AM25" s="629"/>
      <c r="AN25" s="629"/>
      <c r="AO25" s="630"/>
      <c r="AP25" s="620" t="s">
        <v>282</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283</v>
      </c>
      <c r="CE25" s="621"/>
      <c r="CF25" s="621"/>
      <c r="CG25" s="621"/>
      <c r="CH25" s="621"/>
      <c r="CI25" s="621"/>
      <c r="CJ25" s="621"/>
      <c r="CK25" s="621"/>
      <c r="CL25" s="621"/>
      <c r="CM25" s="621"/>
      <c r="CN25" s="621"/>
      <c r="CO25" s="621"/>
      <c r="CP25" s="621"/>
      <c r="CQ25" s="622"/>
      <c r="CR25" s="623">
        <v>4874543</v>
      </c>
      <c r="CS25" s="656"/>
      <c r="CT25" s="656"/>
      <c r="CU25" s="656"/>
      <c r="CV25" s="656"/>
      <c r="CW25" s="656"/>
      <c r="CX25" s="656"/>
      <c r="CY25" s="657"/>
      <c r="CZ25" s="628">
        <v>16.8</v>
      </c>
      <c r="DA25" s="653"/>
      <c r="DB25" s="653"/>
      <c r="DC25" s="658"/>
      <c r="DD25" s="632">
        <v>4514830</v>
      </c>
      <c r="DE25" s="656"/>
      <c r="DF25" s="656"/>
      <c r="DG25" s="656"/>
      <c r="DH25" s="656"/>
      <c r="DI25" s="656"/>
      <c r="DJ25" s="656"/>
      <c r="DK25" s="657"/>
      <c r="DL25" s="632">
        <v>4423275</v>
      </c>
      <c r="DM25" s="656"/>
      <c r="DN25" s="656"/>
      <c r="DO25" s="656"/>
      <c r="DP25" s="656"/>
      <c r="DQ25" s="656"/>
      <c r="DR25" s="656"/>
      <c r="DS25" s="656"/>
      <c r="DT25" s="656"/>
      <c r="DU25" s="656"/>
      <c r="DV25" s="657"/>
      <c r="DW25" s="628">
        <v>29</v>
      </c>
      <c r="DX25" s="653"/>
      <c r="DY25" s="653"/>
      <c r="DZ25" s="653"/>
      <c r="EA25" s="653"/>
      <c r="EB25" s="653"/>
      <c r="EC25" s="654"/>
    </row>
    <row r="26" spans="2:133" ht="11.25" customHeight="1" x14ac:dyDescent="0.15">
      <c r="B26" s="620" t="s">
        <v>284</v>
      </c>
      <c r="C26" s="621"/>
      <c r="D26" s="621"/>
      <c r="E26" s="621"/>
      <c r="F26" s="621"/>
      <c r="G26" s="621"/>
      <c r="H26" s="621"/>
      <c r="I26" s="621"/>
      <c r="J26" s="621"/>
      <c r="K26" s="621"/>
      <c r="L26" s="621"/>
      <c r="M26" s="621"/>
      <c r="N26" s="621"/>
      <c r="O26" s="621"/>
      <c r="P26" s="621"/>
      <c r="Q26" s="622"/>
      <c r="R26" s="623">
        <v>3672</v>
      </c>
      <c r="S26" s="624"/>
      <c r="T26" s="624"/>
      <c r="U26" s="624"/>
      <c r="V26" s="624"/>
      <c r="W26" s="624"/>
      <c r="X26" s="624"/>
      <c r="Y26" s="625"/>
      <c r="Z26" s="626">
        <v>0</v>
      </c>
      <c r="AA26" s="626"/>
      <c r="AB26" s="626"/>
      <c r="AC26" s="626"/>
      <c r="AD26" s="627">
        <v>3672</v>
      </c>
      <c r="AE26" s="627"/>
      <c r="AF26" s="627"/>
      <c r="AG26" s="627"/>
      <c r="AH26" s="627"/>
      <c r="AI26" s="627"/>
      <c r="AJ26" s="627"/>
      <c r="AK26" s="627"/>
      <c r="AL26" s="628">
        <v>0</v>
      </c>
      <c r="AM26" s="629"/>
      <c r="AN26" s="629"/>
      <c r="AO26" s="630"/>
      <c r="AP26" s="620" t="s">
        <v>285</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286</v>
      </c>
      <c r="CE26" s="621"/>
      <c r="CF26" s="621"/>
      <c r="CG26" s="621"/>
      <c r="CH26" s="621"/>
      <c r="CI26" s="621"/>
      <c r="CJ26" s="621"/>
      <c r="CK26" s="621"/>
      <c r="CL26" s="621"/>
      <c r="CM26" s="621"/>
      <c r="CN26" s="621"/>
      <c r="CO26" s="621"/>
      <c r="CP26" s="621"/>
      <c r="CQ26" s="622"/>
      <c r="CR26" s="623">
        <v>2941067</v>
      </c>
      <c r="CS26" s="624"/>
      <c r="CT26" s="624"/>
      <c r="CU26" s="624"/>
      <c r="CV26" s="624"/>
      <c r="CW26" s="624"/>
      <c r="CX26" s="624"/>
      <c r="CY26" s="625"/>
      <c r="CZ26" s="628">
        <v>10.1</v>
      </c>
      <c r="DA26" s="653"/>
      <c r="DB26" s="653"/>
      <c r="DC26" s="658"/>
      <c r="DD26" s="632">
        <v>2858980</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15">
      <c r="B27" s="620" t="s">
        <v>287</v>
      </c>
      <c r="C27" s="621"/>
      <c r="D27" s="621"/>
      <c r="E27" s="621"/>
      <c r="F27" s="621"/>
      <c r="G27" s="621"/>
      <c r="H27" s="621"/>
      <c r="I27" s="621"/>
      <c r="J27" s="621"/>
      <c r="K27" s="621"/>
      <c r="L27" s="621"/>
      <c r="M27" s="621"/>
      <c r="N27" s="621"/>
      <c r="O27" s="621"/>
      <c r="P27" s="621"/>
      <c r="Q27" s="622"/>
      <c r="R27" s="623">
        <v>66584</v>
      </c>
      <c r="S27" s="624"/>
      <c r="T27" s="624"/>
      <c r="U27" s="624"/>
      <c r="V27" s="624"/>
      <c r="W27" s="624"/>
      <c r="X27" s="624"/>
      <c r="Y27" s="625"/>
      <c r="Z27" s="626">
        <v>0.2</v>
      </c>
      <c r="AA27" s="626"/>
      <c r="AB27" s="626"/>
      <c r="AC27" s="626"/>
      <c r="AD27" s="627">
        <v>63</v>
      </c>
      <c r="AE27" s="627"/>
      <c r="AF27" s="627"/>
      <c r="AG27" s="627"/>
      <c r="AH27" s="627"/>
      <c r="AI27" s="627"/>
      <c r="AJ27" s="627"/>
      <c r="AK27" s="627"/>
      <c r="AL27" s="628">
        <v>0</v>
      </c>
      <c r="AM27" s="629"/>
      <c r="AN27" s="629"/>
      <c r="AO27" s="630"/>
      <c r="AP27" s="620" t="s">
        <v>288</v>
      </c>
      <c r="AQ27" s="621"/>
      <c r="AR27" s="621"/>
      <c r="AS27" s="621"/>
      <c r="AT27" s="621"/>
      <c r="AU27" s="621"/>
      <c r="AV27" s="621"/>
      <c r="AW27" s="621"/>
      <c r="AX27" s="621"/>
      <c r="AY27" s="621"/>
      <c r="AZ27" s="621"/>
      <c r="BA27" s="621"/>
      <c r="BB27" s="621"/>
      <c r="BC27" s="621"/>
      <c r="BD27" s="621"/>
      <c r="BE27" s="621"/>
      <c r="BF27" s="622"/>
      <c r="BG27" s="623">
        <v>4757023</v>
      </c>
      <c r="BH27" s="624"/>
      <c r="BI27" s="624"/>
      <c r="BJ27" s="624"/>
      <c r="BK27" s="624"/>
      <c r="BL27" s="624"/>
      <c r="BM27" s="624"/>
      <c r="BN27" s="625"/>
      <c r="BO27" s="626">
        <v>100</v>
      </c>
      <c r="BP27" s="626"/>
      <c r="BQ27" s="626"/>
      <c r="BR27" s="626"/>
      <c r="BS27" s="627">
        <v>356032</v>
      </c>
      <c r="BT27" s="627"/>
      <c r="BU27" s="627"/>
      <c r="BV27" s="627"/>
      <c r="BW27" s="627"/>
      <c r="BX27" s="627"/>
      <c r="BY27" s="627"/>
      <c r="BZ27" s="627"/>
      <c r="CA27" s="627"/>
      <c r="CB27" s="631"/>
      <c r="CD27" s="620" t="s">
        <v>289</v>
      </c>
      <c r="CE27" s="621"/>
      <c r="CF27" s="621"/>
      <c r="CG27" s="621"/>
      <c r="CH27" s="621"/>
      <c r="CI27" s="621"/>
      <c r="CJ27" s="621"/>
      <c r="CK27" s="621"/>
      <c r="CL27" s="621"/>
      <c r="CM27" s="621"/>
      <c r="CN27" s="621"/>
      <c r="CO27" s="621"/>
      <c r="CP27" s="621"/>
      <c r="CQ27" s="622"/>
      <c r="CR27" s="623">
        <v>4368840</v>
      </c>
      <c r="CS27" s="656"/>
      <c r="CT27" s="656"/>
      <c r="CU27" s="656"/>
      <c r="CV27" s="656"/>
      <c r="CW27" s="656"/>
      <c r="CX27" s="656"/>
      <c r="CY27" s="657"/>
      <c r="CZ27" s="628">
        <v>15</v>
      </c>
      <c r="DA27" s="653"/>
      <c r="DB27" s="653"/>
      <c r="DC27" s="658"/>
      <c r="DD27" s="632">
        <v>1553425</v>
      </c>
      <c r="DE27" s="656"/>
      <c r="DF27" s="656"/>
      <c r="DG27" s="656"/>
      <c r="DH27" s="656"/>
      <c r="DI27" s="656"/>
      <c r="DJ27" s="656"/>
      <c r="DK27" s="657"/>
      <c r="DL27" s="632">
        <v>1044005</v>
      </c>
      <c r="DM27" s="656"/>
      <c r="DN27" s="656"/>
      <c r="DO27" s="656"/>
      <c r="DP27" s="656"/>
      <c r="DQ27" s="656"/>
      <c r="DR27" s="656"/>
      <c r="DS27" s="656"/>
      <c r="DT27" s="656"/>
      <c r="DU27" s="656"/>
      <c r="DV27" s="657"/>
      <c r="DW27" s="628">
        <v>6.8</v>
      </c>
      <c r="DX27" s="653"/>
      <c r="DY27" s="653"/>
      <c r="DZ27" s="653"/>
      <c r="EA27" s="653"/>
      <c r="EB27" s="653"/>
      <c r="EC27" s="654"/>
    </row>
    <row r="28" spans="2:133" ht="11.25" customHeight="1" x14ac:dyDescent="0.15">
      <c r="B28" s="620" t="s">
        <v>290</v>
      </c>
      <c r="C28" s="621"/>
      <c r="D28" s="621"/>
      <c r="E28" s="621"/>
      <c r="F28" s="621"/>
      <c r="G28" s="621"/>
      <c r="H28" s="621"/>
      <c r="I28" s="621"/>
      <c r="J28" s="621"/>
      <c r="K28" s="621"/>
      <c r="L28" s="621"/>
      <c r="M28" s="621"/>
      <c r="N28" s="621"/>
      <c r="O28" s="621"/>
      <c r="P28" s="621"/>
      <c r="Q28" s="622"/>
      <c r="R28" s="623">
        <v>285223</v>
      </c>
      <c r="S28" s="624"/>
      <c r="T28" s="624"/>
      <c r="U28" s="624"/>
      <c r="V28" s="624"/>
      <c r="W28" s="624"/>
      <c r="X28" s="624"/>
      <c r="Y28" s="625"/>
      <c r="Z28" s="626">
        <v>1</v>
      </c>
      <c r="AA28" s="626"/>
      <c r="AB28" s="626"/>
      <c r="AC28" s="626"/>
      <c r="AD28" s="627">
        <v>15732</v>
      </c>
      <c r="AE28" s="627"/>
      <c r="AF28" s="627"/>
      <c r="AG28" s="627"/>
      <c r="AH28" s="627"/>
      <c r="AI28" s="627"/>
      <c r="AJ28" s="627"/>
      <c r="AK28" s="627"/>
      <c r="AL28" s="628">
        <v>0.1</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291</v>
      </c>
      <c r="CE28" s="621"/>
      <c r="CF28" s="621"/>
      <c r="CG28" s="621"/>
      <c r="CH28" s="621"/>
      <c r="CI28" s="621"/>
      <c r="CJ28" s="621"/>
      <c r="CK28" s="621"/>
      <c r="CL28" s="621"/>
      <c r="CM28" s="621"/>
      <c r="CN28" s="621"/>
      <c r="CO28" s="621"/>
      <c r="CP28" s="621"/>
      <c r="CQ28" s="622"/>
      <c r="CR28" s="623">
        <v>3720637</v>
      </c>
      <c r="CS28" s="624"/>
      <c r="CT28" s="624"/>
      <c r="CU28" s="624"/>
      <c r="CV28" s="624"/>
      <c r="CW28" s="624"/>
      <c r="CX28" s="624"/>
      <c r="CY28" s="625"/>
      <c r="CZ28" s="628">
        <v>12.8</v>
      </c>
      <c r="DA28" s="653"/>
      <c r="DB28" s="653"/>
      <c r="DC28" s="658"/>
      <c r="DD28" s="632">
        <v>3638857</v>
      </c>
      <c r="DE28" s="624"/>
      <c r="DF28" s="624"/>
      <c r="DG28" s="624"/>
      <c r="DH28" s="624"/>
      <c r="DI28" s="624"/>
      <c r="DJ28" s="624"/>
      <c r="DK28" s="625"/>
      <c r="DL28" s="632">
        <v>3638857</v>
      </c>
      <c r="DM28" s="624"/>
      <c r="DN28" s="624"/>
      <c r="DO28" s="624"/>
      <c r="DP28" s="624"/>
      <c r="DQ28" s="624"/>
      <c r="DR28" s="624"/>
      <c r="DS28" s="624"/>
      <c r="DT28" s="624"/>
      <c r="DU28" s="624"/>
      <c r="DV28" s="625"/>
      <c r="DW28" s="628">
        <v>23.8</v>
      </c>
      <c r="DX28" s="653"/>
      <c r="DY28" s="653"/>
      <c r="DZ28" s="653"/>
      <c r="EA28" s="653"/>
      <c r="EB28" s="653"/>
      <c r="EC28" s="654"/>
    </row>
    <row r="29" spans="2:133" ht="11.25" customHeight="1" x14ac:dyDescent="0.15">
      <c r="B29" s="620" t="s">
        <v>292</v>
      </c>
      <c r="C29" s="621"/>
      <c r="D29" s="621"/>
      <c r="E29" s="621"/>
      <c r="F29" s="621"/>
      <c r="G29" s="621"/>
      <c r="H29" s="621"/>
      <c r="I29" s="621"/>
      <c r="J29" s="621"/>
      <c r="K29" s="621"/>
      <c r="L29" s="621"/>
      <c r="M29" s="621"/>
      <c r="N29" s="621"/>
      <c r="O29" s="621"/>
      <c r="P29" s="621"/>
      <c r="Q29" s="622"/>
      <c r="R29" s="623">
        <v>118086</v>
      </c>
      <c r="S29" s="624"/>
      <c r="T29" s="624"/>
      <c r="U29" s="624"/>
      <c r="V29" s="624"/>
      <c r="W29" s="624"/>
      <c r="X29" s="624"/>
      <c r="Y29" s="625"/>
      <c r="Z29" s="626">
        <v>0.4</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293</v>
      </c>
      <c r="CE29" s="662"/>
      <c r="CF29" s="620" t="s">
        <v>66</v>
      </c>
      <c r="CG29" s="621"/>
      <c r="CH29" s="621"/>
      <c r="CI29" s="621"/>
      <c r="CJ29" s="621"/>
      <c r="CK29" s="621"/>
      <c r="CL29" s="621"/>
      <c r="CM29" s="621"/>
      <c r="CN29" s="621"/>
      <c r="CO29" s="621"/>
      <c r="CP29" s="621"/>
      <c r="CQ29" s="622"/>
      <c r="CR29" s="623">
        <v>3720099</v>
      </c>
      <c r="CS29" s="656"/>
      <c r="CT29" s="656"/>
      <c r="CU29" s="656"/>
      <c r="CV29" s="656"/>
      <c r="CW29" s="656"/>
      <c r="CX29" s="656"/>
      <c r="CY29" s="657"/>
      <c r="CZ29" s="628">
        <v>12.8</v>
      </c>
      <c r="DA29" s="653"/>
      <c r="DB29" s="653"/>
      <c r="DC29" s="658"/>
      <c r="DD29" s="632">
        <v>3638319</v>
      </c>
      <c r="DE29" s="656"/>
      <c r="DF29" s="656"/>
      <c r="DG29" s="656"/>
      <c r="DH29" s="656"/>
      <c r="DI29" s="656"/>
      <c r="DJ29" s="656"/>
      <c r="DK29" s="657"/>
      <c r="DL29" s="632">
        <v>3638319</v>
      </c>
      <c r="DM29" s="656"/>
      <c r="DN29" s="656"/>
      <c r="DO29" s="656"/>
      <c r="DP29" s="656"/>
      <c r="DQ29" s="656"/>
      <c r="DR29" s="656"/>
      <c r="DS29" s="656"/>
      <c r="DT29" s="656"/>
      <c r="DU29" s="656"/>
      <c r="DV29" s="657"/>
      <c r="DW29" s="628">
        <v>23.8</v>
      </c>
      <c r="DX29" s="653"/>
      <c r="DY29" s="653"/>
      <c r="DZ29" s="653"/>
      <c r="EA29" s="653"/>
      <c r="EB29" s="653"/>
      <c r="EC29" s="654"/>
    </row>
    <row r="30" spans="2:133" ht="11.25" customHeight="1" x14ac:dyDescent="0.15">
      <c r="B30" s="620" t="s">
        <v>294</v>
      </c>
      <c r="C30" s="621"/>
      <c r="D30" s="621"/>
      <c r="E30" s="621"/>
      <c r="F30" s="621"/>
      <c r="G30" s="621"/>
      <c r="H30" s="621"/>
      <c r="I30" s="621"/>
      <c r="J30" s="621"/>
      <c r="K30" s="621"/>
      <c r="L30" s="621"/>
      <c r="M30" s="621"/>
      <c r="N30" s="621"/>
      <c r="O30" s="621"/>
      <c r="P30" s="621"/>
      <c r="Q30" s="622"/>
      <c r="R30" s="623">
        <v>3453596</v>
      </c>
      <c r="S30" s="624"/>
      <c r="T30" s="624"/>
      <c r="U30" s="624"/>
      <c r="V30" s="624"/>
      <c r="W30" s="624"/>
      <c r="X30" s="624"/>
      <c r="Y30" s="625"/>
      <c r="Z30" s="626">
        <v>11.7</v>
      </c>
      <c r="AA30" s="626"/>
      <c r="AB30" s="626"/>
      <c r="AC30" s="626"/>
      <c r="AD30" s="627" t="s">
        <v>122</v>
      </c>
      <c r="AE30" s="627"/>
      <c r="AF30" s="627"/>
      <c r="AG30" s="627"/>
      <c r="AH30" s="627"/>
      <c r="AI30" s="627"/>
      <c r="AJ30" s="627"/>
      <c r="AK30" s="627"/>
      <c r="AL30" s="628" t="s">
        <v>122</v>
      </c>
      <c r="AM30" s="629"/>
      <c r="AN30" s="629"/>
      <c r="AO30" s="630"/>
      <c r="AP30" s="605" t="s">
        <v>212</v>
      </c>
      <c r="AQ30" s="606"/>
      <c r="AR30" s="606"/>
      <c r="AS30" s="606"/>
      <c r="AT30" s="606"/>
      <c r="AU30" s="606"/>
      <c r="AV30" s="606"/>
      <c r="AW30" s="606"/>
      <c r="AX30" s="606"/>
      <c r="AY30" s="606"/>
      <c r="AZ30" s="606"/>
      <c r="BA30" s="606"/>
      <c r="BB30" s="606"/>
      <c r="BC30" s="606"/>
      <c r="BD30" s="606"/>
      <c r="BE30" s="606"/>
      <c r="BF30" s="607"/>
      <c r="BG30" s="605" t="s">
        <v>295</v>
      </c>
      <c r="BH30" s="659"/>
      <c r="BI30" s="659"/>
      <c r="BJ30" s="659"/>
      <c r="BK30" s="659"/>
      <c r="BL30" s="659"/>
      <c r="BM30" s="659"/>
      <c r="BN30" s="659"/>
      <c r="BO30" s="659"/>
      <c r="BP30" s="659"/>
      <c r="BQ30" s="660"/>
      <c r="BR30" s="605" t="s">
        <v>296</v>
      </c>
      <c r="BS30" s="659"/>
      <c r="BT30" s="659"/>
      <c r="BU30" s="659"/>
      <c r="BV30" s="659"/>
      <c r="BW30" s="659"/>
      <c r="BX30" s="659"/>
      <c r="BY30" s="659"/>
      <c r="BZ30" s="659"/>
      <c r="CA30" s="659"/>
      <c r="CB30" s="660"/>
      <c r="CD30" s="663"/>
      <c r="CE30" s="664"/>
      <c r="CF30" s="620" t="s">
        <v>297</v>
      </c>
      <c r="CG30" s="621"/>
      <c r="CH30" s="621"/>
      <c r="CI30" s="621"/>
      <c r="CJ30" s="621"/>
      <c r="CK30" s="621"/>
      <c r="CL30" s="621"/>
      <c r="CM30" s="621"/>
      <c r="CN30" s="621"/>
      <c r="CO30" s="621"/>
      <c r="CP30" s="621"/>
      <c r="CQ30" s="622"/>
      <c r="CR30" s="623">
        <v>3649515</v>
      </c>
      <c r="CS30" s="624"/>
      <c r="CT30" s="624"/>
      <c r="CU30" s="624"/>
      <c r="CV30" s="624"/>
      <c r="CW30" s="624"/>
      <c r="CX30" s="624"/>
      <c r="CY30" s="625"/>
      <c r="CZ30" s="628">
        <v>12.5</v>
      </c>
      <c r="DA30" s="653"/>
      <c r="DB30" s="653"/>
      <c r="DC30" s="658"/>
      <c r="DD30" s="632">
        <v>3568793</v>
      </c>
      <c r="DE30" s="624"/>
      <c r="DF30" s="624"/>
      <c r="DG30" s="624"/>
      <c r="DH30" s="624"/>
      <c r="DI30" s="624"/>
      <c r="DJ30" s="624"/>
      <c r="DK30" s="625"/>
      <c r="DL30" s="632">
        <v>3568793</v>
      </c>
      <c r="DM30" s="624"/>
      <c r="DN30" s="624"/>
      <c r="DO30" s="624"/>
      <c r="DP30" s="624"/>
      <c r="DQ30" s="624"/>
      <c r="DR30" s="624"/>
      <c r="DS30" s="624"/>
      <c r="DT30" s="624"/>
      <c r="DU30" s="624"/>
      <c r="DV30" s="625"/>
      <c r="DW30" s="628">
        <v>23.4</v>
      </c>
      <c r="DX30" s="653"/>
      <c r="DY30" s="653"/>
      <c r="DZ30" s="653"/>
      <c r="EA30" s="653"/>
      <c r="EB30" s="653"/>
      <c r="EC30" s="654"/>
    </row>
    <row r="31" spans="2:133" ht="11.25" customHeight="1" x14ac:dyDescent="0.15">
      <c r="B31" s="636" t="s">
        <v>298</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299</v>
      </c>
      <c r="AQ31" s="672"/>
      <c r="AR31" s="672"/>
      <c r="AS31" s="672"/>
      <c r="AT31" s="677" t="s">
        <v>300</v>
      </c>
      <c r="AU31" s="206"/>
      <c r="AV31" s="206"/>
      <c r="AW31" s="206"/>
      <c r="AX31" s="609" t="s">
        <v>178</v>
      </c>
      <c r="AY31" s="610"/>
      <c r="AZ31" s="610"/>
      <c r="BA31" s="610"/>
      <c r="BB31" s="610"/>
      <c r="BC31" s="610"/>
      <c r="BD31" s="610"/>
      <c r="BE31" s="610"/>
      <c r="BF31" s="611"/>
      <c r="BG31" s="670">
        <v>98.8</v>
      </c>
      <c r="BH31" s="667"/>
      <c r="BI31" s="667"/>
      <c r="BJ31" s="667"/>
      <c r="BK31" s="667"/>
      <c r="BL31" s="667"/>
      <c r="BM31" s="618">
        <v>97.3</v>
      </c>
      <c r="BN31" s="667"/>
      <c r="BO31" s="667"/>
      <c r="BP31" s="667"/>
      <c r="BQ31" s="668"/>
      <c r="BR31" s="670">
        <v>99.2</v>
      </c>
      <c r="BS31" s="667"/>
      <c r="BT31" s="667"/>
      <c r="BU31" s="667"/>
      <c r="BV31" s="667"/>
      <c r="BW31" s="667"/>
      <c r="BX31" s="618">
        <v>97.6</v>
      </c>
      <c r="BY31" s="667"/>
      <c r="BZ31" s="667"/>
      <c r="CA31" s="667"/>
      <c r="CB31" s="668"/>
      <c r="CD31" s="663"/>
      <c r="CE31" s="664"/>
      <c r="CF31" s="620" t="s">
        <v>301</v>
      </c>
      <c r="CG31" s="621"/>
      <c r="CH31" s="621"/>
      <c r="CI31" s="621"/>
      <c r="CJ31" s="621"/>
      <c r="CK31" s="621"/>
      <c r="CL31" s="621"/>
      <c r="CM31" s="621"/>
      <c r="CN31" s="621"/>
      <c r="CO31" s="621"/>
      <c r="CP31" s="621"/>
      <c r="CQ31" s="622"/>
      <c r="CR31" s="623">
        <v>70584</v>
      </c>
      <c r="CS31" s="656"/>
      <c r="CT31" s="656"/>
      <c r="CU31" s="656"/>
      <c r="CV31" s="656"/>
      <c r="CW31" s="656"/>
      <c r="CX31" s="656"/>
      <c r="CY31" s="657"/>
      <c r="CZ31" s="628">
        <v>0.2</v>
      </c>
      <c r="DA31" s="653"/>
      <c r="DB31" s="653"/>
      <c r="DC31" s="658"/>
      <c r="DD31" s="632">
        <v>69526</v>
      </c>
      <c r="DE31" s="656"/>
      <c r="DF31" s="656"/>
      <c r="DG31" s="656"/>
      <c r="DH31" s="656"/>
      <c r="DI31" s="656"/>
      <c r="DJ31" s="656"/>
      <c r="DK31" s="657"/>
      <c r="DL31" s="632">
        <v>69526</v>
      </c>
      <c r="DM31" s="656"/>
      <c r="DN31" s="656"/>
      <c r="DO31" s="656"/>
      <c r="DP31" s="656"/>
      <c r="DQ31" s="656"/>
      <c r="DR31" s="656"/>
      <c r="DS31" s="656"/>
      <c r="DT31" s="656"/>
      <c r="DU31" s="656"/>
      <c r="DV31" s="657"/>
      <c r="DW31" s="628">
        <v>0.5</v>
      </c>
      <c r="DX31" s="653"/>
      <c r="DY31" s="653"/>
      <c r="DZ31" s="653"/>
      <c r="EA31" s="653"/>
      <c r="EB31" s="653"/>
      <c r="EC31" s="654"/>
    </row>
    <row r="32" spans="2:133" ht="11.25" customHeight="1" x14ac:dyDescent="0.15">
      <c r="B32" s="620" t="s">
        <v>302</v>
      </c>
      <c r="C32" s="621"/>
      <c r="D32" s="621"/>
      <c r="E32" s="621"/>
      <c r="F32" s="621"/>
      <c r="G32" s="621"/>
      <c r="H32" s="621"/>
      <c r="I32" s="621"/>
      <c r="J32" s="621"/>
      <c r="K32" s="621"/>
      <c r="L32" s="621"/>
      <c r="M32" s="621"/>
      <c r="N32" s="621"/>
      <c r="O32" s="621"/>
      <c r="P32" s="621"/>
      <c r="Q32" s="622"/>
      <c r="R32" s="623">
        <v>1784735</v>
      </c>
      <c r="S32" s="624"/>
      <c r="T32" s="624"/>
      <c r="U32" s="624"/>
      <c r="V32" s="624"/>
      <c r="W32" s="624"/>
      <c r="X32" s="624"/>
      <c r="Y32" s="625"/>
      <c r="Z32" s="626">
        <v>6</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303</v>
      </c>
      <c r="AX32" s="620" t="s">
        <v>304</v>
      </c>
      <c r="AY32" s="621"/>
      <c r="AZ32" s="621"/>
      <c r="BA32" s="621"/>
      <c r="BB32" s="621"/>
      <c r="BC32" s="621"/>
      <c r="BD32" s="621"/>
      <c r="BE32" s="621"/>
      <c r="BF32" s="622"/>
      <c r="BG32" s="680">
        <v>97.9</v>
      </c>
      <c r="BH32" s="656"/>
      <c r="BI32" s="656"/>
      <c r="BJ32" s="656"/>
      <c r="BK32" s="656"/>
      <c r="BL32" s="656"/>
      <c r="BM32" s="629">
        <v>96.9</v>
      </c>
      <c r="BN32" s="656"/>
      <c r="BO32" s="656"/>
      <c r="BP32" s="656"/>
      <c r="BQ32" s="669"/>
      <c r="BR32" s="680">
        <v>98.8</v>
      </c>
      <c r="BS32" s="656"/>
      <c r="BT32" s="656"/>
      <c r="BU32" s="656"/>
      <c r="BV32" s="656"/>
      <c r="BW32" s="656"/>
      <c r="BX32" s="629">
        <v>97.7</v>
      </c>
      <c r="BY32" s="656"/>
      <c r="BZ32" s="656"/>
      <c r="CA32" s="656"/>
      <c r="CB32" s="669"/>
      <c r="CD32" s="665"/>
      <c r="CE32" s="666"/>
      <c r="CF32" s="620" t="s">
        <v>305</v>
      </c>
      <c r="CG32" s="621"/>
      <c r="CH32" s="621"/>
      <c r="CI32" s="621"/>
      <c r="CJ32" s="621"/>
      <c r="CK32" s="621"/>
      <c r="CL32" s="621"/>
      <c r="CM32" s="621"/>
      <c r="CN32" s="621"/>
      <c r="CO32" s="621"/>
      <c r="CP32" s="621"/>
      <c r="CQ32" s="622"/>
      <c r="CR32" s="623">
        <v>538</v>
      </c>
      <c r="CS32" s="624"/>
      <c r="CT32" s="624"/>
      <c r="CU32" s="624"/>
      <c r="CV32" s="624"/>
      <c r="CW32" s="624"/>
      <c r="CX32" s="624"/>
      <c r="CY32" s="625"/>
      <c r="CZ32" s="628">
        <v>0</v>
      </c>
      <c r="DA32" s="653"/>
      <c r="DB32" s="653"/>
      <c r="DC32" s="658"/>
      <c r="DD32" s="632">
        <v>538</v>
      </c>
      <c r="DE32" s="624"/>
      <c r="DF32" s="624"/>
      <c r="DG32" s="624"/>
      <c r="DH32" s="624"/>
      <c r="DI32" s="624"/>
      <c r="DJ32" s="624"/>
      <c r="DK32" s="625"/>
      <c r="DL32" s="632">
        <v>538</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15">
      <c r="B33" s="620" t="s">
        <v>306</v>
      </c>
      <c r="C33" s="621"/>
      <c r="D33" s="621"/>
      <c r="E33" s="621"/>
      <c r="F33" s="621"/>
      <c r="G33" s="621"/>
      <c r="H33" s="621"/>
      <c r="I33" s="621"/>
      <c r="J33" s="621"/>
      <c r="K33" s="621"/>
      <c r="L33" s="621"/>
      <c r="M33" s="621"/>
      <c r="N33" s="621"/>
      <c r="O33" s="621"/>
      <c r="P33" s="621"/>
      <c r="Q33" s="622"/>
      <c r="R33" s="623">
        <v>26280</v>
      </c>
      <c r="S33" s="624"/>
      <c r="T33" s="624"/>
      <c r="U33" s="624"/>
      <c r="V33" s="624"/>
      <c r="W33" s="624"/>
      <c r="X33" s="624"/>
      <c r="Y33" s="625"/>
      <c r="Z33" s="626">
        <v>0.1</v>
      </c>
      <c r="AA33" s="626"/>
      <c r="AB33" s="626"/>
      <c r="AC33" s="626"/>
      <c r="AD33" s="627">
        <v>7382</v>
      </c>
      <c r="AE33" s="627"/>
      <c r="AF33" s="627"/>
      <c r="AG33" s="627"/>
      <c r="AH33" s="627"/>
      <c r="AI33" s="627"/>
      <c r="AJ33" s="627"/>
      <c r="AK33" s="627"/>
      <c r="AL33" s="628">
        <v>0</v>
      </c>
      <c r="AM33" s="629"/>
      <c r="AN33" s="629"/>
      <c r="AO33" s="630"/>
      <c r="AP33" s="675"/>
      <c r="AQ33" s="676"/>
      <c r="AR33" s="676"/>
      <c r="AS33" s="676"/>
      <c r="AT33" s="679"/>
      <c r="AU33" s="207"/>
      <c r="AV33" s="207"/>
      <c r="AW33" s="207"/>
      <c r="AX33" s="644" t="s">
        <v>307</v>
      </c>
      <c r="AY33" s="645"/>
      <c r="AZ33" s="645"/>
      <c r="BA33" s="645"/>
      <c r="BB33" s="645"/>
      <c r="BC33" s="645"/>
      <c r="BD33" s="645"/>
      <c r="BE33" s="645"/>
      <c r="BF33" s="646"/>
      <c r="BG33" s="681">
        <v>99.1</v>
      </c>
      <c r="BH33" s="682"/>
      <c r="BI33" s="682"/>
      <c r="BJ33" s="682"/>
      <c r="BK33" s="682"/>
      <c r="BL33" s="682"/>
      <c r="BM33" s="683">
        <v>97.2</v>
      </c>
      <c r="BN33" s="682"/>
      <c r="BO33" s="682"/>
      <c r="BP33" s="682"/>
      <c r="BQ33" s="684"/>
      <c r="BR33" s="681">
        <v>99.3</v>
      </c>
      <c r="BS33" s="682"/>
      <c r="BT33" s="682"/>
      <c r="BU33" s="682"/>
      <c r="BV33" s="682"/>
      <c r="BW33" s="682"/>
      <c r="BX33" s="683">
        <v>97.2</v>
      </c>
      <c r="BY33" s="682"/>
      <c r="BZ33" s="682"/>
      <c r="CA33" s="682"/>
      <c r="CB33" s="684"/>
      <c r="CD33" s="620" t="s">
        <v>308</v>
      </c>
      <c r="CE33" s="621"/>
      <c r="CF33" s="621"/>
      <c r="CG33" s="621"/>
      <c r="CH33" s="621"/>
      <c r="CI33" s="621"/>
      <c r="CJ33" s="621"/>
      <c r="CK33" s="621"/>
      <c r="CL33" s="621"/>
      <c r="CM33" s="621"/>
      <c r="CN33" s="621"/>
      <c r="CO33" s="621"/>
      <c r="CP33" s="621"/>
      <c r="CQ33" s="622"/>
      <c r="CR33" s="623">
        <v>12616872</v>
      </c>
      <c r="CS33" s="656"/>
      <c r="CT33" s="656"/>
      <c r="CU33" s="656"/>
      <c r="CV33" s="656"/>
      <c r="CW33" s="656"/>
      <c r="CX33" s="656"/>
      <c r="CY33" s="657"/>
      <c r="CZ33" s="628">
        <v>43.4</v>
      </c>
      <c r="DA33" s="653"/>
      <c r="DB33" s="653"/>
      <c r="DC33" s="658"/>
      <c r="DD33" s="632">
        <v>7683240</v>
      </c>
      <c r="DE33" s="656"/>
      <c r="DF33" s="656"/>
      <c r="DG33" s="656"/>
      <c r="DH33" s="656"/>
      <c r="DI33" s="656"/>
      <c r="DJ33" s="656"/>
      <c r="DK33" s="657"/>
      <c r="DL33" s="632">
        <v>5125692</v>
      </c>
      <c r="DM33" s="656"/>
      <c r="DN33" s="656"/>
      <c r="DO33" s="656"/>
      <c r="DP33" s="656"/>
      <c r="DQ33" s="656"/>
      <c r="DR33" s="656"/>
      <c r="DS33" s="656"/>
      <c r="DT33" s="656"/>
      <c r="DU33" s="656"/>
      <c r="DV33" s="657"/>
      <c r="DW33" s="628">
        <v>33.6</v>
      </c>
      <c r="DX33" s="653"/>
      <c r="DY33" s="653"/>
      <c r="DZ33" s="653"/>
      <c r="EA33" s="653"/>
      <c r="EB33" s="653"/>
      <c r="EC33" s="654"/>
    </row>
    <row r="34" spans="2:133" ht="11.25" customHeight="1" x14ac:dyDescent="0.15">
      <c r="B34" s="620" t="s">
        <v>309</v>
      </c>
      <c r="C34" s="621"/>
      <c r="D34" s="621"/>
      <c r="E34" s="621"/>
      <c r="F34" s="621"/>
      <c r="G34" s="621"/>
      <c r="H34" s="621"/>
      <c r="I34" s="621"/>
      <c r="J34" s="621"/>
      <c r="K34" s="621"/>
      <c r="L34" s="621"/>
      <c r="M34" s="621"/>
      <c r="N34" s="621"/>
      <c r="O34" s="621"/>
      <c r="P34" s="621"/>
      <c r="Q34" s="622"/>
      <c r="R34" s="623">
        <v>624731</v>
      </c>
      <c r="S34" s="624"/>
      <c r="T34" s="624"/>
      <c r="U34" s="624"/>
      <c r="V34" s="624"/>
      <c r="W34" s="624"/>
      <c r="X34" s="624"/>
      <c r="Y34" s="625"/>
      <c r="Z34" s="626">
        <v>2.1</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310</v>
      </c>
      <c r="CE34" s="621"/>
      <c r="CF34" s="621"/>
      <c r="CG34" s="621"/>
      <c r="CH34" s="621"/>
      <c r="CI34" s="621"/>
      <c r="CJ34" s="621"/>
      <c r="CK34" s="621"/>
      <c r="CL34" s="621"/>
      <c r="CM34" s="621"/>
      <c r="CN34" s="621"/>
      <c r="CO34" s="621"/>
      <c r="CP34" s="621"/>
      <c r="CQ34" s="622"/>
      <c r="CR34" s="623">
        <v>4543819</v>
      </c>
      <c r="CS34" s="624"/>
      <c r="CT34" s="624"/>
      <c r="CU34" s="624"/>
      <c r="CV34" s="624"/>
      <c r="CW34" s="624"/>
      <c r="CX34" s="624"/>
      <c r="CY34" s="625"/>
      <c r="CZ34" s="628">
        <v>15.6</v>
      </c>
      <c r="DA34" s="653"/>
      <c r="DB34" s="653"/>
      <c r="DC34" s="658"/>
      <c r="DD34" s="632">
        <v>2996166</v>
      </c>
      <c r="DE34" s="624"/>
      <c r="DF34" s="624"/>
      <c r="DG34" s="624"/>
      <c r="DH34" s="624"/>
      <c r="DI34" s="624"/>
      <c r="DJ34" s="624"/>
      <c r="DK34" s="625"/>
      <c r="DL34" s="632">
        <v>2301420</v>
      </c>
      <c r="DM34" s="624"/>
      <c r="DN34" s="624"/>
      <c r="DO34" s="624"/>
      <c r="DP34" s="624"/>
      <c r="DQ34" s="624"/>
      <c r="DR34" s="624"/>
      <c r="DS34" s="624"/>
      <c r="DT34" s="624"/>
      <c r="DU34" s="624"/>
      <c r="DV34" s="625"/>
      <c r="DW34" s="628">
        <v>15.1</v>
      </c>
      <c r="DX34" s="653"/>
      <c r="DY34" s="653"/>
      <c r="DZ34" s="653"/>
      <c r="EA34" s="653"/>
      <c r="EB34" s="653"/>
      <c r="EC34" s="654"/>
    </row>
    <row r="35" spans="2:133" ht="11.25" customHeight="1" x14ac:dyDescent="0.15">
      <c r="B35" s="620" t="s">
        <v>311</v>
      </c>
      <c r="C35" s="621"/>
      <c r="D35" s="621"/>
      <c r="E35" s="621"/>
      <c r="F35" s="621"/>
      <c r="G35" s="621"/>
      <c r="H35" s="621"/>
      <c r="I35" s="621"/>
      <c r="J35" s="621"/>
      <c r="K35" s="621"/>
      <c r="L35" s="621"/>
      <c r="M35" s="621"/>
      <c r="N35" s="621"/>
      <c r="O35" s="621"/>
      <c r="P35" s="621"/>
      <c r="Q35" s="622"/>
      <c r="R35" s="623">
        <v>2656469</v>
      </c>
      <c r="S35" s="624"/>
      <c r="T35" s="624"/>
      <c r="U35" s="624"/>
      <c r="V35" s="624"/>
      <c r="W35" s="624"/>
      <c r="X35" s="624"/>
      <c r="Y35" s="625"/>
      <c r="Z35" s="626">
        <v>9</v>
      </c>
      <c r="AA35" s="626"/>
      <c r="AB35" s="626"/>
      <c r="AC35" s="626"/>
      <c r="AD35" s="627" t="s">
        <v>122</v>
      </c>
      <c r="AE35" s="627"/>
      <c r="AF35" s="627"/>
      <c r="AG35" s="627"/>
      <c r="AH35" s="627"/>
      <c r="AI35" s="627"/>
      <c r="AJ35" s="627"/>
      <c r="AK35" s="627"/>
      <c r="AL35" s="628" t="s">
        <v>122</v>
      </c>
      <c r="AM35" s="629"/>
      <c r="AN35" s="629"/>
      <c r="AO35" s="630"/>
      <c r="AP35" s="210"/>
      <c r="AQ35" s="605" t="s">
        <v>312</v>
      </c>
      <c r="AR35" s="606"/>
      <c r="AS35" s="606"/>
      <c r="AT35" s="606"/>
      <c r="AU35" s="606"/>
      <c r="AV35" s="606"/>
      <c r="AW35" s="606"/>
      <c r="AX35" s="606"/>
      <c r="AY35" s="606"/>
      <c r="AZ35" s="606"/>
      <c r="BA35" s="606"/>
      <c r="BB35" s="606"/>
      <c r="BC35" s="606"/>
      <c r="BD35" s="606"/>
      <c r="BE35" s="606"/>
      <c r="BF35" s="607"/>
      <c r="BG35" s="605" t="s">
        <v>313</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314</v>
      </c>
      <c r="CE35" s="621"/>
      <c r="CF35" s="621"/>
      <c r="CG35" s="621"/>
      <c r="CH35" s="621"/>
      <c r="CI35" s="621"/>
      <c r="CJ35" s="621"/>
      <c r="CK35" s="621"/>
      <c r="CL35" s="621"/>
      <c r="CM35" s="621"/>
      <c r="CN35" s="621"/>
      <c r="CO35" s="621"/>
      <c r="CP35" s="621"/>
      <c r="CQ35" s="622"/>
      <c r="CR35" s="623">
        <v>335000</v>
      </c>
      <c r="CS35" s="656"/>
      <c r="CT35" s="656"/>
      <c r="CU35" s="656"/>
      <c r="CV35" s="656"/>
      <c r="CW35" s="656"/>
      <c r="CX35" s="656"/>
      <c r="CY35" s="657"/>
      <c r="CZ35" s="628">
        <v>1.2</v>
      </c>
      <c r="DA35" s="653"/>
      <c r="DB35" s="653"/>
      <c r="DC35" s="658"/>
      <c r="DD35" s="632">
        <v>289051</v>
      </c>
      <c r="DE35" s="656"/>
      <c r="DF35" s="656"/>
      <c r="DG35" s="656"/>
      <c r="DH35" s="656"/>
      <c r="DI35" s="656"/>
      <c r="DJ35" s="656"/>
      <c r="DK35" s="657"/>
      <c r="DL35" s="632">
        <v>157961</v>
      </c>
      <c r="DM35" s="656"/>
      <c r="DN35" s="656"/>
      <c r="DO35" s="656"/>
      <c r="DP35" s="656"/>
      <c r="DQ35" s="656"/>
      <c r="DR35" s="656"/>
      <c r="DS35" s="656"/>
      <c r="DT35" s="656"/>
      <c r="DU35" s="656"/>
      <c r="DV35" s="657"/>
      <c r="DW35" s="628">
        <v>1</v>
      </c>
      <c r="DX35" s="653"/>
      <c r="DY35" s="653"/>
      <c r="DZ35" s="653"/>
      <c r="EA35" s="653"/>
      <c r="EB35" s="653"/>
      <c r="EC35" s="654"/>
    </row>
    <row r="36" spans="2:133" ht="11.25" customHeight="1" x14ac:dyDescent="0.15">
      <c r="B36" s="620" t="s">
        <v>315</v>
      </c>
      <c r="C36" s="621"/>
      <c r="D36" s="621"/>
      <c r="E36" s="621"/>
      <c r="F36" s="621"/>
      <c r="G36" s="621"/>
      <c r="H36" s="621"/>
      <c r="I36" s="621"/>
      <c r="J36" s="621"/>
      <c r="K36" s="621"/>
      <c r="L36" s="621"/>
      <c r="M36" s="621"/>
      <c r="N36" s="621"/>
      <c r="O36" s="621"/>
      <c r="P36" s="621"/>
      <c r="Q36" s="622"/>
      <c r="R36" s="623">
        <v>678588</v>
      </c>
      <c r="S36" s="624"/>
      <c r="T36" s="624"/>
      <c r="U36" s="624"/>
      <c r="V36" s="624"/>
      <c r="W36" s="624"/>
      <c r="X36" s="624"/>
      <c r="Y36" s="625"/>
      <c r="Z36" s="626">
        <v>2.2999999999999998</v>
      </c>
      <c r="AA36" s="626"/>
      <c r="AB36" s="626"/>
      <c r="AC36" s="626"/>
      <c r="AD36" s="627" t="s">
        <v>122</v>
      </c>
      <c r="AE36" s="627"/>
      <c r="AF36" s="627"/>
      <c r="AG36" s="627"/>
      <c r="AH36" s="627"/>
      <c r="AI36" s="627"/>
      <c r="AJ36" s="627"/>
      <c r="AK36" s="627"/>
      <c r="AL36" s="628" t="s">
        <v>122</v>
      </c>
      <c r="AM36" s="629"/>
      <c r="AN36" s="629"/>
      <c r="AO36" s="630"/>
      <c r="AP36" s="210"/>
      <c r="AQ36" s="689" t="s">
        <v>316</v>
      </c>
      <c r="AR36" s="690"/>
      <c r="AS36" s="690"/>
      <c r="AT36" s="690"/>
      <c r="AU36" s="690"/>
      <c r="AV36" s="690"/>
      <c r="AW36" s="690"/>
      <c r="AX36" s="690"/>
      <c r="AY36" s="691"/>
      <c r="AZ36" s="612">
        <v>3660196</v>
      </c>
      <c r="BA36" s="613"/>
      <c r="BB36" s="613"/>
      <c r="BC36" s="613"/>
      <c r="BD36" s="613"/>
      <c r="BE36" s="613"/>
      <c r="BF36" s="685"/>
      <c r="BG36" s="609" t="s">
        <v>317</v>
      </c>
      <c r="BH36" s="610"/>
      <c r="BI36" s="610"/>
      <c r="BJ36" s="610"/>
      <c r="BK36" s="610"/>
      <c r="BL36" s="610"/>
      <c r="BM36" s="610"/>
      <c r="BN36" s="610"/>
      <c r="BO36" s="610"/>
      <c r="BP36" s="610"/>
      <c r="BQ36" s="610"/>
      <c r="BR36" s="610"/>
      <c r="BS36" s="610"/>
      <c r="BT36" s="610"/>
      <c r="BU36" s="611"/>
      <c r="BV36" s="612">
        <v>88743</v>
      </c>
      <c r="BW36" s="613"/>
      <c r="BX36" s="613"/>
      <c r="BY36" s="613"/>
      <c r="BZ36" s="613"/>
      <c r="CA36" s="613"/>
      <c r="CB36" s="685"/>
      <c r="CD36" s="620" t="s">
        <v>318</v>
      </c>
      <c r="CE36" s="621"/>
      <c r="CF36" s="621"/>
      <c r="CG36" s="621"/>
      <c r="CH36" s="621"/>
      <c r="CI36" s="621"/>
      <c r="CJ36" s="621"/>
      <c r="CK36" s="621"/>
      <c r="CL36" s="621"/>
      <c r="CM36" s="621"/>
      <c r="CN36" s="621"/>
      <c r="CO36" s="621"/>
      <c r="CP36" s="621"/>
      <c r="CQ36" s="622"/>
      <c r="CR36" s="623">
        <v>3282657</v>
      </c>
      <c r="CS36" s="624"/>
      <c r="CT36" s="624"/>
      <c r="CU36" s="624"/>
      <c r="CV36" s="624"/>
      <c r="CW36" s="624"/>
      <c r="CX36" s="624"/>
      <c r="CY36" s="625"/>
      <c r="CZ36" s="628">
        <v>11.3</v>
      </c>
      <c r="DA36" s="653"/>
      <c r="DB36" s="653"/>
      <c r="DC36" s="658"/>
      <c r="DD36" s="632">
        <v>2514670</v>
      </c>
      <c r="DE36" s="624"/>
      <c r="DF36" s="624"/>
      <c r="DG36" s="624"/>
      <c r="DH36" s="624"/>
      <c r="DI36" s="624"/>
      <c r="DJ36" s="624"/>
      <c r="DK36" s="625"/>
      <c r="DL36" s="632">
        <v>1187930</v>
      </c>
      <c r="DM36" s="624"/>
      <c r="DN36" s="624"/>
      <c r="DO36" s="624"/>
      <c r="DP36" s="624"/>
      <c r="DQ36" s="624"/>
      <c r="DR36" s="624"/>
      <c r="DS36" s="624"/>
      <c r="DT36" s="624"/>
      <c r="DU36" s="624"/>
      <c r="DV36" s="625"/>
      <c r="DW36" s="628">
        <v>7.8</v>
      </c>
      <c r="DX36" s="653"/>
      <c r="DY36" s="653"/>
      <c r="DZ36" s="653"/>
      <c r="EA36" s="653"/>
      <c r="EB36" s="653"/>
      <c r="EC36" s="654"/>
    </row>
    <row r="37" spans="2:133" ht="11.25" customHeight="1" x14ac:dyDescent="0.15">
      <c r="B37" s="620" t="s">
        <v>319</v>
      </c>
      <c r="C37" s="621"/>
      <c r="D37" s="621"/>
      <c r="E37" s="621"/>
      <c r="F37" s="621"/>
      <c r="G37" s="621"/>
      <c r="H37" s="621"/>
      <c r="I37" s="621"/>
      <c r="J37" s="621"/>
      <c r="K37" s="621"/>
      <c r="L37" s="621"/>
      <c r="M37" s="621"/>
      <c r="N37" s="621"/>
      <c r="O37" s="621"/>
      <c r="P37" s="621"/>
      <c r="Q37" s="622"/>
      <c r="R37" s="623">
        <v>700785</v>
      </c>
      <c r="S37" s="624"/>
      <c r="T37" s="624"/>
      <c r="U37" s="624"/>
      <c r="V37" s="624"/>
      <c r="W37" s="624"/>
      <c r="X37" s="624"/>
      <c r="Y37" s="625"/>
      <c r="Z37" s="626">
        <v>2.4</v>
      </c>
      <c r="AA37" s="626"/>
      <c r="AB37" s="626"/>
      <c r="AC37" s="626"/>
      <c r="AD37" s="627">
        <v>276</v>
      </c>
      <c r="AE37" s="627"/>
      <c r="AF37" s="627"/>
      <c r="AG37" s="627"/>
      <c r="AH37" s="627"/>
      <c r="AI37" s="627"/>
      <c r="AJ37" s="627"/>
      <c r="AK37" s="627"/>
      <c r="AL37" s="628">
        <v>0</v>
      </c>
      <c r="AM37" s="629"/>
      <c r="AN37" s="629"/>
      <c r="AO37" s="630"/>
      <c r="AQ37" s="686" t="s">
        <v>320</v>
      </c>
      <c r="AR37" s="687"/>
      <c r="AS37" s="687"/>
      <c r="AT37" s="687"/>
      <c r="AU37" s="687"/>
      <c r="AV37" s="687"/>
      <c r="AW37" s="687"/>
      <c r="AX37" s="687"/>
      <c r="AY37" s="688"/>
      <c r="AZ37" s="623">
        <v>875354</v>
      </c>
      <c r="BA37" s="624"/>
      <c r="BB37" s="624"/>
      <c r="BC37" s="624"/>
      <c r="BD37" s="656"/>
      <c r="BE37" s="656"/>
      <c r="BF37" s="669"/>
      <c r="BG37" s="620" t="s">
        <v>321</v>
      </c>
      <c r="BH37" s="621"/>
      <c r="BI37" s="621"/>
      <c r="BJ37" s="621"/>
      <c r="BK37" s="621"/>
      <c r="BL37" s="621"/>
      <c r="BM37" s="621"/>
      <c r="BN37" s="621"/>
      <c r="BO37" s="621"/>
      <c r="BP37" s="621"/>
      <c r="BQ37" s="621"/>
      <c r="BR37" s="621"/>
      <c r="BS37" s="621"/>
      <c r="BT37" s="621"/>
      <c r="BU37" s="622"/>
      <c r="BV37" s="623">
        <v>28671</v>
      </c>
      <c r="BW37" s="624"/>
      <c r="BX37" s="624"/>
      <c r="BY37" s="624"/>
      <c r="BZ37" s="624"/>
      <c r="CA37" s="624"/>
      <c r="CB37" s="633"/>
      <c r="CD37" s="620" t="s">
        <v>322</v>
      </c>
      <c r="CE37" s="621"/>
      <c r="CF37" s="621"/>
      <c r="CG37" s="621"/>
      <c r="CH37" s="621"/>
      <c r="CI37" s="621"/>
      <c r="CJ37" s="621"/>
      <c r="CK37" s="621"/>
      <c r="CL37" s="621"/>
      <c r="CM37" s="621"/>
      <c r="CN37" s="621"/>
      <c r="CO37" s="621"/>
      <c r="CP37" s="621"/>
      <c r="CQ37" s="622"/>
      <c r="CR37" s="623">
        <v>15808</v>
      </c>
      <c r="CS37" s="656"/>
      <c r="CT37" s="656"/>
      <c r="CU37" s="656"/>
      <c r="CV37" s="656"/>
      <c r="CW37" s="656"/>
      <c r="CX37" s="656"/>
      <c r="CY37" s="657"/>
      <c r="CZ37" s="628">
        <v>0.1</v>
      </c>
      <c r="DA37" s="653"/>
      <c r="DB37" s="653"/>
      <c r="DC37" s="658"/>
      <c r="DD37" s="632">
        <v>15808</v>
      </c>
      <c r="DE37" s="656"/>
      <c r="DF37" s="656"/>
      <c r="DG37" s="656"/>
      <c r="DH37" s="656"/>
      <c r="DI37" s="656"/>
      <c r="DJ37" s="656"/>
      <c r="DK37" s="657"/>
      <c r="DL37" s="632">
        <v>1385</v>
      </c>
      <c r="DM37" s="656"/>
      <c r="DN37" s="656"/>
      <c r="DO37" s="656"/>
      <c r="DP37" s="656"/>
      <c r="DQ37" s="656"/>
      <c r="DR37" s="656"/>
      <c r="DS37" s="656"/>
      <c r="DT37" s="656"/>
      <c r="DU37" s="656"/>
      <c r="DV37" s="657"/>
      <c r="DW37" s="628">
        <v>0</v>
      </c>
      <c r="DX37" s="653"/>
      <c r="DY37" s="653"/>
      <c r="DZ37" s="653"/>
      <c r="EA37" s="653"/>
      <c r="EB37" s="653"/>
      <c r="EC37" s="654"/>
    </row>
    <row r="38" spans="2:133" ht="11.25" customHeight="1" x14ac:dyDescent="0.15">
      <c r="B38" s="620" t="s">
        <v>323</v>
      </c>
      <c r="C38" s="621"/>
      <c r="D38" s="621"/>
      <c r="E38" s="621"/>
      <c r="F38" s="621"/>
      <c r="G38" s="621"/>
      <c r="H38" s="621"/>
      <c r="I38" s="621"/>
      <c r="J38" s="621"/>
      <c r="K38" s="621"/>
      <c r="L38" s="621"/>
      <c r="M38" s="621"/>
      <c r="N38" s="621"/>
      <c r="O38" s="621"/>
      <c r="P38" s="621"/>
      <c r="Q38" s="622"/>
      <c r="R38" s="623">
        <v>2451200</v>
      </c>
      <c r="S38" s="624"/>
      <c r="T38" s="624"/>
      <c r="U38" s="624"/>
      <c r="V38" s="624"/>
      <c r="W38" s="624"/>
      <c r="X38" s="624"/>
      <c r="Y38" s="625"/>
      <c r="Z38" s="626">
        <v>8.3000000000000007</v>
      </c>
      <c r="AA38" s="626"/>
      <c r="AB38" s="626"/>
      <c r="AC38" s="626"/>
      <c r="AD38" s="627" t="s">
        <v>122</v>
      </c>
      <c r="AE38" s="627"/>
      <c r="AF38" s="627"/>
      <c r="AG38" s="627"/>
      <c r="AH38" s="627"/>
      <c r="AI38" s="627"/>
      <c r="AJ38" s="627"/>
      <c r="AK38" s="627"/>
      <c r="AL38" s="628" t="s">
        <v>122</v>
      </c>
      <c r="AM38" s="629"/>
      <c r="AN38" s="629"/>
      <c r="AO38" s="630"/>
      <c r="AQ38" s="686" t="s">
        <v>324</v>
      </c>
      <c r="AR38" s="687"/>
      <c r="AS38" s="687"/>
      <c r="AT38" s="687"/>
      <c r="AU38" s="687"/>
      <c r="AV38" s="687"/>
      <c r="AW38" s="687"/>
      <c r="AX38" s="687"/>
      <c r="AY38" s="688"/>
      <c r="AZ38" s="623">
        <v>712688</v>
      </c>
      <c r="BA38" s="624"/>
      <c r="BB38" s="624"/>
      <c r="BC38" s="624"/>
      <c r="BD38" s="656"/>
      <c r="BE38" s="656"/>
      <c r="BF38" s="669"/>
      <c r="BG38" s="620" t="s">
        <v>325</v>
      </c>
      <c r="BH38" s="621"/>
      <c r="BI38" s="621"/>
      <c r="BJ38" s="621"/>
      <c r="BK38" s="621"/>
      <c r="BL38" s="621"/>
      <c r="BM38" s="621"/>
      <c r="BN38" s="621"/>
      <c r="BO38" s="621"/>
      <c r="BP38" s="621"/>
      <c r="BQ38" s="621"/>
      <c r="BR38" s="621"/>
      <c r="BS38" s="621"/>
      <c r="BT38" s="621"/>
      <c r="BU38" s="622"/>
      <c r="BV38" s="623">
        <v>4052</v>
      </c>
      <c r="BW38" s="624"/>
      <c r="BX38" s="624"/>
      <c r="BY38" s="624"/>
      <c r="BZ38" s="624"/>
      <c r="CA38" s="624"/>
      <c r="CB38" s="633"/>
      <c r="CD38" s="620" t="s">
        <v>326</v>
      </c>
      <c r="CE38" s="621"/>
      <c r="CF38" s="621"/>
      <c r="CG38" s="621"/>
      <c r="CH38" s="621"/>
      <c r="CI38" s="621"/>
      <c r="CJ38" s="621"/>
      <c r="CK38" s="621"/>
      <c r="CL38" s="621"/>
      <c r="CM38" s="621"/>
      <c r="CN38" s="621"/>
      <c r="CO38" s="621"/>
      <c r="CP38" s="621"/>
      <c r="CQ38" s="622"/>
      <c r="CR38" s="623">
        <v>1878491</v>
      </c>
      <c r="CS38" s="624"/>
      <c r="CT38" s="624"/>
      <c r="CU38" s="624"/>
      <c r="CV38" s="624"/>
      <c r="CW38" s="624"/>
      <c r="CX38" s="624"/>
      <c r="CY38" s="625"/>
      <c r="CZ38" s="628">
        <v>6.5</v>
      </c>
      <c r="DA38" s="653"/>
      <c r="DB38" s="653"/>
      <c r="DC38" s="658"/>
      <c r="DD38" s="632">
        <v>1603645</v>
      </c>
      <c r="DE38" s="624"/>
      <c r="DF38" s="624"/>
      <c r="DG38" s="624"/>
      <c r="DH38" s="624"/>
      <c r="DI38" s="624"/>
      <c r="DJ38" s="624"/>
      <c r="DK38" s="625"/>
      <c r="DL38" s="632">
        <v>1475561</v>
      </c>
      <c r="DM38" s="624"/>
      <c r="DN38" s="624"/>
      <c r="DO38" s="624"/>
      <c r="DP38" s="624"/>
      <c r="DQ38" s="624"/>
      <c r="DR38" s="624"/>
      <c r="DS38" s="624"/>
      <c r="DT38" s="624"/>
      <c r="DU38" s="624"/>
      <c r="DV38" s="625"/>
      <c r="DW38" s="628">
        <v>9.6999999999999993</v>
      </c>
      <c r="DX38" s="653"/>
      <c r="DY38" s="653"/>
      <c r="DZ38" s="653"/>
      <c r="EA38" s="653"/>
      <c r="EB38" s="653"/>
      <c r="EC38" s="654"/>
    </row>
    <row r="39" spans="2:133" ht="11.25" customHeight="1" x14ac:dyDescent="0.15">
      <c r="B39" s="620" t="s">
        <v>327</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328</v>
      </c>
      <c r="AR39" s="687"/>
      <c r="AS39" s="687"/>
      <c r="AT39" s="687"/>
      <c r="AU39" s="687"/>
      <c r="AV39" s="687"/>
      <c r="AW39" s="687"/>
      <c r="AX39" s="687"/>
      <c r="AY39" s="688"/>
      <c r="AZ39" s="623">
        <v>193663</v>
      </c>
      <c r="BA39" s="624"/>
      <c r="BB39" s="624"/>
      <c r="BC39" s="624"/>
      <c r="BD39" s="656"/>
      <c r="BE39" s="656"/>
      <c r="BF39" s="669"/>
      <c r="BG39" s="620" t="s">
        <v>329</v>
      </c>
      <c r="BH39" s="621"/>
      <c r="BI39" s="621"/>
      <c r="BJ39" s="621"/>
      <c r="BK39" s="621"/>
      <c r="BL39" s="621"/>
      <c r="BM39" s="621"/>
      <c r="BN39" s="621"/>
      <c r="BO39" s="621"/>
      <c r="BP39" s="621"/>
      <c r="BQ39" s="621"/>
      <c r="BR39" s="621"/>
      <c r="BS39" s="621"/>
      <c r="BT39" s="621"/>
      <c r="BU39" s="622"/>
      <c r="BV39" s="623">
        <v>5840</v>
      </c>
      <c r="BW39" s="624"/>
      <c r="BX39" s="624"/>
      <c r="BY39" s="624"/>
      <c r="BZ39" s="624"/>
      <c r="CA39" s="624"/>
      <c r="CB39" s="633"/>
      <c r="CD39" s="620" t="s">
        <v>330</v>
      </c>
      <c r="CE39" s="621"/>
      <c r="CF39" s="621"/>
      <c r="CG39" s="621"/>
      <c r="CH39" s="621"/>
      <c r="CI39" s="621"/>
      <c r="CJ39" s="621"/>
      <c r="CK39" s="621"/>
      <c r="CL39" s="621"/>
      <c r="CM39" s="621"/>
      <c r="CN39" s="621"/>
      <c r="CO39" s="621"/>
      <c r="CP39" s="621"/>
      <c r="CQ39" s="622"/>
      <c r="CR39" s="623">
        <v>2404085</v>
      </c>
      <c r="CS39" s="656"/>
      <c r="CT39" s="656"/>
      <c r="CU39" s="656"/>
      <c r="CV39" s="656"/>
      <c r="CW39" s="656"/>
      <c r="CX39" s="656"/>
      <c r="CY39" s="657"/>
      <c r="CZ39" s="628">
        <v>8.3000000000000007</v>
      </c>
      <c r="DA39" s="653"/>
      <c r="DB39" s="653"/>
      <c r="DC39" s="658"/>
      <c r="DD39" s="632">
        <v>276888</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3"/>
      <c r="DY39" s="653"/>
      <c r="DZ39" s="653"/>
      <c r="EA39" s="653"/>
      <c r="EB39" s="653"/>
      <c r="EC39" s="654"/>
    </row>
    <row r="40" spans="2:133" ht="11.25" customHeight="1" x14ac:dyDescent="0.15">
      <c r="B40" s="620" t="s">
        <v>331</v>
      </c>
      <c r="C40" s="621"/>
      <c r="D40" s="621"/>
      <c r="E40" s="621"/>
      <c r="F40" s="621"/>
      <c r="G40" s="621"/>
      <c r="H40" s="621"/>
      <c r="I40" s="621"/>
      <c r="J40" s="621"/>
      <c r="K40" s="621"/>
      <c r="L40" s="621"/>
      <c r="M40" s="621"/>
      <c r="N40" s="621"/>
      <c r="O40" s="621"/>
      <c r="P40" s="621"/>
      <c r="Q40" s="622"/>
      <c r="R40" s="623">
        <v>38400</v>
      </c>
      <c r="S40" s="624"/>
      <c r="T40" s="624"/>
      <c r="U40" s="624"/>
      <c r="V40" s="624"/>
      <c r="W40" s="624"/>
      <c r="X40" s="624"/>
      <c r="Y40" s="625"/>
      <c r="Z40" s="626">
        <v>0.1</v>
      </c>
      <c r="AA40" s="626"/>
      <c r="AB40" s="626"/>
      <c r="AC40" s="626"/>
      <c r="AD40" s="627" t="s">
        <v>122</v>
      </c>
      <c r="AE40" s="627"/>
      <c r="AF40" s="627"/>
      <c r="AG40" s="627"/>
      <c r="AH40" s="627"/>
      <c r="AI40" s="627"/>
      <c r="AJ40" s="627"/>
      <c r="AK40" s="627"/>
      <c r="AL40" s="628" t="s">
        <v>122</v>
      </c>
      <c r="AM40" s="629"/>
      <c r="AN40" s="629"/>
      <c r="AO40" s="630"/>
      <c r="AQ40" s="686" t="s">
        <v>332</v>
      </c>
      <c r="AR40" s="687"/>
      <c r="AS40" s="687"/>
      <c r="AT40" s="687"/>
      <c r="AU40" s="687"/>
      <c r="AV40" s="687"/>
      <c r="AW40" s="687"/>
      <c r="AX40" s="687"/>
      <c r="AY40" s="688"/>
      <c r="AZ40" s="623" t="s">
        <v>122</v>
      </c>
      <c r="BA40" s="624"/>
      <c r="BB40" s="624"/>
      <c r="BC40" s="624"/>
      <c r="BD40" s="656"/>
      <c r="BE40" s="656"/>
      <c r="BF40" s="669"/>
      <c r="BG40" s="673" t="s">
        <v>333</v>
      </c>
      <c r="BH40" s="674"/>
      <c r="BI40" s="674"/>
      <c r="BJ40" s="674"/>
      <c r="BK40" s="674"/>
      <c r="BL40" s="211"/>
      <c r="BM40" s="621" t="s">
        <v>334</v>
      </c>
      <c r="BN40" s="621"/>
      <c r="BO40" s="621"/>
      <c r="BP40" s="621"/>
      <c r="BQ40" s="621"/>
      <c r="BR40" s="621"/>
      <c r="BS40" s="621"/>
      <c r="BT40" s="621"/>
      <c r="BU40" s="622"/>
      <c r="BV40" s="623">
        <v>103</v>
      </c>
      <c r="BW40" s="624"/>
      <c r="BX40" s="624"/>
      <c r="BY40" s="624"/>
      <c r="BZ40" s="624"/>
      <c r="CA40" s="624"/>
      <c r="CB40" s="633"/>
      <c r="CD40" s="620" t="s">
        <v>335</v>
      </c>
      <c r="CE40" s="621"/>
      <c r="CF40" s="621"/>
      <c r="CG40" s="621"/>
      <c r="CH40" s="621"/>
      <c r="CI40" s="621"/>
      <c r="CJ40" s="621"/>
      <c r="CK40" s="621"/>
      <c r="CL40" s="621"/>
      <c r="CM40" s="621"/>
      <c r="CN40" s="621"/>
      <c r="CO40" s="621"/>
      <c r="CP40" s="621"/>
      <c r="CQ40" s="622"/>
      <c r="CR40" s="623">
        <v>172820</v>
      </c>
      <c r="CS40" s="624"/>
      <c r="CT40" s="624"/>
      <c r="CU40" s="624"/>
      <c r="CV40" s="624"/>
      <c r="CW40" s="624"/>
      <c r="CX40" s="624"/>
      <c r="CY40" s="625"/>
      <c r="CZ40" s="628">
        <v>0.6</v>
      </c>
      <c r="DA40" s="653"/>
      <c r="DB40" s="653"/>
      <c r="DC40" s="658"/>
      <c r="DD40" s="632">
        <v>2820</v>
      </c>
      <c r="DE40" s="624"/>
      <c r="DF40" s="624"/>
      <c r="DG40" s="624"/>
      <c r="DH40" s="624"/>
      <c r="DI40" s="624"/>
      <c r="DJ40" s="624"/>
      <c r="DK40" s="625"/>
      <c r="DL40" s="632">
        <v>2820</v>
      </c>
      <c r="DM40" s="624"/>
      <c r="DN40" s="624"/>
      <c r="DO40" s="624"/>
      <c r="DP40" s="624"/>
      <c r="DQ40" s="624"/>
      <c r="DR40" s="624"/>
      <c r="DS40" s="624"/>
      <c r="DT40" s="624"/>
      <c r="DU40" s="624"/>
      <c r="DV40" s="625"/>
      <c r="DW40" s="628">
        <v>0</v>
      </c>
      <c r="DX40" s="653"/>
      <c r="DY40" s="653"/>
      <c r="DZ40" s="653"/>
      <c r="EA40" s="653"/>
      <c r="EB40" s="653"/>
      <c r="EC40" s="654"/>
    </row>
    <row r="41" spans="2:133" ht="11.25" customHeight="1" x14ac:dyDescent="0.15">
      <c r="B41" s="644" t="s">
        <v>336</v>
      </c>
      <c r="C41" s="645"/>
      <c r="D41" s="645"/>
      <c r="E41" s="645"/>
      <c r="F41" s="645"/>
      <c r="G41" s="645"/>
      <c r="H41" s="645"/>
      <c r="I41" s="645"/>
      <c r="J41" s="645"/>
      <c r="K41" s="645"/>
      <c r="L41" s="645"/>
      <c r="M41" s="645"/>
      <c r="N41" s="645"/>
      <c r="O41" s="645"/>
      <c r="P41" s="645"/>
      <c r="Q41" s="646"/>
      <c r="R41" s="695">
        <v>29524861</v>
      </c>
      <c r="S41" s="696"/>
      <c r="T41" s="696"/>
      <c r="U41" s="696"/>
      <c r="V41" s="696"/>
      <c r="W41" s="696"/>
      <c r="X41" s="696"/>
      <c r="Y41" s="700"/>
      <c r="Z41" s="701">
        <v>100</v>
      </c>
      <c r="AA41" s="701"/>
      <c r="AB41" s="701"/>
      <c r="AC41" s="701"/>
      <c r="AD41" s="702">
        <v>15238125</v>
      </c>
      <c r="AE41" s="702"/>
      <c r="AF41" s="702"/>
      <c r="AG41" s="702"/>
      <c r="AH41" s="702"/>
      <c r="AI41" s="702"/>
      <c r="AJ41" s="702"/>
      <c r="AK41" s="702"/>
      <c r="AL41" s="703">
        <v>100</v>
      </c>
      <c r="AM41" s="683"/>
      <c r="AN41" s="683"/>
      <c r="AO41" s="704"/>
      <c r="AQ41" s="686" t="s">
        <v>337</v>
      </c>
      <c r="AR41" s="687"/>
      <c r="AS41" s="687"/>
      <c r="AT41" s="687"/>
      <c r="AU41" s="687"/>
      <c r="AV41" s="687"/>
      <c r="AW41" s="687"/>
      <c r="AX41" s="687"/>
      <c r="AY41" s="688"/>
      <c r="AZ41" s="623">
        <v>312501</v>
      </c>
      <c r="BA41" s="624"/>
      <c r="BB41" s="624"/>
      <c r="BC41" s="624"/>
      <c r="BD41" s="656"/>
      <c r="BE41" s="656"/>
      <c r="BF41" s="669"/>
      <c r="BG41" s="673"/>
      <c r="BH41" s="674"/>
      <c r="BI41" s="674"/>
      <c r="BJ41" s="674"/>
      <c r="BK41" s="674"/>
      <c r="BL41" s="211"/>
      <c r="BM41" s="621" t="s">
        <v>338</v>
      </c>
      <c r="BN41" s="621"/>
      <c r="BO41" s="621"/>
      <c r="BP41" s="621"/>
      <c r="BQ41" s="621"/>
      <c r="BR41" s="621"/>
      <c r="BS41" s="621"/>
      <c r="BT41" s="621"/>
      <c r="BU41" s="622"/>
      <c r="BV41" s="623" t="s">
        <v>122</v>
      </c>
      <c r="BW41" s="624"/>
      <c r="BX41" s="624"/>
      <c r="BY41" s="624"/>
      <c r="BZ41" s="624"/>
      <c r="CA41" s="624"/>
      <c r="CB41" s="633"/>
      <c r="CD41" s="620" t="s">
        <v>339</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3"/>
      <c r="DB41" s="653"/>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340</v>
      </c>
      <c r="AR42" s="693"/>
      <c r="AS42" s="693"/>
      <c r="AT42" s="693"/>
      <c r="AU42" s="693"/>
      <c r="AV42" s="693"/>
      <c r="AW42" s="693"/>
      <c r="AX42" s="693"/>
      <c r="AY42" s="694"/>
      <c r="AZ42" s="695">
        <v>1565990</v>
      </c>
      <c r="BA42" s="696"/>
      <c r="BB42" s="696"/>
      <c r="BC42" s="696"/>
      <c r="BD42" s="682"/>
      <c r="BE42" s="682"/>
      <c r="BF42" s="684"/>
      <c r="BG42" s="675"/>
      <c r="BH42" s="676"/>
      <c r="BI42" s="676"/>
      <c r="BJ42" s="676"/>
      <c r="BK42" s="676"/>
      <c r="BL42" s="212"/>
      <c r="BM42" s="645" t="s">
        <v>341</v>
      </c>
      <c r="BN42" s="645"/>
      <c r="BO42" s="645"/>
      <c r="BP42" s="645"/>
      <c r="BQ42" s="645"/>
      <c r="BR42" s="645"/>
      <c r="BS42" s="645"/>
      <c r="BT42" s="645"/>
      <c r="BU42" s="646"/>
      <c r="BV42" s="695">
        <v>493</v>
      </c>
      <c r="BW42" s="696"/>
      <c r="BX42" s="696"/>
      <c r="BY42" s="696"/>
      <c r="BZ42" s="696"/>
      <c r="CA42" s="696"/>
      <c r="CB42" s="705"/>
      <c r="CD42" s="620" t="s">
        <v>342</v>
      </c>
      <c r="CE42" s="621"/>
      <c r="CF42" s="621"/>
      <c r="CG42" s="621"/>
      <c r="CH42" s="621"/>
      <c r="CI42" s="621"/>
      <c r="CJ42" s="621"/>
      <c r="CK42" s="621"/>
      <c r="CL42" s="621"/>
      <c r="CM42" s="621"/>
      <c r="CN42" s="621"/>
      <c r="CO42" s="621"/>
      <c r="CP42" s="621"/>
      <c r="CQ42" s="622"/>
      <c r="CR42" s="623">
        <v>3507924</v>
      </c>
      <c r="CS42" s="656"/>
      <c r="CT42" s="656"/>
      <c r="CU42" s="656"/>
      <c r="CV42" s="656"/>
      <c r="CW42" s="656"/>
      <c r="CX42" s="656"/>
      <c r="CY42" s="657"/>
      <c r="CZ42" s="628">
        <v>12.1</v>
      </c>
      <c r="DA42" s="653"/>
      <c r="DB42" s="653"/>
      <c r="DC42" s="658"/>
      <c r="DD42" s="632">
        <v>323239</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343</v>
      </c>
      <c r="CD43" s="620" t="s">
        <v>344</v>
      </c>
      <c r="CE43" s="621"/>
      <c r="CF43" s="621"/>
      <c r="CG43" s="621"/>
      <c r="CH43" s="621"/>
      <c r="CI43" s="621"/>
      <c r="CJ43" s="621"/>
      <c r="CK43" s="621"/>
      <c r="CL43" s="621"/>
      <c r="CM43" s="621"/>
      <c r="CN43" s="621"/>
      <c r="CO43" s="621"/>
      <c r="CP43" s="621"/>
      <c r="CQ43" s="622"/>
      <c r="CR43" s="623">
        <v>79635</v>
      </c>
      <c r="CS43" s="656"/>
      <c r="CT43" s="656"/>
      <c r="CU43" s="656"/>
      <c r="CV43" s="656"/>
      <c r="CW43" s="656"/>
      <c r="CX43" s="656"/>
      <c r="CY43" s="657"/>
      <c r="CZ43" s="628">
        <v>0.3</v>
      </c>
      <c r="DA43" s="653"/>
      <c r="DB43" s="653"/>
      <c r="DC43" s="658"/>
      <c r="DD43" s="632">
        <v>68970</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345</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293</v>
      </c>
      <c r="CE44" s="662"/>
      <c r="CF44" s="620" t="s">
        <v>346</v>
      </c>
      <c r="CG44" s="621"/>
      <c r="CH44" s="621"/>
      <c r="CI44" s="621"/>
      <c r="CJ44" s="621"/>
      <c r="CK44" s="621"/>
      <c r="CL44" s="621"/>
      <c r="CM44" s="621"/>
      <c r="CN44" s="621"/>
      <c r="CO44" s="621"/>
      <c r="CP44" s="621"/>
      <c r="CQ44" s="622"/>
      <c r="CR44" s="623">
        <v>3384293</v>
      </c>
      <c r="CS44" s="624"/>
      <c r="CT44" s="624"/>
      <c r="CU44" s="624"/>
      <c r="CV44" s="624"/>
      <c r="CW44" s="624"/>
      <c r="CX44" s="624"/>
      <c r="CY44" s="625"/>
      <c r="CZ44" s="628">
        <v>11.6</v>
      </c>
      <c r="DA44" s="629"/>
      <c r="DB44" s="629"/>
      <c r="DC44" s="635"/>
      <c r="DD44" s="632">
        <v>249986</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347</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348</v>
      </c>
      <c r="CG45" s="621"/>
      <c r="CH45" s="621"/>
      <c r="CI45" s="621"/>
      <c r="CJ45" s="621"/>
      <c r="CK45" s="621"/>
      <c r="CL45" s="621"/>
      <c r="CM45" s="621"/>
      <c r="CN45" s="621"/>
      <c r="CO45" s="621"/>
      <c r="CP45" s="621"/>
      <c r="CQ45" s="622"/>
      <c r="CR45" s="623">
        <v>1860864</v>
      </c>
      <c r="CS45" s="656"/>
      <c r="CT45" s="656"/>
      <c r="CU45" s="656"/>
      <c r="CV45" s="656"/>
      <c r="CW45" s="656"/>
      <c r="CX45" s="656"/>
      <c r="CY45" s="657"/>
      <c r="CZ45" s="628">
        <v>6.4</v>
      </c>
      <c r="DA45" s="653"/>
      <c r="DB45" s="653"/>
      <c r="DC45" s="658"/>
      <c r="DD45" s="632">
        <v>123227</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3"/>
      <c r="CE46" s="664"/>
      <c r="CF46" s="620" t="s">
        <v>349</v>
      </c>
      <c r="CG46" s="621"/>
      <c r="CH46" s="621"/>
      <c r="CI46" s="621"/>
      <c r="CJ46" s="621"/>
      <c r="CK46" s="621"/>
      <c r="CL46" s="621"/>
      <c r="CM46" s="621"/>
      <c r="CN46" s="621"/>
      <c r="CO46" s="621"/>
      <c r="CP46" s="621"/>
      <c r="CQ46" s="622"/>
      <c r="CR46" s="623">
        <v>1491406</v>
      </c>
      <c r="CS46" s="624"/>
      <c r="CT46" s="624"/>
      <c r="CU46" s="624"/>
      <c r="CV46" s="624"/>
      <c r="CW46" s="624"/>
      <c r="CX46" s="624"/>
      <c r="CY46" s="625"/>
      <c r="CZ46" s="628">
        <v>5.0999999999999996</v>
      </c>
      <c r="DA46" s="629"/>
      <c r="DB46" s="629"/>
      <c r="DC46" s="635"/>
      <c r="DD46" s="632">
        <v>119836</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3"/>
      <c r="CE47" s="664"/>
      <c r="CF47" s="620" t="s">
        <v>350</v>
      </c>
      <c r="CG47" s="621"/>
      <c r="CH47" s="621"/>
      <c r="CI47" s="621"/>
      <c r="CJ47" s="621"/>
      <c r="CK47" s="621"/>
      <c r="CL47" s="621"/>
      <c r="CM47" s="621"/>
      <c r="CN47" s="621"/>
      <c r="CO47" s="621"/>
      <c r="CP47" s="621"/>
      <c r="CQ47" s="622"/>
      <c r="CR47" s="623">
        <v>123631</v>
      </c>
      <c r="CS47" s="656"/>
      <c r="CT47" s="656"/>
      <c r="CU47" s="656"/>
      <c r="CV47" s="656"/>
      <c r="CW47" s="656"/>
      <c r="CX47" s="656"/>
      <c r="CY47" s="657"/>
      <c r="CZ47" s="628">
        <v>0.4</v>
      </c>
      <c r="DA47" s="653"/>
      <c r="DB47" s="653"/>
      <c r="DC47" s="658"/>
      <c r="DD47" s="632">
        <v>73253</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5"/>
      <c r="CE48" s="666"/>
      <c r="CF48" s="620" t="s">
        <v>351</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4" t="s">
        <v>352</v>
      </c>
      <c r="CE49" s="645"/>
      <c r="CF49" s="645"/>
      <c r="CG49" s="645"/>
      <c r="CH49" s="645"/>
      <c r="CI49" s="645"/>
      <c r="CJ49" s="645"/>
      <c r="CK49" s="645"/>
      <c r="CL49" s="645"/>
      <c r="CM49" s="645"/>
      <c r="CN49" s="645"/>
      <c r="CO49" s="645"/>
      <c r="CP49" s="645"/>
      <c r="CQ49" s="646"/>
      <c r="CR49" s="695">
        <v>29088816</v>
      </c>
      <c r="CS49" s="682"/>
      <c r="CT49" s="682"/>
      <c r="CU49" s="682"/>
      <c r="CV49" s="682"/>
      <c r="CW49" s="682"/>
      <c r="CX49" s="682"/>
      <c r="CY49" s="711"/>
      <c r="CZ49" s="703">
        <v>100</v>
      </c>
      <c r="DA49" s="712"/>
      <c r="DB49" s="712"/>
      <c r="DC49" s="713"/>
      <c r="DD49" s="714">
        <v>17713591</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0e0Ft0T3kjIel+g9qtGo6olT1uz1H+XyYv4548/MsY33MmhBdO3/c1lD07TiJ/fahTInYCX8myQQ2QfIJHjdnA==" saltValue="uEDXEIZFO+S+4a5gKmJKV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election activeCell="AK11" sqref="AK11:AO11"/>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353</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354</v>
      </c>
      <c r="DK2" s="723"/>
      <c r="DL2" s="723"/>
      <c r="DM2" s="723"/>
      <c r="DN2" s="723"/>
      <c r="DO2" s="724"/>
      <c r="DP2" s="216"/>
      <c r="DQ2" s="722" t="s">
        <v>355</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356</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357</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358</v>
      </c>
      <c r="B5" s="728"/>
      <c r="C5" s="728"/>
      <c r="D5" s="728"/>
      <c r="E5" s="728"/>
      <c r="F5" s="728"/>
      <c r="G5" s="728"/>
      <c r="H5" s="728"/>
      <c r="I5" s="728"/>
      <c r="J5" s="728"/>
      <c r="K5" s="728"/>
      <c r="L5" s="728"/>
      <c r="M5" s="728"/>
      <c r="N5" s="728"/>
      <c r="O5" s="728"/>
      <c r="P5" s="729"/>
      <c r="Q5" s="733" t="s">
        <v>359</v>
      </c>
      <c r="R5" s="734"/>
      <c r="S5" s="734"/>
      <c r="T5" s="734"/>
      <c r="U5" s="735"/>
      <c r="V5" s="733" t="s">
        <v>360</v>
      </c>
      <c r="W5" s="734"/>
      <c r="X5" s="734"/>
      <c r="Y5" s="734"/>
      <c r="Z5" s="735"/>
      <c r="AA5" s="733" t="s">
        <v>361</v>
      </c>
      <c r="AB5" s="734"/>
      <c r="AC5" s="734"/>
      <c r="AD5" s="734"/>
      <c r="AE5" s="734"/>
      <c r="AF5" s="739" t="s">
        <v>362</v>
      </c>
      <c r="AG5" s="734"/>
      <c r="AH5" s="734"/>
      <c r="AI5" s="734"/>
      <c r="AJ5" s="740"/>
      <c r="AK5" s="734" t="s">
        <v>363</v>
      </c>
      <c r="AL5" s="734"/>
      <c r="AM5" s="734"/>
      <c r="AN5" s="734"/>
      <c r="AO5" s="735"/>
      <c r="AP5" s="733" t="s">
        <v>364</v>
      </c>
      <c r="AQ5" s="734"/>
      <c r="AR5" s="734"/>
      <c r="AS5" s="734"/>
      <c r="AT5" s="735"/>
      <c r="AU5" s="733" t="s">
        <v>365</v>
      </c>
      <c r="AV5" s="734"/>
      <c r="AW5" s="734"/>
      <c r="AX5" s="734"/>
      <c r="AY5" s="740"/>
      <c r="AZ5" s="220"/>
      <c r="BA5" s="220"/>
      <c r="BB5" s="220"/>
      <c r="BC5" s="220"/>
      <c r="BD5" s="220"/>
      <c r="BE5" s="221"/>
      <c r="BF5" s="221"/>
      <c r="BG5" s="221"/>
      <c r="BH5" s="221"/>
      <c r="BI5" s="221"/>
      <c r="BJ5" s="221"/>
      <c r="BK5" s="221"/>
      <c r="BL5" s="221"/>
      <c r="BM5" s="221"/>
      <c r="BN5" s="221"/>
      <c r="BO5" s="221"/>
      <c r="BP5" s="221"/>
      <c r="BQ5" s="727" t="s">
        <v>366</v>
      </c>
      <c r="BR5" s="728"/>
      <c r="BS5" s="728"/>
      <c r="BT5" s="728"/>
      <c r="BU5" s="728"/>
      <c r="BV5" s="728"/>
      <c r="BW5" s="728"/>
      <c r="BX5" s="728"/>
      <c r="BY5" s="728"/>
      <c r="BZ5" s="728"/>
      <c r="CA5" s="728"/>
      <c r="CB5" s="728"/>
      <c r="CC5" s="728"/>
      <c r="CD5" s="728"/>
      <c r="CE5" s="728"/>
      <c r="CF5" s="728"/>
      <c r="CG5" s="729"/>
      <c r="CH5" s="733" t="s">
        <v>367</v>
      </c>
      <c r="CI5" s="734"/>
      <c r="CJ5" s="734"/>
      <c r="CK5" s="734"/>
      <c r="CL5" s="735"/>
      <c r="CM5" s="733" t="s">
        <v>368</v>
      </c>
      <c r="CN5" s="734"/>
      <c r="CO5" s="734"/>
      <c r="CP5" s="734"/>
      <c r="CQ5" s="735"/>
      <c r="CR5" s="733" t="s">
        <v>369</v>
      </c>
      <c r="CS5" s="734"/>
      <c r="CT5" s="734"/>
      <c r="CU5" s="734"/>
      <c r="CV5" s="735"/>
      <c r="CW5" s="733" t="s">
        <v>370</v>
      </c>
      <c r="CX5" s="734"/>
      <c r="CY5" s="734"/>
      <c r="CZ5" s="734"/>
      <c r="DA5" s="735"/>
      <c r="DB5" s="733" t="s">
        <v>371</v>
      </c>
      <c r="DC5" s="734"/>
      <c r="DD5" s="734"/>
      <c r="DE5" s="734"/>
      <c r="DF5" s="735"/>
      <c r="DG5" s="763" t="s">
        <v>372</v>
      </c>
      <c r="DH5" s="764"/>
      <c r="DI5" s="764"/>
      <c r="DJ5" s="764"/>
      <c r="DK5" s="765"/>
      <c r="DL5" s="763" t="s">
        <v>373</v>
      </c>
      <c r="DM5" s="764"/>
      <c r="DN5" s="764"/>
      <c r="DO5" s="764"/>
      <c r="DP5" s="765"/>
      <c r="DQ5" s="733" t="s">
        <v>374</v>
      </c>
      <c r="DR5" s="734"/>
      <c r="DS5" s="734"/>
      <c r="DT5" s="734"/>
      <c r="DU5" s="735"/>
      <c r="DV5" s="733" t="s">
        <v>365</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375</v>
      </c>
      <c r="C7" s="750"/>
      <c r="D7" s="750"/>
      <c r="E7" s="750"/>
      <c r="F7" s="750"/>
      <c r="G7" s="750"/>
      <c r="H7" s="750"/>
      <c r="I7" s="750"/>
      <c r="J7" s="750"/>
      <c r="K7" s="750"/>
      <c r="L7" s="750"/>
      <c r="M7" s="750"/>
      <c r="N7" s="750"/>
      <c r="O7" s="750"/>
      <c r="P7" s="751"/>
      <c r="Q7" s="752">
        <v>29568</v>
      </c>
      <c r="R7" s="753"/>
      <c r="S7" s="753"/>
      <c r="T7" s="753"/>
      <c r="U7" s="753"/>
      <c r="V7" s="753">
        <v>29132</v>
      </c>
      <c r="W7" s="753"/>
      <c r="X7" s="753"/>
      <c r="Y7" s="753"/>
      <c r="Z7" s="753"/>
      <c r="AA7" s="753">
        <v>436</v>
      </c>
      <c r="AB7" s="753"/>
      <c r="AC7" s="753"/>
      <c r="AD7" s="753"/>
      <c r="AE7" s="754"/>
      <c r="AF7" s="755">
        <v>404</v>
      </c>
      <c r="AG7" s="756"/>
      <c r="AH7" s="756"/>
      <c r="AI7" s="756"/>
      <c r="AJ7" s="757"/>
      <c r="AK7" s="758">
        <v>15</v>
      </c>
      <c r="AL7" s="759"/>
      <c r="AM7" s="759"/>
      <c r="AN7" s="759"/>
      <c r="AO7" s="759"/>
      <c r="AP7" s="759">
        <v>26615</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552</v>
      </c>
      <c r="BT7" s="747"/>
      <c r="BU7" s="747"/>
      <c r="BV7" s="747"/>
      <c r="BW7" s="747"/>
      <c r="BX7" s="747"/>
      <c r="BY7" s="747"/>
      <c r="BZ7" s="747"/>
      <c r="CA7" s="747"/>
      <c r="CB7" s="747"/>
      <c r="CC7" s="747"/>
      <c r="CD7" s="747"/>
      <c r="CE7" s="747"/>
      <c r="CF7" s="747"/>
      <c r="CG7" s="762"/>
      <c r="CH7" s="743">
        <v>-42</v>
      </c>
      <c r="CI7" s="744"/>
      <c r="CJ7" s="744"/>
      <c r="CK7" s="744"/>
      <c r="CL7" s="745"/>
      <c r="CM7" s="743">
        <v>42</v>
      </c>
      <c r="CN7" s="744"/>
      <c r="CO7" s="744"/>
      <c r="CP7" s="744"/>
      <c r="CQ7" s="745"/>
      <c r="CR7" s="743">
        <v>45</v>
      </c>
      <c r="CS7" s="744"/>
      <c r="CT7" s="744"/>
      <c r="CU7" s="744"/>
      <c r="CV7" s="745"/>
      <c r="CW7" s="743"/>
      <c r="CX7" s="744"/>
      <c r="CY7" s="744"/>
      <c r="CZ7" s="744"/>
      <c r="DA7" s="745"/>
      <c r="DB7" s="743"/>
      <c r="DC7" s="744"/>
      <c r="DD7" s="744"/>
      <c r="DE7" s="744"/>
      <c r="DF7" s="745"/>
      <c r="DG7" s="743"/>
      <c r="DH7" s="744"/>
      <c r="DI7" s="744"/>
      <c r="DJ7" s="744"/>
      <c r="DK7" s="745"/>
      <c r="DL7" s="743"/>
      <c r="DM7" s="744"/>
      <c r="DN7" s="744"/>
      <c r="DO7" s="744"/>
      <c r="DP7" s="745"/>
      <c r="DQ7" s="743"/>
      <c r="DR7" s="744"/>
      <c r="DS7" s="744"/>
      <c r="DT7" s="744"/>
      <c r="DU7" s="745"/>
      <c r="DV7" s="746" t="s">
        <v>557</v>
      </c>
      <c r="DW7" s="747"/>
      <c r="DX7" s="747"/>
      <c r="DY7" s="747"/>
      <c r="DZ7" s="748"/>
      <c r="EA7" s="222"/>
    </row>
    <row r="8" spans="1:131" s="223" customFormat="1" ht="26.25" customHeight="1" x14ac:dyDescent="0.15">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553</v>
      </c>
      <c r="BT8" s="774"/>
      <c r="BU8" s="774"/>
      <c r="BV8" s="774"/>
      <c r="BW8" s="774"/>
      <c r="BX8" s="774"/>
      <c r="BY8" s="774"/>
      <c r="BZ8" s="774"/>
      <c r="CA8" s="774"/>
      <c r="CB8" s="774"/>
      <c r="CC8" s="774"/>
      <c r="CD8" s="774"/>
      <c r="CE8" s="774"/>
      <c r="CF8" s="774"/>
      <c r="CG8" s="775"/>
      <c r="CH8" s="776">
        <v>0</v>
      </c>
      <c r="CI8" s="777"/>
      <c r="CJ8" s="777"/>
      <c r="CK8" s="777"/>
      <c r="CL8" s="778"/>
      <c r="CM8" s="776">
        <v>83</v>
      </c>
      <c r="CN8" s="777"/>
      <c r="CO8" s="777"/>
      <c r="CP8" s="777"/>
      <c r="CQ8" s="778"/>
      <c r="CR8" s="776">
        <v>1</v>
      </c>
      <c r="CS8" s="777"/>
      <c r="CT8" s="777"/>
      <c r="CU8" s="777"/>
      <c r="CV8" s="778"/>
      <c r="CW8" s="776">
        <v>1</v>
      </c>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15">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t="s">
        <v>554</v>
      </c>
      <c r="BT9" s="774"/>
      <c r="BU9" s="774"/>
      <c r="BV9" s="774"/>
      <c r="BW9" s="774"/>
      <c r="BX9" s="774"/>
      <c r="BY9" s="774"/>
      <c r="BZ9" s="774"/>
      <c r="CA9" s="774"/>
      <c r="CB9" s="774"/>
      <c r="CC9" s="774"/>
      <c r="CD9" s="774"/>
      <c r="CE9" s="774"/>
      <c r="CF9" s="774"/>
      <c r="CG9" s="775"/>
      <c r="CH9" s="776">
        <v>-1</v>
      </c>
      <c r="CI9" s="777"/>
      <c r="CJ9" s="777"/>
      <c r="CK9" s="777"/>
      <c r="CL9" s="778"/>
      <c r="CM9" s="776">
        <v>4</v>
      </c>
      <c r="CN9" s="777"/>
      <c r="CO9" s="777"/>
      <c r="CP9" s="777"/>
      <c r="CQ9" s="778"/>
      <c r="CR9" s="776">
        <v>2</v>
      </c>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t="s">
        <v>555</v>
      </c>
      <c r="BT10" s="774"/>
      <c r="BU10" s="774"/>
      <c r="BV10" s="774"/>
      <c r="BW10" s="774"/>
      <c r="BX10" s="774"/>
      <c r="BY10" s="774"/>
      <c r="BZ10" s="774"/>
      <c r="CA10" s="774"/>
      <c r="CB10" s="774"/>
      <c r="CC10" s="774"/>
      <c r="CD10" s="774"/>
      <c r="CE10" s="774"/>
      <c r="CF10" s="774"/>
      <c r="CG10" s="775"/>
      <c r="CH10" s="776">
        <v>-4</v>
      </c>
      <c r="CI10" s="777"/>
      <c r="CJ10" s="777"/>
      <c r="CK10" s="777"/>
      <c r="CL10" s="778"/>
      <c r="CM10" s="776">
        <v>52</v>
      </c>
      <c r="CN10" s="777"/>
      <c r="CO10" s="777"/>
      <c r="CP10" s="777"/>
      <c r="CQ10" s="778"/>
      <c r="CR10" s="776">
        <v>30</v>
      </c>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t="s">
        <v>556</v>
      </c>
      <c r="BT11" s="774"/>
      <c r="BU11" s="774"/>
      <c r="BV11" s="774"/>
      <c r="BW11" s="774"/>
      <c r="BX11" s="774"/>
      <c r="BY11" s="774"/>
      <c r="BZ11" s="774"/>
      <c r="CA11" s="774"/>
      <c r="CB11" s="774"/>
      <c r="CC11" s="774"/>
      <c r="CD11" s="774"/>
      <c r="CE11" s="774"/>
      <c r="CF11" s="774"/>
      <c r="CG11" s="775"/>
      <c r="CH11" s="776">
        <v>-3</v>
      </c>
      <c r="CI11" s="777"/>
      <c r="CJ11" s="777"/>
      <c r="CK11" s="777"/>
      <c r="CL11" s="778"/>
      <c r="CM11" s="776">
        <v>745</v>
      </c>
      <c r="CN11" s="777"/>
      <c r="CO11" s="777"/>
      <c r="CP11" s="777"/>
      <c r="CQ11" s="778"/>
      <c r="CR11" s="776">
        <v>100</v>
      </c>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377</v>
      </c>
      <c r="B23" s="789" t="s">
        <v>378</v>
      </c>
      <c r="C23" s="790"/>
      <c r="D23" s="790"/>
      <c r="E23" s="790"/>
      <c r="F23" s="790"/>
      <c r="G23" s="790"/>
      <c r="H23" s="790"/>
      <c r="I23" s="790"/>
      <c r="J23" s="790"/>
      <c r="K23" s="790"/>
      <c r="L23" s="790"/>
      <c r="M23" s="790"/>
      <c r="N23" s="790"/>
      <c r="O23" s="790"/>
      <c r="P23" s="791"/>
      <c r="Q23" s="792">
        <v>29568</v>
      </c>
      <c r="R23" s="793"/>
      <c r="S23" s="793"/>
      <c r="T23" s="793"/>
      <c r="U23" s="793"/>
      <c r="V23" s="793">
        <v>30444</v>
      </c>
      <c r="W23" s="793"/>
      <c r="X23" s="793"/>
      <c r="Y23" s="793"/>
      <c r="Z23" s="793"/>
      <c r="AA23" s="793">
        <v>876</v>
      </c>
      <c r="AB23" s="793"/>
      <c r="AC23" s="793"/>
      <c r="AD23" s="793"/>
      <c r="AE23" s="794"/>
      <c r="AF23" s="795">
        <v>404</v>
      </c>
      <c r="AG23" s="793"/>
      <c r="AH23" s="793"/>
      <c r="AI23" s="793"/>
      <c r="AJ23" s="796"/>
      <c r="AK23" s="797"/>
      <c r="AL23" s="798"/>
      <c r="AM23" s="798"/>
      <c r="AN23" s="798"/>
      <c r="AO23" s="798"/>
      <c r="AP23" s="793">
        <v>26615</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358</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365</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389</v>
      </c>
      <c r="C28" s="750"/>
      <c r="D28" s="750"/>
      <c r="E28" s="750"/>
      <c r="F28" s="750"/>
      <c r="G28" s="750"/>
      <c r="H28" s="750"/>
      <c r="I28" s="750"/>
      <c r="J28" s="750"/>
      <c r="K28" s="750"/>
      <c r="L28" s="750"/>
      <c r="M28" s="750"/>
      <c r="N28" s="750"/>
      <c r="O28" s="750"/>
      <c r="P28" s="751"/>
      <c r="Q28" s="822">
        <v>4072</v>
      </c>
      <c r="R28" s="823"/>
      <c r="S28" s="823"/>
      <c r="T28" s="823"/>
      <c r="U28" s="823"/>
      <c r="V28" s="823">
        <v>3983</v>
      </c>
      <c r="W28" s="823"/>
      <c r="X28" s="823"/>
      <c r="Y28" s="823"/>
      <c r="Z28" s="823"/>
      <c r="AA28" s="823">
        <v>89</v>
      </c>
      <c r="AB28" s="823"/>
      <c r="AC28" s="823"/>
      <c r="AD28" s="823"/>
      <c r="AE28" s="824"/>
      <c r="AF28" s="825">
        <v>89</v>
      </c>
      <c r="AG28" s="823"/>
      <c r="AH28" s="823"/>
      <c r="AI28" s="823"/>
      <c r="AJ28" s="826"/>
      <c r="AK28" s="827"/>
      <c r="AL28" s="828"/>
      <c r="AM28" s="828"/>
      <c r="AN28" s="828"/>
      <c r="AO28" s="828"/>
      <c r="AP28" s="828"/>
      <c r="AQ28" s="828"/>
      <c r="AR28" s="828"/>
      <c r="AS28" s="828"/>
      <c r="AT28" s="828"/>
      <c r="AU28" s="828"/>
      <c r="AV28" s="828"/>
      <c r="AW28" s="828"/>
      <c r="AX28" s="828"/>
      <c r="AY28" s="828"/>
      <c r="AZ28" s="829"/>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390</v>
      </c>
      <c r="C29" s="781"/>
      <c r="D29" s="781"/>
      <c r="E29" s="781"/>
      <c r="F29" s="781"/>
      <c r="G29" s="781"/>
      <c r="H29" s="781"/>
      <c r="I29" s="781"/>
      <c r="J29" s="781"/>
      <c r="K29" s="781"/>
      <c r="L29" s="781"/>
      <c r="M29" s="781"/>
      <c r="N29" s="781"/>
      <c r="O29" s="781"/>
      <c r="P29" s="782"/>
      <c r="Q29" s="783">
        <v>1339</v>
      </c>
      <c r="R29" s="784"/>
      <c r="S29" s="784"/>
      <c r="T29" s="784"/>
      <c r="U29" s="784"/>
      <c r="V29" s="784">
        <v>1321</v>
      </c>
      <c r="W29" s="784"/>
      <c r="X29" s="784"/>
      <c r="Y29" s="784"/>
      <c r="Z29" s="784"/>
      <c r="AA29" s="784">
        <v>18</v>
      </c>
      <c r="AB29" s="784"/>
      <c r="AC29" s="784"/>
      <c r="AD29" s="784"/>
      <c r="AE29" s="785"/>
      <c r="AF29" s="786">
        <v>18</v>
      </c>
      <c r="AG29" s="787"/>
      <c r="AH29" s="787"/>
      <c r="AI29" s="787"/>
      <c r="AJ29" s="788"/>
      <c r="AK29" s="834"/>
      <c r="AL29" s="830"/>
      <c r="AM29" s="830"/>
      <c r="AN29" s="830"/>
      <c r="AO29" s="830"/>
      <c r="AP29" s="830"/>
      <c r="AQ29" s="830"/>
      <c r="AR29" s="830"/>
      <c r="AS29" s="830"/>
      <c r="AT29" s="830"/>
      <c r="AU29" s="830"/>
      <c r="AV29" s="830"/>
      <c r="AW29" s="830"/>
      <c r="AX29" s="830"/>
      <c r="AY29" s="830"/>
      <c r="AZ29" s="831"/>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391</v>
      </c>
      <c r="C30" s="781"/>
      <c r="D30" s="781"/>
      <c r="E30" s="781"/>
      <c r="F30" s="781"/>
      <c r="G30" s="781"/>
      <c r="H30" s="781"/>
      <c r="I30" s="781"/>
      <c r="J30" s="781"/>
      <c r="K30" s="781"/>
      <c r="L30" s="781"/>
      <c r="M30" s="781"/>
      <c r="N30" s="781"/>
      <c r="O30" s="781"/>
      <c r="P30" s="782"/>
      <c r="Q30" s="783">
        <v>5212</v>
      </c>
      <c r="R30" s="784"/>
      <c r="S30" s="784"/>
      <c r="T30" s="784"/>
      <c r="U30" s="784"/>
      <c r="V30" s="784">
        <v>5094</v>
      </c>
      <c r="W30" s="784"/>
      <c r="X30" s="784"/>
      <c r="Y30" s="784"/>
      <c r="Z30" s="784"/>
      <c r="AA30" s="784">
        <v>118</v>
      </c>
      <c r="AB30" s="784"/>
      <c r="AC30" s="784"/>
      <c r="AD30" s="784"/>
      <c r="AE30" s="785"/>
      <c r="AF30" s="786">
        <v>118</v>
      </c>
      <c r="AG30" s="787"/>
      <c r="AH30" s="787"/>
      <c r="AI30" s="787"/>
      <c r="AJ30" s="788"/>
      <c r="AK30" s="834"/>
      <c r="AL30" s="830"/>
      <c r="AM30" s="830"/>
      <c r="AN30" s="830"/>
      <c r="AO30" s="830"/>
      <c r="AP30" s="830"/>
      <c r="AQ30" s="830"/>
      <c r="AR30" s="830"/>
      <c r="AS30" s="830"/>
      <c r="AT30" s="830"/>
      <c r="AU30" s="830"/>
      <c r="AV30" s="830"/>
      <c r="AW30" s="830"/>
      <c r="AX30" s="830"/>
      <c r="AY30" s="830"/>
      <c r="AZ30" s="831"/>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143</v>
      </c>
      <c r="C31" s="781"/>
      <c r="D31" s="781"/>
      <c r="E31" s="781"/>
      <c r="F31" s="781"/>
      <c r="G31" s="781"/>
      <c r="H31" s="781"/>
      <c r="I31" s="781"/>
      <c r="J31" s="781"/>
      <c r="K31" s="781"/>
      <c r="L31" s="781"/>
      <c r="M31" s="781"/>
      <c r="N31" s="781"/>
      <c r="O31" s="781"/>
      <c r="P31" s="782"/>
      <c r="Q31" s="783">
        <v>2739</v>
      </c>
      <c r="R31" s="784"/>
      <c r="S31" s="784"/>
      <c r="T31" s="784"/>
      <c r="U31" s="784"/>
      <c r="V31" s="784">
        <v>2671</v>
      </c>
      <c r="W31" s="784"/>
      <c r="X31" s="784"/>
      <c r="Y31" s="784"/>
      <c r="Z31" s="784"/>
      <c r="AA31" s="784">
        <v>68</v>
      </c>
      <c r="AB31" s="784"/>
      <c r="AC31" s="784"/>
      <c r="AD31" s="784"/>
      <c r="AE31" s="785"/>
      <c r="AF31" s="786">
        <v>-42</v>
      </c>
      <c r="AG31" s="787"/>
      <c r="AH31" s="787"/>
      <c r="AI31" s="787"/>
      <c r="AJ31" s="788"/>
      <c r="AK31" s="834">
        <v>713</v>
      </c>
      <c r="AL31" s="830"/>
      <c r="AM31" s="830"/>
      <c r="AN31" s="830"/>
      <c r="AO31" s="830"/>
      <c r="AP31" s="830">
        <v>1082</v>
      </c>
      <c r="AQ31" s="830"/>
      <c r="AR31" s="830"/>
      <c r="AS31" s="830"/>
      <c r="AT31" s="830"/>
      <c r="AU31" s="830">
        <v>668</v>
      </c>
      <c r="AV31" s="830"/>
      <c r="AW31" s="830"/>
      <c r="AX31" s="830"/>
      <c r="AY31" s="830"/>
      <c r="AZ31" s="831">
        <v>1.9</v>
      </c>
      <c r="BA31" s="831"/>
      <c r="BB31" s="831"/>
      <c r="BC31" s="831"/>
      <c r="BD31" s="831"/>
      <c r="BE31" s="832" t="s">
        <v>392</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393</v>
      </c>
      <c r="C32" s="781"/>
      <c r="D32" s="781"/>
      <c r="E32" s="781"/>
      <c r="F32" s="781"/>
      <c r="G32" s="781"/>
      <c r="H32" s="781"/>
      <c r="I32" s="781"/>
      <c r="J32" s="781"/>
      <c r="K32" s="781"/>
      <c r="L32" s="781"/>
      <c r="M32" s="781"/>
      <c r="N32" s="781"/>
      <c r="O32" s="781"/>
      <c r="P32" s="782"/>
      <c r="Q32" s="783">
        <v>1002</v>
      </c>
      <c r="R32" s="784"/>
      <c r="S32" s="784"/>
      <c r="T32" s="784"/>
      <c r="U32" s="784"/>
      <c r="V32" s="784">
        <v>1005</v>
      </c>
      <c r="W32" s="784"/>
      <c r="X32" s="784"/>
      <c r="Y32" s="784"/>
      <c r="Z32" s="784"/>
      <c r="AA32" s="784">
        <v>-3</v>
      </c>
      <c r="AB32" s="784"/>
      <c r="AC32" s="784"/>
      <c r="AD32" s="784"/>
      <c r="AE32" s="785"/>
      <c r="AF32" s="786">
        <v>1069</v>
      </c>
      <c r="AG32" s="787"/>
      <c r="AH32" s="787"/>
      <c r="AI32" s="787"/>
      <c r="AJ32" s="788"/>
      <c r="AK32" s="834">
        <v>194</v>
      </c>
      <c r="AL32" s="830"/>
      <c r="AM32" s="830"/>
      <c r="AN32" s="830"/>
      <c r="AO32" s="830"/>
      <c r="AP32" s="830">
        <v>5313</v>
      </c>
      <c r="AQ32" s="830"/>
      <c r="AR32" s="830"/>
      <c r="AS32" s="830"/>
      <c r="AT32" s="830"/>
      <c r="AU32" s="830">
        <v>2061</v>
      </c>
      <c r="AV32" s="830"/>
      <c r="AW32" s="830"/>
      <c r="AX32" s="830"/>
      <c r="AY32" s="830"/>
      <c r="AZ32" s="831"/>
      <c r="BA32" s="831"/>
      <c r="BB32" s="831"/>
      <c r="BC32" s="831"/>
      <c r="BD32" s="831"/>
      <c r="BE32" s="832" t="s">
        <v>392</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t="s">
        <v>394</v>
      </c>
      <c r="C33" s="781"/>
      <c r="D33" s="781"/>
      <c r="E33" s="781"/>
      <c r="F33" s="781"/>
      <c r="G33" s="781"/>
      <c r="H33" s="781"/>
      <c r="I33" s="781"/>
      <c r="J33" s="781"/>
      <c r="K33" s="781"/>
      <c r="L33" s="781"/>
      <c r="M33" s="781"/>
      <c r="N33" s="781"/>
      <c r="O33" s="781"/>
      <c r="P33" s="782"/>
      <c r="Q33" s="783">
        <v>1711</v>
      </c>
      <c r="R33" s="784"/>
      <c r="S33" s="784"/>
      <c r="T33" s="784"/>
      <c r="U33" s="784"/>
      <c r="V33" s="784">
        <v>1642</v>
      </c>
      <c r="W33" s="784"/>
      <c r="X33" s="784"/>
      <c r="Y33" s="784"/>
      <c r="Z33" s="784"/>
      <c r="AA33" s="784">
        <v>69</v>
      </c>
      <c r="AB33" s="784"/>
      <c r="AC33" s="784"/>
      <c r="AD33" s="784"/>
      <c r="AE33" s="785"/>
      <c r="AF33" s="786">
        <v>616</v>
      </c>
      <c r="AG33" s="787"/>
      <c r="AH33" s="787"/>
      <c r="AI33" s="787"/>
      <c r="AJ33" s="788"/>
      <c r="AK33" s="834">
        <v>875</v>
      </c>
      <c r="AL33" s="830"/>
      <c r="AM33" s="830"/>
      <c r="AN33" s="830"/>
      <c r="AO33" s="830"/>
      <c r="AP33" s="830">
        <v>14195</v>
      </c>
      <c r="AQ33" s="830"/>
      <c r="AR33" s="830"/>
      <c r="AS33" s="830"/>
      <c r="AT33" s="830"/>
      <c r="AU33" s="830">
        <v>10674</v>
      </c>
      <c r="AV33" s="830"/>
      <c r="AW33" s="830"/>
      <c r="AX33" s="830"/>
      <c r="AY33" s="830"/>
      <c r="AZ33" s="831"/>
      <c r="BA33" s="831"/>
      <c r="BB33" s="831"/>
      <c r="BC33" s="831"/>
      <c r="BD33" s="831"/>
      <c r="BE33" s="832" t="s">
        <v>392</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t="s">
        <v>395</v>
      </c>
      <c r="C34" s="781"/>
      <c r="D34" s="781"/>
      <c r="E34" s="781"/>
      <c r="F34" s="781"/>
      <c r="G34" s="781"/>
      <c r="H34" s="781"/>
      <c r="I34" s="781"/>
      <c r="J34" s="781"/>
      <c r="K34" s="781"/>
      <c r="L34" s="781"/>
      <c r="M34" s="781"/>
      <c r="N34" s="781"/>
      <c r="O34" s="781"/>
      <c r="P34" s="782"/>
      <c r="Q34" s="783">
        <v>389</v>
      </c>
      <c r="R34" s="784"/>
      <c r="S34" s="784"/>
      <c r="T34" s="784"/>
      <c r="U34" s="784"/>
      <c r="V34" s="784">
        <v>381</v>
      </c>
      <c r="W34" s="784"/>
      <c r="X34" s="784"/>
      <c r="Y34" s="784"/>
      <c r="Z34" s="784"/>
      <c r="AA34" s="784">
        <v>8</v>
      </c>
      <c r="AB34" s="784"/>
      <c r="AC34" s="784"/>
      <c r="AD34" s="784"/>
      <c r="AE34" s="785"/>
      <c r="AF34" s="786">
        <v>8</v>
      </c>
      <c r="AG34" s="787"/>
      <c r="AH34" s="787"/>
      <c r="AI34" s="787"/>
      <c r="AJ34" s="788"/>
      <c r="AK34" s="834">
        <v>0</v>
      </c>
      <c r="AL34" s="830"/>
      <c r="AM34" s="830"/>
      <c r="AN34" s="830"/>
      <c r="AO34" s="830"/>
      <c r="AP34" s="830">
        <v>738</v>
      </c>
      <c r="AQ34" s="830"/>
      <c r="AR34" s="830"/>
      <c r="AS34" s="830"/>
      <c r="AT34" s="830"/>
      <c r="AU34" s="830">
        <v>0</v>
      </c>
      <c r="AV34" s="830"/>
      <c r="AW34" s="830"/>
      <c r="AX34" s="830"/>
      <c r="AY34" s="830"/>
      <c r="AZ34" s="831"/>
      <c r="BA34" s="831"/>
      <c r="BB34" s="831"/>
      <c r="BC34" s="831"/>
      <c r="BD34" s="831"/>
      <c r="BE34" s="832" t="s">
        <v>396</v>
      </c>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397</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377</v>
      </c>
      <c r="B63" s="789" t="s">
        <v>398</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1877</v>
      </c>
      <c r="AG63" s="844"/>
      <c r="AH63" s="844"/>
      <c r="AI63" s="844"/>
      <c r="AJ63" s="845"/>
      <c r="AK63" s="846"/>
      <c r="AL63" s="841"/>
      <c r="AM63" s="841"/>
      <c r="AN63" s="841"/>
      <c r="AO63" s="841"/>
      <c r="AP63" s="844">
        <v>21328</v>
      </c>
      <c r="AQ63" s="844"/>
      <c r="AR63" s="844"/>
      <c r="AS63" s="844"/>
      <c r="AT63" s="844"/>
      <c r="AU63" s="844">
        <v>13403</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399</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400</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401</v>
      </c>
      <c r="AV66" s="734"/>
      <c r="AW66" s="734"/>
      <c r="AX66" s="734"/>
      <c r="AY66" s="735"/>
      <c r="AZ66" s="733" t="s">
        <v>365</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c r="C68" s="870"/>
      <c r="D68" s="870"/>
      <c r="E68" s="870"/>
      <c r="F68" s="870"/>
      <c r="G68" s="870"/>
      <c r="H68" s="870"/>
      <c r="I68" s="870"/>
      <c r="J68" s="870"/>
      <c r="K68" s="870"/>
      <c r="L68" s="870"/>
      <c r="M68" s="870"/>
      <c r="N68" s="870"/>
      <c r="O68" s="870"/>
      <c r="P68" s="871"/>
      <c r="Q68" s="872"/>
      <c r="R68" s="866"/>
      <c r="S68" s="866"/>
      <c r="T68" s="866"/>
      <c r="U68" s="866"/>
      <c r="V68" s="866"/>
      <c r="W68" s="866"/>
      <c r="X68" s="866"/>
      <c r="Y68" s="866"/>
      <c r="Z68" s="866"/>
      <c r="AA68" s="866"/>
      <c r="AB68" s="866"/>
      <c r="AC68" s="866"/>
      <c r="AD68" s="866"/>
      <c r="AE68" s="866"/>
      <c r="AF68" s="866"/>
      <c r="AG68" s="866"/>
      <c r="AH68" s="866"/>
      <c r="AI68" s="866"/>
      <c r="AJ68" s="866"/>
      <c r="AK68" s="866"/>
      <c r="AL68" s="866"/>
      <c r="AM68" s="866"/>
      <c r="AN68" s="866"/>
      <c r="AO68" s="866"/>
      <c r="AP68" s="866"/>
      <c r="AQ68" s="866"/>
      <c r="AR68" s="866"/>
      <c r="AS68" s="866"/>
      <c r="AT68" s="866"/>
      <c r="AU68" s="866"/>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c r="C69" s="874"/>
      <c r="D69" s="874"/>
      <c r="E69" s="874"/>
      <c r="F69" s="874"/>
      <c r="G69" s="874"/>
      <c r="H69" s="874"/>
      <c r="I69" s="874"/>
      <c r="J69" s="874"/>
      <c r="K69" s="874"/>
      <c r="L69" s="874"/>
      <c r="M69" s="874"/>
      <c r="N69" s="874"/>
      <c r="O69" s="874"/>
      <c r="P69" s="875"/>
      <c r="Q69" s="876"/>
      <c r="R69" s="830"/>
      <c r="S69" s="830"/>
      <c r="T69" s="830"/>
      <c r="U69" s="830"/>
      <c r="V69" s="830"/>
      <c r="W69" s="830"/>
      <c r="X69" s="830"/>
      <c r="Y69" s="830"/>
      <c r="Z69" s="830"/>
      <c r="AA69" s="830"/>
      <c r="AB69" s="830"/>
      <c r="AC69" s="830"/>
      <c r="AD69" s="830"/>
      <c r="AE69" s="830"/>
      <c r="AF69" s="830"/>
      <c r="AG69" s="830"/>
      <c r="AH69" s="830"/>
      <c r="AI69" s="830"/>
      <c r="AJ69" s="830"/>
      <c r="AK69" s="830"/>
      <c r="AL69" s="830"/>
      <c r="AM69" s="830"/>
      <c r="AN69" s="830"/>
      <c r="AO69" s="830"/>
      <c r="AP69" s="830"/>
      <c r="AQ69" s="830"/>
      <c r="AR69" s="830"/>
      <c r="AS69" s="830"/>
      <c r="AT69" s="830"/>
      <c r="AU69" s="830"/>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c r="C70" s="874"/>
      <c r="D70" s="874"/>
      <c r="E70" s="874"/>
      <c r="F70" s="874"/>
      <c r="G70" s="874"/>
      <c r="H70" s="874"/>
      <c r="I70" s="874"/>
      <c r="J70" s="874"/>
      <c r="K70" s="874"/>
      <c r="L70" s="874"/>
      <c r="M70" s="874"/>
      <c r="N70" s="874"/>
      <c r="O70" s="874"/>
      <c r="P70" s="875"/>
      <c r="Q70" s="876"/>
      <c r="R70" s="830"/>
      <c r="S70" s="830"/>
      <c r="T70" s="830"/>
      <c r="U70" s="830"/>
      <c r="V70" s="830"/>
      <c r="W70" s="830"/>
      <c r="X70" s="830"/>
      <c r="Y70" s="830"/>
      <c r="Z70" s="830"/>
      <c r="AA70" s="830"/>
      <c r="AB70" s="830"/>
      <c r="AC70" s="830"/>
      <c r="AD70" s="830"/>
      <c r="AE70" s="830"/>
      <c r="AF70" s="830"/>
      <c r="AG70" s="830"/>
      <c r="AH70" s="830"/>
      <c r="AI70" s="830"/>
      <c r="AJ70" s="830"/>
      <c r="AK70" s="830"/>
      <c r="AL70" s="830"/>
      <c r="AM70" s="830"/>
      <c r="AN70" s="830"/>
      <c r="AO70" s="830"/>
      <c r="AP70" s="830"/>
      <c r="AQ70" s="830"/>
      <c r="AR70" s="830"/>
      <c r="AS70" s="830"/>
      <c r="AT70" s="830"/>
      <c r="AU70" s="830"/>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c r="C71" s="874"/>
      <c r="D71" s="874"/>
      <c r="E71" s="874"/>
      <c r="F71" s="874"/>
      <c r="G71" s="874"/>
      <c r="H71" s="874"/>
      <c r="I71" s="874"/>
      <c r="J71" s="874"/>
      <c r="K71" s="874"/>
      <c r="L71" s="874"/>
      <c r="M71" s="874"/>
      <c r="N71" s="874"/>
      <c r="O71" s="874"/>
      <c r="P71" s="875"/>
      <c r="Q71" s="876"/>
      <c r="R71" s="830"/>
      <c r="S71" s="830"/>
      <c r="T71" s="830"/>
      <c r="U71" s="830"/>
      <c r="V71" s="830"/>
      <c r="W71" s="830"/>
      <c r="X71" s="830"/>
      <c r="Y71" s="830"/>
      <c r="Z71" s="830"/>
      <c r="AA71" s="830"/>
      <c r="AB71" s="830"/>
      <c r="AC71" s="830"/>
      <c r="AD71" s="830"/>
      <c r="AE71" s="830"/>
      <c r="AF71" s="830"/>
      <c r="AG71" s="830"/>
      <c r="AH71" s="830"/>
      <c r="AI71" s="830"/>
      <c r="AJ71" s="830"/>
      <c r="AK71" s="830"/>
      <c r="AL71" s="830"/>
      <c r="AM71" s="830"/>
      <c r="AN71" s="830"/>
      <c r="AO71" s="830"/>
      <c r="AP71" s="830"/>
      <c r="AQ71" s="830"/>
      <c r="AR71" s="830"/>
      <c r="AS71" s="830"/>
      <c r="AT71" s="830"/>
      <c r="AU71" s="830"/>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c r="C72" s="874"/>
      <c r="D72" s="874"/>
      <c r="E72" s="874"/>
      <c r="F72" s="874"/>
      <c r="G72" s="874"/>
      <c r="H72" s="874"/>
      <c r="I72" s="874"/>
      <c r="J72" s="874"/>
      <c r="K72" s="874"/>
      <c r="L72" s="874"/>
      <c r="M72" s="874"/>
      <c r="N72" s="874"/>
      <c r="O72" s="874"/>
      <c r="P72" s="875"/>
      <c r="Q72" s="876"/>
      <c r="R72" s="830"/>
      <c r="S72" s="830"/>
      <c r="T72" s="830"/>
      <c r="U72" s="830"/>
      <c r="V72" s="830"/>
      <c r="W72" s="830"/>
      <c r="X72" s="830"/>
      <c r="Y72" s="830"/>
      <c r="Z72" s="830"/>
      <c r="AA72" s="830"/>
      <c r="AB72" s="830"/>
      <c r="AC72" s="830"/>
      <c r="AD72" s="830"/>
      <c r="AE72" s="830"/>
      <c r="AF72" s="830"/>
      <c r="AG72" s="830"/>
      <c r="AH72" s="830"/>
      <c r="AI72" s="830"/>
      <c r="AJ72" s="830"/>
      <c r="AK72" s="830"/>
      <c r="AL72" s="830"/>
      <c r="AM72" s="830"/>
      <c r="AN72" s="830"/>
      <c r="AO72" s="830"/>
      <c r="AP72" s="830"/>
      <c r="AQ72" s="830"/>
      <c r="AR72" s="830"/>
      <c r="AS72" s="830"/>
      <c r="AT72" s="830"/>
      <c r="AU72" s="830"/>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c r="C73" s="874"/>
      <c r="D73" s="874"/>
      <c r="E73" s="874"/>
      <c r="F73" s="874"/>
      <c r="G73" s="874"/>
      <c r="H73" s="874"/>
      <c r="I73" s="874"/>
      <c r="J73" s="874"/>
      <c r="K73" s="874"/>
      <c r="L73" s="874"/>
      <c r="M73" s="874"/>
      <c r="N73" s="874"/>
      <c r="O73" s="874"/>
      <c r="P73" s="875"/>
      <c r="Q73" s="876"/>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377</v>
      </c>
      <c r="B88" s="789" t="s">
        <v>402</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c r="AG88" s="844"/>
      <c r="AH88" s="844"/>
      <c r="AI88" s="844"/>
      <c r="AJ88" s="844"/>
      <c r="AK88" s="841"/>
      <c r="AL88" s="841"/>
      <c r="AM88" s="841"/>
      <c r="AN88" s="841"/>
      <c r="AO88" s="841"/>
      <c r="AP88" s="844"/>
      <c r="AQ88" s="844"/>
      <c r="AR88" s="844"/>
      <c r="AS88" s="844"/>
      <c r="AT88" s="844"/>
      <c r="AU88" s="844"/>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789" t="s">
        <v>403</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178</v>
      </c>
      <c r="CS102" s="852"/>
      <c r="CT102" s="852"/>
      <c r="CU102" s="852"/>
      <c r="CV102" s="891"/>
      <c r="CW102" s="890">
        <v>1</v>
      </c>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404</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405</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406</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407</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408</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409</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410</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411</v>
      </c>
      <c r="AB109" s="893"/>
      <c r="AC109" s="893"/>
      <c r="AD109" s="893"/>
      <c r="AE109" s="894"/>
      <c r="AF109" s="892" t="s">
        <v>412</v>
      </c>
      <c r="AG109" s="893"/>
      <c r="AH109" s="893"/>
      <c r="AI109" s="893"/>
      <c r="AJ109" s="894"/>
      <c r="AK109" s="892" t="s">
        <v>295</v>
      </c>
      <c r="AL109" s="893"/>
      <c r="AM109" s="893"/>
      <c r="AN109" s="893"/>
      <c r="AO109" s="894"/>
      <c r="AP109" s="892" t="s">
        <v>413</v>
      </c>
      <c r="AQ109" s="893"/>
      <c r="AR109" s="893"/>
      <c r="AS109" s="893"/>
      <c r="AT109" s="895"/>
      <c r="AU109" s="912" t="s">
        <v>410</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411</v>
      </c>
      <c r="BR109" s="893"/>
      <c r="BS109" s="893"/>
      <c r="BT109" s="893"/>
      <c r="BU109" s="894"/>
      <c r="BV109" s="892" t="s">
        <v>412</v>
      </c>
      <c r="BW109" s="893"/>
      <c r="BX109" s="893"/>
      <c r="BY109" s="893"/>
      <c r="BZ109" s="894"/>
      <c r="CA109" s="892" t="s">
        <v>295</v>
      </c>
      <c r="CB109" s="893"/>
      <c r="CC109" s="893"/>
      <c r="CD109" s="893"/>
      <c r="CE109" s="894"/>
      <c r="CF109" s="913" t="s">
        <v>413</v>
      </c>
      <c r="CG109" s="913"/>
      <c r="CH109" s="913"/>
      <c r="CI109" s="913"/>
      <c r="CJ109" s="913"/>
      <c r="CK109" s="892" t="s">
        <v>414</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411</v>
      </c>
      <c r="DH109" s="893"/>
      <c r="DI109" s="893"/>
      <c r="DJ109" s="893"/>
      <c r="DK109" s="894"/>
      <c r="DL109" s="892" t="s">
        <v>412</v>
      </c>
      <c r="DM109" s="893"/>
      <c r="DN109" s="893"/>
      <c r="DO109" s="893"/>
      <c r="DP109" s="894"/>
      <c r="DQ109" s="892" t="s">
        <v>295</v>
      </c>
      <c r="DR109" s="893"/>
      <c r="DS109" s="893"/>
      <c r="DT109" s="893"/>
      <c r="DU109" s="894"/>
      <c r="DV109" s="892" t="s">
        <v>413</v>
      </c>
      <c r="DW109" s="893"/>
      <c r="DX109" s="893"/>
      <c r="DY109" s="893"/>
      <c r="DZ109" s="895"/>
    </row>
    <row r="110" spans="1:131" s="218" customFormat="1" ht="26.25" customHeight="1" x14ac:dyDescent="0.15">
      <c r="A110" s="896" t="s">
        <v>415</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3910922</v>
      </c>
      <c r="AB110" s="900"/>
      <c r="AC110" s="900"/>
      <c r="AD110" s="900"/>
      <c r="AE110" s="901"/>
      <c r="AF110" s="902">
        <v>3753777</v>
      </c>
      <c r="AG110" s="900"/>
      <c r="AH110" s="900"/>
      <c r="AI110" s="900"/>
      <c r="AJ110" s="901"/>
      <c r="AK110" s="902">
        <v>3720099</v>
      </c>
      <c r="AL110" s="900"/>
      <c r="AM110" s="900"/>
      <c r="AN110" s="900"/>
      <c r="AO110" s="901"/>
      <c r="AP110" s="903">
        <v>32.200000000000003</v>
      </c>
      <c r="AQ110" s="904"/>
      <c r="AR110" s="904"/>
      <c r="AS110" s="904"/>
      <c r="AT110" s="905"/>
      <c r="AU110" s="906" t="s">
        <v>69</v>
      </c>
      <c r="AV110" s="907"/>
      <c r="AW110" s="907"/>
      <c r="AX110" s="907"/>
      <c r="AY110" s="907"/>
      <c r="AZ110" s="929" t="s">
        <v>416</v>
      </c>
      <c r="BA110" s="897"/>
      <c r="BB110" s="897"/>
      <c r="BC110" s="897"/>
      <c r="BD110" s="897"/>
      <c r="BE110" s="897"/>
      <c r="BF110" s="897"/>
      <c r="BG110" s="897"/>
      <c r="BH110" s="897"/>
      <c r="BI110" s="897"/>
      <c r="BJ110" s="897"/>
      <c r="BK110" s="897"/>
      <c r="BL110" s="897"/>
      <c r="BM110" s="897"/>
      <c r="BN110" s="897"/>
      <c r="BO110" s="897"/>
      <c r="BP110" s="898"/>
      <c r="BQ110" s="930">
        <v>29620197</v>
      </c>
      <c r="BR110" s="931"/>
      <c r="BS110" s="931"/>
      <c r="BT110" s="931"/>
      <c r="BU110" s="931"/>
      <c r="BV110" s="931">
        <v>27813642</v>
      </c>
      <c r="BW110" s="931"/>
      <c r="BX110" s="931"/>
      <c r="BY110" s="931"/>
      <c r="BZ110" s="931"/>
      <c r="CA110" s="931">
        <v>26615327</v>
      </c>
      <c r="CB110" s="931"/>
      <c r="CC110" s="931"/>
      <c r="CD110" s="931"/>
      <c r="CE110" s="931"/>
      <c r="CF110" s="944">
        <v>230.5</v>
      </c>
      <c r="CG110" s="945"/>
      <c r="CH110" s="945"/>
      <c r="CI110" s="945"/>
      <c r="CJ110" s="945"/>
      <c r="CK110" s="946" t="s">
        <v>417</v>
      </c>
      <c r="CL110" s="947"/>
      <c r="CM110" s="929" t="s">
        <v>418</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15">
      <c r="A111" s="934" t="s">
        <v>419</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420</v>
      </c>
      <c r="BA111" s="923"/>
      <c r="BB111" s="923"/>
      <c r="BC111" s="923"/>
      <c r="BD111" s="923"/>
      <c r="BE111" s="923"/>
      <c r="BF111" s="923"/>
      <c r="BG111" s="923"/>
      <c r="BH111" s="923"/>
      <c r="BI111" s="923"/>
      <c r="BJ111" s="923"/>
      <c r="BK111" s="923"/>
      <c r="BL111" s="923"/>
      <c r="BM111" s="923"/>
      <c r="BN111" s="923"/>
      <c r="BO111" s="923"/>
      <c r="BP111" s="924"/>
      <c r="BQ111" s="925">
        <v>99693</v>
      </c>
      <c r="BR111" s="926"/>
      <c r="BS111" s="926"/>
      <c r="BT111" s="926"/>
      <c r="BU111" s="926"/>
      <c r="BV111" s="926">
        <v>80221</v>
      </c>
      <c r="BW111" s="926"/>
      <c r="BX111" s="926"/>
      <c r="BY111" s="926"/>
      <c r="BZ111" s="926"/>
      <c r="CA111" s="926">
        <v>61071</v>
      </c>
      <c r="CB111" s="926"/>
      <c r="CC111" s="926"/>
      <c r="CD111" s="926"/>
      <c r="CE111" s="926"/>
      <c r="CF111" s="920">
        <v>0.5</v>
      </c>
      <c r="CG111" s="921"/>
      <c r="CH111" s="921"/>
      <c r="CI111" s="921"/>
      <c r="CJ111" s="921"/>
      <c r="CK111" s="948"/>
      <c r="CL111" s="949"/>
      <c r="CM111" s="922" t="s">
        <v>421</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15">
      <c r="A112" s="952" t="s">
        <v>422</v>
      </c>
      <c r="B112" s="953"/>
      <c r="C112" s="923" t="s">
        <v>423</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424</v>
      </c>
      <c r="BA112" s="923"/>
      <c r="BB112" s="923"/>
      <c r="BC112" s="923"/>
      <c r="BD112" s="923"/>
      <c r="BE112" s="923"/>
      <c r="BF112" s="923"/>
      <c r="BG112" s="923"/>
      <c r="BH112" s="923"/>
      <c r="BI112" s="923"/>
      <c r="BJ112" s="923"/>
      <c r="BK112" s="923"/>
      <c r="BL112" s="923"/>
      <c r="BM112" s="923"/>
      <c r="BN112" s="923"/>
      <c r="BO112" s="923"/>
      <c r="BP112" s="924"/>
      <c r="BQ112" s="925">
        <v>14756441</v>
      </c>
      <c r="BR112" s="926"/>
      <c r="BS112" s="926"/>
      <c r="BT112" s="926"/>
      <c r="BU112" s="926"/>
      <c r="BV112" s="926">
        <v>13853375</v>
      </c>
      <c r="BW112" s="926"/>
      <c r="BX112" s="926"/>
      <c r="BY112" s="926"/>
      <c r="BZ112" s="926"/>
      <c r="CA112" s="926">
        <v>13403532</v>
      </c>
      <c r="CB112" s="926"/>
      <c r="CC112" s="926"/>
      <c r="CD112" s="926"/>
      <c r="CE112" s="926"/>
      <c r="CF112" s="920">
        <v>116.1</v>
      </c>
      <c r="CG112" s="921"/>
      <c r="CH112" s="921"/>
      <c r="CI112" s="921"/>
      <c r="CJ112" s="921"/>
      <c r="CK112" s="948"/>
      <c r="CL112" s="949"/>
      <c r="CM112" s="922" t="s">
        <v>425</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15">
      <c r="A113" s="954"/>
      <c r="B113" s="955"/>
      <c r="C113" s="923" t="s">
        <v>426</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1223215</v>
      </c>
      <c r="AB113" s="938"/>
      <c r="AC113" s="938"/>
      <c r="AD113" s="938"/>
      <c r="AE113" s="939"/>
      <c r="AF113" s="940">
        <v>1168369</v>
      </c>
      <c r="AG113" s="938"/>
      <c r="AH113" s="938"/>
      <c r="AI113" s="938"/>
      <c r="AJ113" s="939"/>
      <c r="AK113" s="940">
        <v>1037189</v>
      </c>
      <c r="AL113" s="938"/>
      <c r="AM113" s="938"/>
      <c r="AN113" s="938"/>
      <c r="AO113" s="939"/>
      <c r="AP113" s="941">
        <v>9</v>
      </c>
      <c r="AQ113" s="942"/>
      <c r="AR113" s="942"/>
      <c r="AS113" s="942"/>
      <c r="AT113" s="943"/>
      <c r="AU113" s="908"/>
      <c r="AV113" s="909"/>
      <c r="AW113" s="909"/>
      <c r="AX113" s="909"/>
      <c r="AY113" s="909"/>
      <c r="AZ113" s="922" t="s">
        <v>427</v>
      </c>
      <c r="BA113" s="923"/>
      <c r="BB113" s="923"/>
      <c r="BC113" s="923"/>
      <c r="BD113" s="923"/>
      <c r="BE113" s="923"/>
      <c r="BF113" s="923"/>
      <c r="BG113" s="923"/>
      <c r="BH113" s="923"/>
      <c r="BI113" s="923"/>
      <c r="BJ113" s="923"/>
      <c r="BK113" s="923"/>
      <c r="BL113" s="923"/>
      <c r="BM113" s="923"/>
      <c r="BN113" s="923"/>
      <c r="BO113" s="923"/>
      <c r="BP113" s="924"/>
      <c r="BQ113" s="925" t="s">
        <v>122</v>
      </c>
      <c r="BR113" s="926"/>
      <c r="BS113" s="926"/>
      <c r="BT113" s="926"/>
      <c r="BU113" s="926"/>
      <c r="BV113" s="926" t="s">
        <v>122</v>
      </c>
      <c r="BW113" s="926"/>
      <c r="BX113" s="926"/>
      <c r="BY113" s="926"/>
      <c r="BZ113" s="926"/>
      <c r="CA113" s="926" t="s">
        <v>122</v>
      </c>
      <c r="CB113" s="926"/>
      <c r="CC113" s="926"/>
      <c r="CD113" s="926"/>
      <c r="CE113" s="926"/>
      <c r="CF113" s="920" t="s">
        <v>122</v>
      </c>
      <c r="CG113" s="921"/>
      <c r="CH113" s="921"/>
      <c r="CI113" s="921"/>
      <c r="CJ113" s="921"/>
      <c r="CK113" s="948"/>
      <c r="CL113" s="949"/>
      <c r="CM113" s="922" t="s">
        <v>428</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15">
      <c r="A114" s="954"/>
      <c r="B114" s="955"/>
      <c r="C114" s="923" t="s">
        <v>429</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t="s">
        <v>122</v>
      </c>
      <c r="AB114" s="959"/>
      <c r="AC114" s="959"/>
      <c r="AD114" s="959"/>
      <c r="AE114" s="960"/>
      <c r="AF114" s="961" t="s">
        <v>122</v>
      </c>
      <c r="AG114" s="959"/>
      <c r="AH114" s="959"/>
      <c r="AI114" s="959"/>
      <c r="AJ114" s="960"/>
      <c r="AK114" s="961" t="s">
        <v>122</v>
      </c>
      <c r="AL114" s="959"/>
      <c r="AM114" s="959"/>
      <c r="AN114" s="959"/>
      <c r="AO114" s="960"/>
      <c r="AP114" s="962" t="s">
        <v>122</v>
      </c>
      <c r="AQ114" s="963"/>
      <c r="AR114" s="963"/>
      <c r="AS114" s="963"/>
      <c r="AT114" s="964"/>
      <c r="AU114" s="908"/>
      <c r="AV114" s="909"/>
      <c r="AW114" s="909"/>
      <c r="AX114" s="909"/>
      <c r="AY114" s="909"/>
      <c r="AZ114" s="922" t="s">
        <v>430</v>
      </c>
      <c r="BA114" s="923"/>
      <c r="BB114" s="923"/>
      <c r="BC114" s="923"/>
      <c r="BD114" s="923"/>
      <c r="BE114" s="923"/>
      <c r="BF114" s="923"/>
      <c r="BG114" s="923"/>
      <c r="BH114" s="923"/>
      <c r="BI114" s="923"/>
      <c r="BJ114" s="923"/>
      <c r="BK114" s="923"/>
      <c r="BL114" s="923"/>
      <c r="BM114" s="923"/>
      <c r="BN114" s="923"/>
      <c r="BO114" s="923"/>
      <c r="BP114" s="924"/>
      <c r="BQ114" s="925">
        <v>4632536</v>
      </c>
      <c r="BR114" s="926"/>
      <c r="BS114" s="926"/>
      <c r="BT114" s="926"/>
      <c r="BU114" s="926"/>
      <c r="BV114" s="926">
        <v>4420975</v>
      </c>
      <c r="BW114" s="926"/>
      <c r="BX114" s="926"/>
      <c r="BY114" s="926"/>
      <c r="BZ114" s="926"/>
      <c r="CA114" s="926">
        <v>4512953</v>
      </c>
      <c r="CB114" s="926"/>
      <c r="CC114" s="926"/>
      <c r="CD114" s="926"/>
      <c r="CE114" s="926"/>
      <c r="CF114" s="920">
        <v>39.1</v>
      </c>
      <c r="CG114" s="921"/>
      <c r="CH114" s="921"/>
      <c r="CI114" s="921"/>
      <c r="CJ114" s="921"/>
      <c r="CK114" s="948"/>
      <c r="CL114" s="949"/>
      <c r="CM114" s="922" t="s">
        <v>431</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15">
      <c r="A115" s="954"/>
      <c r="B115" s="955"/>
      <c r="C115" s="923" t="s">
        <v>432</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22163</v>
      </c>
      <c r="AB115" s="938"/>
      <c r="AC115" s="938"/>
      <c r="AD115" s="938"/>
      <c r="AE115" s="939"/>
      <c r="AF115" s="940">
        <v>20333</v>
      </c>
      <c r="AG115" s="938"/>
      <c r="AH115" s="938"/>
      <c r="AI115" s="938"/>
      <c r="AJ115" s="939"/>
      <c r="AK115" s="940">
        <v>19149</v>
      </c>
      <c r="AL115" s="938"/>
      <c r="AM115" s="938"/>
      <c r="AN115" s="938"/>
      <c r="AO115" s="939"/>
      <c r="AP115" s="941">
        <v>0.2</v>
      </c>
      <c r="AQ115" s="942"/>
      <c r="AR115" s="942"/>
      <c r="AS115" s="942"/>
      <c r="AT115" s="943"/>
      <c r="AU115" s="908"/>
      <c r="AV115" s="909"/>
      <c r="AW115" s="909"/>
      <c r="AX115" s="909"/>
      <c r="AY115" s="909"/>
      <c r="AZ115" s="922" t="s">
        <v>433</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434</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15">
      <c r="A116" s="956"/>
      <c r="B116" s="957"/>
      <c r="C116" s="965" t="s">
        <v>435</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v>434</v>
      </c>
      <c r="AB116" s="959"/>
      <c r="AC116" s="959"/>
      <c r="AD116" s="959"/>
      <c r="AE116" s="960"/>
      <c r="AF116" s="961">
        <v>128</v>
      </c>
      <c r="AG116" s="959"/>
      <c r="AH116" s="959"/>
      <c r="AI116" s="959"/>
      <c r="AJ116" s="960"/>
      <c r="AK116" s="961">
        <v>370</v>
      </c>
      <c r="AL116" s="959"/>
      <c r="AM116" s="959"/>
      <c r="AN116" s="959"/>
      <c r="AO116" s="960"/>
      <c r="AP116" s="962">
        <v>0</v>
      </c>
      <c r="AQ116" s="963"/>
      <c r="AR116" s="963"/>
      <c r="AS116" s="963"/>
      <c r="AT116" s="964"/>
      <c r="AU116" s="908"/>
      <c r="AV116" s="909"/>
      <c r="AW116" s="909"/>
      <c r="AX116" s="909"/>
      <c r="AY116" s="909"/>
      <c r="AZ116" s="967" t="s">
        <v>436</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437</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15">
      <c r="A117" s="912" t="s">
        <v>178</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438</v>
      </c>
      <c r="Z117" s="894"/>
      <c r="AA117" s="978">
        <v>5156734</v>
      </c>
      <c r="AB117" s="979"/>
      <c r="AC117" s="979"/>
      <c r="AD117" s="979"/>
      <c r="AE117" s="980"/>
      <c r="AF117" s="981">
        <v>4942607</v>
      </c>
      <c r="AG117" s="979"/>
      <c r="AH117" s="979"/>
      <c r="AI117" s="979"/>
      <c r="AJ117" s="980"/>
      <c r="AK117" s="981">
        <v>4776807</v>
      </c>
      <c r="AL117" s="979"/>
      <c r="AM117" s="979"/>
      <c r="AN117" s="979"/>
      <c r="AO117" s="980"/>
      <c r="AP117" s="982"/>
      <c r="AQ117" s="983"/>
      <c r="AR117" s="983"/>
      <c r="AS117" s="983"/>
      <c r="AT117" s="984"/>
      <c r="AU117" s="908"/>
      <c r="AV117" s="909"/>
      <c r="AW117" s="909"/>
      <c r="AX117" s="909"/>
      <c r="AY117" s="909"/>
      <c r="AZ117" s="974" t="s">
        <v>439</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440</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15">
      <c r="A118" s="912" t="s">
        <v>414</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411</v>
      </c>
      <c r="AB118" s="893"/>
      <c r="AC118" s="893"/>
      <c r="AD118" s="893"/>
      <c r="AE118" s="894"/>
      <c r="AF118" s="892" t="s">
        <v>412</v>
      </c>
      <c r="AG118" s="893"/>
      <c r="AH118" s="893"/>
      <c r="AI118" s="893"/>
      <c r="AJ118" s="894"/>
      <c r="AK118" s="892" t="s">
        <v>295</v>
      </c>
      <c r="AL118" s="893"/>
      <c r="AM118" s="893"/>
      <c r="AN118" s="893"/>
      <c r="AO118" s="894"/>
      <c r="AP118" s="970" t="s">
        <v>413</v>
      </c>
      <c r="AQ118" s="971"/>
      <c r="AR118" s="971"/>
      <c r="AS118" s="971"/>
      <c r="AT118" s="972"/>
      <c r="AU118" s="908"/>
      <c r="AV118" s="909"/>
      <c r="AW118" s="909"/>
      <c r="AX118" s="909"/>
      <c r="AY118" s="909"/>
      <c r="AZ118" s="973" t="s">
        <v>441</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442</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15">
      <c r="A119" s="1056" t="s">
        <v>417</v>
      </c>
      <c r="B119" s="947"/>
      <c r="C119" s="929" t="s">
        <v>418</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178</v>
      </c>
      <c r="BA119" s="239"/>
      <c r="BB119" s="239"/>
      <c r="BC119" s="239"/>
      <c r="BD119" s="239"/>
      <c r="BE119" s="239"/>
      <c r="BF119" s="239"/>
      <c r="BG119" s="239"/>
      <c r="BH119" s="239"/>
      <c r="BI119" s="239"/>
      <c r="BJ119" s="239"/>
      <c r="BK119" s="239"/>
      <c r="BL119" s="239"/>
      <c r="BM119" s="239"/>
      <c r="BN119" s="239"/>
      <c r="BO119" s="977" t="s">
        <v>443</v>
      </c>
      <c r="BP119" s="1005"/>
      <c r="BQ119" s="999">
        <v>49108867</v>
      </c>
      <c r="BR119" s="1000"/>
      <c r="BS119" s="1000"/>
      <c r="BT119" s="1000"/>
      <c r="BU119" s="1000"/>
      <c r="BV119" s="1000">
        <v>46168213</v>
      </c>
      <c r="BW119" s="1000"/>
      <c r="BX119" s="1000"/>
      <c r="BY119" s="1000"/>
      <c r="BZ119" s="1000"/>
      <c r="CA119" s="1000">
        <v>44592883</v>
      </c>
      <c r="CB119" s="1000"/>
      <c r="CC119" s="1000"/>
      <c r="CD119" s="1000"/>
      <c r="CE119" s="1000"/>
      <c r="CF119" s="1001"/>
      <c r="CG119" s="1002"/>
      <c r="CH119" s="1002"/>
      <c r="CI119" s="1002"/>
      <c r="CJ119" s="1003"/>
      <c r="CK119" s="950"/>
      <c r="CL119" s="951"/>
      <c r="CM119" s="973" t="s">
        <v>444</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v>99693</v>
      </c>
      <c r="DH119" s="986"/>
      <c r="DI119" s="986"/>
      <c r="DJ119" s="986"/>
      <c r="DK119" s="987"/>
      <c r="DL119" s="985">
        <v>80221</v>
      </c>
      <c r="DM119" s="986"/>
      <c r="DN119" s="986"/>
      <c r="DO119" s="986"/>
      <c r="DP119" s="987"/>
      <c r="DQ119" s="985">
        <v>61071</v>
      </c>
      <c r="DR119" s="986"/>
      <c r="DS119" s="986"/>
      <c r="DT119" s="986"/>
      <c r="DU119" s="987"/>
      <c r="DV119" s="988">
        <v>0.5</v>
      </c>
      <c r="DW119" s="989"/>
      <c r="DX119" s="989"/>
      <c r="DY119" s="989"/>
      <c r="DZ119" s="990"/>
    </row>
    <row r="120" spans="1:130" s="218" customFormat="1" ht="26.25" customHeight="1" x14ac:dyDescent="0.15">
      <c r="A120" s="1057"/>
      <c r="B120" s="949"/>
      <c r="C120" s="922" t="s">
        <v>421</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445</v>
      </c>
      <c r="AV120" s="992"/>
      <c r="AW120" s="992"/>
      <c r="AX120" s="992"/>
      <c r="AY120" s="993"/>
      <c r="AZ120" s="929" t="s">
        <v>446</v>
      </c>
      <c r="BA120" s="897"/>
      <c r="BB120" s="897"/>
      <c r="BC120" s="897"/>
      <c r="BD120" s="897"/>
      <c r="BE120" s="897"/>
      <c r="BF120" s="897"/>
      <c r="BG120" s="897"/>
      <c r="BH120" s="897"/>
      <c r="BI120" s="897"/>
      <c r="BJ120" s="897"/>
      <c r="BK120" s="897"/>
      <c r="BL120" s="897"/>
      <c r="BM120" s="897"/>
      <c r="BN120" s="897"/>
      <c r="BO120" s="897"/>
      <c r="BP120" s="898"/>
      <c r="BQ120" s="930">
        <v>5829664</v>
      </c>
      <c r="BR120" s="931"/>
      <c r="BS120" s="931"/>
      <c r="BT120" s="931"/>
      <c r="BU120" s="931"/>
      <c r="BV120" s="931">
        <v>6114987</v>
      </c>
      <c r="BW120" s="931"/>
      <c r="BX120" s="931"/>
      <c r="BY120" s="931"/>
      <c r="BZ120" s="931"/>
      <c r="CA120" s="931">
        <v>5382495</v>
      </c>
      <c r="CB120" s="931"/>
      <c r="CC120" s="931"/>
      <c r="CD120" s="931"/>
      <c r="CE120" s="931"/>
      <c r="CF120" s="944">
        <v>46.6</v>
      </c>
      <c r="CG120" s="945"/>
      <c r="CH120" s="945"/>
      <c r="CI120" s="945"/>
      <c r="CJ120" s="945"/>
      <c r="CK120" s="1006" t="s">
        <v>447</v>
      </c>
      <c r="CL120" s="1007"/>
      <c r="CM120" s="1007"/>
      <c r="CN120" s="1007"/>
      <c r="CO120" s="1008"/>
      <c r="CP120" s="1014" t="s">
        <v>394</v>
      </c>
      <c r="CQ120" s="1015"/>
      <c r="CR120" s="1015"/>
      <c r="CS120" s="1015"/>
      <c r="CT120" s="1015"/>
      <c r="CU120" s="1015"/>
      <c r="CV120" s="1015"/>
      <c r="CW120" s="1015"/>
      <c r="CX120" s="1015"/>
      <c r="CY120" s="1015"/>
      <c r="CZ120" s="1015"/>
      <c r="DA120" s="1015"/>
      <c r="DB120" s="1015"/>
      <c r="DC120" s="1015"/>
      <c r="DD120" s="1015"/>
      <c r="DE120" s="1015"/>
      <c r="DF120" s="1016"/>
      <c r="DG120" s="930">
        <v>7932522</v>
      </c>
      <c r="DH120" s="931"/>
      <c r="DI120" s="931"/>
      <c r="DJ120" s="931"/>
      <c r="DK120" s="931"/>
      <c r="DL120" s="931">
        <v>7275607</v>
      </c>
      <c r="DM120" s="931"/>
      <c r="DN120" s="931"/>
      <c r="DO120" s="931"/>
      <c r="DP120" s="931"/>
      <c r="DQ120" s="931">
        <v>10674443</v>
      </c>
      <c r="DR120" s="931"/>
      <c r="DS120" s="931"/>
      <c r="DT120" s="931"/>
      <c r="DU120" s="931"/>
      <c r="DV120" s="932">
        <v>92.4</v>
      </c>
      <c r="DW120" s="932"/>
      <c r="DX120" s="932"/>
      <c r="DY120" s="932"/>
      <c r="DZ120" s="933"/>
    </row>
    <row r="121" spans="1:130" s="218" customFormat="1" ht="26.25" customHeight="1" x14ac:dyDescent="0.15">
      <c r="A121" s="1057"/>
      <c r="B121" s="949"/>
      <c r="C121" s="974" t="s">
        <v>448</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449</v>
      </c>
      <c r="BA121" s="923"/>
      <c r="BB121" s="923"/>
      <c r="BC121" s="923"/>
      <c r="BD121" s="923"/>
      <c r="BE121" s="923"/>
      <c r="BF121" s="923"/>
      <c r="BG121" s="923"/>
      <c r="BH121" s="923"/>
      <c r="BI121" s="923"/>
      <c r="BJ121" s="923"/>
      <c r="BK121" s="923"/>
      <c r="BL121" s="923"/>
      <c r="BM121" s="923"/>
      <c r="BN121" s="923"/>
      <c r="BO121" s="923"/>
      <c r="BP121" s="924"/>
      <c r="BQ121" s="925">
        <v>332509</v>
      </c>
      <c r="BR121" s="926"/>
      <c r="BS121" s="926"/>
      <c r="BT121" s="926"/>
      <c r="BU121" s="926"/>
      <c r="BV121" s="926">
        <v>361625</v>
      </c>
      <c r="BW121" s="926"/>
      <c r="BX121" s="926"/>
      <c r="BY121" s="926"/>
      <c r="BZ121" s="926"/>
      <c r="CA121" s="926">
        <v>255227</v>
      </c>
      <c r="CB121" s="926"/>
      <c r="CC121" s="926"/>
      <c r="CD121" s="926"/>
      <c r="CE121" s="926"/>
      <c r="CF121" s="920">
        <v>2.2000000000000002</v>
      </c>
      <c r="CG121" s="921"/>
      <c r="CH121" s="921"/>
      <c r="CI121" s="921"/>
      <c r="CJ121" s="921"/>
      <c r="CK121" s="1009"/>
      <c r="CL121" s="1010"/>
      <c r="CM121" s="1010"/>
      <c r="CN121" s="1010"/>
      <c r="CO121" s="1011"/>
      <c r="CP121" s="1019" t="s">
        <v>393</v>
      </c>
      <c r="CQ121" s="1020"/>
      <c r="CR121" s="1020"/>
      <c r="CS121" s="1020"/>
      <c r="CT121" s="1020"/>
      <c r="CU121" s="1020"/>
      <c r="CV121" s="1020"/>
      <c r="CW121" s="1020"/>
      <c r="CX121" s="1020"/>
      <c r="CY121" s="1020"/>
      <c r="CZ121" s="1020"/>
      <c r="DA121" s="1020"/>
      <c r="DB121" s="1020"/>
      <c r="DC121" s="1020"/>
      <c r="DD121" s="1020"/>
      <c r="DE121" s="1020"/>
      <c r="DF121" s="1021"/>
      <c r="DG121" s="925">
        <v>2196226</v>
      </c>
      <c r="DH121" s="926"/>
      <c r="DI121" s="926"/>
      <c r="DJ121" s="926"/>
      <c r="DK121" s="926"/>
      <c r="DL121" s="926">
        <v>2154102</v>
      </c>
      <c r="DM121" s="926"/>
      <c r="DN121" s="926"/>
      <c r="DO121" s="926"/>
      <c r="DP121" s="926"/>
      <c r="DQ121" s="926">
        <v>2061391</v>
      </c>
      <c r="DR121" s="926"/>
      <c r="DS121" s="926"/>
      <c r="DT121" s="926"/>
      <c r="DU121" s="926"/>
      <c r="DV121" s="927">
        <v>17.899999999999999</v>
      </c>
      <c r="DW121" s="927"/>
      <c r="DX121" s="927"/>
      <c r="DY121" s="927"/>
      <c r="DZ121" s="928"/>
    </row>
    <row r="122" spans="1:130" s="218" customFormat="1" ht="26.25" customHeight="1" x14ac:dyDescent="0.15">
      <c r="A122" s="1057"/>
      <c r="B122" s="949"/>
      <c r="C122" s="922" t="s">
        <v>431</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450</v>
      </c>
      <c r="BA122" s="965"/>
      <c r="BB122" s="965"/>
      <c r="BC122" s="965"/>
      <c r="BD122" s="965"/>
      <c r="BE122" s="965"/>
      <c r="BF122" s="965"/>
      <c r="BG122" s="965"/>
      <c r="BH122" s="965"/>
      <c r="BI122" s="965"/>
      <c r="BJ122" s="965"/>
      <c r="BK122" s="965"/>
      <c r="BL122" s="965"/>
      <c r="BM122" s="965"/>
      <c r="BN122" s="965"/>
      <c r="BO122" s="965"/>
      <c r="BP122" s="966"/>
      <c r="BQ122" s="999">
        <v>32022954</v>
      </c>
      <c r="BR122" s="1000"/>
      <c r="BS122" s="1000"/>
      <c r="BT122" s="1000"/>
      <c r="BU122" s="1000"/>
      <c r="BV122" s="1000">
        <v>30846264</v>
      </c>
      <c r="BW122" s="1000"/>
      <c r="BX122" s="1000"/>
      <c r="BY122" s="1000"/>
      <c r="BZ122" s="1000"/>
      <c r="CA122" s="1000">
        <v>29445327</v>
      </c>
      <c r="CB122" s="1000"/>
      <c r="CC122" s="1000"/>
      <c r="CD122" s="1000"/>
      <c r="CE122" s="1000"/>
      <c r="CF122" s="1017">
        <v>255</v>
      </c>
      <c r="CG122" s="1018"/>
      <c r="CH122" s="1018"/>
      <c r="CI122" s="1018"/>
      <c r="CJ122" s="1018"/>
      <c r="CK122" s="1009"/>
      <c r="CL122" s="1010"/>
      <c r="CM122" s="1010"/>
      <c r="CN122" s="1010"/>
      <c r="CO122" s="1011"/>
      <c r="CP122" s="1019" t="s">
        <v>143</v>
      </c>
      <c r="CQ122" s="1020"/>
      <c r="CR122" s="1020"/>
      <c r="CS122" s="1020"/>
      <c r="CT122" s="1020"/>
      <c r="CU122" s="1020"/>
      <c r="CV122" s="1020"/>
      <c r="CW122" s="1020"/>
      <c r="CX122" s="1020"/>
      <c r="CY122" s="1020"/>
      <c r="CZ122" s="1020"/>
      <c r="DA122" s="1020"/>
      <c r="DB122" s="1020"/>
      <c r="DC122" s="1020"/>
      <c r="DD122" s="1020"/>
      <c r="DE122" s="1020"/>
      <c r="DF122" s="1021"/>
      <c r="DG122" s="925">
        <v>493149</v>
      </c>
      <c r="DH122" s="926"/>
      <c r="DI122" s="926"/>
      <c r="DJ122" s="926"/>
      <c r="DK122" s="926"/>
      <c r="DL122" s="926">
        <v>598955</v>
      </c>
      <c r="DM122" s="926"/>
      <c r="DN122" s="926"/>
      <c r="DO122" s="926"/>
      <c r="DP122" s="926"/>
      <c r="DQ122" s="926">
        <v>667698</v>
      </c>
      <c r="DR122" s="926"/>
      <c r="DS122" s="926"/>
      <c r="DT122" s="926"/>
      <c r="DU122" s="926"/>
      <c r="DV122" s="927">
        <v>5.8</v>
      </c>
      <c r="DW122" s="927"/>
      <c r="DX122" s="927"/>
      <c r="DY122" s="927"/>
      <c r="DZ122" s="928"/>
    </row>
    <row r="123" spans="1:130" s="218" customFormat="1" ht="26.25" customHeight="1" x14ac:dyDescent="0.15">
      <c r="A123" s="1057"/>
      <c r="B123" s="949"/>
      <c r="C123" s="922" t="s">
        <v>437</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178</v>
      </c>
      <c r="BA123" s="239"/>
      <c r="BB123" s="239"/>
      <c r="BC123" s="239"/>
      <c r="BD123" s="239"/>
      <c r="BE123" s="239"/>
      <c r="BF123" s="239"/>
      <c r="BG123" s="239"/>
      <c r="BH123" s="239"/>
      <c r="BI123" s="239"/>
      <c r="BJ123" s="239"/>
      <c r="BK123" s="239"/>
      <c r="BL123" s="239"/>
      <c r="BM123" s="239"/>
      <c r="BN123" s="239"/>
      <c r="BO123" s="977" t="s">
        <v>451</v>
      </c>
      <c r="BP123" s="1005"/>
      <c r="BQ123" s="1063">
        <v>38185127</v>
      </c>
      <c r="BR123" s="1064"/>
      <c r="BS123" s="1064"/>
      <c r="BT123" s="1064"/>
      <c r="BU123" s="1064"/>
      <c r="BV123" s="1064">
        <v>37322876</v>
      </c>
      <c r="BW123" s="1064"/>
      <c r="BX123" s="1064"/>
      <c r="BY123" s="1064"/>
      <c r="BZ123" s="1064"/>
      <c r="CA123" s="1064">
        <v>35083049</v>
      </c>
      <c r="CB123" s="1064"/>
      <c r="CC123" s="1064"/>
      <c r="CD123" s="1064"/>
      <c r="CE123" s="1064"/>
      <c r="CF123" s="1001"/>
      <c r="CG123" s="1002"/>
      <c r="CH123" s="1002"/>
      <c r="CI123" s="1002"/>
      <c r="CJ123" s="1003"/>
      <c r="CK123" s="1009"/>
      <c r="CL123" s="1010"/>
      <c r="CM123" s="1010"/>
      <c r="CN123" s="1010"/>
      <c r="CO123" s="1011"/>
      <c r="CP123" s="1019" t="s">
        <v>395</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
      <c r="A124" s="1057"/>
      <c r="B124" s="949"/>
      <c r="C124" s="922" t="s">
        <v>440</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452</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98</v>
      </c>
      <c r="BR124" s="1027"/>
      <c r="BS124" s="1027"/>
      <c r="BT124" s="1027"/>
      <c r="BU124" s="1027"/>
      <c r="BV124" s="1027">
        <v>78.3</v>
      </c>
      <c r="BW124" s="1027"/>
      <c r="BX124" s="1027"/>
      <c r="BY124" s="1027"/>
      <c r="BZ124" s="1027"/>
      <c r="CA124" s="1027">
        <v>82.3</v>
      </c>
      <c r="CB124" s="1027"/>
      <c r="CC124" s="1027"/>
      <c r="CD124" s="1027"/>
      <c r="CE124" s="1027"/>
      <c r="CF124" s="1028"/>
      <c r="CG124" s="1029"/>
      <c r="CH124" s="1029"/>
      <c r="CI124" s="1029"/>
      <c r="CJ124" s="1030"/>
      <c r="CK124" s="1012"/>
      <c r="CL124" s="1012"/>
      <c r="CM124" s="1012"/>
      <c r="CN124" s="1012"/>
      <c r="CO124" s="1013"/>
      <c r="CP124" s="1019" t="s">
        <v>453</v>
      </c>
      <c r="CQ124" s="1020"/>
      <c r="CR124" s="1020"/>
      <c r="CS124" s="1020"/>
      <c r="CT124" s="1020"/>
      <c r="CU124" s="1020"/>
      <c r="CV124" s="1020"/>
      <c r="CW124" s="1020"/>
      <c r="CX124" s="1020"/>
      <c r="CY124" s="1020"/>
      <c r="CZ124" s="1020"/>
      <c r="DA124" s="1020"/>
      <c r="DB124" s="1020"/>
      <c r="DC124" s="1020"/>
      <c r="DD124" s="1020"/>
      <c r="DE124" s="1020"/>
      <c r="DF124" s="1021"/>
      <c r="DG124" s="1004">
        <v>4134544</v>
      </c>
      <c r="DH124" s="986"/>
      <c r="DI124" s="986"/>
      <c r="DJ124" s="986"/>
      <c r="DK124" s="987"/>
      <c r="DL124" s="985">
        <v>3824711</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15">
      <c r="A125" s="1057"/>
      <c r="B125" s="949"/>
      <c r="C125" s="922" t="s">
        <v>442</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454</v>
      </c>
      <c r="CL125" s="1007"/>
      <c r="CM125" s="1007"/>
      <c r="CN125" s="1007"/>
      <c r="CO125" s="1008"/>
      <c r="CP125" s="929" t="s">
        <v>455</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
      <c r="A126" s="1057"/>
      <c r="B126" s="949"/>
      <c r="C126" s="922" t="s">
        <v>444</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v>22163</v>
      </c>
      <c r="AB126" s="959"/>
      <c r="AC126" s="959"/>
      <c r="AD126" s="959"/>
      <c r="AE126" s="960"/>
      <c r="AF126" s="961">
        <v>20333</v>
      </c>
      <c r="AG126" s="959"/>
      <c r="AH126" s="959"/>
      <c r="AI126" s="959"/>
      <c r="AJ126" s="960"/>
      <c r="AK126" s="961">
        <v>19149</v>
      </c>
      <c r="AL126" s="959"/>
      <c r="AM126" s="959"/>
      <c r="AN126" s="959"/>
      <c r="AO126" s="960"/>
      <c r="AP126" s="962">
        <v>0.2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456</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15">
      <c r="A127" s="1058"/>
      <c r="B127" s="951"/>
      <c r="C127" s="973" t="s">
        <v>457</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458</v>
      </c>
      <c r="AY127" s="1032"/>
      <c r="AZ127" s="1032"/>
      <c r="BA127" s="1032"/>
      <c r="BB127" s="1032"/>
      <c r="BC127" s="1032"/>
      <c r="BD127" s="1032"/>
      <c r="BE127" s="1033"/>
      <c r="BF127" s="1034" t="s">
        <v>459</v>
      </c>
      <c r="BG127" s="1032"/>
      <c r="BH127" s="1032"/>
      <c r="BI127" s="1032"/>
      <c r="BJ127" s="1032"/>
      <c r="BK127" s="1032"/>
      <c r="BL127" s="1033"/>
      <c r="BM127" s="1034" t="s">
        <v>460</v>
      </c>
      <c r="BN127" s="1032"/>
      <c r="BO127" s="1032"/>
      <c r="BP127" s="1032"/>
      <c r="BQ127" s="1032"/>
      <c r="BR127" s="1032"/>
      <c r="BS127" s="1033"/>
      <c r="BT127" s="1034" t="s">
        <v>461</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462</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
      <c r="A128" s="1041" t="s">
        <v>463</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464</v>
      </c>
      <c r="X128" s="1043"/>
      <c r="Y128" s="1043"/>
      <c r="Z128" s="1044"/>
      <c r="AA128" s="1045">
        <v>90684</v>
      </c>
      <c r="AB128" s="1046"/>
      <c r="AC128" s="1046"/>
      <c r="AD128" s="1046"/>
      <c r="AE128" s="1047"/>
      <c r="AF128" s="1048">
        <v>84642</v>
      </c>
      <c r="AG128" s="1046"/>
      <c r="AH128" s="1046"/>
      <c r="AI128" s="1046"/>
      <c r="AJ128" s="1047"/>
      <c r="AK128" s="1048">
        <v>92753</v>
      </c>
      <c r="AL128" s="1046"/>
      <c r="AM128" s="1046"/>
      <c r="AN128" s="1046"/>
      <c r="AO128" s="1047"/>
      <c r="AP128" s="1049"/>
      <c r="AQ128" s="1050"/>
      <c r="AR128" s="1050"/>
      <c r="AS128" s="1050"/>
      <c r="AT128" s="1051"/>
      <c r="AU128" s="220"/>
      <c r="AV128" s="220"/>
      <c r="AW128" s="220"/>
      <c r="AX128" s="896" t="s">
        <v>465</v>
      </c>
      <c r="AY128" s="897"/>
      <c r="AZ128" s="897"/>
      <c r="BA128" s="897"/>
      <c r="BB128" s="897"/>
      <c r="BC128" s="897"/>
      <c r="BD128" s="897"/>
      <c r="BE128" s="898"/>
      <c r="BF128" s="1052" t="s">
        <v>122</v>
      </c>
      <c r="BG128" s="1053"/>
      <c r="BH128" s="1053"/>
      <c r="BI128" s="1053"/>
      <c r="BJ128" s="1053"/>
      <c r="BK128" s="1053"/>
      <c r="BL128" s="1054"/>
      <c r="BM128" s="1052">
        <v>12.79</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466</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467</v>
      </c>
      <c r="X129" s="1071"/>
      <c r="Y129" s="1071"/>
      <c r="Z129" s="1072"/>
      <c r="AA129" s="958">
        <v>14800637</v>
      </c>
      <c r="AB129" s="959"/>
      <c r="AC129" s="959"/>
      <c r="AD129" s="959"/>
      <c r="AE129" s="960"/>
      <c r="AF129" s="961">
        <v>14848284</v>
      </c>
      <c r="AG129" s="959"/>
      <c r="AH129" s="959"/>
      <c r="AI129" s="959"/>
      <c r="AJ129" s="960"/>
      <c r="AK129" s="961">
        <v>14797337</v>
      </c>
      <c r="AL129" s="959"/>
      <c r="AM129" s="959"/>
      <c r="AN129" s="959"/>
      <c r="AO129" s="960"/>
      <c r="AP129" s="1073"/>
      <c r="AQ129" s="1074"/>
      <c r="AR129" s="1074"/>
      <c r="AS129" s="1074"/>
      <c r="AT129" s="1075"/>
      <c r="AU129" s="221"/>
      <c r="AV129" s="221"/>
      <c r="AW129" s="221"/>
      <c r="AX129" s="1065" t="s">
        <v>468</v>
      </c>
      <c r="AY129" s="923"/>
      <c r="AZ129" s="923"/>
      <c r="BA129" s="923"/>
      <c r="BB129" s="923"/>
      <c r="BC129" s="923"/>
      <c r="BD129" s="923"/>
      <c r="BE129" s="924"/>
      <c r="BF129" s="1066" t="s">
        <v>122</v>
      </c>
      <c r="BG129" s="1067"/>
      <c r="BH129" s="1067"/>
      <c r="BI129" s="1067"/>
      <c r="BJ129" s="1067"/>
      <c r="BK129" s="1067"/>
      <c r="BL129" s="1068"/>
      <c r="BM129" s="1066">
        <v>17.79</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469</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470</v>
      </c>
      <c r="X130" s="1071"/>
      <c r="Y130" s="1071"/>
      <c r="Z130" s="1072"/>
      <c r="AA130" s="958">
        <v>3659125</v>
      </c>
      <c r="AB130" s="959"/>
      <c r="AC130" s="959"/>
      <c r="AD130" s="959"/>
      <c r="AE130" s="960"/>
      <c r="AF130" s="961">
        <v>3564706</v>
      </c>
      <c r="AG130" s="959"/>
      <c r="AH130" s="959"/>
      <c r="AI130" s="959"/>
      <c r="AJ130" s="960"/>
      <c r="AK130" s="961">
        <v>3251143</v>
      </c>
      <c r="AL130" s="959"/>
      <c r="AM130" s="959"/>
      <c r="AN130" s="959"/>
      <c r="AO130" s="960"/>
      <c r="AP130" s="1073"/>
      <c r="AQ130" s="1074"/>
      <c r="AR130" s="1074"/>
      <c r="AS130" s="1074"/>
      <c r="AT130" s="1075"/>
      <c r="AU130" s="221"/>
      <c r="AV130" s="221"/>
      <c r="AW130" s="221"/>
      <c r="AX130" s="1065" t="s">
        <v>471</v>
      </c>
      <c r="AY130" s="923"/>
      <c r="AZ130" s="923"/>
      <c r="BA130" s="923"/>
      <c r="BB130" s="923"/>
      <c r="BC130" s="923"/>
      <c r="BD130" s="923"/>
      <c r="BE130" s="924"/>
      <c r="BF130" s="1101">
        <v>12.1</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472</v>
      </c>
      <c r="X131" s="1108"/>
      <c r="Y131" s="1108"/>
      <c r="Z131" s="1109"/>
      <c r="AA131" s="1004">
        <v>11141512</v>
      </c>
      <c r="AB131" s="986"/>
      <c r="AC131" s="986"/>
      <c r="AD131" s="986"/>
      <c r="AE131" s="987"/>
      <c r="AF131" s="985">
        <v>11283578</v>
      </c>
      <c r="AG131" s="986"/>
      <c r="AH131" s="986"/>
      <c r="AI131" s="986"/>
      <c r="AJ131" s="987"/>
      <c r="AK131" s="985">
        <v>11546194</v>
      </c>
      <c r="AL131" s="986"/>
      <c r="AM131" s="986"/>
      <c r="AN131" s="986"/>
      <c r="AO131" s="987"/>
      <c r="AP131" s="1110"/>
      <c r="AQ131" s="1111"/>
      <c r="AR131" s="1111"/>
      <c r="AS131" s="1111"/>
      <c r="AT131" s="1112"/>
      <c r="AU131" s="221"/>
      <c r="AV131" s="221"/>
      <c r="AW131" s="221"/>
      <c r="AX131" s="1083" t="s">
        <v>473</v>
      </c>
      <c r="AY131" s="726"/>
      <c r="AZ131" s="726"/>
      <c r="BA131" s="726"/>
      <c r="BB131" s="726"/>
      <c r="BC131" s="726"/>
      <c r="BD131" s="726"/>
      <c r="BE131" s="1036"/>
      <c r="BF131" s="1084">
        <v>82.3</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474</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475</v>
      </c>
      <c r="W132" s="1094"/>
      <c r="X132" s="1094"/>
      <c r="Y132" s="1094"/>
      <c r="Z132" s="1095"/>
      <c r="AA132" s="1096">
        <v>12.6277744</v>
      </c>
      <c r="AB132" s="1097"/>
      <c r="AC132" s="1097"/>
      <c r="AD132" s="1097"/>
      <c r="AE132" s="1098"/>
      <c r="AF132" s="1099">
        <v>11.461426510000001</v>
      </c>
      <c r="AG132" s="1097"/>
      <c r="AH132" s="1097"/>
      <c r="AI132" s="1097"/>
      <c r="AJ132" s="1098"/>
      <c r="AK132" s="1099">
        <v>12.41024532</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476</v>
      </c>
      <c r="W133" s="1077"/>
      <c r="X133" s="1077"/>
      <c r="Y133" s="1077"/>
      <c r="Z133" s="1078"/>
      <c r="AA133" s="1079">
        <v>13.7</v>
      </c>
      <c r="AB133" s="1080"/>
      <c r="AC133" s="1080"/>
      <c r="AD133" s="1080"/>
      <c r="AE133" s="1081"/>
      <c r="AF133" s="1079">
        <v>12.4</v>
      </c>
      <c r="AG133" s="1080"/>
      <c r="AH133" s="1080"/>
      <c r="AI133" s="1080"/>
      <c r="AJ133" s="1081"/>
      <c r="AK133" s="1079">
        <v>12.1</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CAc/PNlA6DqplAPccOQJV2amk/vUVrOQxLJRFA1vgHfVMpyclGBLYIw00uvpk8LZ0YUsLHnLlI5r5yW5CBzhbw==" saltValue="tzQzIWeRuyP8xcsI6F+ls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477</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t4kh2NFI86bsL1SKLmKXSt+FiOdW79cQvkUxir5jj95GIODDaNfJbuTsizdSCjYnmdOn161qATxcPld+GThCVg==" saltValue="FfF+L3WkPKnsJmohZtlEF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sgjdo/BG5wV1PN76ghJjC7/rFaL0kF8X55Gzw1bz7SmZGE0tgIwf4O0J4EIj4z2nFkyjB9iEB8R0K7Lt3CLHkQ==" saltValue="sKxDjLh8qiRDuU57FdgJc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478</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479</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480</v>
      </c>
      <c r="AP7" s="260"/>
      <c r="AQ7" s="261" t="s">
        <v>481</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482</v>
      </c>
      <c r="AQ8" s="267" t="s">
        <v>483</v>
      </c>
      <c r="AR8" s="268" t="s">
        <v>484</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485</v>
      </c>
      <c r="AL9" s="1117"/>
      <c r="AM9" s="1117"/>
      <c r="AN9" s="1118"/>
      <c r="AO9" s="269">
        <v>4874543</v>
      </c>
      <c r="AP9" s="269">
        <v>138828</v>
      </c>
      <c r="AQ9" s="270">
        <v>117270</v>
      </c>
      <c r="AR9" s="271">
        <v>18.399999999999999</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486</v>
      </c>
      <c r="AL10" s="1117"/>
      <c r="AM10" s="1117"/>
      <c r="AN10" s="1118"/>
      <c r="AO10" s="272">
        <v>727</v>
      </c>
      <c r="AP10" s="272">
        <v>21</v>
      </c>
      <c r="AQ10" s="273">
        <v>10490</v>
      </c>
      <c r="AR10" s="274">
        <v>-99.8</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487</v>
      </c>
      <c r="AL11" s="1117"/>
      <c r="AM11" s="1117"/>
      <c r="AN11" s="1118"/>
      <c r="AO11" s="272">
        <v>346614</v>
      </c>
      <c r="AP11" s="272">
        <v>9872</v>
      </c>
      <c r="AQ11" s="273">
        <v>1802</v>
      </c>
      <c r="AR11" s="274">
        <v>447.8</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488</v>
      </c>
      <c r="AL12" s="1117"/>
      <c r="AM12" s="1117"/>
      <c r="AN12" s="1118"/>
      <c r="AO12" s="272" t="s">
        <v>489</v>
      </c>
      <c r="AP12" s="272" t="s">
        <v>489</v>
      </c>
      <c r="AQ12" s="273">
        <v>3</v>
      </c>
      <c r="AR12" s="274" t="s">
        <v>489</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490</v>
      </c>
      <c r="AL13" s="1117"/>
      <c r="AM13" s="1117"/>
      <c r="AN13" s="1118"/>
      <c r="AO13" s="272">
        <v>164184</v>
      </c>
      <c r="AP13" s="272">
        <v>4676</v>
      </c>
      <c r="AQ13" s="273">
        <v>4482</v>
      </c>
      <c r="AR13" s="274">
        <v>4.3</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491</v>
      </c>
      <c r="AL14" s="1117"/>
      <c r="AM14" s="1117"/>
      <c r="AN14" s="1118"/>
      <c r="AO14" s="272">
        <v>79635</v>
      </c>
      <c r="AP14" s="272">
        <v>2268</v>
      </c>
      <c r="AQ14" s="273">
        <v>2749</v>
      </c>
      <c r="AR14" s="274">
        <v>-17.5</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492</v>
      </c>
      <c r="AL15" s="1120"/>
      <c r="AM15" s="1120"/>
      <c r="AN15" s="1121"/>
      <c r="AO15" s="272">
        <v>-187939</v>
      </c>
      <c r="AP15" s="272">
        <v>-5353</v>
      </c>
      <c r="AQ15" s="273">
        <v>-7399</v>
      </c>
      <c r="AR15" s="274">
        <v>-27.7</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178</v>
      </c>
      <c r="AL16" s="1120"/>
      <c r="AM16" s="1120"/>
      <c r="AN16" s="1121"/>
      <c r="AO16" s="272">
        <v>5277764</v>
      </c>
      <c r="AP16" s="272">
        <v>150312</v>
      </c>
      <c r="AQ16" s="273">
        <v>129397</v>
      </c>
      <c r="AR16" s="274">
        <v>16.2</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493</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494</v>
      </c>
      <c r="AP20" s="281" t="s">
        <v>495</v>
      </c>
      <c r="AQ20" s="282" t="s">
        <v>496</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497</v>
      </c>
      <c r="AL21" s="1123"/>
      <c r="AM21" s="1123"/>
      <c r="AN21" s="1124"/>
      <c r="AO21" s="285">
        <v>13.3</v>
      </c>
      <c r="AP21" s="286">
        <v>11.07</v>
      </c>
      <c r="AQ21" s="287">
        <v>2.23</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498</v>
      </c>
      <c r="AL22" s="1123"/>
      <c r="AM22" s="1123"/>
      <c r="AN22" s="1124"/>
      <c r="AO22" s="290">
        <v>98.9</v>
      </c>
      <c r="AP22" s="291">
        <v>97.2</v>
      </c>
      <c r="AQ22" s="292">
        <v>1.7</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499</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500</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501</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480</v>
      </c>
      <c r="AP30" s="260"/>
      <c r="AQ30" s="261" t="s">
        <v>481</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482</v>
      </c>
      <c r="AQ31" s="267" t="s">
        <v>483</v>
      </c>
      <c r="AR31" s="268" t="s">
        <v>484</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502</v>
      </c>
      <c r="AL32" s="1131"/>
      <c r="AM32" s="1131"/>
      <c r="AN32" s="1132"/>
      <c r="AO32" s="300">
        <v>3720099</v>
      </c>
      <c r="AP32" s="300">
        <v>105950</v>
      </c>
      <c r="AQ32" s="301">
        <v>74841</v>
      </c>
      <c r="AR32" s="302">
        <v>41.6</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503</v>
      </c>
      <c r="AL33" s="1131"/>
      <c r="AM33" s="1131"/>
      <c r="AN33" s="1132"/>
      <c r="AO33" s="300" t="s">
        <v>489</v>
      </c>
      <c r="AP33" s="300" t="s">
        <v>489</v>
      </c>
      <c r="AQ33" s="301" t="s">
        <v>489</v>
      </c>
      <c r="AR33" s="302" t="s">
        <v>489</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504</v>
      </c>
      <c r="AL34" s="1131"/>
      <c r="AM34" s="1131"/>
      <c r="AN34" s="1132"/>
      <c r="AO34" s="300" t="s">
        <v>489</v>
      </c>
      <c r="AP34" s="300" t="s">
        <v>489</v>
      </c>
      <c r="AQ34" s="301">
        <v>1</v>
      </c>
      <c r="AR34" s="302" t="s">
        <v>489</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505</v>
      </c>
      <c r="AL35" s="1131"/>
      <c r="AM35" s="1131"/>
      <c r="AN35" s="1132"/>
      <c r="AO35" s="300">
        <v>1037189</v>
      </c>
      <c r="AP35" s="300">
        <v>29539</v>
      </c>
      <c r="AQ35" s="301">
        <v>16683</v>
      </c>
      <c r="AR35" s="302">
        <v>77.099999999999994</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506</v>
      </c>
      <c r="AL36" s="1131"/>
      <c r="AM36" s="1131"/>
      <c r="AN36" s="1132"/>
      <c r="AO36" s="300" t="s">
        <v>489</v>
      </c>
      <c r="AP36" s="300" t="s">
        <v>489</v>
      </c>
      <c r="AQ36" s="301">
        <v>2411</v>
      </c>
      <c r="AR36" s="302" t="s">
        <v>489</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507</v>
      </c>
      <c r="AL37" s="1131"/>
      <c r="AM37" s="1131"/>
      <c r="AN37" s="1132"/>
      <c r="AO37" s="300">
        <v>19149</v>
      </c>
      <c r="AP37" s="300">
        <v>545</v>
      </c>
      <c r="AQ37" s="301">
        <v>548</v>
      </c>
      <c r="AR37" s="302">
        <v>-0.5</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508</v>
      </c>
      <c r="AL38" s="1134"/>
      <c r="AM38" s="1134"/>
      <c r="AN38" s="1135"/>
      <c r="AO38" s="303">
        <v>370</v>
      </c>
      <c r="AP38" s="303">
        <v>11</v>
      </c>
      <c r="AQ38" s="304">
        <v>7</v>
      </c>
      <c r="AR38" s="292">
        <v>57.1</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509</v>
      </c>
      <c r="AL39" s="1134"/>
      <c r="AM39" s="1134"/>
      <c r="AN39" s="1135"/>
      <c r="AO39" s="300">
        <v>-92753</v>
      </c>
      <c r="AP39" s="300">
        <v>-2642</v>
      </c>
      <c r="AQ39" s="301">
        <v>-3756</v>
      </c>
      <c r="AR39" s="302">
        <v>-29.7</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510</v>
      </c>
      <c r="AL40" s="1131"/>
      <c r="AM40" s="1131"/>
      <c r="AN40" s="1132"/>
      <c r="AO40" s="300">
        <v>-3251143</v>
      </c>
      <c r="AP40" s="300">
        <v>-92594</v>
      </c>
      <c r="AQ40" s="301">
        <v>-63247</v>
      </c>
      <c r="AR40" s="302">
        <v>46.4</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288</v>
      </c>
      <c r="AL41" s="1137"/>
      <c r="AM41" s="1137"/>
      <c r="AN41" s="1138"/>
      <c r="AO41" s="300">
        <v>1432911</v>
      </c>
      <c r="AP41" s="300">
        <v>40810</v>
      </c>
      <c r="AQ41" s="301">
        <v>27488</v>
      </c>
      <c r="AR41" s="302">
        <v>48.5</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511</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512</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480</v>
      </c>
      <c r="AN49" s="1127" t="s">
        <v>513</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514</v>
      </c>
      <c r="AO50" s="317" t="s">
        <v>515</v>
      </c>
      <c r="AP50" s="318" t="s">
        <v>516</v>
      </c>
      <c r="AQ50" s="319" t="s">
        <v>517</v>
      </c>
      <c r="AR50" s="320" t="s">
        <v>518</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519</v>
      </c>
      <c r="AL51" s="313"/>
      <c r="AM51" s="321">
        <v>2169534</v>
      </c>
      <c r="AN51" s="322">
        <v>57486</v>
      </c>
      <c r="AO51" s="323">
        <v>-14.9</v>
      </c>
      <c r="AP51" s="324">
        <v>92632</v>
      </c>
      <c r="AQ51" s="325">
        <v>-1.5</v>
      </c>
      <c r="AR51" s="326">
        <v>-13.4</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520</v>
      </c>
      <c r="AM52" s="329">
        <v>747733</v>
      </c>
      <c r="AN52" s="330">
        <v>19813</v>
      </c>
      <c r="AO52" s="331">
        <v>-30.3</v>
      </c>
      <c r="AP52" s="332">
        <v>47978</v>
      </c>
      <c r="AQ52" s="333">
        <v>-2</v>
      </c>
      <c r="AR52" s="334">
        <v>-28.3</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521</v>
      </c>
      <c r="AL53" s="313"/>
      <c r="AM53" s="321">
        <v>2421668</v>
      </c>
      <c r="AN53" s="322">
        <v>65246</v>
      </c>
      <c r="AO53" s="323">
        <v>13.5</v>
      </c>
      <c r="AP53" s="324">
        <v>96469</v>
      </c>
      <c r="AQ53" s="325">
        <v>4.0999999999999996</v>
      </c>
      <c r="AR53" s="326">
        <v>9.4</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520</v>
      </c>
      <c r="AM54" s="329">
        <v>1313640</v>
      </c>
      <c r="AN54" s="330">
        <v>35393</v>
      </c>
      <c r="AO54" s="331">
        <v>78.599999999999994</v>
      </c>
      <c r="AP54" s="332">
        <v>49775</v>
      </c>
      <c r="AQ54" s="333">
        <v>3.7</v>
      </c>
      <c r="AR54" s="334">
        <v>74.900000000000006</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522</v>
      </c>
      <c r="AL55" s="313"/>
      <c r="AM55" s="321">
        <v>2753338</v>
      </c>
      <c r="AN55" s="322">
        <v>75660</v>
      </c>
      <c r="AO55" s="323">
        <v>16</v>
      </c>
      <c r="AP55" s="324">
        <v>85743</v>
      </c>
      <c r="AQ55" s="325">
        <v>-11.1</v>
      </c>
      <c r="AR55" s="326">
        <v>27.1</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520</v>
      </c>
      <c r="AM56" s="329">
        <v>1454734</v>
      </c>
      <c r="AN56" s="330">
        <v>39975</v>
      </c>
      <c r="AO56" s="331">
        <v>12.9</v>
      </c>
      <c r="AP56" s="332">
        <v>45231</v>
      </c>
      <c r="AQ56" s="333">
        <v>-9.1</v>
      </c>
      <c r="AR56" s="334">
        <v>22</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523</v>
      </c>
      <c r="AL57" s="313"/>
      <c r="AM57" s="321">
        <v>2943476</v>
      </c>
      <c r="AN57" s="322">
        <v>82094</v>
      </c>
      <c r="AO57" s="323">
        <v>8.5</v>
      </c>
      <c r="AP57" s="324">
        <v>92509</v>
      </c>
      <c r="AQ57" s="325">
        <v>7.9</v>
      </c>
      <c r="AR57" s="326">
        <v>0.6</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520</v>
      </c>
      <c r="AM58" s="329">
        <v>1479883</v>
      </c>
      <c r="AN58" s="330">
        <v>41274</v>
      </c>
      <c r="AO58" s="331">
        <v>3.2</v>
      </c>
      <c r="AP58" s="332">
        <v>52274</v>
      </c>
      <c r="AQ58" s="333">
        <v>15.6</v>
      </c>
      <c r="AR58" s="334">
        <v>-12.4</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524</v>
      </c>
      <c r="AL59" s="313"/>
      <c r="AM59" s="321">
        <v>3384293</v>
      </c>
      <c r="AN59" s="322">
        <v>96386</v>
      </c>
      <c r="AO59" s="323">
        <v>17.399999999999999</v>
      </c>
      <c r="AP59" s="324">
        <v>98544</v>
      </c>
      <c r="AQ59" s="325">
        <v>6.5</v>
      </c>
      <c r="AR59" s="326">
        <v>10.9</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520</v>
      </c>
      <c r="AM60" s="329">
        <v>1491406</v>
      </c>
      <c r="AN60" s="330">
        <v>42476</v>
      </c>
      <c r="AO60" s="331">
        <v>2.9</v>
      </c>
      <c r="AP60" s="332">
        <v>55816</v>
      </c>
      <c r="AQ60" s="333">
        <v>6.8</v>
      </c>
      <c r="AR60" s="334">
        <v>-3.9</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525</v>
      </c>
      <c r="AL61" s="335"/>
      <c r="AM61" s="336">
        <v>2734462</v>
      </c>
      <c r="AN61" s="337">
        <v>75374</v>
      </c>
      <c r="AO61" s="338">
        <v>8.1</v>
      </c>
      <c r="AP61" s="339">
        <v>93179</v>
      </c>
      <c r="AQ61" s="340">
        <v>1.2</v>
      </c>
      <c r="AR61" s="326">
        <v>6.9</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520</v>
      </c>
      <c r="AM62" s="329">
        <v>1297479</v>
      </c>
      <c r="AN62" s="330">
        <v>35786</v>
      </c>
      <c r="AO62" s="331">
        <v>13.5</v>
      </c>
      <c r="AP62" s="332">
        <v>50215</v>
      </c>
      <c r="AQ62" s="333">
        <v>3</v>
      </c>
      <c r="AR62" s="334">
        <v>10.5</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8t4eFkgEoaoVLTT5KJ1pVVCLrBQD5mGcKHchIPwrguZpnrHtNqvXrzQ6XzueJDVYuIk+XJ1fJS1tDdhroUk0Rw==" saltValue="TqT1dU1YN5Vysez59Dzz+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477</v>
      </c>
    </row>
    <row r="121" spans="125:125" ht="13.5" hidden="1" customHeight="1" x14ac:dyDescent="0.15">
      <c r="DU121" s="247"/>
    </row>
  </sheetData>
  <sheetProtection algorithmName="SHA-512" hashValue="WAsEe3TVlORJoRIPhpltOlGqn1sl4Ogri2mfEosZnl8QOyj1uftkJQ+wpQsO7KivxoJzfIzB1/HEpYVgkWk7sg==" saltValue="I9u4gpeT0A5aw2PoF3vuk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477</v>
      </c>
    </row>
  </sheetData>
  <sheetProtection algorithmName="SHA-512" hashValue="xdd2lwjQlzH8PyCXGCjwdLWDCgT/mlG1HM3rc39Qw1bMNhvwuGlp89cbXsYzT+LNApvZNaHX6Sl3PMZFJC3axA==" saltValue="8Keq1ssV10JZF7M/ctLby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15">
      <c r="B47" s="10"/>
      <c r="C47" s="1139" t="s">
        <v>3</v>
      </c>
      <c r="D47" s="1139"/>
      <c r="E47" s="1140"/>
      <c r="F47" s="11">
        <v>3.86</v>
      </c>
      <c r="G47" s="12">
        <v>4.75</v>
      </c>
      <c r="H47" s="12">
        <v>6.95</v>
      </c>
      <c r="I47" s="12">
        <v>8.9600000000000009</v>
      </c>
      <c r="J47" s="13">
        <v>10.35</v>
      </c>
    </row>
    <row r="48" spans="2:10" ht="57.75" customHeight="1" x14ac:dyDescent="0.15">
      <c r="B48" s="14"/>
      <c r="C48" s="1141" t="s">
        <v>4</v>
      </c>
      <c r="D48" s="1141"/>
      <c r="E48" s="1142"/>
      <c r="F48" s="15">
        <v>2.62</v>
      </c>
      <c r="G48" s="16">
        <v>6.01</v>
      </c>
      <c r="H48" s="16">
        <v>4.96</v>
      </c>
      <c r="I48" s="16">
        <v>3.99</v>
      </c>
      <c r="J48" s="17">
        <v>2.73</v>
      </c>
    </row>
    <row r="49" spans="2:10" ht="57.75" customHeight="1" thickBot="1" x14ac:dyDescent="0.2">
      <c r="B49" s="18"/>
      <c r="C49" s="1143" t="s">
        <v>5</v>
      </c>
      <c r="D49" s="1143"/>
      <c r="E49" s="1144"/>
      <c r="F49" s="19">
        <v>2.29</v>
      </c>
      <c r="G49" s="20">
        <v>6.12</v>
      </c>
      <c r="H49" s="20">
        <v>2.37</v>
      </c>
      <c r="I49" s="20">
        <v>1.08</v>
      </c>
      <c r="J49" s="21">
        <v>0.09</v>
      </c>
    </row>
    <row r="50" spans="2:10" x14ac:dyDescent="0.15"/>
  </sheetData>
  <sheetProtection algorithmName="SHA-512" hashValue="oLzcnCvQlIPryLT1q6U5E8BLTP4AN1i+WsHRER2xol2ky7vylb9vcOWRtUSuaITIV+Y09A+cG1tcpsrubTMCyg==" saltValue="m3QIE5h6lj7ZcD5cns7bE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石原　雅之</cp:lastModifiedBy>
  <cp:lastPrinted>2026-03-10T08:04:02Z</cp:lastPrinted>
  <dcterms:created xsi:type="dcterms:W3CDTF">2026-02-23T08:18:06Z</dcterms:created>
  <dcterms:modified xsi:type="dcterms:W3CDTF">2026-03-16T05:51:34Z</dcterms:modified>
  <cp:category/>
</cp:coreProperties>
</file>