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jsvrfile\保存\01本庁\04保_財政\H25年度\財政課\財政課\決算統計資料\決統R06年度\財政状況資料集\01_回答（第1回）\"/>
    </mc:Choice>
  </mc:AlternateContent>
  <xr:revisionPtr revIDLastSave="0" documentId="13_ncr:1_{5856749F-229C-4382-9153-92C73B548502}"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E38" i="10"/>
  <c r="AM38" i="10"/>
  <c r="U38" i="10"/>
  <c r="C38" i="10"/>
  <c r="BE37" i="10"/>
  <c r="AM37" i="10"/>
  <c r="C37" i="10"/>
  <c r="BE36" i="10"/>
  <c r="C36" i="10"/>
  <c r="BE35" i="10"/>
  <c r="C35" i="10"/>
  <c r="BE34" i="10"/>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W34" i="10"/>
  <c r="BW35" i="10" s="1"/>
  <c r="BW36" i="10" s="1"/>
  <c r="BW37" i="10" s="1"/>
  <c r="BW38" i="10" s="1"/>
  <c r="CO34" i="10" l="1"/>
  <c r="CO35" i="10" s="1"/>
  <c r="CO36" i="10" s="1"/>
  <c r="CO37" i="10" s="1"/>
  <c r="CO38" i="10" s="1"/>
  <c r="CO39" i="10" s="1"/>
  <c r="CO40" i="10" s="1"/>
  <c r="CO41" i="10" s="1"/>
</calcChain>
</file>

<file path=xl/sharedStrings.xml><?xml version="1.0" encoding="utf-8"?>
<sst xmlns="http://schemas.openxmlformats.org/spreadsheetml/2006/main" count="1135" uniqueCount="567">
  <si>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</si>
  <si>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</si>
  <si>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</si>
  <si>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</si>
  <si>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</si>
  <si>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</si>
  <si>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</si>
  <si>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</si>
  <si>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</si>
  <si>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</si>
  <si>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</si>
  <si>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</si>
  <si>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</si>
  <si>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</si>
  <si>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</si>
  <si>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</si>
  <si>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</si>
  <si>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</si>
  <si>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</si>
  <si>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</si>
  <si>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</si>
  <si>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</si>
  <si>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</si>
  <si>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</si>
  <si>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</si>
  <si>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</si>
  <si>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</si>
  <si>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</si>
  <si>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</si>
  <si>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</si>
  <si>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</si>
  <si>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</si>
  <si>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</si>
  <si>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</si>
  <si>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</si>
  <si>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</si>
  <si>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</si>
  <si>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</si>
  <si>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</si>
  <si>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</si>
  <si>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</si>
  <si>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</si>
  <si>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</si>
  <si>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</si>
  <si>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</si>
  <si>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</si>
  <si>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</si>
  <si>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</si>
  <si>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</si>
  <si>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</si>
  <si>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</si>
  <si>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</si>
  <si>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</si>
  <si>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</si>
  <si>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</si>
  <si>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</si>
  <si>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</si>
  <si>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</si>
  <si>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</si>
  <si>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</si>
  <si>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</si>
  <si>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</si>
  <si>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</si>
  <si>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</si>
  <si>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</si>
  <si>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</si>
  <si>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</si>
  <si>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</si>
  <si>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</si>
  <si>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</si>
  <si>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</si>
  <si>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</si>
  <si>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</si>
  <si>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</si>
  <si>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</si>
  <si>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</si>
  <si>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</si>
  <si>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</si>
  <si>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</si>
  <si>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</si>
  <si>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</si>
  <si>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</si>
  <si>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</si>
  <si>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</si>
  <si>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</si>
  <si>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</si>
  <si>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</si>
  <si>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</si>
  <si>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</si>
  <si>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</si>
  <si>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</si>
  <si>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</si>
  <si>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</si>
  <si>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</si>
  <si>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浜田市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</si>
  <si>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</si>
  <si>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</si>
  <si>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</si>
  <si>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</si>
  <si>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</si>
  <si>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</si>
  <si>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</si>
  <si>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</si>
  <si>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</si>
  <si>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</si>
  <si>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</si>
  <si>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</si>
  <si>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</si>
  <si>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</si>
  <si>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</si>
  <si>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</si>
  <si>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</si>
  <si>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</si>
  <si>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</si>
  <si>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</si>
  <si>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</si>
  <si>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</si>
  <si>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</si>
  <si>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</si>
  <si>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</si>
  <si>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</si>
  <si>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</si>
  <si>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</si>
  <si>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</si>
  <si>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</si>
  <si>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</si>
  <si>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</si>
  <si>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</si>
  <si>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</si>
  <si>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</si>
  <si>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</si>
  <si>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</si>
  <si>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</si>
  <si>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</si>
  <si>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</si>
  <si>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</si>
  <si>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</si>
  <si>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</si>
  <si>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</si>
  <si>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</si>
  <si>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</si>
  <si>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</si>
  <si>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</si>
  <si>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</si>
  <si>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-2.4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</si>
  <si>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</si>
  <si>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</si>
  <si>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</si>
  <si>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</si>
  <si>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</si>
  <si>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</si>
  <si>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</si>
  <si>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</si>
  <si>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</si>
  <si>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</si>
  <si>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</si>
  <si>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</si>
  <si>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</si>
  <si>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</si>
  <si>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</si>
  <si>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</si>
  <si>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</si>
  <si>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</si>
  <si>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</si>
  <si>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</si>
  <si>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</si>
  <si>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</si>
  <si>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</si>
  <si>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</si>
  <si>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</si>
  <si>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</si>
  <si>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</si>
  <si>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</si>
  <si>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</si>
  <si>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</si>
  <si>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</si>
  <si>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</si>
  <si>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</si>
  <si>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</si>
  <si>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</si>
  <si>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</si>
  <si>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</si>
  <si>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</si>
  <si>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</si>
  <si>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</si>
  <si>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</si>
  <si>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</si>
  <si>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</si>
  <si>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</si>
  <si>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</si>
  <si>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</si>
  <si>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</si>
  <si>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</si>
  <si>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</si>
  <si>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</si>
  <si>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</si>
  <si>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</si>
  <si>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</si>
  <si>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</si>
  <si>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</si>
  <si>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</si>
  <si>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</si>
  <si>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</si>
  <si>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島根県浜田市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</si>
  <si>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</si>
  <si>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</si>
  <si>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</si>
  <si>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</si>
  <si>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</si>
  <si>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</si>
  <si>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</si>
  <si>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</si>
  <si>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</si>
  <si>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</si>
  <si>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</si>
  <si>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</si>
  <si>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</si>
  <si>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</si>
  <si>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</si>
  <si>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</si>
  <si>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</si>
  <si>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</si>
  <si>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</si>
  <si>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</si>
  <si>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</si>
  <si>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</si>
  <si>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</si>
  <si>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</si>
  <si>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</si>
  <si>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</si>
  <si>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</si>
  <si>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</si>
  <si>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</si>
  <si>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</si>
  <si>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</si>
  <si>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</si>
  <si>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</si>
  <si>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</si>
  <si>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</si>
  <si>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</si>
  <si>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</si>
  <si>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</si>
  <si>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</si>
  <si>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</si>
  <si>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</si>
  <si>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</si>
  <si>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</si>
  <si>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</si>
  <si>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</si>
  <si>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</si>
  <si>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</si>
  <si>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</si>
  <si>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</si>
  <si>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</si>
  <si>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</si>
  <si>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</si>
  <si>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</si>
  <si>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</si>
  <si>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</si>
  <si>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</si>
  <si>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</si>
  <si>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</si>
  <si>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</si>
  <si>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</si>
  <si>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</si>
  <si>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</si>
  <si>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</si>
  <si>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</si>
  <si>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</si>
  <si>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</si>
  <si>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</si>
  <si>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</si>
  <si>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</si>
  <si>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</si>
  <si>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</si>
  <si>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</si>
  <si>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</si>
  <si>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</si>
  <si>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</si>
  <si>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</si>
  <si>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</si>
  <si>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</si>
  <si>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</si>
  <si>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</si>
  <si>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</si>
  <si>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</si>
  <si>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</si>
  <si>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</si>
  <si>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</si>
  <si>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</si>
  <si>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</si>
  <si>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</si>
  <si>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</si>
  <si>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</si>
  <si>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</si>
  <si>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</si>
  <si>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</si>
  <si>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</si>
  <si>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</si>
  <si>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</si>
  <si>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</si>
  <si>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</si>
  <si>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</si>
  <si>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</si>
  <si>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</si>
  <si>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</si>
  <si>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</si>
  <si>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</si>
  <si>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</si>
  <si>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</si>
  <si>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</si>
  <si>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</si>
  <si>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</si>
  <si>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</si>
  <si>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</si>
  <si>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</si>
  <si>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</si>
  <si>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</si>
  <si>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</si>
  <si>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</si>
  <si>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</si>
  <si>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</si>
  <si>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</si>
  <si>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</si>
  <si>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</si>
  <si>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</si>
  <si>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</si>
  <si>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</si>
  <si>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</si>
  <si>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</si>
  <si>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</si>
  <si>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</si>
  <si>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</si>
  <si>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</si>
  <si>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</si>
  <si>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</si>
  <si>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</si>
  <si>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</si>
  <si>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</si>
  <si>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</si>
  <si>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</si>
  <si>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</si>
  <si>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</si>
  <si>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</si>
  <si>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</si>
  <si>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</si>
  <si>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</si>
  <si>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</si>
  <si>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</si>
  <si>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</si>
  <si>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</si>
  <si>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</si>
  <si>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</si>
  <si>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</si>
  <si>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島根県浜田市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</si>
  <si>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</si>
  <si>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</si>
  <si>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</si>
  <si>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</si>
  <si>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</si>
  <si>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</si>
  <si>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</si>
  <si>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</si>
  <si>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</si>
  <si>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</si>
  <si>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</si>
  <si>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</si>
  <si>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</si>
  <si>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</si>
  <si>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</si>
  <si>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</si>
  <si>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</si>
  <si>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</si>
  <si>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</si>
  <si>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</si>
  <si>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</si>
  <si>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</si>
  <si>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</si>
  <si>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</si>
  <si>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</si>
  <si>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</si>
  <si>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</si>
  <si>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</si>
  <si>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</si>
  <si>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</si>
  <si>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</si>
  <si>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</si>
  <si>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</si>
  <si>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</si>
  <si>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国民健康保険特別会計（直診勘定）</t>
    <phoneticPr fontId="5"/>
  </si>
  <si>
    <t>駐車場事業特別会計</t>
    <phoneticPr fontId="5"/>
  </si>
  <si>
    <t>後期高齢者医療特別会計</t>
    <phoneticPr fontId="5"/>
  </si>
  <si>
    <t>水道事業会計</t>
    <phoneticPr fontId="5"/>
  </si>
  <si>
    <t>法適用企業</t>
    <phoneticPr fontId="5"/>
  </si>
  <si>
    <t>工業用水道事業会計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</si>
  <si>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</si>
  <si>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</si>
  <si>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</si>
  <si>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</si>
  <si>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</si>
  <si>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</si>
  <si>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</si>
  <si>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</si>
  <si>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</si>
  <si>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</si>
  <si>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</si>
  <si>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</si>
  <si>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</si>
  <si>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</si>
  <si>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</si>
  <si>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</si>
  <si>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</si>
  <si>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</si>
  <si>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</si>
  <si>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</si>
  <si>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</si>
  <si>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</si>
  <si>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</si>
  <si>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</si>
  <si>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</si>
  <si>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</si>
  <si>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</si>
  <si>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</si>
  <si>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</si>
  <si>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</si>
  <si>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</si>
  <si>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</si>
  <si>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</si>
  <si>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</si>
  <si>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</si>
  <si>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</si>
  <si>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</si>
  <si>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</si>
  <si>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</si>
  <si>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</si>
  <si>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</si>
  <si>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</si>
  <si>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</si>
  <si>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</si>
  <si>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</si>
  <si>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</si>
  <si>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</si>
  <si>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</si>
  <si>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</si>
  <si>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</si>
  <si>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</si>
  <si>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</si>
  <si>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</si>
  <si>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</si>
  <si>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</si>
  <si>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</si>
  <si>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</si>
  <si>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</si>
  <si>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</si>
  <si>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</si>
  <si>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</si>
  <si>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</si>
  <si>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</si>
  <si>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</si>
  <si>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</si>
  <si>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</si>
  <si>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</si>
  <si>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</si>
  <si>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</si>
  <si>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</si>
  <si>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</si>
  <si>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</si>
  <si>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</si>
  <si>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</si>
  <si>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</si>
  <si>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</si>
  <si>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</si>
  <si>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</si>
  <si>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</si>
  <si>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</si>
  <si>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</si>
  <si>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</si>
  <si>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</si>
  <si>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</si>
  <si>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</si>
  <si>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</si>
  <si>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</si>
  <si>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</si>
  <si>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</si>
  <si>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</si>
  <si>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</si>
  <si>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</si>
  <si>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</si>
  <si>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</si>
  <si>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</si>
  <si>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</si>
  <si>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</si>
  <si>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</si>
  <si>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</si>
  <si>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</si>
  <si>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</si>
  <si>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</si>
  <si>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</si>
  <si>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</si>
  <si>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</si>
  <si>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</si>
  <si>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</si>
  <si>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</si>
  <si>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</si>
  <si>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</si>
  <si>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</si>
  <si>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</si>
  <si>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</si>
  <si>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</si>
  <si>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</si>
  <si>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</si>
  <si>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</si>
  <si>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</si>
  <si>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</si>
  <si>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</si>
  <si>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</si>
  <si>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</si>
  <si>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</si>
  <si>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</si>
  <si>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</si>
  <si>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</si>
  <si>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</si>
  <si>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</si>
  <si>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</si>
  <si>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</si>
  <si>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</si>
  <si>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</si>
  <si>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</si>
  <si>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</si>
  <si>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</si>
  <si>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</si>
  <si>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</si>
  <si>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一般会計</t>
  </si>
  <si>
    <t>工業用水道事業会計</t>
  </si>
  <si>
    <t>下水道事業会計</t>
  </si>
  <si>
    <t>後期高齢者医療特別会計</t>
  </si>
  <si>
    <t>国民健康保険特別会計（事業勘定）</t>
  </si>
  <si>
    <t>国民健康保険特別会計（直診勘定）</t>
  </si>
  <si>
    <t>駐車場事業特別会計</t>
  </si>
  <si>
    <t>その他会計（赤字）</t>
  </si>
  <si>
    <t>その他会計（黒字）</t>
  </si>
  <si>
    <t>R02</t>
    <phoneticPr fontId="5"/>
  </si>
  <si>
    <t>R03</t>
    <phoneticPr fontId="5"/>
  </si>
  <si>
    <t>R04</t>
    <phoneticPr fontId="5"/>
  </si>
  <si>
    <t>R05</t>
    <phoneticPr fontId="5"/>
  </si>
  <si>
    <t>R06</t>
    <phoneticPr fontId="5"/>
  </si>
  <si>
    <t>-</t>
    <phoneticPr fontId="2"/>
  </si>
  <si>
    <t>-</t>
    <phoneticPr fontId="2"/>
  </si>
  <si>
    <t>浜田地区広域行政組合（普通）</t>
  </si>
  <si>
    <t>浜田地区広域行政組合（介護保険）</t>
  </si>
  <si>
    <t>島根県市町村総合事務組合（普通）</t>
  </si>
  <si>
    <t>島根県後期高齢者医療広域連合（普通）</t>
  </si>
  <si>
    <t>島根県後期高齢者医療広域連合（後期高齢）</t>
  </si>
  <si>
    <t>金城開発</t>
  </si>
  <si>
    <t>島根県西部山村振興財団</t>
  </si>
  <si>
    <t>石見ケーブルビジョン</t>
  </si>
  <si>
    <t>浜田漁港排水浄化管理センター</t>
  </si>
  <si>
    <t>浜田市土地開発公社</t>
  </si>
  <si>
    <t>浜田市教育文化振興事業団</t>
  </si>
  <si>
    <t>三隅町農業支援センターみらい</t>
  </si>
  <si>
    <t>島根県西部勤労者共済会</t>
  </si>
  <si>
    <t>ふるさと応援基金</t>
    <phoneticPr fontId="5"/>
  </si>
  <si>
    <t>まちづくり振興基金</t>
    <phoneticPr fontId="38"/>
  </si>
  <si>
    <t>公共施設長寿命化等推進基金</t>
    <phoneticPr fontId="38"/>
  </si>
  <si>
    <t>市有財産有効活用推進基金</t>
    <phoneticPr fontId="38"/>
  </si>
  <si>
    <t>市民生活安定化基金</t>
    <rPh sb="0" eb="2">
      <t>シミン</t>
    </rPh>
    <rPh sb="2" eb="4">
      <t>セイカツ</t>
    </rPh>
    <rPh sb="4" eb="7">
      <t>アンテイカ</t>
    </rPh>
    <rPh sb="7" eb="9">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</si>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</sst>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322D-4525-9F72-2912FDAC292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65857</c:v>
                </c:pt>
                <c:pt idx="1">
                  <c:v>98488</c:v>
                </c:pt>
                <c:pt idx="2">
                  <c:v>105612</c:v>
                </c:pt>
                <c:pt idx="3">
                  <c:v>87639</c:v>
                </c:pt>
                <c:pt idx="4">
                  <c:v>89082</c:v>
                </c:pt>
              </c:numCache>
            </c:numRef>
          </c:val>
          <c:smooth val="0"/>
          <c:extLst>
            <c:ext xmlns:c16="http://schemas.microsoft.com/office/drawing/2014/chart" uri="{C3380CC4-5D6E-409C-BE32-E72D297353CC}">
              <c16:uniqueId val="{00000001-322D-4525-9F72-2912FDAC292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3.26</c:v>
                </c:pt>
                <c:pt idx="1">
                  <c:v>5.18</c:v>
                </c:pt>
                <c:pt idx="2">
                  <c:v>5.43</c:v>
                </c:pt>
                <c:pt idx="3">
                  <c:v>4.0599999999999996</c:v>
                </c:pt>
                <c:pt idx="4">
                  <c:v>4.33</c:v>
                </c:pt>
              </c:numCache>
            </c:numRef>
          </c:val>
          <c:extLst>
            <c:ext xmlns:c16="http://schemas.microsoft.com/office/drawing/2014/chart" uri="{C3380CC4-5D6E-409C-BE32-E72D297353CC}">
              <c16:uniqueId val="{00000000-E4CB-4CEC-B8F6-6D5C05059EA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20.63</c:v>
                </c:pt>
                <c:pt idx="1">
                  <c:v>21.75</c:v>
                </c:pt>
                <c:pt idx="2">
                  <c:v>25.14</c:v>
                </c:pt>
                <c:pt idx="3">
                  <c:v>27.34</c:v>
                </c:pt>
                <c:pt idx="4">
                  <c:v>29.34</c:v>
                </c:pt>
              </c:numCache>
            </c:numRef>
          </c:val>
          <c:extLst>
            <c:ext xmlns:c16="http://schemas.microsoft.com/office/drawing/2014/chart" uri="{C3380CC4-5D6E-409C-BE32-E72D297353CC}">
              <c16:uniqueId val="{00000001-E4CB-4CEC-B8F6-6D5C05059EA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1.92</c:v>
                </c:pt>
                <c:pt idx="1">
                  <c:v>7.54</c:v>
                </c:pt>
                <c:pt idx="2">
                  <c:v>6.92</c:v>
                </c:pt>
                <c:pt idx="3">
                  <c:v>5.59</c:v>
                </c:pt>
                <c:pt idx="4">
                  <c:v>6.42</c:v>
                </c:pt>
              </c:numCache>
            </c:numRef>
          </c:val>
          <c:smooth val="0"/>
          <c:extLst>
            <c:ext xmlns:c16="http://schemas.microsoft.com/office/drawing/2014/chart" uri="{C3380CC4-5D6E-409C-BE32-E72D297353CC}">
              <c16:uniqueId val="{00000002-E4CB-4CEC-B8F6-6D5C05059EA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0.05</c:v>
                </c:pt>
                <c:pt idx="2">
                  <c:v>#N/A</c:v>
                </c:pt>
                <c:pt idx="3">
                  <c:v>7.0000000000000007E-2</c:v>
                </c:pt>
                <c:pt idx="4">
                  <c:v>#N/A</c:v>
                </c:pt>
                <c:pt idx="5">
                  <c:v>0.1</c:v>
                </c:pt>
                <c:pt idx="6">
                  <c:v>#N/A</c:v>
                </c:pt>
                <c:pt idx="7">
                  <c:v>0.18</c:v>
                </c:pt>
                <c:pt idx="8">
                  <c:v>0</c:v>
                </c:pt>
                <c:pt idx="9">
                  <c:v>0</c:v>
                </c:pt>
              </c:numCache>
            </c:numRef>
          </c:val>
          <c:extLst>
            <c:ext xmlns:c16="http://schemas.microsoft.com/office/drawing/2014/chart" uri="{C3380CC4-5D6E-409C-BE32-E72D297353CC}">
              <c16:uniqueId val="{00000000-4AB3-457C-B2CD-F5AAE7FD3B5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AB3-457C-B2CD-F5AAE7FD3B50}"/>
            </c:ext>
          </c:extLst>
        </c:ser>
        <c:ser>
          <c:idx val="2"/>
          <c:order val="2"/>
          <c:tx>
            <c:strRef>
              <c:f>データシート!$A$29</c:f>
              <c:strCache>
                <c:ptCount val="1"/>
                <c:pt idx="0">
                  <c:v>駐車場事業特別会計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2-4AB3-457C-B2CD-F5AAE7FD3B50}"/>
            </c:ext>
          </c:extLst>
        </c:ser>
        <c:ser>
          <c:idx val="3"/>
          <c:order val="3"/>
          <c:tx>
            <c:strRef>
              <c:f>データシート!$A$30</c:f>
              <c:strCache>
                <c:ptCount val="1"/>
                <c:pt idx="0">
                  <c:v>国民健康保険特別会計（直診勘定）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4AB3-457C-B2CD-F5AAE7FD3B50}"/>
            </c:ext>
          </c:extLst>
        </c:ser>
        <c:ser>
          <c:idx val="4"/>
          <c:order val="4"/>
          <c:tx>
            <c:strRef>
              <c:f>データシート!$A$31</c:f>
              <c:strCache>
                <c:ptCount val="1"/>
                <c:pt idx="0">
                  <c:v>国民健康保険特別会計（事業勘定）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0.18</c:v>
                </c:pt>
                <c:pt idx="2">
                  <c:v>#N/A</c:v>
                </c:pt>
                <c:pt idx="3">
                  <c:v>0.21</c:v>
                </c:pt>
                <c:pt idx="4">
                  <c:v>#N/A</c:v>
                </c:pt>
                <c:pt idx="5">
                  <c:v>0.12</c:v>
                </c:pt>
                <c:pt idx="6">
                  <c:v>#N/A</c:v>
                </c:pt>
                <c:pt idx="7">
                  <c:v>0.03</c:v>
                </c:pt>
                <c:pt idx="8">
                  <c:v>#N/A</c:v>
                </c:pt>
                <c:pt idx="9">
                  <c:v>0.01</c:v>
                </c:pt>
              </c:numCache>
            </c:numRef>
          </c:val>
          <c:extLst>
            <c:ext xmlns:c16="http://schemas.microsoft.com/office/drawing/2014/chart" uri="{C3380CC4-5D6E-409C-BE32-E72D297353CC}">
              <c16:uniqueId val="{00000004-4AB3-457C-B2CD-F5AAE7FD3B5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c:v>
                </c:pt>
                <c:pt idx="2">
                  <c:v>#N/A</c:v>
                </c:pt>
                <c:pt idx="3">
                  <c:v>0.09</c:v>
                </c:pt>
                <c:pt idx="4">
                  <c:v>#N/A</c:v>
                </c:pt>
                <c:pt idx="5">
                  <c:v>0.1</c:v>
                </c:pt>
                <c:pt idx="6">
                  <c:v>#N/A</c:v>
                </c:pt>
                <c:pt idx="7">
                  <c:v>0.1</c:v>
                </c:pt>
                <c:pt idx="8">
                  <c:v>#N/A</c:v>
                </c:pt>
                <c:pt idx="9">
                  <c:v>0.11</c:v>
                </c:pt>
              </c:numCache>
            </c:numRef>
          </c:val>
          <c:extLst>
            <c:ext xmlns:c16="http://schemas.microsoft.com/office/drawing/2014/chart" uri="{C3380CC4-5D6E-409C-BE32-E72D297353CC}">
              <c16:uniqueId val="{00000005-4AB3-457C-B2CD-F5AAE7FD3B50}"/>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0.28000000000000003</c:v>
                </c:pt>
              </c:numCache>
            </c:numRef>
          </c:val>
          <c:extLst>
            <c:ext xmlns:c16="http://schemas.microsoft.com/office/drawing/2014/chart" uri="{C3380CC4-5D6E-409C-BE32-E72D297353CC}">
              <c16:uniqueId val="{00000006-4AB3-457C-B2CD-F5AAE7FD3B50}"/>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1.72</c:v>
                </c:pt>
                <c:pt idx="2">
                  <c:v>#N/A</c:v>
                </c:pt>
                <c:pt idx="3">
                  <c:v>1.66</c:v>
                </c:pt>
                <c:pt idx="4">
                  <c:v>#N/A</c:v>
                </c:pt>
                <c:pt idx="5">
                  <c:v>1.78</c:v>
                </c:pt>
                <c:pt idx="6">
                  <c:v>#N/A</c:v>
                </c:pt>
                <c:pt idx="7">
                  <c:v>1.83</c:v>
                </c:pt>
                <c:pt idx="8">
                  <c:v>#N/A</c:v>
                </c:pt>
                <c:pt idx="9">
                  <c:v>1.88</c:v>
                </c:pt>
              </c:numCache>
            </c:numRef>
          </c:val>
          <c:extLst>
            <c:ext xmlns:c16="http://schemas.microsoft.com/office/drawing/2014/chart" uri="{C3380CC4-5D6E-409C-BE32-E72D297353CC}">
              <c16:uniqueId val="{00000007-4AB3-457C-B2CD-F5AAE7FD3B5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3.25</c:v>
                </c:pt>
                <c:pt idx="2">
                  <c:v>#N/A</c:v>
                </c:pt>
                <c:pt idx="3">
                  <c:v>5.18</c:v>
                </c:pt>
                <c:pt idx="4">
                  <c:v>#N/A</c:v>
                </c:pt>
                <c:pt idx="5">
                  <c:v>5.43</c:v>
                </c:pt>
                <c:pt idx="6">
                  <c:v>#N/A</c:v>
                </c:pt>
                <c:pt idx="7">
                  <c:v>4.0599999999999996</c:v>
                </c:pt>
                <c:pt idx="8">
                  <c:v>#N/A</c:v>
                </c:pt>
                <c:pt idx="9">
                  <c:v>4.32</c:v>
                </c:pt>
              </c:numCache>
            </c:numRef>
          </c:val>
          <c:extLst>
            <c:ext xmlns:c16="http://schemas.microsoft.com/office/drawing/2014/chart" uri="{C3380CC4-5D6E-409C-BE32-E72D297353CC}">
              <c16:uniqueId val="{00000008-4AB3-457C-B2CD-F5AAE7FD3B5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6.16</c:v>
                </c:pt>
                <c:pt idx="2">
                  <c:v>#N/A</c:v>
                </c:pt>
                <c:pt idx="3">
                  <c:v>6.17</c:v>
                </c:pt>
                <c:pt idx="4">
                  <c:v>#N/A</c:v>
                </c:pt>
                <c:pt idx="5">
                  <c:v>6.07</c:v>
                </c:pt>
                <c:pt idx="6">
                  <c:v>#N/A</c:v>
                </c:pt>
                <c:pt idx="7">
                  <c:v>6.15</c:v>
                </c:pt>
                <c:pt idx="8">
                  <c:v>#N/A</c:v>
                </c:pt>
                <c:pt idx="9">
                  <c:v>5.43</c:v>
                </c:pt>
              </c:numCache>
            </c:numRef>
          </c:val>
          <c:extLst>
            <c:ext xmlns:c16="http://schemas.microsoft.com/office/drawing/2014/chart" uri="{C3380CC4-5D6E-409C-BE32-E72D297353CC}">
              <c16:uniqueId val="{00000009-4AB3-457C-B2CD-F5AAE7FD3B5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5088</c:v>
                </c:pt>
                <c:pt idx="5">
                  <c:v>4901</c:v>
                </c:pt>
                <c:pt idx="8">
                  <c:v>4821</c:v>
                </c:pt>
                <c:pt idx="11">
                  <c:v>4600</c:v>
                </c:pt>
                <c:pt idx="14">
                  <c:v>4337</c:v>
                </c:pt>
              </c:numCache>
            </c:numRef>
          </c:val>
          <c:extLst>
            <c:ext xmlns:c16="http://schemas.microsoft.com/office/drawing/2014/chart" uri="{C3380CC4-5D6E-409C-BE32-E72D297353CC}">
              <c16:uniqueId val="{00000000-334D-46FB-BBC4-32E9E860F01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34D-46FB-BBC4-32E9E860F01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34D-46FB-BBC4-32E9E860F01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241</c:v>
                </c:pt>
                <c:pt idx="3">
                  <c:v>136</c:v>
                </c:pt>
                <c:pt idx="6">
                  <c:v>0</c:v>
                </c:pt>
                <c:pt idx="9">
                  <c:v>0</c:v>
                </c:pt>
                <c:pt idx="12">
                  <c:v>0</c:v>
                </c:pt>
              </c:numCache>
            </c:numRef>
          </c:val>
          <c:extLst>
            <c:ext xmlns:c16="http://schemas.microsoft.com/office/drawing/2014/chart" uri="{C3380CC4-5D6E-409C-BE32-E72D297353CC}">
              <c16:uniqueId val="{00000003-334D-46FB-BBC4-32E9E860F01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1146</c:v>
                </c:pt>
                <c:pt idx="3">
                  <c:v>1153</c:v>
                </c:pt>
                <c:pt idx="6">
                  <c:v>1161</c:v>
                </c:pt>
                <c:pt idx="9">
                  <c:v>1080</c:v>
                </c:pt>
                <c:pt idx="12">
                  <c:v>772</c:v>
                </c:pt>
              </c:numCache>
            </c:numRef>
          </c:val>
          <c:extLst>
            <c:ext xmlns:c16="http://schemas.microsoft.com/office/drawing/2014/chart" uri="{C3380CC4-5D6E-409C-BE32-E72D297353CC}">
              <c16:uniqueId val="{00000004-334D-46FB-BBC4-32E9E860F01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c:v>
                </c:pt>
                <c:pt idx="3">
                  <c:v>0</c:v>
                </c:pt>
                <c:pt idx="6">
                  <c:v>0</c:v>
                </c:pt>
                <c:pt idx="9">
                  <c:v>0</c:v>
                </c:pt>
                <c:pt idx="12">
                  <c:v>0</c:v>
                </c:pt>
              </c:numCache>
            </c:numRef>
          </c:val>
          <c:extLst>
            <c:ext xmlns:c16="http://schemas.microsoft.com/office/drawing/2014/chart" uri="{C3380CC4-5D6E-409C-BE32-E72D297353CC}">
              <c16:uniqueId val="{00000005-334D-46FB-BBC4-32E9E860F01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34D-46FB-BBC4-32E9E860F01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5293</c:v>
                </c:pt>
                <c:pt idx="3">
                  <c:v>5403</c:v>
                </c:pt>
                <c:pt idx="6">
                  <c:v>5399</c:v>
                </c:pt>
                <c:pt idx="9">
                  <c:v>5068</c:v>
                </c:pt>
                <c:pt idx="12">
                  <c:v>4884</c:v>
                </c:pt>
              </c:numCache>
            </c:numRef>
          </c:val>
          <c:extLst>
            <c:ext xmlns:c16="http://schemas.microsoft.com/office/drawing/2014/chart" uri="{C3380CC4-5D6E-409C-BE32-E72D297353CC}">
              <c16:uniqueId val="{00000007-334D-46FB-BBC4-32E9E860F01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1595</c:v>
                </c:pt>
                <c:pt idx="2">
                  <c:v>#N/A</c:v>
                </c:pt>
                <c:pt idx="3">
                  <c:v>#N/A</c:v>
                </c:pt>
                <c:pt idx="4">
                  <c:v>1791</c:v>
                </c:pt>
                <c:pt idx="5">
                  <c:v>#N/A</c:v>
                </c:pt>
                <c:pt idx="6">
                  <c:v>#N/A</c:v>
                </c:pt>
                <c:pt idx="7">
                  <c:v>1739</c:v>
                </c:pt>
                <c:pt idx="8">
                  <c:v>#N/A</c:v>
                </c:pt>
                <c:pt idx="9">
                  <c:v>#N/A</c:v>
                </c:pt>
                <c:pt idx="10">
                  <c:v>1548</c:v>
                </c:pt>
                <c:pt idx="11">
                  <c:v>#N/A</c:v>
                </c:pt>
                <c:pt idx="12">
                  <c:v>#N/A</c:v>
                </c:pt>
                <c:pt idx="13">
                  <c:v>1319</c:v>
                </c:pt>
                <c:pt idx="14">
                  <c:v>#N/A</c:v>
                </c:pt>
              </c:numCache>
            </c:numRef>
          </c:val>
          <c:smooth val="0"/>
          <c:extLst>
            <c:ext xmlns:c16="http://schemas.microsoft.com/office/drawing/2014/chart" uri="{C3380CC4-5D6E-409C-BE32-E72D297353CC}">
              <c16:uniqueId val="{00000008-334D-46FB-BBC4-32E9E860F01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44615</c:v>
                </c:pt>
                <c:pt idx="5">
                  <c:v>42421</c:v>
                </c:pt>
                <c:pt idx="8">
                  <c:v>40095</c:v>
                </c:pt>
                <c:pt idx="11">
                  <c:v>37515</c:v>
                </c:pt>
                <c:pt idx="14">
                  <c:v>36301</c:v>
                </c:pt>
              </c:numCache>
            </c:numRef>
          </c:val>
          <c:extLst>
            <c:ext xmlns:c16="http://schemas.microsoft.com/office/drawing/2014/chart" uri="{C3380CC4-5D6E-409C-BE32-E72D297353CC}">
              <c16:uniqueId val="{00000000-4F4D-4C47-B668-0BA743F6845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1070</c:v>
                </c:pt>
                <c:pt idx="5">
                  <c:v>1143</c:v>
                </c:pt>
                <c:pt idx="8">
                  <c:v>1065</c:v>
                </c:pt>
                <c:pt idx="11">
                  <c:v>952</c:v>
                </c:pt>
                <c:pt idx="14">
                  <c:v>858</c:v>
                </c:pt>
              </c:numCache>
            </c:numRef>
          </c:val>
          <c:extLst>
            <c:ext xmlns:c16="http://schemas.microsoft.com/office/drawing/2014/chart" uri="{C3380CC4-5D6E-409C-BE32-E72D297353CC}">
              <c16:uniqueId val="{00000001-4F4D-4C47-B668-0BA743F6845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14047</c:v>
                </c:pt>
                <c:pt idx="5">
                  <c:v>14670</c:v>
                </c:pt>
                <c:pt idx="8">
                  <c:v>14401</c:v>
                </c:pt>
                <c:pt idx="11">
                  <c:v>15320</c:v>
                </c:pt>
                <c:pt idx="14">
                  <c:v>15257</c:v>
                </c:pt>
              </c:numCache>
            </c:numRef>
          </c:val>
          <c:extLst>
            <c:ext xmlns:c16="http://schemas.microsoft.com/office/drawing/2014/chart" uri="{C3380CC4-5D6E-409C-BE32-E72D297353CC}">
              <c16:uniqueId val="{00000002-4F4D-4C47-B668-0BA743F6845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F4D-4C47-B668-0BA743F6845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F4D-4C47-B668-0BA743F6845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F4D-4C47-B668-0BA743F6845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4628</c:v>
                </c:pt>
                <c:pt idx="3">
                  <c:v>4572</c:v>
                </c:pt>
                <c:pt idx="6">
                  <c:v>4493</c:v>
                </c:pt>
                <c:pt idx="9">
                  <c:v>4298</c:v>
                </c:pt>
                <c:pt idx="12">
                  <c:v>4252</c:v>
                </c:pt>
              </c:numCache>
            </c:numRef>
          </c:val>
          <c:extLst>
            <c:ext xmlns:c16="http://schemas.microsoft.com/office/drawing/2014/chart" uri="{C3380CC4-5D6E-409C-BE32-E72D297353CC}">
              <c16:uniqueId val="{00000006-4F4D-4C47-B668-0BA743F6845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135</c:v>
                </c:pt>
                <c:pt idx="3">
                  <c:v>0</c:v>
                </c:pt>
                <c:pt idx="6">
                  <c:v>0</c:v>
                </c:pt>
                <c:pt idx="9">
                  <c:v>0</c:v>
                </c:pt>
                <c:pt idx="12">
                  <c:v>0</c:v>
                </c:pt>
              </c:numCache>
            </c:numRef>
          </c:val>
          <c:extLst>
            <c:ext xmlns:c16="http://schemas.microsoft.com/office/drawing/2014/chart" uri="{C3380CC4-5D6E-409C-BE32-E72D297353CC}">
              <c16:uniqueId val="{00000007-4F4D-4C47-B668-0BA743F6845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12038</c:v>
                </c:pt>
                <c:pt idx="3">
                  <c:v>11273</c:v>
                </c:pt>
                <c:pt idx="6">
                  <c:v>10263</c:v>
                </c:pt>
                <c:pt idx="9">
                  <c:v>9468</c:v>
                </c:pt>
                <c:pt idx="12">
                  <c:v>8946</c:v>
                </c:pt>
              </c:numCache>
            </c:numRef>
          </c:val>
          <c:extLst>
            <c:ext xmlns:c16="http://schemas.microsoft.com/office/drawing/2014/chart" uri="{C3380CC4-5D6E-409C-BE32-E72D297353CC}">
              <c16:uniqueId val="{00000008-4F4D-4C47-B668-0BA743F6845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268</c:v>
                </c:pt>
                <c:pt idx="12">
                  <c:v>706</c:v>
                </c:pt>
              </c:numCache>
            </c:numRef>
          </c:val>
          <c:extLst>
            <c:ext xmlns:c16="http://schemas.microsoft.com/office/drawing/2014/chart" uri="{C3380CC4-5D6E-409C-BE32-E72D297353CC}">
              <c16:uniqueId val="{00000009-4F4D-4C47-B668-0BA743F6845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49767</c:v>
                </c:pt>
                <c:pt idx="3">
                  <c:v>47158</c:v>
                </c:pt>
                <c:pt idx="6">
                  <c:v>44068</c:v>
                </c:pt>
                <c:pt idx="9">
                  <c:v>40790</c:v>
                </c:pt>
                <c:pt idx="12">
                  <c:v>39138</c:v>
                </c:pt>
              </c:numCache>
            </c:numRef>
          </c:val>
          <c:extLst>
            <c:ext xmlns:c16="http://schemas.microsoft.com/office/drawing/2014/chart" uri="{C3380CC4-5D6E-409C-BE32-E72D297353CC}">
              <c16:uniqueId val="{0000000A-4F4D-4C47-B668-0BA743F6845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6836</c:v>
                </c:pt>
                <c:pt idx="2">
                  <c:v>#N/A</c:v>
                </c:pt>
                <c:pt idx="3">
                  <c:v>#N/A</c:v>
                </c:pt>
                <c:pt idx="4">
                  <c:v>4770</c:v>
                </c:pt>
                <c:pt idx="5">
                  <c:v>#N/A</c:v>
                </c:pt>
                <c:pt idx="6">
                  <c:v>#N/A</c:v>
                </c:pt>
                <c:pt idx="7">
                  <c:v>3263</c:v>
                </c:pt>
                <c:pt idx="8">
                  <c:v>#N/A</c:v>
                </c:pt>
                <c:pt idx="9">
                  <c:v>#N/A</c:v>
                </c:pt>
                <c:pt idx="10">
                  <c:v>1036</c:v>
                </c:pt>
                <c:pt idx="11">
                  <c:v>#N/A</c:v>
                </c:pt>
                <c:pt idx="12">
                  <c:v>#N/A</c:v>
                </c:pt>
                <c:pt idx="13">
                  <c:v>628</c:v>
                </c:pt>
                <c:pt idx="14">
                  <c:v>#N/A</c:v>
                </c:pt>
              </c:numCache>
            </c:numRef>
          </c:val>
          <c:smooth val="0"/>
          <c:extLst>
            <c:ext xmlns:c16="http://schemas.microsoft.com/office/drawing/2014/chart" uri="{C3380CC4-5D6E-409C-BE32-E72D297353CC}">
              <c16:uniqueId val="{0000000B-4F4D-4C47-B668-0BA743F6845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5114</c:v>
                </c:pt>
                <c:pt idx="1">
                  <c:v>5681</c:v>
                </c:pt>
                <c:pt idx="2">
                  <c:v>6121</c:v>
                </c:pt>
              </c:numCache>
            </c:numRef>
          </c:val>
          <c:extLst>
            <c:ext xmlns:c16="http://schemas.microsoft.com/office/drawing/2014/chart" uri="{C3380CC4-5D6E-409C-BE32-E72D297353CC}">
              <c16:uniqueId val="{00000000-D22D-4C13-9FD1-81B8370887C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3621</c:v>
                </c:pt>
                <c:pt idx="1">
                  <c:v>3737</c:v>
                </c:pt>
                <c:pt idx="2">
                  <c:v>2972</c:v>
                </c:pt>
              </c:numCache>
            </c:numRef>
          </c:val>
          <c:extLst>
            <c:ext xmlns:c16="http://schemas.microsoft.com/office/drawing/2014/chart" uri="{C3380CC4-5D6E-409C-BE32-E72D297353CC}">
              <c16:uniqueId val="{00000001-D22D-4C13-9FD1-81B8370887C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6964</c:v>
                </c:pt>
                <c:pt idx="1">
                  <c:v>7100</c:v>
                </c:pt>
                <c:pt idx="2">
                  <c:v>7236</c:v>
                </c:pt>
              </c:numCache>
            </c:numRef>
          </c:val>
          <c:extLst>
            <c:ext xmlns:c16="http://schemas.microsoft.com/office/drawing/2014/chart" uri="{C3380CC4-5D6E-409C-BE32-E72D297353CC}">
              <c16:uniqueId val="{00000002-D22D-4C13-9FD1-81B8370887C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島根県浜田市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○元利償還金：平成</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年度までに集中的に投資を行ったことによる影響により増加傾向にあったが、令和</a:t>
          </a:r>
          <a:r>
            <a:rPr kumimoji="1" lang="en-US" altLang="ja-JP" sz="1000">
              <a:latin typeface="ＭＳ ゴシック" pitchFamily="49" charset="-128"/>
              <a:ea typeface="ＭＳ ゴシック" pitchFamily="49" charset="-128"/>
            </a:rPr>
            <a:t>4</a:t>
          </a:r>
          <a:r>
            <a:rPr kumimoji="1" lang="ja-JP" altLang="en-US" sz="1000">
              <a:latin typeface="ＭＳ ゴシック" pitchFamily="49" charset="-128"/>
              <a:ea typeface="ＭＳ ゴシック" pitchFamily="49" charset="-128"/>
            </a:rPr>
            <a:t>年度より減少に転じている</a:t>
          </a:r>
        </a:p>
        <a:p>
          <a:r>
            <a:rPr kumimoji="1" lang="ja-JP" altLang="en-US" sz="1000">
              <a:latin typeface="ＭＳ ゴシック" pitchFamily="49" charset="-128"/>
              <a:ea typeface="ＭＳ ゴシック" pitchFamily="49" charset="-128"/>
            </a:rPr>
            <a:t>○満期一括償還地方債に係る年度割相当額：平成</a:t>
          </a:r>
          <a:r>
            <a:rPr kumimoji="1" lang="en-US" altLang="ja-JP" sz="1000">
              <a:latin typeface="ＭＳ ゴシック" pitchFamily="49" charset="-128"/>
              <a:ea typeface="ＭＳ ゴシック" pitchFamily="49" charset="-128"/>
            </a:rPr>
            <a:t>23</a:t>
          </a:r>
          <a:r>
            <a:rPr kumimoji="1" lang="ja-JP" altLang="en-US" sz="1000">
              <a:latin typeface="ＭＳ ゴシック" pitchFamily="49" charset="-128"/>
              <a:ea typeface="ＭＳ ゴシック" pitchFamily="49" charset="-128"/>
            </a:rPr>
            <a:t>年度発行</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億円、平成</a:t>
          </a:r>
          <a:r>
            <a:rPr kumimoji="1" lang="en-US" altLang="ja-JP" sz="1000">
              <a:latin typeface="ＭＳ ゴシック" pitchFamily="49" charset="-128"/>
              <a:ea typeface="ＭＳ ゴシック" pitchFamily="49" charset="-128"/>
            </a:rPr>
            <a:t>24</a:t>
          </a:r>
          <a:r>
            <a:rPr kumimoji="1" lang="ja-JP" altLang="en-US" sz="1000">
              <a:latin typeface="ＭＳ ゴシック" pitchFamily="49" charset="-128"/>
              <a:ea typeface="ＭＳ ゴシック" pitchFamily="49" charset="-128"/>
            </a:rPr>
            <a:t>年度発行</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億円、平成</a:t>
          </a:r>
          <a:r>
            <a:rPr kumimoji="1" lang="en-US" altLang="ja-JP" sz="1000">
              <a:latin typeface="ＭＳ ゴシック" pitchFamily="49" charset="-128"/>
              <a:ea typeface="ＭＳ ゴシック" pitchFamily="49" charset="-128"/>
            </a:rPr>
            <a:t>25</a:t>
          </a:r>
          <a:r>
            <a:rPr kumimoji="1" lang="ja-JP" altLang="en-US" sz="1000">
              <a:latin typeface="ＭＳ ゴシック" pitchFamily="49" charset="-128"/>
              <a:ea typeface="ＭＳ ゴシック" pitchFamily="49" charset="-128"/>
            </a:rPr>
            <a:t>年度発行</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億円、平成</a:t>
          </a:r>
          <a:r>
            <a:rPr kumimoji="1" lang="en-US" altLang="ja-JP" sz="1000">
              <a:latin typeface="ＭＳ ゴシック" pitchFamily="49" charset="-128"/>
              <a:ea typeface="ＭＳ ゴシック" pitchFamily="49" charset="-128"/>
            </a:rPr>
            <a:t>26</a:t>
          </a:r>
          <a:r>
            <a:rPr kumimoji="1" lang="ja-JP" altLang="en-US" sz="1000">
              <a:latin typeface="ＭＳ ゴシック" pitchFamily="49" charset="-128"/>
              <a:ea typeface="ＭＳ ゴシック" pitchFamily="49" charset="-128"/>
            </a:rPr>
            <a:t>年度発行</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億円、平成</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年度発行</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億円の計</a:t>
          </a:r>
          <a:r>
            <a:rPr kumimoji="1" lang="en-US" altLang="ja-JP" sz="1000">
              <a:latin typeface="ＭＳ ゴシック" pitchFamily="49" charset="-128"/>
              <a:ea typeface="ＭＳ ゴシック" pitchFamily="49" charset="-128"/>
            </a:rPr>
            <a:t>5</a:t>
          </a:r>
          <a:r>
            <a:rPr kumimoji="1" lang="ja-JP" altLang="en-US" sz="1000">
              <a:latin typeface="ＭＳ ゴシック" pitchFamily="49" charset="-128"/>
              <a:ea typeface="ＭＳ ゴシック" pitchFamily="49" charset="-128"/>
            </a:rPr>
            <a:t>億円の</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年割相当額が算入。平成</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年度で発行終了、令和</a:t>
          </a:r>
          <a:r>
            <a:rPr kumimoji="1" lang="en-US" altLang="ja-JP" sz="1000">
              <a:latin typeface="ＭＳ ゴシック" pitchFamily="49" charset="-128"/>
              <a:ea typeface="ＭＳ ゴシック" pitchFamily="49" charset="-128"/>
            </a:rPr>
            <a:t>2</a:t>
          </a:r>
          <a:r>
            <a:rPr kumimoji="1" lang="ja-JP" altLang="en-US" sz="1000">
              <a:latin typeface="ＭＳ ゴシック" pitchFamily="49" charset="-128"/>
              <a:ea typeface="ＭＳ ゴシック" pitchFamily="49" charset="-128"/>
            </a:rPr>
            <a:t>年度で償還終了となっており、令和</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年度からは皆減</a:t>
          </a:r>
        </a:p>
        <a:p>
          <a:r>
            <a:rPr kumimoji="1" lang="ja-JP" altLang="en-US" sz="1000">
              <a:latin typeface="ＭＳ ゴシック" pitchFamily="49" charset="-128"/>
              <a:ea typeface="ＭＳ ゴシック" pitchFamily="49" charset="-128"/>
            </a:rPr>
            <a:t>○公営企業債の元利償還金に対する繰入金：水道事業及び下水道事業の元利償還金の減のほか、資本費平準化債の拡充に伴う下水道事業の資本費平準化債借入額の増に伴う繰入金の減</a:t>
          </a:r>
        </a:p>
        <a:p>
          <a:r>
            <a:rPr kumimoji="1" lang="ja-JP" altLang="en-US" sz="1000">
              <a:latin typeface="ＭＳ ゴシック" pitchFamily="49" charset="-128"/>
              <a:ea typeface="ＭＳ ゴシック" pitchFamily="49" charset="-128"/>
            </a:rPr>
            <a:t>○組合等が起こした地方債の元利償還金に対する負担金等：浜田地区広域行政組合の可燃ごみ処理施設の元利償還に伴う負担金は、令和</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年度で償還終了</a:t>
          </a:r>
        </a:p>
        <a:p>
          <a:r>
            <a:rPr kumimoji="1" lang="ja-JP" altLang="en-US" sz="1000">
              <a:latin typeface="ＭＳ ゴシック" pitchFamily="49" charset="-128"/>
              <a:ea typeface="ＭＳ ゴシック" pitchFamily="49" charset="-128"/>
            </a:rPr>
            <a:t>○算入公債費等：交付税算入の手厚い地方債の借入へのシフトを行い令和元年度まで増加傾向であったが、地方債残高が減っていることからも令和</a:t>
          </a:r>
          <a:r>
            <a:rPr kumimoji="1" lang="en-US" altLang="ja-JP" sz="1000">
              <a:latin typeface="ＭＳ ゴシック" pitchFamily="49" charset="-128"/>
              <a:ea typeface="ＭＳ ゴシック" pitchFamily="49" charset="-128"/>
            </a:rPr>
            <a:t>2</a:t>
          </a:r>
          <a:r>
            <a:rPr kumimoji="1" lang="ja-JP" altLang="en-US" sz="1000">
              <a:latin typeface="ＭＳ ゴシック" pitchFamily="49" charset="-128"/>
              <a:ea typeface="ＭＳ ゴシック" pitchFamily="49" charset="-128"/>
            </a:rPr>
            <a:t>年度以降は減少傾向</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○減債基金残高</a:t>
          </a:r>
        </a:p>
        <a:p>
          <a:r>
            <a:rPr kumimoji="1" lang="ja-JP" altLang="en-US" sz="1000">
              <a:latin typeface="ＭＳ ゴシック" pitchFamily="49" charset="-128"/>
              <a:ea typeface="ＭＳ ゴシック" pitchFamily="49" charset="-128"/>
            </a:rPr>
            <a:t>平成</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年度まで市場公募債を発行していたが、その後は発行していない。また、平成</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年度市場公募債の償還についても令和</a:t>
          </a:r>
          <a:r>
            <a:rPr kumimoji="1" lang="en-US" altLang="ja-JP" sz="1000">
              <a:latin typeface="ＭＳ ゴシック" pitchFamily="49" charset="-128"/>
              <a:ea typeface="ＭＳ ゴシック" pitchFamily="49" charset="-128"/>
            </a:rPr>
            <a:t>2</a:t>
          </a:r>
          <a:r>
            <a:rPr kumimoji="1" lang="ja-JP" altLang="en-US" sz="1000">
              <a:latin typeface="ＭＳ ゴシック" pitchFamily="49" charset="-128"/>
              <a:ea typeface="ＭＳ ゴシック" pitchFamily="49" charset="-128"/>
            </a:rPr>
            <a:t>年度に終了している。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島根県浜田市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○一般会計等に係る地方債の現在高：平成</a:t>
          </a:r>
          <a:r>
            <a:rPr kumimoji="1" lang="en-US" altLang="ja-JP" sz="1200">
              <a:latin typeface="ＭＳ ゴシック" pitchFamily="49" charset="-128"/>
              <a:ea typeface="ＭＳ ゴシック" pitchFamily="49" charset="-128"/>
            </a:rPr>
            <a:t>27</a:t>
          </a:r>
          <a:r>
            <a:rPr kumimoji="1" lang="ja-JP" altLang="en-US" sz="1200">
              <a:latin typeface="ＭＳ ゴシック" pitchFamily="49" charset="-128"/>
              <a:ea typeface="ＭＳ ゴシック" pitchFamily="49" charset="-128"/>
            </a:rPr>
            <a:t>年度までの集中投資期間を終え、平成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年度から地方債発行額の減による地方債残高の減</a:t>
          </a:r>
        </a:p>
        <a:p>
          <a:r>
            <a:rPr kumimoji="1" lang="ja-JP" altLang="en-US" sz="1200">
              <a:latin typeface="ＭＳ ゴシック" pitchFamily="49" charset="-128"/>
              <a:ea typeface="ＭＳ ゴシック" pitchFamily="49" charset="-128"/>
            </a:rPr>
            <a:t>○債務負担行為に基づく支出予定額：土地開発公社が取得したＮＴＴ社宅跡地用地を買い戻す経費の増に伴う支出予定額の増</a:t>
          </a:r>
        </a:p>
        <a:p>
          <a:r>
            <a:rPr kumimoji="1" lang="ja-JP" altLang="en-US" sz="1200">
              <a:latin typeface="ＭＳ ゴシック" pitchFamily="49" charset="-128"/>
              <a:ea typeface="ＭＳ ゴシック" pitchFamily="49" charset="-128"/>
            </a:rPr>
            <a:t>○公営企業債等繰入見込額：公営企業債残高自体が減ったうえ、算入率（</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か年平均）も減となり、繰入見込額が減</a:t>
          </a:r>
        </a:p>
        <a:p>
          <a:r>
            <a:rPr kumimoji="1" lang="ja-JP" altLang="en-US" sz="1200">
              <a:latin typeface="ＭＳ ゴシック" pitchFamily="49" charset="-128"/>
              <a:ea typeface="ＭＳ ゴシック" pitchFamily="49" charset="-128"/>
            </a:rPr>
            <a:t>○退職手当負担見込額：組合等積立額の増に伴う将来負担額の減</a:t>
          </a:r>
        </a:p>
        <a:p>
          <a:r>
            <a:rPr kumimoji="1" lang="ja-JP" altLang="en-US" sz="1200">
              <a:latin typeface="ＭＳ ゴシック" pitchFamily="49" charset="-128"/>
              <a:ea typeface="ＭＳ ゴシック" pitchFamily="49" charset="-128"/>
            </a:rPr>
            <a:t>○充当可能基金：長期資金等の繰上償還財源とするため取崩しのため減</a:t>
          </a:r>
        </a:p>
        <a:p>
          <a:r>
            <a:rPr kumimoji="1" lang="ja-JP" altLang="en-US" sz="1200">
              <a:latin typeface="ＭＳ ゴシック" pitchFamily="49" charset="-128"/>
              <a:ea typeface="ＭＳ ゴシック" pitchFamily="49" charset="-128"/>
            </a:rPr>
            <a:t>○充当可能特定歳入：地方債を財源とする貸付金の償還や住宅使用料の充当見込額の減の影響を受け、全体として減</a:t>
          </a:r>
        </a:p>
        <a:p>
          <a:r>
            <a:rPr kumimoji="1" lang="ja-JP" altLang="en-US" sz="1200">
              <a:latin typeface="ＭＳ ゴシック" pitchFamily="49" charset="-128"/>
              <a:ea typeface="ＭＳ ゴシック" pitchFamily="49" charset="-128"/>
            </a:rPr>
            <a:t>○基準財政需要額算入見込額：平成</a:t>
          </a:r>
          <a:r>
            <a:rPr kumimoji="1" lang="en-US" altLang="ja-JP" sz="1200">
              <a:latin typeface="ＭＳ ゴシック" pitchFamily="49" charset="-128"/>
              <a:ea typeface="ＭＳ ゴシック" pitchFamily="49" charset="-128"/>
            </a:rPr>
            <a:t>27</a:t>
          </a:r>
          <a:r>
            <a:rPr kumimoji="1" lang="ja-JP" altLang="en-US" sz="1200">
              <a:latin typeface="ＭＳ ゴシック" pitchFamily="49" charset="-128"/>
              <a:ea typeface="ＭＳ ゴシック" pitchFamily="49" charset="-128"/>
            </a:rPr>
            <a:t>年度までの集中投資期間を終え、平成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年度から地方債発行額の減に伴い算入率が低下したことによる減</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島根県浜田市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前年度決算剰余金の一部の積立てを行った一方で、減債基金を原資とする繰上償還やその他特定目的基金の計画的な活用による取崩しを行ったため、基金全体は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ふるさと応援基金の計画的な活用により令和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年度で各年度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百万円の取崩しが見込まれており、基金全体も減少する見込みである。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①ふるさと応援基金・・・伝統芸能、自然環境、高齢者福祉・地域医療、青少年の健全化などに関する事業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②まちづくり振興基金・・・一体的なまちづくりの推進に資するための事業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③公共施設長寿命化等推進基金・・・公共施設の修繕、改修等による長寿命化及び除却に関する事業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④市有財産有効活用推進基金・・・市有財産の処分等のための事業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⑤市民生活安定化基金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市民負担の急増の回避及び社会的弱者に対する負担の軽減に関する事業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ふるさと応援基金や公共施設長寿命化等推進基金の計画的な活用による取崩しを行った一方で、市民生活安定化基金の積立をしたことにより、その他特定目的基金全体としては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ふるさと応援基金の計画的な活用により令和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年度で各年度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百万円の取崩しが見込まれており、ふるさと応援基金は減少する見込みである。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○まちづくり振興基金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年度までにかけて、基金を活用した中山間地域の活性化のための共通事業（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百万円）を実施する予定であり、まちづくり振興基金は減少する見込みである。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年度は取崩しを行わず、前年度決算剰余金の一部の積立てを行ったため、基金全体は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地方交付税の減少（国勢調査人口の置き換え等による）が想定されており、収支調整により財政調整基金は減少する見込みである。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年度は普通交付税追加交付分（臨時財政対策債償還基金費）の積立てを行った一方で、市債の繰上償還に伴う取崩しを行ったことにより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年度以降も市債の繰上償還に伴う取崩しを行う予定としており、基金残高は減少していく見込みである。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島根県浜田市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48,576
47,863
690.64
41,948,217
40,953,640
902,727
20,863,160
39,138,024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大型償却資産の税収増により一時的に指数の上昇があるものの、人口の減少や全国平均を上回る高齢化率（令和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38.83</a:t>
          </a:r>
          <a:r>
            <a:rPr kumimoji="1" lang="ja-JP" altLang="en-US" sz="1300">
              <a:latin typeface="ＭＳ Ｐゴシック" panose="020B0600070205080204" pitchFamily="50" charset="-128"/>
              <a:ea typeface="ＭＳ Ｐゴシック" panose="020B0600070205080204" pitchFamily="50" charset="-128"/>
            </a:rPr>
            <a:t>％）の影響等により税収の減少等が見込まれる中、類似団体内平均値を</a:t>
          </a:r>
          <a:r>
            <a:rPr kumimoji="1" lang="en-US" altLang="ja-JP" sz="1300">
              <a:latin typeface="ＭＳ Ｐゴシック" panose="020B0600070205080204" pitchFamily="50" charset="-128"/>
              <a:ea typeface="ＭＳ Ｐゴシック" panose="020B0600070205080204" pitchFamily="50" charset="-128"/>
            </a:rPr>
            <a:t>0.25</a:t>
          </a:r>
          <a:r>
            <a:rPr kumimoji="1" lang="ja-JP" altLang="en-US" sz="1300">
              <a:latin typeface="ＭＳ Ｐゴシック" panose="020B0600070205080204" pitchFamily="50" charset="-128"/>
              <a:ea typeface="ＭＳ Ｐゴシック" panose="020B0600070205080204" pitchFamily="50" charset="-128"/>
            </a:rPr>
            <a:t>下回る</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となっている。今後も行財政改革実施計画や中期財政計画に沿った行財政改革の着実な実行に努めることにより、財政の健全化を図る。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144992</xdr:rowOff>
    </xdr:from>
    <xdr:to>
      <xdr:col>23</xdr:col>
      <xdr:colOff>133350</xdr:colOff>
      <xdr:row>45</xdr:row>
      <xdr:rowOff>53975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688792"/>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45</xdr:row>
      <xdr:rowOff>53975</xdr:rowOff>
    </xdr:from>
    <xdr:to>
      <xdr:col>19</xdr:col>
      <xdr:colOff>133350</xdr:colOff>
      <xdr:row>45</xdr:row>
      <xdr:rowOff>114300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77692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45</xdr:row>
      <xdr:rowOff>94192</xdr:rowOff>
    </xdr:from>
    <xdr:to>
      <xdr:col>15</xdr:col>
      <xdr:colOff>82550</xdr:colOff>
      <xdr:row>45</xdr:row>
      <xdr:rowOff>114300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8094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45</xdr:row>
      <xdr:rowOff>74083</xdr:rowOff>
    </xdr:from>
    <xdr:to>
      <xdr:col>11</xdr:col>
      <xdr:colOff>31750</xdr:colOff>
      <xdr:row>45</xdr:row>
      <xdr:rowOff>94192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7893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94192</xdr:rowOff>
    </xdr:from>
    <xdr:to>
      <xdr:col>23</xdr:col>
      <xdr:colOff>184150</xdr:colOff>
      <xdr:row>45</xdr:row>
      <xdr:rowOff>24342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66269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61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45</xdr:row>
      <xdr:rowOff>3175</xdr:rowOff>
    </xdr:from>
    <xdr:to>
      <xdr:col>19</xdr:col>
      <xdr:colOff>184150</xdr:colOff>
      <xdr:row>45</xdr:row>
      <xdr:rowOff>104775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71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89552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804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45</xdr:row>
      <xdr:rowOff>63500</xdr:rowOff>
    </xdr:from>
    <xdr:to>
      <xdr:col>15</xdr:col>
      <xdr:colOff>133350</xdr:colOff>
      <xdr:row>45</xdr:row>
      <xdr:rowOff>165100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77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149877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86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45</xdr:row>
      <xdr:rowOff>43392</xdr:rowOff>
    </xdr:from>
    <xdr:to>
      <xdr:col>11</xdr:col>
      <xdr:colOff>82550</xdr:colOff>
      <xdr:row>45</xdr:row>
      <xdr:rowOff>144992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75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129769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845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45</xdr:row>
      <xdr:rowOff>23283</xdr:rowOff>
    </xdr:from>
    <xdr:to>
      <xdr:col>7</xdr:col>
      <xdr:colOff>31750</xdr:colOff>
      <xdr:row>45</xdr:row>
      <xdr:rowOff>124883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73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109660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82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公債費に係る比率が引き続き高水準にあるため、高利の地方債の繰上償還等により公債費の圧縮に努めてきた。経常経費については、</a:t>
          </a:r>
          <a:r>
            <a:rPr kumimoji="1" lang="en-US" altLang="ja-JP" sz="1100">
              <a:latin typeface="ＭＳ Ｐゴシック" panose="020B0600070205080204" pitchFamily="50" charset="-128"/>
              <a:ea typeface="ＭＳ Ｐゴシック" panose="020B0600070205080204" pitchFamily="50" charset="-128"/>
            </a:rPr>
            <a:t>19,945</a:t>
          </a:r>
          <a:r>
            <a:rPr kumimoji="1" lang="ja-JP" altLang="en-US" sz="1100">
              <a:latin typeface="ＭＳ Ｐゴシック" panose="020B0600070205080204" pitchFamily="50" charset="-128"/>
              <a:ea typeface="ＭＳ Ｐゴシック" panose="020B0600070205080204" pitchFamily="50" charset="-128"/>
            </a:rPr>
            <a:t>百万円となり、令和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年度から</a:t>
          </a:r>
          <a:r>
            <a:rPr kumimoji="1" lang="en-US" altLang="ja-JP" sz="1100">
              <a:latin typeface="ＭＳ Ｐゴシック" panose="020B0600070205080204" pitchFamily="50" charset="-128"/>
              <a:ea typeface="ＭＳ Ｐゴシック" panose="020B0600070205080204" pitchFamily="50" charset="-128"/>
            </a:rPr>
            <a:t>181</a:t>
          </a:r>
          <a:r>
            <a:rPr kumimoji="1" lang="ja-JP" altLang="en-US" sz="1100">
              <a:latin typeface="ＭＳ Ｐゴシック" panose="020B0600070205080204" pitchFamily="50" charset="-128"/>
              <a:ea typeface="ＭＳ Ｐゴシック" panose="020B0600070205080204" pitchFamily="50" charset="-128"/>
            </a:rPr>
            <a:t>百万円の増加となった。</a:t>
          </a:r>
        </a:p>
        <a:p>
          <a:r>
            <a:rPr kumimoji="1" lang="ja-JP" altLang="en-US" sz="1100">
              <a:latin typeface="ＭＳ Ｐゴシック" panose="020B0600070205080204" pitchFamily="50" charset="-128"/>
              <a:ea typeface="ＭＳ Ｐゴシック" panose="020B0600070205080204" pitchFamily="50" charset="-128"/>
            </a:rPr>
            <a:t>　経常一般財源等歳入については、地方交付税の減少（△</a:t>
          </a:r>
          <a:r>
            <a:rPr kumimoji="1" lang="en-US" altLang="ja-JP" sz="1100">
              <a:latin typeface="ＭＳ Ｐゴシック" panose="020B0600070205080204" pitchFamily="50" charset="-128"/>
              <a:ea typeface="ＭＳ Ｐゴシック" panose="020B0600070205080204" pitchFamily="50" charset="-128"/>
            </a:rPr>
            <a:t>257</a:t>
          </a:r>
          <a:r>
            <a:rPr kumimoji="1" lang="ja-JP" altLang="en-US" sz="1100">
              <a:latin typeface="ＭＳ Ｐゴシック" panose="020B0600070205080204" pitchFamily="50" charset="-128"/>
              <a:ea typeface="ＭＳ Ｐゴシック" panose="020B0600070205080204" pitchFamily="50" charset="-128"/>
            </a:rPr>
            <a:t>百万円）及び地方特例交付金等の増加（＋</a:t>
          </a:r>
          <a:r>
            <a:rPr kumimoji="1" lang="en-US" altLang="ja-JP" sz="1100">
              <a:latin typeface="ＭＳ Ｐゴシック" panose="020B0600070205080204" pitchFamily="50" charset="-128"/>
              <a:ea typeface="ＭＳ Ｐゴシック" panose="020B0600070205080204" pitchFamily="50" charset="-128"/>
            </a:rPr>
            <a:t>206</a:t>
          </a:r>
          <a:r>
            <a:rPr kumimoji="1" lang="ja-JP" altLang="en-US" sz="1100">
              <a:latin typeface="ＭＳ Ｐゴシック" panose="020B0600070205080204" pitchFamily="50" charset="-128"/>
              <a:ea typeface="ＭＳ Ｐゴシック" panose="020B0600070205080204" pitchFamily="50" charset="-128"/>
            </a:rPr>
            <a:t>百万円）により</a:t>
          </a:r>
          <a:r>
            <a:rPr kumimoji="1" lang="en-US" altLang="ja-JP" sz="1100">
              <a:latin typeface="ＭＳ Ｐゴシック" panose="020B0600070205080204" pitchFamily="50" charset="-128"/>
              <a:ea typeface="ＭＳ Ｐゴシック" panose="020B0600070205080204" pitchFamily="50" charset="-128"/>
            </a:rPr>
            <a:t>21,556</a:t>
          </a:r>
          <a:r>
            <a:rPr kumimoji="1" lang="ja-JP" altLang="en-US" sz="1100">
              <a:latin typeface="ＭＳ Ｐゴシック" panose="020B0600070205080204" pitchFamily="50" charset="-128"/>
              <a:ea typeface="ＭＳ Ｐゴシック" panose="020B0600070205080204" pitchFamily="50" charset="-128"/>
            </a:rPr>
            <a:t>百万円となり、令和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年度から</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百万円の減少となった。</a:t>
          </a:r>
        </a:p>
        <a:p>
          <a:r>
            <a:rPr kumimoji="1" lang="ja-JP" altLang="en-US" sz="1100">
              <a:latin typeface="ＭＳ Ｐゴシック" panose="020B0600070205080204" pitchFamily="50" charset="-128"/>
              <a:ea typeface="ＭＳ Ｐゴシック" panose="020B0600070205080204" pitchFamily="50" charset="-128"/>
            </a:rPr>
            <a:t>　その結果、経常収支比率は</a:t>
          </a:r>
          <a:r>
            <a:rPr kumimoji="1" lang="en-US" altLang="ja-JP" sz="1100">
              <a:latin typeface="ＭＳ Ｐゴシック" panose="020B0600070205080204" pitchFamily="50" charset="-128"/>
              <a:ea typeface="ＭＳ Ｐゴシック" panose="020B0600070205080204" pitchFamily="50" charset="-128"/>
            </a:rPr>
            <a:t>92.5</a:t>
          </a:r>
          <a:r>
            <a:rPr kumimoji="1" lang="ja-JP" altLang="en-US" sz="1100">
              <a:latin typeface="ＭＳ Ｐゴシック" panose="020B0600070205080204" pitchFamily="50" charset="-128"/>
              <a:ea typeface="ＭＳ Ｐゴシック" panose="020B0600070205080204" pitchFamily="50" charset="-128"/>
            </a:rPr>
            <a:t>％と前年度より</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悪化し、類似団体内平均との比較においては</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下回る結果となった。今後は減価償却に伴う固定資産税の減収等により、経常収支比率は悪化すると見込まれる。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90170</xdr:rowOff>
    </xdr:from>
    <xdr:to>
      <xdr:col>23</xdr:col>
      <xdr:colOff>133350</xdr:colOff>
      <xdr:row>63</xdr:row>
      <xdr:rowOff>144463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91520"/>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162259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96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64</xdr:row>
      <xdr:rowOff>81597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891520"/>
          <a:ext cx="889000" cy="16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98743</xdr:rowOff>
    </xdr:from>
    <xdr:to>
      <xdr:col>15</xdr:col>
      <xdr:colOff>82550</xdr:colOff>
      <xdr:row>64</xdr:row>
      <xdr:rowOff>81597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28643"/>
          <a:ext cx="889000" cy="32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98743</xdr:rowOff>
    </xdr:from>
    <xdr:to>
      <xdr:col>11</xdr:col>
      <xdr:colOff>31750</xdr:colOff>
      <xdr:row>63</xdr:row>
      <xdr:rowOff>78105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28643"/>
          <a:ext cx="8890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110190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39370</xdr:rowOff>
    </xdr:from>
    <xdr:to>
      <xdr:col>19</xdr:col>
      <xdr:colOff>184150</xdr:colOff>
      <xdr:row>63</xdr:row>
      <xdr:rowOff>140970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151147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60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30797</xdr:rowOff>
    </xdr:from>
    <xdr:to>
      <xdr:col>15</xdr:col>
      <xdr:colOff>133350</xdr:colOff>
      <xdr:row>64</xdr:row>
      <xdr:rowOff>132397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117174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47943</xdr:rowOff>
    </xdr:from>
    <xdr:to>
      <xdr:col>11</xdr:col>
      <xdr:colOff>82550</xdr:colOff>
      <xdr:row>62</xdr:row>
      <xdr:rowOff>149543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134320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64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139082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[233,843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決算額が大幅に増加しているが、これは会計年度任用職員の給与改定及び勤勉手当の純増等の影響で人件費が大幅に増加したことが要因である。</a:t>
          </a:r>
        </a:p>
        <a:p>
          <a:r>
            <a:rPr kumimoji="1" lang="ja-JP" altLang="en-US" sz="1200">
              <a:latin typeface="ＭＳ Ｐゴシック" panose="020B0600070205080204" pitchFamily="50" charset="-128"/>
              <a:ea typeface="ＭＳ Ｐゴシック" panose="020B0600070205080204" pitchFamily="50" charset="-128"/>
            </a:rPr>
            <a:t>　類似団体との比較では、人件費、物件費、維持補修費ともに類似団体内平均値を上回る状況となっている。特に人件費については、給与水準（ラスパイレス指数）は類似団体内平均値を下回っているものの、人口千人当たり職員数は類似団体内平均値を大きく上回っており、数値を押し上げる要因となっているため、「定員管理計画」に基づき適正な職員数管理を行い人件費の抑制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68619</xdr:rowOff>
    </xdr:from>
    <xdr:to>
      <xdr:col>23</xdr:col>
      <xdr:colOff>133350</xdr:colOff>
      <xdr:row>82</xdr:row>
      <xdr:rowOff>145690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27519"/>
          <a:ext cx="838200" cy="7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156715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1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63849</xdr:rowOff>
    </xdr:from>
    <xdr:to>
      <xdr:col>19</xdr:col>
      <xdr:colOff>133350</xdr:colOff>
      <xdr:row>82</xdr:row>
      <xdr:rowOff>68619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22749"/>
          <a:ext cx="889000" cy="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41986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58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41149</xdr:rowOff>
    </xdr:from>
    <xdr:to>
      <xdr:col>15</xdr:col>
      <xdr:colOff>82550</xdr:colOff>
      <xdr:row>82</xdr:row>
      <xdr:rowOff>63849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00049"/>
          <a:ext cx="889000" cy="2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42865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58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14554</xdr:rowOff>
    </xdr:from>
    <xdr:to>
      <xdr:col>11</xdr:col>
      <xdr:colOff>31750</xdr:colOff>
      <xdr:row>82</xdr:row>
      <xdr:rowOff>41149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73454"/>
          <a:ext cx="889000" cy="2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94890</xdr:rowOff>
    </xdr:from>
    <xdr:to>
      <xdr:col>23</xdr:col>
      <xdr:colOff>184150</xdr:colOff>
      <xdr:row>83</xdr:row>
      <xdr:rowOff>25040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5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66967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25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17819</xdr:rowOff>
    </xdr:from>
    <xdr:to>
      <xdr:col>19</xdr:col>
      <xdr:colOff>184150</xdr:colOff>
      <xdr:row>82</xdr:row>
      <xdr:rowOff>119419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7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104196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163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13049</xdr:rowOff>
    </xdr:from>
    <xdr:to>
      <xdr:col>15</xdr:col>
      <xdr:colOff>133350</xdr:colOff>
      <xdr:row>82</xdr:row>
      <xdr:rowOff>114649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7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99426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158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161799</xdr:rowOff>
    </xdr:from>
    <xdr:to>
      <xdr:col>11</xdr:col>
      <xdr:colOff>82550</xdr:colOff>
      <xdr:row>82</xdr:row>
      <xdr:rowOff>91949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49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76726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35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135204</xdr:rowOff>
    </xdr:from>
    <xdr:to>
      <xdr:col>7</xdr:col>
      <xdr:colOff>31750</xdr:colOff>
      <xdr:row>82</xdr:row>
      <xdr:rowOff>65354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2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50131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09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地域給制度導入（平成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月）に伴う新給料表（平均△</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％）への切替、給与制度の総合的見直し（平成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月）による給料表の水準の引下げ（平均△</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％）を国と同様に実施したことや、昇給に人事評価結果を活用したこと等により、類似団体平均を下回る</a:t>
          </a:r>
          <a:r>
            <a:rPr kumimoji="1" lang="en-US" altLang="ja-JP" sz="1300">
              <a:latin typeface="ＭＳ Ｐゴシック" panose="020B0600070205080204" pitchFamily="50" charset="-128"/>
              <a:ea typeface="ＭＳ Ｐゴシック" panose="020B0600070205080204" pitchFamily="50" charset="-128"/>
            </a:rPr>
            <a:t>97.4</a:t>
          </a:r>
          <a:r>
            <a:rPr kumimoji="1" lang="ja-JP" altLang="en-US" sz="1300">
              <a:latin typeface="ＭＳ Ｐゴシック" panose="020B0600070205080204" pitchFamily="50" charset="-128"/>
              <a:ea typeface="ＭＳ Ｐゴシック" panose="020B0600070205080204" pitchFamily="50" charset="-128"/>
            </a:rPr>
            <a:t>となっている。初任給を始めとした若年層に重点を置いた給料表の引上げ改定に対し、国と比べて若年層の職員数割合が低い当市は平均給料月額の伸びが低調であることから、ラスパイレス指数は減少傾向を見込む。類似団体の傾向に注視し、引き続き、行財政改革実施計画に基づき給与の適正化に取り組む。</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98879</xdr:rowOff>
    </xdr:from>
    <xdr:to>
      <xdr:col>81</xdr:col>
      <xdr:colOff>44450</xdr:colOff>
      <xdr:row>83</xdr:row>
      <xdr:rowOff>133350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329229"/>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83</xdr:row>
      <xdr:rowOff>150586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36370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150586</xdr:rowOff>
    </xdr:from>
    <xdr:to>
      <xdr:col>72</xdr:col>
      <xdr:colOff>203200</xdr:colOff>
      <xdr:row>84</xdr:row>
      <xdr:rowOff>48079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38093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150586</xdr:rowOff>
    </xdr:from>
    <xdr:to>
      <xdr:col>68</xdr:col>
      <xdr:colOff>152400</xdr:colOff>
      <xdr:row>84</xdr:row>
      <xdr:rowOff>48079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38093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48079</xdr:rowOff>
    </xdr:from>
    <xdr:to>
      <xdr:col>81</xdr:col>
      <xdr:colOff>95250</xdr:colOff>
      <xdr:row>83</xdr:row>
      <xdr:rowOff>149679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64606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2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82550</xdr:rowOff>
    </xdr:from>
    <xdr:to>
      <xdr:col>77</xdr:col>
      <xdr:colOff>95250</xdr:colOff>
      <xdr:row>84</xdr:row>
      <xdr:rowOff>12700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99786</xdr:rowOff>
    </xdr:from>
    <xdr:to>
      <xdr:col>73</xdr:col>
      <xdr:colOff>44450</xdr:colOff>
      <xdr:row>84</xdr:row>
      <xdr:rowOff>29936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40113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168729</xdr:rowOff>
    </xdr:from>
    <xdr:to>
      <xdr:col>68</xdr:col>
      <xdr:colOff>203200</xdr:colOff>
      <xdr:row>84</xdr:row>
      <xdr:rowOff>98879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109056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平成</a:t>
          </a:r>
          <a:r>
            <a:rPr kumimoji="1" lang="en-US" altLang="ja-JP" sz="1000">
              <a:latin typeface="ＭＳ Ｐゴシック" panose="020B0600070205080204" pitchFamily="50" charset="-128"/>
              <a:ea typeface="ＭＳ Ｐゴシック" panose="020B0600070205080204" pitchFamily="50" charset="-128"/>
            </a:rPr>
            <a:t>17</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10</a:t>
          </a:r>
          <a:r>
            <a:rPr kumimoji="1" lang="ja-JP" altLang="en-US" sz="1000">
              <a:latin typeface="ＭＳ Ｐゴシック" panose="020B0600070205080204" pitchFamily="50" charset="-128"/>
              <a:ea typeface="ＭＳ Ｐゴシック" panose="020B0600070205080204" pitchFamily="50" charset="-128"/>
            </a:rPr>
            <a:t>月の市町村合併後、合併協定に基づく職員削減を目指して平成</a:t>
          </a:r>
          <a:r>
            <a:rPr kumimoji="1" lang="en-US" altLang="ja-JP" sz="1000">
              <a:latin typeface="ＭＳ Ｐゴシック" panose="020B0600070205080204" pitchFamily="50" charset="-128"/>
              <a:ea typeface="ＭＳ Ｐゴシック" panose="020B0600070205080204" pitchFamily="50" charset="-128"/>
            </a:rPr>
            <a:t>19</a:t>
          </a:r>
          <a:r>
            <a:rPr kumimoji="1" lang="ja-JP" altLang="en-US" sz="1000">
              <a:latin typeface="ＭＳ Ｐゴシック" panose="020B0600070205080204" pitchFamily="50" charset="-128"/>
              <a:ea typeface="ＭＳ Ｐゴシック" panose="020B0600070205080204" pitchFamily="50" charset="-128"/>
            </a:rPr>
            <a:t>年度に定員適正化計画を策定し、民間委託や事務事業のアウトソーシング、職員採用の抑制等により職員数の削減に取り組んできたところである。一方で、市町村合併による行政サービスの低下を防ぐために支所に一定数の職員配置を行ってきた経緯もあり、本庁支所間の業務一元化等の一定の効率化は図ってきたものの、人口</a:t>
          </a:r>
          <a:r>
            <a:rPr kumimoji="1" lang="en-US" altLang="ja-JP" sz="1000">
              <a:latin typeface="ＭＳ Ｐゴシック" panose="020B0600070205080204" pitchFamily="50" charset="-128"/>
              <a:ea typeface="ＭＳ Ｐゴシック" panose="020B0600070205080204" pitchFamily="50" charset="-128"/>
            </a:rPr>
            <a:t>1,000</a:t>
          </a:r>
          <a:r>
            <a:rPr kumimoji="1" lang="ja-JP" altLang="en-US" sz="1000">
              <a:latin typeface="ＭＳ Ｐゴシック" panose="020B0600070205080204" pitchFamily="50" charset="-128"/>
              <a:ea typeface="ＭＳ Ｐゴシック" panose="020B0600070205080204" pitchFamily="50" charset="-128"/>
            </a:rPr>
            <a:t>人当たり職員数は、類似団体平均と比べ高い水準で推移している。また、令和</a:t>
          </a:r>
          <a:r>
            <a:rPr kumimoji="1" lang="en-US" altLang="ja-JP" sz="1000">
              <a:latin typeface="ＭＳ Ｐゴシック" panose="020B0600070205080204" pitchFamily="50" charset="-128"/>
              <a:ea typeface="ＭＳ Ｐゴシック" panose="020B0600070205080204" pitchFamily="50" charset="-128"/>
            </a:rPr>
            <a:t>5</a:t>
          </a:r>
          <a:r>
            <a:rPr kumimoji="1" lang="ja-JP" altLang="en-US" sz="1000">
              <a:latin typeface="ＭＳ Ｐゴシック" panose="020B0600070205080204" pitchFamily="50" charset="-128"/>
              <a:ea typeface="ＭＳ Ｐゴシック" panose="020B0600070205080204" pitchFamily="50" charset="-128"/>
            </a:rPr>
            <a:t>年度には、定年の段階的引き上げによる影響を反映し、短時間勤務職員も含めた適正な職員数を管理するため、定員適正化計画を見直し、令和</a:t>
          </a:r>
          <a:r>
            <a:rPr kumimoji="1" lang="en-US" altLang="ja-JP" sz="1000">
              <a:latin typeface="ＭＳ Ｐゴシック" panose="020B0600070205080204" pitchFamily="50" charset="-128"/>
              <a:ea typeface="ＭＳ Ｐゴシック" panose="020B0600070205080204" pitchFamily="50" charset="-128"/>
            </a:rPr>
            <a:t>15</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4</a:t>
          </a:r>
          <a:r>
            <a:rPr kumimoji="1" lang="ja-JP" altLang="en-US" sz="1000">
              <a:latin typeface="ＭＳ Ｐゴシック" panose="020B0600070205080204" pitchFamily="50" charset="-128"/>
              <a:ea typeface="ＭＳ Ｐゴシック" panose="020B0600070205080204" pitchFamily="50" charset="-128"/>
            </a:rPr>
            <a:t>月</a:t>
          </a:r>
          <a:r>
            <a:rPr kumimoji="1" lang="en-US" altLang="ja-JP" sz="1000">
              <a:latin typeface="ＭＳ Ｐゴシック" panose="020B0600070205080204" pitchFamily="50" charset="-128"/>
              <a:ea typeface="ＭＳ Ｐゴシック" panose="020B0600070205080204" pitchFamily="50" charset="-128"/>
            </a:rPr>
            <a:t>1</a:t>
          </a:r>
          <a:r>
            <a:rPr kumimoji="1" lang="ja-JP" altLang="en-US" sz="1000">
              <a:latin typeface="ＭＳ Ｐゴシック" panose="020B0600070205080204" pitchFamily="50" charset="-128"/>
              <a:ea typeface="ＭＳ Ｐゴシック" panose="020B0600070205080204" pitchFamily="50" charset="-128"/>
            </a:rPr>
            <a:t>日職員数（消防除く）を</a:t>
          </a:r>
          <a:r>
            <a:rPr kumimoji="1" lang="en-US" altLang="ja-JP" sz="1000">
              <a:latin typeface="ＭＳ Ｐゴシック" panose="020B0600070205080204" pitchFamily="50" charset="-128"/>
              <a:ea typeface="ＭＳ Ｐゴシック" panose="020B0600070205080204" pitchFamily="50" charset="-128"/>
            </a:rPr>
            <a:t>528</a:t>
          </a:r>
          <a:r>
            <a:rPr kumimoji="1" lang="ja-JP" altLang="en-US" sz="1000">
              <a:latin typeface="ＭＳ Ｐゴシック" panose="020B0600070205080204" pitchFamily="50" charset="-128"/>
              <a:ea typeface="ＭＳ Ｐゴシック" panose="020B0600070205080204" pitchFamily="50" charset="-128"/>
            </a:rPr>
            <a:t>人とする目標を定めたところである。</a:t>
          </a:r>
        </a:p>
        <a:p>
          <a:r>
            <a:rPr kumimoji="1" lang="ja-JP" altLang="en-US" sz="1000">
              <a:latin typeface="ＭＳ Ｐゴシック" panose="020B0600070205080204" pitchFamily="50" charset="-128"/>
              <a:ea typeface="ＭＳ Ｐゴシック" panose="020B0600070205080204" pitchFamily="50" charset="-128"/>
            </a:rPr>
            <a:t>　令和</a:t>
          </a:r>
          <a:r>
            <a:rPr kumimoji="1" lang="en-US" altLang="ja-JP" sz="1000">
              <a:latin typeface="ＭＳ Ｐゴシック" panose="020B0600070205080204" pitchFamily="50" charset="-128"/>
              <a:ea typeface="ＭＳ Ｐゴシック" panose="020B0600070205080204" pitchFamily="50" charset="-128"/>
            </a:rPr>
            <a:t>6</a:t>
          </a:r>
          <a:r>
            <a:rPr kumimoji="1" lang="ja-JP" altLang="en-US" sz="1000">
              <a:latin typeface="ＭＳ Ｐゴシック" panose="020B0600070205080204" pitchFamily="50" charset="-128"/>
              <a:ea typeface="ＭＳ Ｐゴシック" panose="020B0600070205080204" pitchFamily="50" charset="-128"/>
            </a:rPr>
            <a:t>年度当初では、計画における職員数の目標値</a:t>
          </a:r>
          <a:r>
            <a:rPr kumimoji="1" lang="en-US" altLang="ja-JP" sz="1000">
              <a:latin typeface="ＭＳ Ｐゴシック" panose="020B0600070205080204" pitchFamily="50" charset="-128"/>
              <a:ea typeface="ＭＳ Ｐゴシック" panose="020B0600070205080204" pitchFamily="50" charset="-128"/>
            </a:rPr>
            <a:t>526</a:t>
          </a:r>
          <a:r>
            <a:rPr kumimoji="1" lang="ja-JP" altLang="en-US" sz="1000">
              <a:latin typeface="ＭＳ Ｐゴシック" panose="020B0600070205080204" pitchFamily="50" charset="-128"/>
              <a:ea typeface="ＭＳ Ｐゴシック" panose="020B0600070205080204" pitchFamily="50" charset="-128"/>
            </a:rPr>
            <a:t>名に対し、</a:t>
          </a:r>
          <a:r>
            <a:rPr kumimoji="1" lang="en-US" altLang="ja-JP" sz="1000">
              <a:latin typeface="ＭＳ Ｐゴシック" panose="020B0600070205080204" pitchFamily="50" charset="-128"/>
              <a:ea typeface="ＭＳ Ｐゴシック" panose="020B0600070205080204" pitchFamily="50" charset="-128"/>
            </a:rPr>
            <a:t>513</a:t>
          </a:r>
          <a:r>
            <a:rPr kumimoji="1" lang="ja-JP" altLang="en-US" sz="1000">
              <a:latin typeface="ＭＳ Ｐゴシック" panose="020B0600070205080204" pitchFamily="50" charset="-128"/>
              <a:ea typeface="ＭＳ Ｐゴシック" panose="020B0600070205080204" pitchFamily="50" charset="-128"/>
            </a:rPr>
            <a:t>名（△</a:t>
          </a:r>
          <a:r>
            <a:rPr kumimoji="1" lang="en-US" altLang="ja-JP" sz="1000">
              <a:latin typeface="ＭＳ Ｐゴシック" panose="020B0600070205080204" pitchFamily="50" charset="-128"/>
              <a:ea typeface="ＭＳ Ｐゴシック" panose="020B0600070205080204" pitchFamily="50" charset="-128"/>
            </a:rPr>
            <a:t>13</a:t>
          </a:r>
          <a:r>
            <a:rPr kumimoji="1" lang="ja-JP" altLang="en-US" sz="1000">
              <a:latin typeface="ＭＳ Ｐゴシック" panose="020B0600070205080204" pitchFamily="50" charset="-128"/>
              <a:ea typeface="ＭＳ Ｐゴシック" panose="020B0600070205080204" pitchFamily="50" charset="-128"/>
            </a:rPr>
            <a:t>名）となっている。今後も、この目標達成に向けて適正な職員数の管理を行っていく。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108691</xdr:rowOff>
    </xdr:from>
    <xdr:to>
      <xdr:col>81</xdr:col>
      <xdr:colOff>44450</xdr:colOff>
      <xdr:row>66</xdr:row>
      <xdr:rowOff>162983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1424391"/>
          <a:ext cx="8382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48366</xdr:rowOff>
    </xdr:from>
    <xdr:to>
      <xdr:col>77</xdr:col>
      <xdr:colOff>44450</xdr:colOff>
      <xdr:row>66</xdr:row>
      <xdr:rowOff>108691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136406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66</xdr:row>
      <xdr:rowOff>48366</xdr:rowOff>
    </xdr:from>
    <xdr:to>
      <xdr:col>72</xdr:col>
      <xdr:colOff>203200</xdr:colOff>
      <xdr:row>66</xdr:row>
      <xdr:rowOff>82550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1364066"/>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66</xdr:row>
      <xdr:rowOff>38312</xdr:rowOff>
    </xdr:from>
    <xdr:to>
      <xdr:col>68</xdr:col>
      <xdr:colOff>152400</xdr:colOff>
      <xdr:row>66</xdr:row>
      <xdr:rowOff>82550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1354012"/>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112183</xdr:rowOff>
    </xdr:from>
    <xdr:to>
      <xdr:col>81</xdr:col>
      <xdr:colOff>95250</xdr:colOff>
      <xdr:row>67</xdr:row>
      <xdr:rowOff>42333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142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8060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13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57891</xdr:rowOff>
    </xdr:from>
    <xdr:to>
      <xdr:col>77</xdr:col>
      <xdr:colOff>95250</xdr:colOff>
      <xdr:row>66</xdr:row>
      <xdr:rowOff>159491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137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144268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459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169016</xdr:rowOff>
    </xdr:from>
    <xdr:to>
      <xdr:col>73</xdr:col>
      <xdr:colOff>44450</xdr:colOff>
      <xdr:row>66</xdr:row>
      <xdr:rowOff>99166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131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83943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139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31750</xdr:rowOff>
    </xdr:from>
    <xdr:to>
      <xdr:col>68</xdr:col>
      <xdr:colOff>203200</xdr:colOff>
      <xdr:row>66</xdr:row>
      <xdr:rowOff>133350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118127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143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158962</xdr:rowOff>
    </xdr:from>
    <xdr:to>
      <xdr:col>64</xdr:col>
      <xdr:colOff>152400</xdr:colOff>
      <xdr:row>66</xdr:row>
      <xdr:rowOff>89112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130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73889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1389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公債費負担のピークであった平成</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年度（単年度：</a:t>
          </a:r>
          <a:r>
            <a:rPr kumimoji="1" lang="en-US" altLang="ja-JP" sz="1200">
              <a:latin typeface="ＭＳ Ｐゴシック" panose="020B0600070205080204" pitchFamily="50" charset="-128"/>
              <a:ea typeface="ＭＳ Ｐゴシック" panose="020B0600070205080204" pitchFamily="50" charset="-128"/>
            </a:rPr>
            <a:t>25.7</a:t>
          </a:r>
          <a:r>
            <a:rPr kumimoji="1" lang="ja-JP" altLang="en-US" sz="1200">
              <a:latin typeface="ＭＳ Ｐゴシック" panose="020B0600070205080204" pitchFamily="50" charset="-128"/>
              <a:ea typeface="ＭＳ Ｐゴシック" panose="020B0600070205080204" pitchFamily="50" charset="-128"/>
            </a:rPr>
            <a:t>％）、平成</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年度（単年度：</a:t>
          </a:r>
          <a:r>
            <a:rPr kumimoji="1" lang="en-US" altLang="ja-JP" sz="1200">
              <a:latin typeface="ＭＳ Ｐゴシック" panose="020B0600070205080204" pitchFamily="50" charset="-128"/>
              <a:ea typeface="ＭＳ Ｐゴシック" panose="020B0600070205080204" pitchFamily="50" charset="-128"/>
            </a:rPr>
            <a:t>26.0</a:t>
          </a:r>
          <a:r>
            <a:rPr kumimoji="1" lang="ja-JP" altLang="en-US" sz="1200">
              <a:latin typeface="ＭＳ Ｐゴシック" panose="020B0600070205080204" pitchFamily="50" charset="-128"/>
              <a:ea typeface="ＭＳ Ｐゴシック" panose="020B0600070205080204" pitchFamily="50" charset="-128"/>
            </a:rPr>
            <a:t>％）以降は、公債費及び公債費に準ずる債務負担行為の繰上償還を実施（平成</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年度から令和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年度までの</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か年度にて実施）した。令和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年度の単年度数値は減少となり、</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か年度平均数値は令和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年度に比べ</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改善し、</a:t>
          </a:r>
          <a:r>
            <a:rPr kumimoji="1" lang="en-US" altLang="ja-JP" sz="1200">
              <a:latin typeface="ＭＳ Ｐゴシック" panose="020B0600070205080204" pitchFamily="50" charset="-128"/>
              <a:ea typeface="ＭＳ Ｐゴシック" panose="020B0600070205080204" pitchFamily="50" charset="-128"/>
            </a:rPr>
            <a:t>9.5</a:t>
          </a:r>
          <a:r>
            <a:rPr kumimoji="1" lang="ja-JP" altLang="en-US" sz="1200">
              <a:latin typeface="ＭＳ Ｐゴシック" panose="020B0600070205080204" pitchFamily="50" charset="-128"/>
              <a:ea typeface="ＭＳ Ｐゴシック" panose="020B0600070205080204" pitchFamily="50" charset="-128"/>
            </a:rPr>
            <a:t>％となった。今後は、平成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までに集中的に投資を行ったことによる影響により、分子は増加傾向にあったが、今後も引き続き繰上償還を検討・実施し、元利償還金の額が減少傾向にあることから、分子の減が見込まれる。比率は令和</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年度以降も引き続き逓減していく見込みである。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146050</xdr:rowOff>
    </xdr:from>
    <xdr:to>
      <xdr:col>81</xdr:col>
      <xdr:colOff>44450</xdr:colOff>
      <xdr:row>43</xdr:row>
      <xdr:rowOff>55033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34695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55033</xdr:rowOff>
    </xdr:from>
    <xdr:to>
      <xdr:col>77</xdr:col>
      <xdr:colOff>44450</xdr:colOff>
      <xdr:row>43</xdr:row>
      <xdr:rowOff>79163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42738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79163</xdr:rowOff>
    </xdr:from>
    <xdr:to>
      <xdr:col>72</xdr:col>
      <xdr:colOff>203200</xdr:colOff>
      <xdr:row>43</xdr:row>
      <xdr:rowOff>87206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4515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71120</xdr:rowOff>
    </xdr:from>
    <xdr:to>
      <xdr:col>68</xdr:col>
      <xdr:colOff>152400</xdr:colOff>
      <xdr:row>43</xdr:row>
      <xdr:rowOff>87206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44347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95250</xdr:rowOff>
    </xdr:from>
    <xdr:to>
      <xdr:col>81</xdr:col>
      <xdr:colOff>95250</xdr:colOff>
      <xdr:row>43</xdr:row>
      <xdr:rowOff>25400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67327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4233</xdr:rowOff>
    </xdr:from>
    <xdr:to>
      <xdr:col>77</xdr:col>
      <xdr:colOff>95250</xdr:colOff>
      <xdr:row>43</xdr:row>
      <xdr:rowOff>105833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90610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28363</xdr:rowOff>
    </xdr:from>
    <xdr:to>
      <xdr:col>73</xdr:col>
      <xdr:colOff>44450</xdr:colOff>
      <xdr:row>43</xdr:row>
      <xdr:rowOff>129963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4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114740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48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36406</xdr:rowOff>
    </xdr:from>
    <xdr:to>
      <xdr:col>68</xdr:col>
      <xdr:colOff>203200</xdr:colOff>
      <xdr:row>43</xdr:row>
      <xdr:rowOff>138006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122783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4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20320</xdr:rowOff>
    </xdr:from>
    <xdr:to>
      <xdr:col>64</xdr:col>
      <xdr:colOff>152400</xdr:colOff>
      <xdr:row>43</xdr:row>
      <xdr:rowOff>121920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106697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地方債残高は、高速情報通信基盤整備事業や周布橋整備事業などの大規模投資事業を引き続き実施しているものの、平成</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年度の合併後を集中投資期間として行った大規模投資事業に係る旧合併特例債の償還が終了してきていることや繰上償還の実施により、令和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年度に比べて減となった。財政調整基金等充当可能基金が繰上償還の実施により減となったものの、将来負担比率は令和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年度に比べ</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改善し、</a:t>
          </a:r>
          <a:r>
            <a:rPr kumimoji="1" lang="en-US" altLang="ja-JP" sz="1200">
              <a:latin typeface="ＭＳ Ｐゴシック" panose="020B0600070205080204" pitchFamily="50" charset="-128"/>
              <a:ea typeface="ＭＳ Ｐゴシック" panose="020B0600070205080204" pitchFamily="50" charset="-128"/>
            </a:rPr>
            <a:t>3.7</a:t>
          </a:r>
          <a:r>
            <a:rPr kumimoji="1" lang="ja-JP" altLang="en-US" sz="1200">
              <a:latin typeface="ＭＳ Ｐゴシック" panose="020B0600070205080204" pitchFamily="50" charset="-128"/>
              <a:ea typeface="ＭＳ Ｐゴシック" panose="020B0600070205080204" pitchFamily="50" charset="-128"/>
            </a:rPr>
            <a:t>％となった。今後は、分子は基本的には現行の水準を維持かやや上回ることになるが、増に見合った算入公債費等の充当可能財源の確保により、比率の現行水準維持に努める。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126879</xdr:rowOff>
    </xdr:from>
    <xdr:to>
      <xdr:col>81</xdr:col>
      <xdr:colOff>44450</xdr:colOff>
      <xdr:row>13</xdr:row>
      <xdr:rowOff>156754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355729"/>
          <a:ext cx="8382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156754</xdr:rowOff>
    </xdr:from>
    <xdr:to>
      <xdr:col>77</xdr:col>
      <xdr:colOff>44450</xdr:colOff>
      <xdr:row>14</xdr:row>
      <xdr:rowOff>153065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385604"/>
          <a:ext cx="889000" cy="1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153065</xdr:rowOff>
    </xdr:from>
    <xdr:to>
      <xdr:col>72</xdr:col>
      <xdr:colOff>203200</xdr:colOff>
      <xdr:row>15</xdr:row>
      <xdr:rowOff>79284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553365"/>
          <a:ext cx="889000" cy="97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79284</xdr:rowOff>
    </xdr:from>
    <xdr:to>
      <xdr:col>68</xdr:col>
      <xdr:colOff>152400</xdr:colOff>
      <xdr:row>16</xdr:row>
      <xdr:rowOff>76744</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651034"/>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76079</xdr:rowOff>
    </xdr:from>
    <xdr:to>
      <xdr:col>81</xdr:col>
      <xdr:colOff>95250</xdr:colOff>
      <xdr:row>14</xdr:row>
      <xdr:rowOff>6229</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30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124356</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353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105954</xdr:rowOff>
    </xdr:from>
    <xdr:to>
      <xdr:col>77</xdr:col>
      <xdr:colOff>95250</xdr:colOff>
      <xdr:row>14</xdr:row>
      <xdr:rowOff>36104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33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20881</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421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102265</xdr:rowOff>
    </xdr:from>
    <xdr:to>
      <xdr:col>73</xdr:col>
      <xdr:colOff>44450</xdr:colOff>
      <xdr:row>15</xdr:row>
      <xdr:rowOff>32415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5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17192</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58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28484</xdr:rowOff>
    </xdr:from>
    <xdr:to>
      <xdr:col>68</xdr:col>
      <xdr:colOff>203200</xdr:colOff>
      <xdr:row>15</xdr:row>
      <xdr:rowOff>130084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60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114861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68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25944</xdr:rowOff>
    </xdr:from>
    <xdr:to>
      <xdr:col>64</xdr:col>
      <xdr:colOff>152400</xdr:colOff>
      <xdr:row>16</xdr:row>
      <xdr:rowOff>127544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76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112321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85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島根県浜田市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48,576
47,863
690.64
41,948,217
40,953,640
902,727
20,863,160
39,138,024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人件費に係る経常収支比率は、類似団体内平均値と比較すると</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上回っている。給与水準（ラスパイレス指数）は類似団体と比較して</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下回っているものの、職員数が類似団体と比較して多いことが要因になっている。「定員管理計画」に基づき適正な職員数管理を行い人件費の抑制に努める。また、公営企業会計（法非適用）の人件費に充てた繰出金といった人件費に準ずる費用についても抑制を図る等、人件費関係経費全般について取組を進め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65278</xdr:rowOff>
    </xdr:from>
    <xdr:to>
      <xdr:col>24</xdr:col>
      <xdr:colOff>25400</xdr:colOff>
      <xdr:row>37</xdr:row>
      <xdr:rowOff>138430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0892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65278</xdr:rowOff>
    </xdr:from>
    <xdr:to>
      <xdr:col>19</xdr:col>
      <xdr:colOff>187325</xdr:colOff>
      <xdr:row>37</xdr:row>
      <xdr:rowOff>69850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089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69850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67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69850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67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14478</xdr:rowOff>
    </xdr:from>
    <xdr:to>
      <xdr:col>20</xdr:col>
      <xdr:colOff>38100</xdr:colOff>
      <xdr:row>37</xdr:row>
      <xdr:rowOff>116078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100855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144780</xdr:rowOff>
    </xdr:from>
    <xdr:to>
      <xdr:col>11</xdr:col>
      <xdr:colOff>60325</xdr:colOff>
      <xdr:row>37</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物件費に係る経常収支比率は、類似団体内平均値と比較すると</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下回っているが、人口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人当たりの歳出決算額は、類似団体内平均値の</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倍程度であり、引き続き高い水準にある。令和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年度に策定した行財政改革大綱を踏まえ、既存事業を随時見直しながら、「スクラップ・フォー・ビルド」による事業構築を図るなど、行財政改革に真摯に取り組んでいく必要がある。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60706</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8955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81280</xdr:rowOff>
    </xdr:from>
    <xdr:to>
      <xdr:col>82</xdr:col>
      <xdr:colOff>107950</xdr:colOff>
      <xdr:row>14</xdr:row>
      <xdr:rowOff>108712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48158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135145</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878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163068</xdr:rowOff>
    </xdr:from>
    <xdr:to>
      <xdr:col>82</xdr:col>
      <xdr:colOff>158750</xdr:colOff>
      <xdr:row>17</xdr:row>
      <xdr:rowOff>93218</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35560</xdr:rowOff>
    </xdr:from>
    <xdr:to>
      <xdr:col>78</xdr:col>
      <xdr:colOff>69850</xdr:colOff>
      <xdr:row>14</xdr:row>
      <xdr:rowOff>81280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4358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135636</xdr:rowOff>
    </xdr:from>
    <xdr:to>
      <xdr:col>78</xdr:col>
      <xdr:colOff>120650</xdr:colOff>
      <xdr:row>17</xdr:row>
      <xdr:rowOff>65786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50563</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96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69850</xdr:rowOff>
    </xdr:from>
    <xdr:to>
      <xdr:col>73</xdr:col>
      <xdr:colOff>180975</xdr:colOff>
      <xdr:row>14</xdr:row>
      <xdr:rowOff>35560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2987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89916</xdr:rowOff>
    </xdr:from>
    <xdr:to>
      <xdr:col>74</xdr:col>
      <xdr:colOff>31750</xdr:colOff>
      <xdr:row>17</xdr:row>
      <xdr:rowOff>20066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4843</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91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33274</xdr:rowOff>
    </xdr:from>
    <xdr:to>
      <xdr:col>69</xdr:col>
      <xdr:colOff>92075</xdr:colOff>
      <xdr:row>13</xdr:row>
      <xdr:rowOff>69850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2621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151638</xdr:rowOff>
    </xdr:from>
    <xdr:to>
      <xdr:col>69</xdr:col>
      <xdr:colOff>142875</xdr:colOff>
      <xdr:row>16</xdr:row>
      <xdr:rowOff>81788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66565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57912</xdr:rowOff>
    </xdr:from>
    <xdr:to>
      <xdr:col>82</xdr:col>
      <xdr:colOff>158750</xdr:colOff>
      <xdr:row>14</xdr:row>
      <xdr:rowOff>159512</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5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74439</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30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30480</xdr:rowOff>
    </xdr:from>
    <xdr:to>
      <xdr:col>78</xdr:col>
      <xdr:colOff>120650</xdr:colOff>
      <xdr:row>14</xdr:row>
      <xdr:rowOff>132080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142257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19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156210</xdr:rowOff>
    </xdr:from>
    <xdr:to>
      <xdr:col>74</xdr:col>
      <xdr:colOff>31750</xdr:colOff>
      <xdr:row>14</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96537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19050</xdr:rowOff>
    </xdr:from>
    <xdr:to>
      <xdr:col>69</xdr:col>
      <xdr:colOff>142875</xdr:colOff>
      <xdr:row>13</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130827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153924</xdr:rowOff>
    </xdr:from>
    <xdr:to>
      <xdr:col>65</xdr:col>
      <xdr:colOff>53975</xdr:colOff>
      <xdr:row>13</xdr:row>
      <xdr:rowOff>84074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21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94251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1980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扶助費に係る経常収支比率は、類似団体内平均値と比較すると</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下回っているが、人口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人当たりの歳出決算額は、類似団体内平均値の</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倍程度であり、引き続き高い水準にある。対前年度比では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増加しており、今後も引き続き扶助費の増が見込まれるため、財源確保等、財政負担の軽減に努める必要がある。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69850</xdr:rowOff>
    </xdr:from>
    <xdr:to>
      <xdr:col>24</xdr:col>
      <xdr:colOff>25400</xdr:colOff>
      <xdr:row>54</xdr:row>
      <xdr:rowOff>79375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32815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54</xdr:row>
      <xdr:rowOff>79375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3281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60325</xdr:rowOff>
    </xdr:from>
    <xdr:to>
      <xdr:col>15</xdr:col>
      <xdr:colOff>98425</xdr:colOff>
      <xdr:row>54</xdr:row>
      <xdr:rowOff>79375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31862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60325</xdr:rowOff>
    </xdr:from>
    <xdr:to>
      <xdr:col>11</xdr:col>
      <xdr:colOff>9525</xdr:colOff>
      <xdr:row>54</xdr:row>
      <xdr:rowOff>117475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3186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28575</xdr:rowOff>
    </xdr:from>
    <xdr:to>
      <xdr:col>24</xdr:col>
      <xdr:colOff>76200</xdr:colOff>
      <xdr:row>54</xdr:row>
      <xdr:rowOff>130175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28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45102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3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19050</xdr:rowOff>
    </xdr:from>
    <xdr:to>
      <xdr:col>20</xdr:col>
      <xdr:colOff>38100</xdr:colOff>
      <xdr:row>54</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130827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04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28575</xdr:rowOff>
    </xdr:from>
    <xdr:to>
      <xdr:col>15</xdr:col>
      <xdr:colOff>149225</xdr:colOff>
      <xdr:row>54</xdr:row>
      <xdr:rowOff>130175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28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140352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055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9525</xdr:rowOff>
    </xdr:from>
    <xdr:to>
      <xdr:col>11</xdr:col>
      <xdr:colOff>60325</xdr:colOff>
      <xdr:row>54</xdr:row>
      <xdr:rowOff>111125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26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121302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03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66675</xdr:rowOff>
    </xdr:from>
    <xdr:to>
      <xdr:col>6</xdr:col>
      <xdr:colOff>171450</xdr:colOff>
      <xdr:row>54</xdr:row>
      <xdr:rowOff>168275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2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7002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09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その他に係る経常収支比率は、類似団体内平均値と比較すると</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下回っているが、人口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人当たりの歳出決算額を類似団体内平均値と比較すると、繰出金が</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倍程度と高い水準にある。今後も、後期高齢者数や介護保険受給者数の増といった経常的な繰出金の増要因があるため、行財政改革実施計画の確実な履行により、増率の抑制に努める必要がある。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14986</xdr:rowOff>
    </xdr:from>
    <xdr:to>
      <xdr:col>82</xdr:col>
      <xdr:colOff>107950</xdr:colOff>
      <xdr:row>57</xdr:row>
      <xdr:rowOff>124714</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787636"/>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124714</xdr:rowOff>
    </xdr:from>
    <xdr:to>
      <xdr:col>78</xdr:col>
      <xdr:colOff>69850</xdr:colOff>
      <xdr:row>58</xdr:row>
      <xdr:rowOff>17272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8973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133858</xdr:rowOff>
    </xdr:from>
    <xdr:to>
      <xdr:col>73</xdr:col>
      <xdr:colOff>180975</xdr:colOff>
      <xdr:row>58</xdr:row>
      <xdr:rowOff>17272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9065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133858</xdr:rowOff>
    </xdr:from>
    <xdr:to>
      <xdr:col>69</xdr:col>
      <xdr:colOff>92075</xdr:colOff>
      <xdr:row>58</xdr:row>
      <xdr:rowOff>8128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9065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135636</xdr:rowOff>
    </xdr:from>
    <xdr:to>
      <xdr:col>82</xdr:col>
      <xdr:colOff>158750</xdr:colOff>
      <xdr:row>57</xdr:row>
      <xdr:rowOff>65786</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152163</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58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73914</xdr:rowOff>
    </xdr:from>
    <xdr:to>
      <xdr:col>78</xdr:col>
      <xdr:colOff>120650</xdr:colOff>
      <xdr:row>58</xdr:row>
      <xdr:rowOff>4064</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160291</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932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137922</xdr:rowOff>
    </xdr:from>
    <xdr:to>
      <xdr:col>74</xdr:col>
      <xdr:colOff>31750</xdr:colOff>
      <xdr:row>58</xdr:row>
      <xdr:rowOff>68072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52849</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99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83058</xdr:rowOff>
    </xdr:from>
    <xdr:to>
      <xdr:col>69</xdr:col>
      <xdr:colOff>142875</xdr:colOff>
      <xdr:row>58</xdr:row>
      <xdr:rowOff>13208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169435</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128778</xdr:rowOff>
    </xdr:from>
    <xdr:to>
      <xdr:col>65</xdr:col>
      <xdr:colOff>53975</xdr:colOff>
      <xdr:row>58</xdr:row>
      <xdr:rowOff>58928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43705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98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補助費等に係る経常収支比率は、類似団体内平均値と比較すると</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下回っているが、人口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人当たりの歳出決算額は、類似団体内平均値の</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倍程度であり、引き続き高い水準にある。令和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年度に策定した行財政改革大綱を踏まえ、既存事業を随時見直しながら、「スクラップ・フォー・ビルド」による事業構築を図るなど、行財政改革に真摯に取り組んでいく必要がある。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133858</xdr:rowOff>
    </xdr:from>
    <xdr:to>
      <xdr:col>82</xdr:col>
      <xdr:colOff>107950</xdr:colOff>
      <xdr:row>36</xdr:row>
      <xdr:rowOff>8128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1346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133858</xdr:rowOff>
    </xdr:from>
    <xdr:to>
      <xdr:col>78</xdr:col>
      <xdr:colOff>69850</xdr:colOff>
      <xdr:row>35</xdr:row>
      <xdr:rowOff>138430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1346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35</xdr:row>
      <xdr:rowOff>138430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0934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88138</xdr:rowOff>
    </xdr:from>
    <xdr:to>
      <xdr:col>69</xdr:col>
      <xdr:colOff>92075</xdr:colOff>
      <xdr:row>35</xdr:row>
      <xdr:rowOff>92710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0888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145305</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83058</xdr:rowOff>
    </xdr:from>
    <xdr:to>
      <xdr:col>78</xdr:col>
      <xdr:colOff>120650</xdr:colOff>
      <xdr:row>36</xdr:row>
      <xdr:rowOff>13208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23385</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85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41910</xdr:rowOff>
    </xdr:from>
    <xdr:to>
      <xdr:col>69</xdr:col>
      <xdr:colOff>142875</xdr:colOff>
      <xdr:row>35</xdr:row>
      <xdr:rowOff>143510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37338</xdr:rowOff>
    </xdr:from>
    <xdr:to>
      <xdr:col>65</xdr:col>
      <xdr:colOff>53975</xdr:colOff>
      <xdr:row>35</xdr:row>
      <xdr:rowOff>138938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149115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市町村合併前の各団体において、国の経済対策に呼応し、遅れている社会資本の整備や地域振興に資する事業に積極的に取り組んできたことにより、地方債の元利償還金の負担が大きくなっている。この結果、公債費に係る経常収支比率は類似団体内平均値を大きく上回る</a:t>
          </a:r>
          <a:r>
            <a:rPr kumimoji="1" lang="en-US" altLang="ja-JP" sz="1200">
              <a:latin typeface="ＭＳ Ｐゴシック" panose="020B0600070205080204" pitchFamily="50" charset="-128"/>
              <a:ea typeface="ＭＳ Ｐゴシック" panose="020B0600070205080204" pitchFamily="50" charset="-128"/>
            </a:rPr>
            <a:t>22.2</a:t>
          </a:r>
          <a:r>
            <a:rPr kumimoji="1" lang="ja-JP" altLang="en-US" sz="1200">
              <a:latin typeface="ＭＳ Ｐゴシック" panose="020B0600070205080204" pitchFamily="50" charset="-128"/>
              <a:ea typeface="ＭＳ Ｐゴシック" panose="020B0600070205080204" pitchFamily="50" charset="-128"/>
            </a:rPr>
            <a:t>％となっている。このため、これまで地方債等の繰上償還を実施（</a:t>
          </a:r>
          <a:r>
            <a:rPr kumimoji="1" lang="en-US" altLang="ja-JP" sz="1200">
              <a:latin typeface="ＭＳ Ｐゴシック" panose="020B0600070205080204" pitchFamily="50" charset="-128"/>
              <a:ea typeface="ＭＳ Ｐゴシック" panose="020B0600070205080204" pitchFamily="50" charset="-128"/>
            </a:rPr>
            <a:t>159</a:t>
          </a:r>
          <a:r>
            <a:rPr kumimoji="1" lang="ja-JP" altLang="en-US" sz="1200">
              <a:latin typeface="ＭＳ Ｐゴシック" panose="020B0600070205080204" pitchFamily="50" charset="-128"/>
              <a:ea typeface="ＭＳ Ｐゴシック" panose="020B0600070205080204" pitchFamily="50" charset="-128"/>
            </a:rPr>
            <a:t>億円を超える額を実施）しており、比率の改善に努めている。今後も、中期財政計画に基づき計画的に繰上償還を実施し、引き続き比率の改善に努める。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104140</xdr:rowOff>
    </xdr:from>
    <xdr:to>
      <xdr:col>24</xdr:col>
      <xdr:colOff>25400</xdr:colOff>
      <xdr:row>79</xdr:row>
      <xdr:rowOff>56135</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791440"/>
          <a:ext cx="0" cy="80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28212</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57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56135</xdr:rowOff>
    </xdr:from>
    <xdr:to>
      <xdr:col>24</xdr:col>
      <xdr:colOff>114300</xdr:colOff>
      <xdr:row>79</xdr:row>
      <xdr:rowOff>56135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600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19067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104140</xdr:rowOff>
    </xdr:from>
    <xdr:to>
      <xdr:col>24</xdr:col>
      <xdr:colOff>114300</xdr:colOff>
      <xdr:row>74</xdr:row>
      <xdr:rowOff>104140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56135</xdr:rowOff>
    </xdr:from>
    <xdr:to>
      <xdr:col>24</xdr:col>
      <xdr:colOff>25400</xdr:colOff>
      <xdr:row>79</xdr:row>
      <xdr:rowOff>97282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3600685"/>
          <a:ext cx="8382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124731</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2983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97282</xdr:rowOff>
    </xdr:from>
    <xdr:to>
      <xdr:col>19</xdr:col>
      <xdr:colOff>187325</xdr:colOff>
      <xdr:row>80</xdr:row>
      <xdr:rowOff>26415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641832"/>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147574</xdr:rowOff>
    </xdr:from>
    <xdr:to>
      <xdr:col>15</xdr:col>
      <xdr:colOff>98425</xdr:colOff>
      <xdr:row>80</xdr:row>
      <xdr:rowOff>26415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692124"/>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158496</xdr:rowOff>
    </xdr:from>
    <xdr:to>
      <xdr:col>15</xdr:col>
      <xdr:colOff>149225</xdr:colOff>
      <xdr:row>77</xdr:row>
      <xdr:rowOff>88646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98823</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147574</xdr:rowOff>
    </xdr:from>
    <xdr:to>
      <xdr:col>11</xdr:col>
      <xdr:colOff>9525</xdr:colOff>
      <xdr:row>80</xdr:row>
      <xdr:rowOff>17272</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6921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140208</xdr:rowOff>
    </xdr:from>
    <xdr:to>
      <xdr:col>11</xdr:col>
      <xdr:colOff>60325</xdr:colOff>
      <xdr:row>77</xdr:row>
      <xdr:rowOff>70358</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80535</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135399</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5335</xdr:rowOff>
    </xdr:from>
    <xdr:to>
      <xdr:col>24</xdr:col>
      <xdr:colOff>76200</xdr:colOff>
      <xdr:row>79</xdr:row>
      <xdr:rowOff>106935</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85362</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4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46482</xdr:rowOff>
    </xdr:from>
    <xdr:to>
      <xdr:col>20</xdr:col>
      <xdr:colOff>38100</xdr:colOff>
      <xdr:row>79</xdr:row>
      <xdr:rowOff>148082</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132859</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677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147065</xdr:rowOff>
    </xdr:from>
    <xdr:to>
      <xdr:col>15</xdr:col>
      <xdr:colOff>149225</xdr:colOff>
      <xdr:row>80</xdr:row>
      <xdr:rowOff>77215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69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61992</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77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96774</xdr:rowOff>
    </xdr:from>
    <xdr:to>
      <xdr:col>11</xdr:col>
      <xdr:colOff>60325</xdr:colOff>
      <xdr:row>80</xdr:row>
      <xdr:rowOff>26924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11701</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137922</xdr:rowOff>
    </xdr:from>
    <xdr:to>
      <xdr:col>6</xdr:col>
      <xdr:colOff>171450</xdr:colOff>
      <xdr:row>80</xdr:row>
      <xdr:rowOff>68072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52849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76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公債費以外に係る経常収支比率は、類似団体内平均値と比較すると</a:t>
          </a:r>
          <a:r>
            <a:rPr kumimoji="1" lang="en-US" altLang="ja-JP" sz="1300">
              <a:latin typeface="ＭＳ Ｐゴシック" panose="020B0600070205080204" pitchFamily="50" charset="-128"/>
              <a:ea typeface="ＭＳ Ｐゴシック" panose="020B0600070205080204" pitchFamily="50" charset="-128"/>
            </a:rPr>
            <a:t>10.6</a:t>
          </a:r>
          <a:r>
            <a:rPr kumimoji="1" lang="ja-JP" altLang="en-US" sz="1300">
              <a:latin typeface="ＭＳ Ｐゴシック" panose="020B0600070205080204" pitchFamily="50" charset="-128"/>
              <a:ea typeface="ＭＳ Ｐゴシック" panose="020B0600070205080204" pitchFamily="50" charset="-128"/>
            </a:rPr>
            <a:t>下回っているが、普通建設事業費の増に伴う地方債残高の増に対応するために地方債の繰上償還を行ってきたことにより、公債費が抑制されている一方で、繰出金等の増が影響しているために、公債費以外の経常収支比率は改善傾向にない状況である。引き続き行財政改革実施計画を確実に履行することにより、公債費以外の比率についても改善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43180</xdr:rowOff>
    </xdr:from>
    <xdr:to>
      <xdr:col>82</xdr:col>
      <xdr:colOff>107950</xdr:colOff>
      <xdr:row>80</xdr:row>
      <xdr:rowOff>54611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901930"/>
          <a:ext cx="0" cy="868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26688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54611</xdr:rowOff>
    </xdr:from>
    <xdr:to>
      <xdr:col>82</xdr:col>
      <xdr:colOff>196850</xdr:colOff>
      <xdr:row>80</xdr:row>
      <xdr:rowOff>54611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129557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64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43180</xdr:rowOff>
    </xdr:from>
    <xdr:to>
      <xdr:col>82</xdr:col>
      <xdr:colOff>196850</xdr:colOff>
      <xdr:row>75</xdr:row>
      <xdr:rowOff>43180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901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146050</xdr:rowOff>
    </xdr:from>
    <xdr:to>
      <xdr:col>82</xdr:col>
      <xdr:colOff>107950</xdr:colOff>
      <xdr:row>75</xdr:row>
      <xdr:rowOff>43180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283335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25416</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27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53339</xdr:rowOff>
    </xdr:from>
    <xdr:to>
      <xdr:col>82</xdr:col>
      <xdr:colOff>158750</xdr:colOff>
      <xdr:row>77</xdr:row>
      <xdr:rowOff>154939</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146050</xdr:rowOff>
    </xdr:from>
    <xdr:to>
      <xdr:col>78</xdr:col>
      <xdr:colOff>69850</xdr:colOff>
      <xdr:row>74</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782800" y="12833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3811</xdr:rowOff>
    </xdr:from>
    <xdr:to>
      <xdr:col>78</xdr:col>
      <xdr:colOff>120650</xdr:colOff>
      <xdr:row>77</xdr:row>
      <xdr:rowOff>105411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90188</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291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1270</xdr:rowOff>
    </xdr:from>
    <xdr:to>
      <xdr:col>73</xdr:col>
      <xdr:colOff>180975</xdr:colOff>
      <xdr:row>74</xdr:row>
      <xdr:rowOff>165100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268857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xdr:rowOff>
    </xdr:from>
    <xdr:to>
      <xdr:col>69</xdr:col>
      <xdr:colOff>92075</xdr:colOff>
      <xdr:row>74</xdr:row>
      <xdr:rowOff>62230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26885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71138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129539</xdr:rowOff>
    </xdr:from>
    <xdr:to>
      <xdr:col>65</xdr:col>
      <xdr:colOff>53975</xdr:colOff>
      <xdr:row>77</xdr:row>
      <xdr:rowOff>59689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44466</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163830</xdr:rowOff>
    </xdr:from>
    <xdr:to>
      <xdr:col>82</xdr:col>
      <xdr:colOff>158750</xdr:colOff>
      <xdr:row>75</xdr:row>
      <xdr:rowOff>93980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72407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2759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95250</xdr:rowOff>
    </xdr:from>
    <xdr:to>
      <xdr:col>78</xdr:col>
      <xdr:colOff>120650</xdr:colOff>
      <xdr:row>75</xdr:row>
      <xdr:rowOff>25400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278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35577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551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114300</xdr:rowOff>
    </xdr:from>
    <xdr:to>
      <xdr:col>74</xdr:col>
      <xdr:colOff>31750</xdr:colOff>
      <xdr:row>75</xdr:row>
      <xdr:rowOff>44450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54627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121920</xdr:rowOff>
    </xdr:from>
    <xdr:to>
      <xdr:col>69</xdr:col>
      <xdr:colOff>142875</xdr:colOff>
      <xdr:row>74</xdr:row>
      <xdr:rowOff>52070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263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62247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406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11430</xdr:rowOff>
    </xdr:from>
    <xdr:to>
      <xdr:col>65</xdr:col>
      <xdr:colOff>53975</xdr:colOff>
      <xdr:row>74</xdr:row>
      <xdr:rowOff>113030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269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123207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467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島根県浜田市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49720</xdr:rowOff>
    </xdr:from>
    <xdr:to>
      <xdr:col>29</xdr:col>
      <xdr:colOff>127000</xdr:colOff>
      <xdr:row>16</xdr:row>
      <xdr:rowOff>11290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69095"/>
          <a:ext cx="647700" cy="133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11290</xdr:rowOff>
    </xdr:from>
    <xdr:to>
      <xdr:col>26</xdr:col>
      <xdr:colOff>50800</xdr:colOff>
      <xdr:row>16</xdr:row>
      <xdr:rowOff>52667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02115"/>
          <a:ext cx="698500" cy="41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52667</xdr:rowOff>
    </xdr:from>
    <xdr:to>
      <xdr:col>22</xdr:col>
      <xdr:colOff>114300</xdr:colOff>
      <xdr:row>16</xdr:row>
      <xdr:rowOff>73355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43492"/>
          <a:ext cx="698500" cy="206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73355</xdr:rowOff>
    </xdr:from>
    <xdr:to>
      <xdr:col>18</xdr:col>
      <xdr:colOff>177800</xdr:colOff>
      <xdr:row>16</xdr:row>
      <xdr:rowOff>118821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64180"/>
          <a:ext cx="698500" cy="454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170370</xdr:rowOff>
    </xdr:from>
    <xdr:to>
      <xdr:col>29</xdr:col>
      <xdr:colOff>177800</xdr:colOff>
      <xdr:row>15</xdr:row>
      <xdr:rowOff>100520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182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15447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6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131940</xdr:rowOff>
    </xdr:from>
    <xdr:to>
      <xdr:col>26</xdr:col>
      <xdr:colOff>101600</xdr:colOff>
      <xdr:row>16</xdr:row>
      <xdr:rowOff>62090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51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72267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20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1867</xdr:rowOff>
    </xdr:from>
    <xdr:to>
      <xdr:col>22</xdr:col>
      <xdr:colOff>165100</xdr:colOff>
      <xdr:row>16</xdr:row>
      <xdr:rowOff>103467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92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113644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6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22555</xdr:rowOff>
    </xdr:from>
    <xdr:to>
      <xdr:col>19</xdr:col>
      <xdr:colOff>38100</xdr:colOff>
      <xdr:row>16</xdr:row>
      <xdr:rowOff>124155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13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134332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8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68021</xdr:rowOff>
    </xdr:from>
    <xdr:to>
      <xdr:col>15</xdr:col>
      <xdr:colOff>101600</xdr:colOff>
      <xdr:row>16</xdr:row>
      <xdr:rowOff>169621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58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8348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27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341754</xdr:rowOff>
    </xdr:from>
    <xdr:to>
      <xdr:col>29</xdr:col>
      <xdr:colOff>127000</xdr:colOff>
      <xdr:row>34</xdr:row>
      <xdr:rowOff>129711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266304"/>
          <a:ext cx="647700" cy="130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204085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14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240157</xdr:rowOff>
    </xdr:from>
    <xdr:to>
      <xdr:col>26</xdr:col>
      <xdr:colOff>50800</xdr:colOff>
      <xdr:row>33</xdr:row>
      <xdr:rowOff>341754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164707"/>
          <a:ext cx="698500" cy="101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311853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2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224580</xdr:rowOff>
    </xdr:from>
    <xdr:to>
      <xdr:col>22</xdr:col>
      <xdr:colOff>114300</xdr:colOff>
      <xdr:row>33</xdr:row>
      <xdr:rowOff>240157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149130"/>
          <a:ext cx="698500" cy="15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306236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224580</xdr:rowOff>
    </xdr:from>
    <xdr:to>
      <xdr:col>18</xdr:col>
      <xdr:colOff>177800</xdr:colOff>
      <xdr:row>34</xdr:row>
      <xdr:rowOff>27298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149130"/>
          <a:ext cx="698500" cy="1456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78911</xdr:rowOff>
    </xdr:from>
    <xdr:to>
      <xdr:col>29</xdr:col>
      <xdr:colOff>177800</xdr:colOff>
      <xdr:row>34</xdr:row>
      <xdr:rowOff>180511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346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266888</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19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290954</xdr:rowOff>
    </xdr:from>
    <xdr:to>
      <xdr:col>26</xdr:col>
      <xdr:colOff>101600</xdr:colOff>
      <xdr:row>34</xdr:row>
      <xdr:rowOff>49654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215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59831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5984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189357</xdr:rowOff>
    </xdr:from>
    <xdr:to>
      <xdr:col>22</xdr:col>
      <xdr:colOff>165100</xdr:colOff>
      <xdr:row>33</xdr:row>
      <xdr:rowOff>290957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1139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32</xdr:row>
      <xdr:rowOff>129684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5882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173780</xdr:rowOff>
    </xdr:from>
    <xdr:to>
      <xdr:col>19</xdr:col>
      <xdr:colOff>38100</xdr:colOff>
      <xdr:row>33</xdr:row>
      <xdr:rowOff>275380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098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114107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586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319398</xdr:rowOff>
    </xdr:from>
    <xdr:to>
      <xdr:col>15</xdr:col>
      <xdr:colOff>101600</xdr:colOff>
      <xdr:row>34</xdr:row>
      <xdr:rowOff>78098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243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88275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012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島根県浜田市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48,576
47,863
690.64
41,948,217
40,953,640
902,727
20,863,160
39,138,024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116791</xdr:rowOff>
    </xdr:from>
    <xdr:to>
      <xdr:col>24</xdr:col>
      <xdr:colOff>63500</xdr:colOff>
      <xdr:row>31</xdr:row>
      <xdr:rowOff>141039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260291"/>
          <a:ext cx="838200" cy="19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141039</xdr:rowOff>
    </xdr:from>
    <xdr:to>
      <xdr:col>19</xdr:col>
      <xdr:colOff>177800</xdr:colOff>
      <xdr:row>32</xdr:row>
      <xdr:rowOff>28959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455989"/>
          <a:ext cx="889000" cy="5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28959</xdr:rowOff>
    </xdr:from>
    <xdr:to>
      <xdr:col>15</xdr:col>
      <xdr:colOff>50800</xdr:colOff>
      <xdr:row>32</xdr:row>
      <xdr:rowOff>43574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515359"/>
          <a:ext cx="889000" cy="14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43574</xdr:rowOff>
    </xdr:from>
    <xdr:to>
      <xdr:col>10</xdr:col>
      <xdr:colOff>114300</xdr:colOff>
      <xdr:row>32</xdr:row>
      <xdr:rowOff>85261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529974"/>
          <a:ext cx="889000" cy="4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65991</xdr:rowOff>
    </xdr:from>
    <xdr:to>
      <xdr:col>24</xdr:col>
      <xdr:colOff>114300</xdr:colOff>
      <xdr:row>30</xdr:row>
      <xdr:rowOff>167591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20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19018</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162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90239</xdr:rowOff>
    </xdr:from>
    <xdr:to>
      <xdr:col>20</xdr:col>
      <xdr:colOff>38100</xdr:colOff>
      <xdr:row>32</xdr:row>
      <xdr:rowOff>20389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40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36916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180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149609</xdr:rowOff>
    </xdr:from>
    <xdr:to>
      <xdr:col>15</xdr:col>
      <xdr:colOff>101600</xdr:colOff>
      <xdr:row>32</xdr:row>
      <xdr:rowOff>79759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46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96286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239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164224</xdr:rowOff>
    </xdr:from>
    <xdr:to>
      <xdr:col>10</xdr:col>
      <xdr:colOff>165100</xdr:colOff>
      <xdr:row>32</xdr:row>
      <xdr:rowOff>94374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47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110901</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254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34461</xdr:rowOff>
    </xdr:from>
    <xdr:to>
      <xdr:col>6</xdr:col>
      <xdr:colOff>38100</xdr:colOff>
      <xdr:row>32</xdr:row>
      <xdr:rowOff>136061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52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152588</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296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125798</xdr:rowOff>
    </xdr:from>
    <xdr:to>
      <xdr:col>24</xdr:col>
      <xdr:colOff>63500</xdr:colOff>
      <xdr:row>57</xdr:row>
      <xdr:rowOff>151898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898448"/>
          <a:ext cx="838200" cy="26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147757</xdr:rowOff>
    </xdr:from>
    <xdr:to>
      <xdr:col>19</xdr:col>
      <xdr:colOff>177800</xdr:colOff>
      <xdr:row>57</xdr:row>
      <xdr:rowOff>151898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20407"/>
          <a:ext cx="889000" cy="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147757</xdr:rowOff>
    </xdr:from>
    <xdr:to>
      <xdr:col>15</xdr:col>
      <xdr:colOff>50800</xdr:colOff>
      <xdr:row>57</xdr:row>
      <xdr:rowOff>161283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20407"/>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161283</xdr:rowOff>
    </xdr:from>
    <xdr:to>
      <xdr:col>10</xdr:col>
      <xdr:colOff>114300</xdr:colOff>
      <xdr:row>58</xdr:row>
      <xdr:rowOff>7282</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33933"/>
          <a:ext cx="889000" cy="17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74998</xdr:rowOff>
    </xdr:from>
    <xdr:to>
      <xdr:col>24</xdr:col>
      <xdr:colOff>114300</xdr:colOff>
      <xdr:row>58</xdr:row>
      <xdr:rowOff>5148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84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97875</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69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101098</xdr:rowOff>
    </xdr:from>
    <xdr:to>
      <xdr:col>20</xdr:col>
      <xdr:colOff>38100</xdr:colOff>
      <xdr:row>58</xdr:row>
      <xdr:rowOff>31248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87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47775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64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96957</xdr:rowOff>
    </xdr:from>
    <xdr:to>
      <xdr:col>15</xdr:col>
      <xdr:colOff>101600</xdr:colOff>
      <xdr:row>58</xdr:row>
      <xdr:rowOff>27107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86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43634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64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110483</xdr:rowOff>
    </xdr:from>
    <xdr:to>
      <xdr:col>10</xdr:col>
      <xdr:colOff>165100</xdr:colOff>
      <xdr:row>58</xdr:row>
      <xdr:rowOff>40633</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88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57160</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65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127932</xdr:rowOff>
    </xdr:from>
    <xdr:to>
      <xdr:col>6</xdr:col>
      <xdr:colOff>38100</xdr:colOff>
      <xdr:row>58</xdr:row>
      <xdr:rowOff>58082</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0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74609</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67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105981</xdr:rowOff>
    </xdr:from>
    <xdr:to>
      <xdr:col>24</xdr:col>
      <xdr:colOff>63500</xdr:colOff>
      <xdr:row>77</xdr:row>
      <xdr:rowOff>76797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136181"/>
          <a:ext cx="838200" cy="14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133621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33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54584</xdr:rowOff>
    </xdr:from>
    <xdr:to>
      <xdr:col>19</xdr:col>
      <xdr:colOff>177800</xdr:colOff>
      <xdr:row>77</xdr:row>
      <xdr:rowOff>76797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256234"/>
          <a:ext cx="889000" cy="2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87062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46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54584</xdr:rowOff>
    </xdr:from>
    <xdr:to>
      <xdr:col>15</xdr:col>
      <xdr:colOff>50800</xdr:colOff>
      <xdr:row>77</xdr:row>
      <xdr:rowOff>102324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256234"/>
          <a:ext cx="889000" cy="4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93160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46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54927</xdr:rowOff>
    </xdr:from>
    <xdr:to>
      <xdr:col>10</xdr:col>
      <xdr:colOff>114300</xdr:colOff>
      <xdr:row>77</xdr:row>
      <xdr:rowOff>102324</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256577"/>
          <a:ext cx="889000" cy="4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92663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465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89197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46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55181</xdr:rowOff>
    </xdr:from>
    <xdr:to>
      <xdr:col>24</xdr:col>
      <xdr:colOff>114300</xdr:colOff>
      <xdr:row>76</xdr:row>
      <xdr:rowOff>156781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08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78058</xdr:rowOff>
    </xdr:from>
    <xdr:ext cx="534377"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2936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25997</xdr:rowOff>
    </xdr:from>
    <xdr:to>
      <xdr:col>20</xdr:col>
      <xdr:colOff>38100</xdr:colOff>
      <xdr:row>77</xdr:row>
      <xdr:rowOff>127597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22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144124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002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3784</xdr:rowOff>
    </xdr:from>
    <xdr:to>
      <xdr:col>15</xdr:col>
      <xdr:colOff>101600</xdr:colOff>
      <xdr:row>77</xdr:row>
      <xdr:rowOff>105384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20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121911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2980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51524</xdr:rowOff>
    </xdr:from>
    <xdr:to>
      <xdr:col>10</xdr:col>
      <xdr:colOff>165100</xdr:colOff>
      <xdr:row>77</xdr:row>
      <xdr:rowOff>153124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25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169651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02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4127</xdr:rowOff>
    </xdr:from>
    <xdr:to>
      <xdr:col>6</xdr:col>
      <xdr:colOff>38100</xdr:colOff>
      <xdr:row>77</xdr:row>
      <xdr:rowOff>105727</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20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122254</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2981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23092</xdr:rowOff>
    </xdr:from>
    <xdr:to>
      <xdr:col>24</xdr:col>
      <xdr:colOff>63500</xdr:colOff>
      <xdr:row>95</xdr:row>
      <xdr:rowOff>50819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310842"/>
          <a:ext cx="838200" cy="2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50819</xdr:rowOff>
    </xdr:from>
    <xdr:to>
      <xdr:col>19</xdr:col>
      <xdr:colOff>177800</xdr:colOff>
      <xdr:row>96</xdr:row>
      <xdr:rowOff>33891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338569"/>
          <a:ext cx="889000" cy="15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32258</xdr:rowOff>
    </xdr:from>
    <xdr:to>
      <xdr:col>15</xdr:col>
      <xdr:colOff>50800</xdr:colOff>
      <xdr:row>96</xdr:row>
      <xdr:rowOff>33891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320008"/>
          <a:ext cx="889000" cy="17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32258</xdr:rowOff>
    </xdr:from>
    <xdr:to>
      <xdr:col>10</xdr:col>
      <xdr:colOff>114300</xdr:colOff>
      <xdr:row>96</xdr:row>
      <xdr:rowOff>90878</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320008"/>
          <a:ext cx="889000" cy="23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143742</xdr:rowOff>
    </xdr:from>
    <xdr:to>
      <xdr:col>24</xdr:col>
      <xdr:colOff>114300</xdr:colOff>
      <xdr:row>95</xdr:row>
      <xdr:rowOff>73892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26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166619</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11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19</xdr:rowOff>
    </xdr:from>
    <xdr:to>
      <xdr:col>20</xdr:col>
      <xdr:colOff>38100</xdr:colOff>
      <xdr:row>95</xdr:row>
      <xdr:rowOff>101619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28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118146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06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154541</xdr:rowOff>
    </xdr:from>
    <xdr:to>
      <xdr:col>15</xdr:col>
      <xdr:colOff>101600</xdr:colOff>
      <xdr:row>96</xdr:row>
      <xdr:rowOff>84691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44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101218</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21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152908</xdr:rowOff>
    </xdr:from>
    <xdr:to>
      <xdr:col>10</xdr:col>
      <xdr:colOff>165100</xdr:colOff>
      <xdr:row>95</xdr:row>
      <xdr:rowOff>83058</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26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99585</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044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40078</xdr:rowOff>
    </xdr:from>
    <xdr:to>
      <xdr:col>6</xdr:col>
      <xdr:colOff>38100</xdr:colOff>
      <xdr:row>96</xdr:row>
      <xdr:rowOff>141678</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49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158205</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27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96175</xdr:rowOff>
    </xdr:from>
    <xdr:to>
      <xdr:col>55</xdr:col>
      <xdr:colOff>0</xdr:colOff>
      <xdr:row>35</xdr:row>
      <xdr:rowOff>14701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5754025"/>
          <a:ext cx="838200" cy="26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6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10084</xdr:rowOff>
    </xdr:from>
    <xdr:to>
      <xdr:col>50</xdr:col>
      <xdr:colOff>114300</xdr:colOff>
      <xdr:row>35</xdr:row>
      <xdr:rowOff>14701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010834"/>
          <a:ext cx="889000" cy="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10084</xdr:rowOff>
    </xdr:from>
    <xdr:to>
      <xdr:col>45</xdr:col>
      <xdr:colOff>177800</xdr:colOff>
      <xdr:row>35</xdr:row>
      <xdr:rowOff>13879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010834"/>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145133</xdr:rowOff>
    </xdr:from>
    <xdr:to>
      <xdr:col>41</xdr:col>
      <xdr:colOff>50800</xdr:colOff>
      <xdr:row>35</xdr:row>
      <xdr:rowOff>13879</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288633"/>
          <a:ext cx="889000" cy="72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45375</xdr:rowOff>
    </xdr:from>
    <xdr:to>
      <xdr:col>55</xdr:col>
      <xdr:colOff>50800</xdr:colOff>
      <xdr:row>33</xdr:row>
      <xdr:rowOff>146975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570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68252</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5554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135351</xdr:rowOff>
    </xdr:from>
    <xdr:to>
      <xdr:col>50</xdr:col>
      <xdr:colOff>165100</xdr:colOff>
      <xdr:row>35</xdr:row>
      <xdr:rowOff>65501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596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82028</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73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130734</xdr:rowOff>
    </xdr:from>
    <xdr:to>
      <xdr:col>46</xdr:col>
      <xdr:colOff>38100</xdr:colOff>
      <xdr:row>35</xdr:row>
      <xdr:rowOff>60884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596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77411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73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134529</xdr:rowOff>
    </xdr:from>
    <xdr:to>
      <xdr:col>41</xdr:col>
      <xdr:colOff>101600</xdr:colOff>
      <xdr:row>35</xdr:row>
      <xdr:rowOff>64679</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5963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81206</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73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94333</xdr:rowOff>
    </xdr:from>
    <xdr:to>
      <xdr:col>36</xdr:col>
      <xdr:colOff>165100</xdr:colOff>
      <xdr:row>31</xdr:row>
      <xdr:rowOff>24483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23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41010</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013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157857</xdr:rowOff>
    </xdr:from>
    <xdr:to>
      <xdr:col>55</xdr:col>
      <xdr:colOff>0</xdr:colOff>
      <xdr:row>54</xdr:row>
      <xdr:rowOff>2115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244707"/>
          <a:ext cx="838200" cy="15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149367</xdr:rowOff>
    </xdr:from>
    <xdr:to>
      <xdr:col>50</xdr:col>
      <xdr:colOff>114300</xdr:colOff>
      <xdr:row>54</xdr:row>
      <xdr:rowOff>2115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064767"/>
          <a:ext cx="889000" cy="19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149367</xdr:rowOff>
    </xdr:from>
    <xdr:to>
      <xdr:col>45</xdr:col>
      <xdr:colOff>177800</xdr:colOff>
      <xdr:row>53</xdr:row>
      <xdr:rowOff>55466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064767"/>
          <a:ext cx="889000" cy="7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171014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77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55466</xdr:rowOff>
    </xdr:from>
    <xdr:to>
      <xdr:col>41</xdr:col>
      <xdr:colOff>50800</xdr:colOff>
      <xdr:row>55</xdr:row>
      <xdr:rowOff>67778</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142316"/>
          <a:ext cx="889000" cy="3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155012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75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107057</xdr:rowOff>
    </xdr:from>
    <xdr:to>
      <xdr:col>55</xdr:col>
      <xdr:colOff>50800</xdr:colOff>
      <xdr:row>54</xdr:row>
      <xdr:rowOff>37207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19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129934</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04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122765</xdr:rowOff>
    </xdr:from>
    <xdr:to>
      <xdr:col>50</xdr:col>
      <xdr:colOff>165100</xdr:colOff>
      <xdr:row>54</xdr:row>
      <xdr:rowOff>52915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20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69442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8984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98567</xdr:rowOff>
    </xdr:from>
    <xdr:to>
      <xdr:col>46</xdr:col>
      <xdr:colOff>38100</xdr:colOff>
      <xdr:row>53</xdr:row>
      <xdr:rowOff>28717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01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45244</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50795" y="878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4666</xdr:rowOff>
    </xdr:from>
    <xdr:to>
      <xdr:col>41</xdr:col>
      <xdr:colOff>101600</xdr:colOff>
      <xdr:row>53</xdr:row>
      <xdr:rowOff>106266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0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122793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886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16978</xdr:rowOff>
    </xdr:from>
    <xdr:to>
      <xdr:col>36</xdr:col>
      <xdr:colOff>165100</xdr:colOff>
      <xdr:row>55</xdr:row>
      <xdr:rowOff>118578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44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135105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22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145738</xdr:rowOff>
    </xdr:from>
    <xdr:to>
      <xdr:col>55</xdr:col>
      <xdr:colOff>0</xdr:colOff>
      <xdr:row>78</xdr:row>
      <xdr:rowOff>170771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347388"/>
          <a:ext cx="838200" cy="19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112916</xdr:rowOff>
    </xdr:from>
    <xdr:to>
      <xdr:col>50</xdr:col>
      <xdr:colOff>114300</xdr:colOff>
      <xdr:row>77</xdr:row>
      <xdr:rowOff>145738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2800216"/>
          <a:ext cx="889000" cy="54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41152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41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112916</xdr:rowOff>
    </xdr:from>
    <xdr:to>
      <xdr:col>45</xdr:col>
      <xdr:colOff>177800</xdr:colOff>
      <xdr:row>75</xdr:row>
      <xdr:rowOff>132976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2800216"/>
          <a:ext cx="889000" cy="19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64812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132976</xdr:rowOff>
    </xdr:from>
    <xdr:to>
      <xdr:col>41</xdr:col>
      <xdr:colOff>50800</xdr:colOff>
      <xdr:row>77</xdr:row>
      <xdr:rowOff>154254</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2991726"/>
          <a:ext cx="889000" cy="36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42715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51249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119971</xdr:rowOff>
    </xdr:from>
    <xdr:to>
      <xdr:col>55</xdr:col>
      <xdr:colOff>50800</xdr:colOff>
      <xdr:row>79</xdr:row>
      <xdr:rowOff>50121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9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34898</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0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94938</xdr:rowOff>
    </xdr:from>
    <xdr:to>
      <xdr:col>50</xdr:col>
      <xdr:colOff>165100</xdr:colOff>
      <xdr:row>78</xdr:row>
      <xdr:rowOff>25088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29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41615</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307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62116</xdr:rowOff>
    </xdr:from>
    <xdr:to>
      <xdr:col>46</xdr:col>
      <xdr:colOff>38100</xdr:colOff>
      <xdr:row>74</xdr:row>
      <xdr:rowOff>163716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274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8793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252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82176</xdr:rowOff>
    </xdr:from>
    <xdr:to>
      <xdr:col>41</xdr:col>
      <xdr:colOff>101600</xdr:colOff>
      <xdr:row>76</xdr:row>
      <xdr:rowOff>12325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294092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28853</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271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103454</xdr:rowOff>
    </xdr:from>
    <xdr:to>
      <xdr:col>36</xdr:col>
      <xdr:colOff>165100</xdr:colOff>
      <xdr:row>78</xdr:row>
      <xdr:rowOff>33604</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30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50131</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30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63588</xdr:rowOff>
    </xdr:from>
    <xdr:to>
      <xdr:col>55</xdr:col>
      <xdr:colOff>0</xdr:colOff>
      <xdr:row>94</xdr:row>
      <xdr:rowOff>145035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179888"/>
          <a:ext cx="838200" cy="8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145035</xdr:rowOff>
    </xdr:from>
    <xdr:to>
      <xdr:col>50</xdr:col>
      <xdr:colOff>114300</xdr:colOff>
      <xdr:row>95</xdr:row>
      <xdr:rowOff>13818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261335"/>
          <a:ext cx="8890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90264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7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126112</xdr:rowOff>
    </xdr:from>
    <xdr:to>
      <xdr:col>45</xdr:col>
      <xdr:colOff>177800</xdr:colOff>
      <xdr:row>95</xdr:row>
      <xdr:rowOff>13818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242412"/>
          <a:ext cx="889000" cy="5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95483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7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126112</xdr:rowOff>
    </xdr:from>
    <xdr:to>
      <xdr:col>41</xdr:col>
      <xdr:colOff>50800</xdr:colOff>
      <xdr:row>96</xdr:row>
      <xdr:rowOff>16929</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242412"/>
          <a:ext cx="889000" cy="23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7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93160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72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12788</xdr:rowOff>
    </xdr:from>
    <xdr:to>
      <xdr:col>55</xdr:col>
      <xdr:colOff>50800</xdr:colOff>
      <xdr:row>94</xdr:row>
      <xdr:rowOff>114388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12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35665</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59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94235</xdr:rowOff>
    </xdr:from>
    <xdr:to>
      <xdr:col>50</xdr:col>
      <xdr:colOff>165100</xdr:colOff>
      <xdr:row>95</xdr:row>
      <xdr:rowOff>24385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21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40912</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598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134468</xdr:rowOff>
    </xdr:from>
    <xdr:to>
      <xdr:col>46</xdr:col>
      <xdr:colOff>38100</xdr:colOff>
      <xdr:row>95</xdr:row>
      <xdr:rowOff>64618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25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81145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0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75312</xdr:rowOff>
    </xdr:from>
    <xdr:to>
      <xdr:col>41</xdr:col>
      <xdr:colOff>101600</xdr:colOff>
      <xdr:row>95</xdr:row>
      <xdr:rowOff>5462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19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21989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5966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137579</xdr:rowOff>
    </xdr:from>
    <xdr:to>
      <xdr:col>36</xdr:col>
      <xdr:colOff>165100</xdr:colOff>
      <xdr:row>96</xdr:row>
      <xdr:rowOff>67729</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42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84256</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20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24235</xdr:rowOff>
    </xdr:from>
    <xdr:to>
      <xdr:col>85</xdr:col>
      <xdr:colOff>127000</xdr:colOff>
      <xdr:row>39</xdr:row>
      <xdr:rowOff>54029</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10785"/>
          <a:ext cx="838200" cy="2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9078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695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3618</xdr:rowOff>
    </xdr:from>
    <xdr:to>
      <xdr:col>81</xdr:col>
      <xdr:colOff>50800</xdr:colOff>
      <xdr:row>39</xdr:row>
      <xdr:rowOff>24235</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518718"/>
          <a:ext cx="889000" cy="192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130377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81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3618</xdr:rowOff>
    </xdr:from>
    <xdr:to>
      <xdr:col>76</xdr:col>
      <xdr:colOff>114300</xdr:colOff>
      <xdr:row>39</xdr:row>
      <xdr:rowOff>8636</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3703300" y="6518718"/>
          <a:ext cx="889000" cy="176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129571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816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8636</xdr:rowOff>
    </xdr:from>
    <xdr:to>
      <xdr:col>71</xdr:col>
      <xdr:colOff>177800</xdr:colOff>
      <xdr:row>39</xdr:row>
      <xdr:rowOff>56871</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2814300" y="6695186"/>
          <a:ext cx="889000" cy="4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129103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81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129985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816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3229</xdr:rowOff>
    </xdr:from>
    <xdr:to>
      <xdr:col>85</xdr:col>
      <xdr:colOff>177800</xdr:colOff>
      <xdr:row>39</xdr:row>
      <xdr:rowOff>104829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68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134056</xdr:rowOff>
    </xdr:from>
    <xdr:ext cx="469744"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477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144885</xdr:rowOff>
    </xdr:from>
    <xdr:to>
      <xdr:col>81</xdr:col>
      <xdr:colOff>101600</xdr:colOff>
      <xdr:row>39</xdr:row>
      <xdr:rowOff>75035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5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91562</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246428" y="643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124268</xdr:rowOff>
    </xdr:from>
    <xdr:to>
      <xdr:col>76</xdr:col>
      <xdr:colOff>165100</xdr:colOff>
      <xdr:row>38</xdr:row>
      <xdr:rowOff>54418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46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70945</xdr:rowOff>
    </xdr:from>
    <xdr:ext cx="534377"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325111" y="624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129286</xdr:rowOff>
    </xdr:from>
    <xdr:to>
      <xdr:col>72</xdr:col>
      <xdr:colOff>38100</xdr:colOff>
      <xdr:row>39</xdr:row>
      <xdr:rowOff>59436</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4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75963</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468428" y="641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6071</xdr:rowOff>
    </xdr:from>
    <xdr:to>
      <xdr:col>67</xdr:col>
      <xdr:colOff>101600</xdr:colOff>
      <xdr:row>39</xdr:row>
      <xdr:rowOff>107671</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69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124198</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579428" y="6467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73025</xdr:rowOff>
    </xdr:from>
    <xdr:to>
      <xdr:col>85</xdr:col>
      <xdr:colOff>127000</xdr:colOff>
      <xdr:row>70</xdr:row>
      <xdr:rowOff>90488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2074525"/>
          <a:ext cx="838200" cy="17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38688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25844</xdr:rowOff>
    </xdr:from>
    <xdr:to>
      <xdr:col>81</xdr:col>
      <xdr:colOff>50800</xdr:colOff>
      <xdr:row>70</xdr:row>
      <xdr:rowOff>73025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027344"/>
          <a:ext cx="889000" cy="4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148734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17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25844</xdr:rowOff>
    </xdr:from>
    <xdr:to>
      <xdr:col>76</xdr:col>
      <xdr:colOff>114300</xdr:colOff>
      <xdr:row>70</xdr:row>
      <xdr:rowOff>55283</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2027344"/>
          <a:ext cx="889000" cy="2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141381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55283</xdr:rowOff>
    </xdr:from>
    <xdr:to>
      <xdr:col>71</xdr:col>
      <xdr:colOff>177800</xdr:colOff>
      <xdr:row>71</xdr:row>
      <xdr:rowOff>114071</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2056783"/>
          <a:ext cx="889000" cy="230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145814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142245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39688</xdr:rowOff>
    </xdr:from>
    <xdr:to>
      <xdr:col>85</xdr:col>
      <xdr:colOff>177800</xdr:colOff>
      <xdr:row>70</xdr:row>
      <xdr:rowOff>141288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04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69</xdr:row>
      <xdr:rowOff>164165</xdr:rowOff>
    </xdr:from>
    <xdr:ext cx="599010"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1994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22225</xdr:rowOff>
    </xdr:from>
    <xdr:to>
      <xdr:col>81</xdr:col>
      <xdr:colOff>101600</xdr:colOff>
      <xdr:row>70</xdr:row>
      <xdr:rowOff>123825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02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68</xdr:row>
      <xdr:rowOff>140352</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181795" y="11798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69</xdr:row>
      <xdr:rowOff>146494</xdr:rowOff>
    </xdr:from>
    <xdr:to>
      <xdr:col>76</xdr:col>
      <xdr:colOff>165100</xdr:colOff>
      <xdr:row>70</xdr:row>
      <xdr:rowOff>76644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197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68</xdr:row>
      <xdr:rowOff>93171</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292795" y="11751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4483</xdr:rowOff>
    </xdr:from>
    <xdr:to>
      <xdr:col>72</xdr:col>
      <xdr:colOff>38100</xdr:colOff>
      <xdr:row>70</xdr:row>
      <xdr:rowOff>106083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00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68</xdr:row>
      <xdr:rowOff>122610</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03795" y="11781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63271</xdr:rowOff>
    </xdr:from>
    <xdr:to>
      <xdr:col>67</xdr:col>
      <xdr:colOff>101600</xdr:colOff>
      <xdr:row>71</xdr:row>
      <xdr:rowOff>164871</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23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70</xdr:row>
      <xdr:rowOff>9948</xdr:rowOff>
    </xdr:from>
    <xdr:ext cx="599010"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14795" y="12011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112488</xdr:rowOff>
    </xdr:from>
    <xdr:to>
      <xdr:col>85</xdr:col>
      <xdr:colOff>127000</xdr:colOff>
      <xdr:row>96</xdr:row>
      <xdr:rowOff>146045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571688"/>
          <a:ext cx="838200" cy="3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38048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6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146045</xdr:rowOff>
    </xdr:from>
    <xdr:to>
      <xdr:col>81</xdr:col>
      <xdr:colOff>50800</xdr:colOff>
      <xdr:row>97</xdr:row>
      <xdr:rowOff>72135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605245"/>
          <a:ext cx="889000" cy="97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22858</xdr:rowOff>
    </xdr:from>
    <xdr:to>
      <xdr:col>76</xdr:col>
      <xdr:colOff>114300</xdr:colOff>
      <xdr:row>97</xdr:row>
      <xdr:rowOff>72135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653508"/>
          <a:ext cx="889000" cy="4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167553</xdr:rowOff>
    </xdr:from>
    <xdr:to>
      <xdr:col>71</xdr:col>
      <xdr:colOff>177800</xdr:colOff>
      <xdr:row>97</xdr:row>
      <xdr:rowOff>22858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2814300" y="16455303"/>
          <a:ext cx="889000" cy="19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145215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61688</xdr:rowOff>
    </xdr:from>
    <xdr:to>
      <xdr:col>85</xdr:col>
      <xdr:colOff>177800</xdr:colOff>
      <xdr:row>96</xdr:row>
      <xdr:rowOff>163288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52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84565</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37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95245</xdr:rowOff>
    </xdr:from>
    <xdr:to>
      <xdr:col>81</xdr:col>
      <xdr:colOff>101600</xdr:colOff>
      <xdr:row>97</xdr:row>
      <xdr:rowOff>25395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55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41922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32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21335</xdr:rowOff>
    </xdr:from>
    <xdr:to>
      <xdr:col>76</xdr:col>
      <xdr:colOff>165100</xdr:colOff>
      <xdr:row>97</xdr:row>
      <xdr:rowOff>122935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65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139462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4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143508</xdr:rowOff>
    </xdr:from>
    <xdr:to>
      <xdr:col>72</xdr:col>
      <xdr:colOff>38100</xdr:colOff>
      <xdr:row>97</xdr:row>
      <xdr:rowOff>73658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0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90185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377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116753</xdr:rowOff>
    </xdr:from>
    <xdr:to>
      <xdr:col>67</xdr:col>
      <xdr:colOff>101600</xdr:colOff>
      <xdr:row>96</xdr:row>
      <xdr:rowOff>46903</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40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63430</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179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83693</xdr:rowOff>
    </xdr:from>
    <xdr:to>
      <xdr:col>116</xdr:col>
      <xdr:colOff>63500</xdr:colOff>
      <xdr:row>38</xdr:row>
      <xdr:rowOff>46863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427343"/>
          <a:ext cx="838200" cy="13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5478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520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148209</xdr:rowOff>
    </xdr:from>
    <xdr:to>
      <xdr:col>111</xdr:col>
      <xdr:colOff>177800</xdr:colOff>
      <xdr:row>37</xdr:row>
      <xdr:rowOff>83693</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320409"/>
          <a:ext cx="889000" cy="10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98950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61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134239</xdr:rowOff>
    </xdr:from>
    <xdr:to>
      <xdr:col>107</xdr:col>
      <xdr:colOff>50800</xdr:colOff>
      <xdr:row>36</xdr:row>
      <xdr:rowOff>148209</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306439"/>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97426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134239</xdr:rowOff>
    </xdr:from>
    <xdr:to>
      <xdr:col>102</xdr:col>
      <xdr:colOff>114300</xdr:colOff>
      <xdr:row>37</xdr:row>
      <xdr:rowOff>100203</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306439"/>
          <a:ext cx="889000" cy="137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83837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97934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6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167513</xdr:rowOff>
    </xdr:from>
    <xdr:to>
      <xdr:col>116</xdr:col>
      <xdr:colOff>114300</xdr:colOff>
      <xdr:row>38</xdr:row>
      <xdr:rowOff>97663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51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18940</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36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32893</xdr:rowOff>
    </xdr:from>
    <xdr:to>
      <xdr:col>112</xdr:col>
      <xdr:colOff>38100</xdr:colOff>
      <xdr:row>37</xdr:row>
      <xdr:rowOff>134493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37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151020</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151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97409</xdr:rowOff>
    </xdr:from>
    <xdr:to>
      <xdr:col>107</xdr:col>
      <xdr:colOff>101600</xdr:colOff>
      <xdr:row>37</xdr:row>
      <xdr:rowOff>27559</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26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44086</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0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83439</xdr:rowOff>
    </xdr:from>
    <xdr:to>
      <xdr:col>102</xdr:col>
      <xdr:colOff>165100</xdr:colOff>
      <xdr:row>37</xdr:row>
      <xdr:rowOff>13589</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25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30116</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0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49403</xdr:rowOff>
    </xdr:from>
    <xdr:to>
      <xdr:col>98</xdr:col>
      <xdr:colOff>38100</xdr:colOff>
      <xdr:row>37</xdr:row>
      <xdr:rowOff>151003</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39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167530</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168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106004</xdr:rowOff>
    </xdr:from>
    <xdr:to>
      <xdr:col>116</xdr:col>
      <xdr:colOff>63500</xdr:colOff>
      <xdr:row>58</xdr:row>
      <xdr:rowOff>107970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50104"/>
          <a:ext cx="8382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107970</xdr:rowOff>
    </xdr:from>
    <xdr:to>
      <xdr:col>111</xdr:col>
      <xdr:colOff>177800</xdr:colOff>
      <xdr:row>58</xdr:row>
      <xdr:rowOff>109205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52070"/>
          <a:ext cx="889000" cy="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21125</xdr:rowOff>
    </xdr:from>
    <xdr:to>
      <xdr:col>107</xdr:col>
      <xdr:colOff>50800</xdr:colOff>
      <xdr:row>58</xdr:row>
      <xdr:rowOff>109205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9965225"/>
          <a:ext cx="889000" cy="8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21125</xdr:rowOff>
    </xdr:from>
    <xdr:to>
      <xdr:col>102</xdr:col>
      <xdr:colOff>114300</xdr:colOff>
      <xdr:row>58</xdr:row>
      <xdr:rowOff>90871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9965225"/>
          <a:ext cx="889000" cy="6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129826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7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55204</xdr:rowOff>
    </xdr:from>
    <xdr:to>
      <xdr:col>116</xdr:col>
      <xdr:colOff>114300</xdr:colOff>
      <xdr:row>58</xdr:row>
      <xdr:rowOff>156804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9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57170</xdr:rowOff>
    </xdr:from>
    <xdr:to>
      <xdr:col>112</xdr:col>
      <xdr:colOff>38100</xdr:colOff>
      <xdr:row>58</xdr:row>
      <xdr:rowOff>158770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0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149897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1009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58405</xdr:rowOff>
    </xdr:from>
    <xdr:to>
      <xdr:col>107</xdr:col>
      <xdr:colOff>101600</xdr:colOff>
      <xdr:row>58</xdr:row>
      <xdr:rowOff>160005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0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151132</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10095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141775</xdr:rowOff>
    </xdr:from>
    <xdr:to>
      <xdr:col>102</xdr:col>
      <xdr:colOff>165100</xdr:colOff>
      <xdr:row>58</xdr:row>
      <xdr:rowOff>71925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1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88452</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968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40071</xdr:rowOff>
    </xdr:from>
    <xdr:to>
      <xdr:col>98</xdr:col>
      <xdr:colOff>38100</xdr:colOff>
      <xdr:row>58</xdr:row>
      <xdr:rowOff>141671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8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132798</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1007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41435</xdr:rowOff>
    </xdr:from>
    <xdr:to>
      <xdr:col>116</xdr:col>
      <xdr:colOff>62864</xdr:colOff>
      <xdr:row>79</xdr:row>
      <xdr:rowOff>132809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385835"/>
          <a:ext cx="1269" cy="129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136636</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68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132809</xdr:rowOff>
    </xdr:from>
    <xdr:to>
      <xdr:col>116</xdr:col>
      <xdr:colOff>152400</xdr:colOff>
      <xdr:row>79</xdr:row>
      <xdr:rowOff>132809</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677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159562</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216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41435</xdr:rowOff>
    </xdr:from>
    <xdr:to>
      <xdr:col>116</xdr:col>
      <xdr:colOff>152400</xdr:colOff>
      <xdr:row>72</xdr:row>
      <xdr:rowOff>41435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385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145741</xdr:rowOff>
    </xdr:from>
    <xdr:to>
      <xdr:col>116</xdr:col>
      <xdr:colOff>63500</xdr:colOff>
      <xdr:row>72</xdr:row>
      <xdr:rowOff>41435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1323300" y="12147241"/>
          <a:ext cx="838200" cy="23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80031</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938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101604</xdr:rowOff>
    </xdr:from>
    <xdr:to>
      <xdr:col>116</xdr:col>
      <xdr:colOff>114300</xdr:colOff>
      <xdr:row>76</xdr:row>
      <xdr:rowOff>31753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29603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145741</xdr:rowOff>
    </xdr:from>
    <xdr:to>
      <xdr:col>111</xdr:col>
      <xdr:colOff>177800</xdr:colOff>
      <xdr:row>70</xdr:row>
      <xdr:rowOff>169941</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2147241"/>
          <a:ext cx="889000" cy="24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123223</xdr:rowOff>
    </xdr:from>
    <xdr:to>
      <xdr:col>112</xdr:col>
      <xdr:colOff>38100</xdr:colOff>
      <xdr:row>76</xdr:row>
      <xdr:rowOff>53373</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44499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074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169941</xdr:rowOff>
    </xdr:from>
    <xdr:to>
      <xdr:col>107</xdr:col>
      <xdr:colOff>50800</xdr:colOff>
      <xdr:row>71</xdr:row>
      <xdr:rowOff>39639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9545300" y="12171441"/>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19927</xdr:rowOff>
    </xdr:from>
    <xdr:to>
      <xdr:col>107</xdr:col>
      <xdr:colOff>101600</xdr:colOff>
      <xdr:row>76</xdr:row>
      <xdr:rowOff>121527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112654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39639</xdr:rowOff>
    </xdr:from>
    <xdr:to>
      <xdr:col>102</xdr:col>
      <xdr:colOff>114300</xdr:colOff>
      <xdr:row>71</xdr:row>
      <xdr:rowOff>102928</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8656300" y="12212589"/>
          <a:ext cx="889000" cy="6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48699</xdr:rowOff>
    </xdr:from>
    <xdr:to>
      <xdr:col>102</xdr:col>
      <xdr:colOff>165100</xdr:colOff>
      <xdr:row>76</xdr:row>
      <xdr:rowOff>150299</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141426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78319</xdr:rowOff>
    </xdr:from>
    <xdr:to>
      <xdr:col>98</xdr:col>
      <xdr:colOff>38100</xdr:colOff>
      <xdr:row>77</xdr:row>
      <xdr:rowOff>8469</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171046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162085</xdr:rowOff>
    </xdr:from>
    <xdr:to>
      <xdr:col>116</xdr:col>
      <xdr:colOff>114300</xdr:colOff>
      <xdr:row>72</xdr:row>
      <xdr:rowOff>92235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33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115112</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28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94941</xdr:rowOff>
    </xdr:from>
    <xdr:to>
      <xdr:col>112</xdr:col>
      <xdr:colOff>38100</xdr:colOff>
      <xdr:row>71</xdr:row>
      <xdr:rowOff>25091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209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41618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187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119141</xdr:rowOff>
    </xdr:from>
    <xdr:to>
      <xdr:col>107</xdr:col>
      <xdr:colOff>101600</xdr:colOff>
      <xdr:row>71</xdr:row>
      <xdr:rowOff>49291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212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69</xdr:row>
      <xdr:rowOff>65818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189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160289</xdr:rowOff>
    </xdr:from>
    <xdr:to>
      <xdr:col>102</xdr:col>
      <xdr:colOff>165100</xdr:colOff>
      <xdr:row>71</xdr:row>
      <xdr:rowOff>90439</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16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106966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193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52128</xdr:rowOff>
    </xdr:from>
    <xdr:to>
      <xdr:col>98</xdr:col>
      <xdr:colOff>38100</xdr:colOff>
      <xdr:row>71</xdr:row>
      <xdr:rowOff>153728</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22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170255</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00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843</a:t>
          </a:r>
          <a:r>
            <a:rPr kumimoji="1" lang="ja-JP" altLang="en-US" sz="1100">
              <a:latin typeface="ＭＳ Ｐゴシック" panose="020B0600070205080204" pitchFamily="50" charset="-128"/>
              <a:ea typeface="ＭＳ Ｐゴシック" panose="020B0600070205080204" pitchFamily="50" charset="-128"/>
            </a:rPr>
            <a:t>千円となっている。主な構成項目である普通建設事業費は、住民一人当たり</a:t>
          </a:r>
          <a:r>
            <a:rPr kumimoji="1" lang="en-US" altLang="ja-JP" sz="1100">
              <a:latin typeface="ＭＳ Ｐゴシック" panose="020B0600070205080204" pitchFamily="50" charset="-128"/>
              <a:ea typeface="ＭＳ Ｐゴシック" panose="020B0600070205080204" pitchFamily="50" charset="-128"/>
            </a:rPr>
            <a:t>89</a:t>
          </a:r>
          <a:r>
            <a:rPr kumimoji="1" lang="ja-JP" altLang="en-US" sz="1100">
              <a:latin typeface="ＭＳ Ｐゴシック" panose="020B0600070205080204" pitchFamily="50" charset="-128"/>
              <a:ea typeface="ＭＳ Ｐゴシック" panose="020B0600070205080204" pitchFamily="50" charset="-128"/>
            </a:rPr>
            <a:t>千円となっており、類似団体と比較して高い水準となっている。今後は公共施設等総合管理計画や中期財政計画に基づいた、「集中と選択」をテーマとした事業実施に努める必要がある。</a:t>
          </a:r>
        </a:p>
        <a:p>
          <a:r>
            <a:rPr kumimoji="1" lang="ja-JP" altLang="en-US" sz="1100">
              <a:latin typeface="ＭＳ Ｐゴシック" panose="020B0600070205080204" pitchFamily="50" charset="-128"/>
              <a:ea typeface="ＭＳ Ｐゴシック" panose="020B0600070205080204" pitchFamily="50" charset="-128"/>
            </a:rPr>
            <a:t>○人件費は住民一人当たり</a:t>
          </a:r>
          <a:r>
            <a:rPr kumimoji="1" lang="en-US" altLang="ja-JP" sz="1100">
              <a:latin typeface="ＭＳ Ｐゴシック" panose="020B0600070205080204" pitchFamily="50" charset="-128"/>
              <a:ea typeface="ＭＳ Ｐゴシック" panose="020B0600070205080204" pitchFamily="50" charset="-128"/>
            </a:rPr>
            <a:t>133</a:t>
          </a:r>
          <a:r>
            <a:rPr kumimoji="1" lang="ja-JP" altLang="en-US" sz="11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は、給与水準（ラスパイレス指数）は類似団体と比較して下回っているものの、職員数が類似団体と比較して多いことが要因になっている。「定員管理計画」に基づき適正な職員数管理を行い人件費の抑制に努める。</a:t>
          </a:r>
        </a:p>
        <a:p>
          <a:r>
            <a:rPr kumimoji="1" lang="ja-JP" altLang="en-US" sz="1100">
              <a:latin typeface="ＭＳ Ｐゴシック" panose="020B0600070205080204" pitchFamily="50" charset="-128"/>
              <a:ea typeface="ＭＳ Ｐゴシック" panose="020B0600070205080204" pitchFamily="50" charset="-128"/>
            </a:rPr>
            <a:t>○災害復旧事業費は住民一人当たり</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千円となっており、類似団体と比較して一人当たりコストが高い状況となっている。これは主には、令和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月の豪雨災害により被災した周布橋の災害復旧事業費によるものである。</a:t>
          </a:r>
        </a:p>
        <a:p>
          <a:r>
            <a:rPr kumimoji="1" lang="ja-JP" altLang="en-US" sz="1100">
              <a:latin typeface="ＭＳ Ｐゴシック" panose="020B0600070205080204" pitchFamily="50" charset="-128"/>
              <a:ea typeface="ＭＳ Ｐゴシック" panose="020B0600070205080204" pitchFamily="50" charset="-128"/>
            </a:rPr>
            <a:t>○公債費は住民一人当たり</a:t>
          </a:r>
          <a:r>
            <a:rPr kumimoji="1" lang="en-US" altLang="ja-JP" sz="1100">
              <a:latin typeface="ＭＳ Ｐゴシック" panose="020B0600070205080204" pitchFamily="50" charset="-128"/>
              <a:ea typeface="ＭＳ Ｐゴシック" panose="020B0600070205080204" pitchFamily="50" charset="-128"/>
            </a:rPr>
            <a:t>118</a:t>
          </a:r>
          <a:r>
            <a:rPr kumimoji="1" lang="ja-JP" altLang="en-US" sz="11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千円となっており、類似団体と比較して一人当たりコストが高い状況となっている。これは、繰上償還の実施や平成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年度までを集中投資期間として建設事業等を行ったことが要因となっているが、交付税算入の手厚い過疎債や合併特例債の借入を行うなどして、財政状況の健全化に努めている。</a:t>
          </a:r>
        </a:p>
        <a:p>
          <a:r>
            <a:rPr kumimoji="1" lang="ja-JP" altLang="en-US" sz="1100">
              <a:latin typeface="ＭＳ Ｐゴシック" panose="020B0600070205080204" pitchFamily="50" charset="-128"/>
              <a:ea typeface="ＭＳ Ｐゴシック" panose="020B0600070205080204" pitchFamily="50" charset="-128"/>
            </a:rPr>
            <a:t>○積立金は住民一人当たり</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千円となっており、類似団体と比較して一人当たりコストが高い状況となっている。これはふるさと寄附金を原資としたふるさと応援基金への積立金が要因となっている。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島根県浜田市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48,576
47,863
690.64
41,948,217
40,953,640
902,727
20,863,160
39,138,024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21285</xdr:rowOff>
    </xdr:from>
    <xdr:to>
      <xdr:col>24</xdr:col>
      <xdr:colOff>63500</xdr:colOff>
      <xdr:row>32</xdr:row>
      <xdr:rowOff>35001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336235"/>
          <a:ext cx="838200" cy="18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142901</xdr:rowOff>
    </xdr:from>
    <xdr:to>
      <xdr:col>19</xdr:col>
      <xdr:colOff>177800</xdr:colOff>
      <xdr:row>32</xdr:row>
      <xdr:rowOff>35001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457851"/>
          <a:ext cx="889000" cy="63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98552</xdr:rowOff>
    </xdr:from>
    <xdr:to>
      <xdr:col>15</xdr:col>
      <xdr:colOff>50800</xdr:colOff>
      <xdr:row>31</xdr:row>
      <xdr:rowOff>142901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413502"/>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99466</xdr:rowOff>
    </xdr:from>
    <xdr:to>
      <xdr:col>10</xdr:col>
      <xdr:colOff>114300</xdr:colOff>
      <xdr:row>31</xdr:row>
      <xdr:rowOff>98552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242966"/>
          <a:ext cx="889000" cy="17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141935</xdr:rowOff>
    </xdr:from>
    <xdr:to>
      <xdr:col>24</xdr:col>
      <xdr:colOff>114300</xdr:colOff>
      <xdr:row>31</xdr:row>
      <xdr:rowOff>72085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28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56862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200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155651</xdr:rowOff>
    </xdr:from>
    <xdr:to>
      <xdr:col>20</xdr:col>
      <xdr:colOff>38100</xdr:colOff>
      <xdr:row>32</xdr:row>
      <xdr:rowOff>85801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7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102328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24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92101</xdr:rowOff>
    </xdr:from>
    <xdr:to>
      <xdr:col>15</xdr:col>
      <xdr:colOff>101600</xdr:colOff>
      <xdr:row>32</xdr:row>
      <xdr:rowOff>22251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4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38778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18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47752</xdr:rowOff>
    </xdr:from>
    <xdr:to>
      <xdr:col>10</xdr:col>
      <xdr:colOff>165100</xdr:colOff>
      <xdr:row>31</xdr:row>
      <xdr:rowOff>149352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36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29</xdr:row>
      <xdr:rowOff>165879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13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48666</xdr:rowOff>
    </xdr:from>
    <xdr:to>
      <xdr:col>6</xdr:col>
      <xdr:colOff>38100</xdr:colOff>
      <xdr:row>30</xdr:row>
      <xdr:rowOff>150266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19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28</xdr:row>
      <xdr:rowOff>166793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4967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12081</xdr:rowOff>
    </xdr:from>
    <xdr:to>
      <xdr:col>24</xdr:col>
      <xdr:colOff>62865</xdr:colOff>
      <xdr:row>57</xdr:row>
      <xdr:rowOff>167310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9098931"/>
          <a:ext cx="1270" cy="841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171137</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43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167310</xdr:rowOff>
    </xdr:from>
    <xdr:to>
      <xdr:col>24</xdr:col>
      <xdr:colOff>152400</xdr:colOff>
      <xdr:row>57</xdr:row>
      <xdr:rowOff>167310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39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130208</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874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12081</xdr:rowOff>
    </xdr:from>
    <xdr:to>
      <xdr:col>24</xdr:col>
      <xdr:colOff>152400</xdr:colOff>
      <xdr:row>53</xdr:row>
      <xdr:rowOff>12081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0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4346</xdr:rowOff>
    </xdr:from>
    <xdr:to>
      <xdr:col>24</xdr:col>
      <xdr:colOff>63500</xdr:colOff>
      <xdr:row>55</xdr:row>
      <xdr:rowOff>56983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434096"/>
          <a:ext cx="838200" cy="5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90434</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691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112007</xdr:rowOff>
    </xdr:from>
    <xdr:to>
      <xdr:col>24</xdr:col>
      <xdr:colOff>114300</xdr:colOff>
      <xdr:row>57</xdr:row>
      <xdr:rowOff>42157</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71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56983</xdr:rowOff>
    </xdr:from>
    <xdr:to>
      <xdr:col>19</xdr:col>
      <xdr:colOff>177800</xdr:colOff>
      <xdr:row>55</xdr:row>
      <xdr:rowOff>84452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486733"/>
          <a:ext cx="889000" cy="2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141560</xdr:rowOff>
    </xdr:from>
    <xdr:to>
      <xdr:col>20</xdr:col>
      <xdr:colOff>38100</xdr:colOff>
      <xdr:row>57</xdr:row>
      <xdr:rowOff>71710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74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62837</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83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140093</xdr:rowOff>
    </xdr:from>
    <xdr:to>
      <xdr:col>15</xdr:col>
      <xdr:colOff>50800</xdr:colOff>
      <xdr:row>55</xdr:row>
      <xdr:rowOff>84452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398393"/>
          <a:ext cx="889000" cy="11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126514</xdr:rowOff>
    </xdr:from>
    <xdr:to>
      <xdr:col>15</xdr:col>
      <xdr:colOff>101600</xdr:colOff>
      <xdr:row>57</xdr:row>
      <xdr:rowOff>56664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72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47791</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82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108560</xdr:rowOff>
    </xdr:from>
    <xdr:to>
      <xdr:col>10</xdr:col>
      <xdr:colOff>114300</xdr:colOff>
      <xdr:row>54</xdr:row>
      <xdr:rowOff>140093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023960"/>
          <a:ext cx="889000" cy="374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123460</xdr:rowOff>
    </xdr:from>
    <xdr:to>
      <xdr:col>10</xdr:col>
      <xdr:colOff>165100</xdr:colOff>
      <xdr:row>57</xdr:row>
      <xdr:rowOff>53610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44737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817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58148</xdr:rowOff>
    </xdr:from>
    <xdr:to>
      <xdr:col>6</xdr:col>
      <xdr:colOff>38100</xdr:colOff>
      <xdr:row>54</xdr:row>
      <xdr:rowOff>159748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150875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40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124996</xdr:rowOff>
    </xdr:from>
    <xdr:to>
      <xdr:col>24</xdr:col>
      <xdr:colOff>114300</xdr:colOff>
      <xdr:row>55</xdr:row>
      <xdr:rowOff>55146</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38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147873</xdr:rowOff>
    </xdr:from>
    <xdr:ext cx="599010"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234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6183</xdr:rowOff>
    </xdr:from>
    <xdr:to>
      <xdr:col>20</xdr:col>
      <xdr:colOff>38100</xdr:colOff>
      <xdr:row>55</xdr:row>
      <xdr:rowOff>107783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43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124310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9211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33652</xdr:rowOff>
    </xdr:from>
    <xdr:to>
      <xdr:col>15</xdr:col>
      <xdr:colOff>101600</xdr:colOff>
      <xdr:row>55</xdr:row>
      <xdr:rowOff>135252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46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151779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08795" y="9238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89293</xdr:rowOff>
    </xdr:from>
    <xdr:to>
      <xdr:col>10</xdr:col>
      <xdr:colOff>165100</xdr:colOff>
      <xdr:row>55</xdr:row>
      <xdr:rowOff>19443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34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35970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9122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57760</xdr:rowOff>
    </xdr:from>
    <xdr:to>
      <xdr:col>6</xdr:col>
      <xdr:colOff>38100</xdr:colOff>
      <xdr:row>52</xdr:row>
      <xdr:rowOff>159360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897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4437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8748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160484</xdr:rowOff>
    </xdr:from>
    <xdr:to>
      <xdr:col>24</xdr:col>
      <xdr:colOff>63500</xdr:colOff>
      <xdr:row>73</xdr:row>
      <xdr:rowOff>85613</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2504884"/>
          <a:ext cx="838200" cy="9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85613</xdr:rowOff>
    </xdr:from>
    <xdr:to>
      <xdr:col>19</xdr:col>
      <xdr:colOff>177800</xdr:colOff>
      <xdr:row>74</xdr:row>
      <xdr:rowOff>72162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2908300" y="12601463"/>
          <a:ext cx="889000" cy="157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124320</xdr:rowOff>
    </xdr:from>
    <xdr:to>
      <xdr:col>15</xdr:col>
      <xdr:colOff>50800</xdr:colOff>
      <xdr:row>74</xdr:row>
      <xdr:rowOff>72162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2019300" y="12640170"/>
          <a:ext cx="889000" cy="119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124320</xdr:rowOff>
    </xdr:from>
    <xdr:to>
      <xdr:col>10</xdr:col>
      <xdr:colOff>114300</xdr:colOff>
      <xdr:row>75</xdr:row>
      <xdr:rowOff>73361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2640170"/>
          <a:ext cx="889000" cy="29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109684</xdr:rowOff>
    </xdr:from>
    <xdr:to>
      <xdr:col>24</xdr:col>
      <xdr:colOff>114300</xdr:colOff>
      <xdr:row>73</xdr:row>
      <xdr:rowOff>39834</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245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132561</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2305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34813</xdr:rowOff>
    </xdr:from>
    <xdr:to>
      <xdr:col>20</xdr:col>
      <xdr:colOff>38100</xdr:colOff>
      <xdr:row>73</xdr:row>
      <xdr:rowOff>136413</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255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152940</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2325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21362</xdr:rowOff>
    </xdr:from>
    <xdr:to>
      <xdr:col>15</xdr:col>
      <xdr:colOff>101600</xdr:colOff>
      <xdr:row>74</xdr:row>
      <xdr:rowOff>122962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270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139489</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2483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73520</xdr:rowOff>
    </xdr:from>
    <xdr:to>
      <xdr:col>10</xdr:col>
      <xdr:colOff>165100</xdr:colOff>
      <xdr:row>74</xdr:row>
      <xdr:rowOff>3670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258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20197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2364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22561</xdr:rowOff>
    </xdr:from>
    <xdr:to>
      <xdr:col>6</xdr:col>
      <xdr:colOff>38100</xdr:colOff>
      <xdr:row>75</xdr:row>
      <xdr:rowOff>124161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288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140688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265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33950</xdr:rowOff>
    </xdr:from>
    <xdr:to>
      <xdr:col>24</xdr:col>
      <xdr:colOff>63500</xdr:colOff>
      <xdr:row>97</xdr:row>
      <xdr:rowOff>155203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3797300" y="16664600"/>
          <a:ext cx="838200" cy="12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141964</xdr:rowOff>
    </xdr:from>
    <xdr:ext cx="534377"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772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154578</xdr:rowOff>
    </xdr:from>
    <xdr:to>
      <xdr:col>19</xdr:col>
      <xdr:colOff>177800</xdr:colOff>
      <xdr:row>97</xdr:row>
      <xdr:rowOff>155203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908300" y="16785228"/>
          <a:ext cx="889000" cy="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530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146352</xdr:rowOff>
    </xdr:from>
    <xdr:to>
      <xdr:col>15</xdr:col>
      <xdr:colOff>50800</xdr:colOff>
      <xdr:row>97</xdr:row>
      <xdr:rowOff>154578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019300" y="16777002"/>
          <a:ext cx="889000" cy="8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146352</xdr:rowOff>
    </xdr:from>
    <xdr:to>
      <xdr:col>10</xdr:col>
      <xdr:colOff>114300</xdr:colOff>
      <xdr:row>97</xdr:row>
      <xdr:rowOff>161421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777002"/>
          <a:ext cx="889000" cy="1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154600</xdr:rowOff>
    </xdr:from>
    <xdr:to>
      <xdr:col>24</xdr:col>
      <xdr:colOff>114300</xdr:colOff>
      <xdr:row>97</xdr:row>
      <xdr:rowOff>84750</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61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6027</xdr:rowOff>
    </xdr:from>
    <xdr:ext cx="534377"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46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104403</xdr:rowOff>
    </xdr:from>
    <xdr:to>
      <xdr:col>20</xdr:col>
      <xdr:colOff>38100</xdr:colOff>
      <xdr:row>98</xdr:row>
      <xdr:rowOff>34553</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73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51080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651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103778</xdr:rowOff>
    </xdr:from>
    <xdr:to>
      <xdr:col>15</xdr:col>
      <xdr:colOff>101600</xdr:colOff>
      <xdr:row>98</xdr:row>
      <xdr:rowOff>33928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73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50455</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509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95552</xdr:rowOff>
    </xdr:from>
    <xdr:to>
      <xdr:col>10</xdr:col>
      <xdr:colOff>165100</xdr:colOff>
      <xdr:row>98</xdr:row>
      <xdr:rowOff>25702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72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42229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50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110621</xdr:rowOff>
    </xdr:from>
    <xdr:to>
      <xdr:col>6</xdr:col>
      <xdr:colOff>38100</xdr:colOff>
      <xdr:row>98</xdr:row>
      <xdr:rowOff>40771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74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57298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51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0" name="労働費最小値テキスト">
          <a:extLst>
            <a:ext uri="{FF2B5EF4-FFF2-40B4-BE49-F238E27FC236}">
              <a16:creationId xmlns:a16="http://schemas.microsoft.com/office/drawing/2014/main" id="{00000000-0008-0000-0700-000018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2" name="労働費最大値テキスト">
          <a:extLst>
            <a:ext uri="{FF2B5EF4-FFF2-40B4-BE49-F238E27FC236}">
              <a16:creationId xmlns:a16="http://schemas.microsoft.com/office/drawing/2014/main" id="{00000000-0008-0000-0700-00001A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128143</xdr:rowOff>
    </xdr:from>
    <xdr:to>
      <xdr:col>55</xdr:col>
      <xdr:colOff>0</xdr:colOff>
      <xdr:row>38</xdr:row>
      <xdr:rowOff>129667</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9639300" y="6643243"/>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5" name="労働費平均値テキスト">
          <a:extLst>
            <a:ext uri="{FF2B5EF4-FFF2-40B4-BE49-F238E27FC236}">
              <a16:creationId xmlns:a16="http://schemas.microsoft.com/office/drawing/2014/main" id="{00000000-0008-0000-0700-00001D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129667</xdr:rowOff>
    </xdr:from>
    <xdr:to>
      <xdr:col>50</xdr:col>
      <xdr:colOff>114300</xdr:colOff>
      <xdr:row>38</xdr:row>
      <xdr:rowOff>132207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8750300" y="6644767"/>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132207</xdr:rowOff>
    </xdr:from>
    <xdr:to>
      <xdr:col>45</xdr:col>
      <xdr:colOff>177800</xdr:colOff>
      <xdr:row>38</xdr:row>
      <xdr:rowOff>132715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7861300" y="6647307"/>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118491</xdr:rowOff>
    </xdr:from>
    <xdr:to>
      <xdr:col>41</xdr:col>
      <xdr:colOff>50800</xdr:colOff>
      <xdr:row>38</xdr:row>
      <xdr:rowOff>132715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6972300" y="6633591"/>
          <a:ext cx="889000" cy="1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77343</xdr:rowOff>
    </xdr:from>
    <xdr:to>
      <xdr:col>55</xdr:col>
      <xdr:colOff>50800</xdr:colOff>
      <xdr:row>39</xdr:row>
      <xdr:rowOff>7493</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10426700" y="65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36720</xdr:rowOff>
    </xdr:from>
    <xdr:ext cx="378565" cy="259045"/>
    <xdr:sp macro="" textlink="">
      <xdr:nvSpPr>
        <xdr:cNvPr id="304" name="労働費該当値テキスト">
          <a:extLst>
            <a:ext uri="{FF2B5EF4-FFF2-40B4-BE49-F238E27FC236}">
              <a16:creationId xmlns:a16="http://schemas.microsoft.com/office/drawing/2014/main" id="{00000000-0008-0000-0700-000030010000}"/>
            </a:ext>
          </a:extLst>
        </xdr:cNvPr>
        <xdr:cNvSpPr txBox="1"/>
      </xdr:nvSpPr>
      <xdr:spPr>
        <a:xfrm>
          <a:off x="10528300" y="6380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78867</xdr:rowOff>
    </xdr:from>
    <xdr:to>
      <xdr:col>50</xdr:col>
      <xdr:colOff>165100</xdr:colOff>
      <xdr:row>39</xdr:row>
      <xdr:rowOff>9017</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9588500" y="659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25544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50017" y="6369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81407</xdr:rowOff>
    </xdr:from>
    <xdr:to>
      <xdr:col>46</xdr:col>
      <xdr:colOff>38100</xdr:colOff>
      <xdr:row>39</xdr:row>
      <xdr:rowOff>11557</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8699500" y="659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28084</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61017" y="6371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81915</xdr:rowOff>
    </xdr:from>
    <xdr:to>
      <xdr:col>41</xdr:col>
      <xdr:colOff>101600</xdr:colOff>
      <xdr:row>39</xdr:row>
      <xdr:rowOff>12065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7810500" y="659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28592</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2017" y="6372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67691</xdr:rowOff>
    </xdr:from>
    <xdr:to>
      <xdr:col>36</xdr:col>
      <xdr:colOff>165100</xdr:colOff>
      <xdr:row>38</xdr:row>
      <xdr:rowOff>169291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6921500" y="658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14368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3017" y="63580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55</xdr:row>
      <xdr:rowOff>4655</xdr:rowOff>
    </xdr:from>
    <xdr:to>
      <xdr:col>54</xdr:col>
      <xdr:colOff>189865</xdr:colOff>
      <xdr:row>59</xdr:row>
      <xdr:rowOff>42316</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9434405"/>
          <a:ext cx="1270" cy="723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46143</xdr:rowOff>
    </xdr:from>
    <xdr:ext cx="378565"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161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42316</xdr:rowOff>
    </xdr:from>
    <xdr:to>
      <xdr:col>55</xdr:col>
      <xdr:colOff>88900</xdr:colOff>
      <xdr:row>59</xdr:row>
      <xdr:rowOff>42316</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157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122782</xdr:rowOff>
    </xdr:from>
    <xdr:ext cx="534377"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920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55</xdr:row>
      <xdr:rowOff>4655</xdr:rowOff>
    </xdr:from>
    <xdr:to>
      <xdr:col>55</xdr:col>
      <xdr:colOff>88900</xdr:colOff>
      <xdr:row>55</xdr:row>
      <xdr:rowOff>4655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9434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25591</xdr:rowOff>
    </xdr:from>
    <xdr:to>
      <xdr:col>55</xdr:col>
      <xdr:colOff>0</xdr:colOff>
      <xdr:row>55</xdr:row>
      <xdr:rowOff>80416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9639300" y="9455341"/>
          <a:ext cx="838200" cy="5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28408</xdr:rowOff>
    </xdr:from>
    <xdr:ext cx="469744"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972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49981</xdr:rowOff>
    </xdr:from>
    <xdr:to>
      <xdr:col>55</xdr:col>
      <xdr:colOff>50800</xdr:colOff>
      <xdr:row>58</xdr:row>
      <xdr:rowOff>151581</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99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79426</xdr:rowOff>
    </xdr:from>
    <xdr:to>
      <xdr:col>50</xdr:col>
      <xdr:colOff>114300</xdr:colOff>
      <xdr:row>55</xdr:row>
      <xdr:rowOff>80416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8750300" y="8823376"/>
          <a:ext cx="889000" cy="68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44952</xdr:rowOff>
    </xdr:from>
    <xdr:to>
      <xdr:col>50</xdr:col>
      <xdr:colOff>165100</xdr:colOff>
      <xdr:row>58</xdr:row>
      <xdr:rowOff>146552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98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137679</xdr:rowOff>
    </xdr:from>
    <xdr:ext cx="469744"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404428" y="10081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79426</xdr:rowOff>
    </xdr:from>
    <xdr:to>
      <xdr:col>45</xdr:col>
      <xdr:colOff>177800</xdr:colOff>
      <xdr:row>53</xdr:row>
      <xdr:rowOff>79311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7861300" y="8823376"/>
          <a:ext cx="889000" cy="34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46018</xdr:rowOff>
    </xdr:from>
    <xdr:to>
      <xdr:col>46</xdr:col>
      <xdr:colOff>38100</xdr:colOff>
      <xdr:row>58</xdr:row>
      <xdr:rowOff>147618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138745</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515428" y="10082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79311</xdr:rowOff>
    </xdr:from>
    <xdr:to>
      <xdr:col>41</xdr:col>
      <xdr:colOff>50800</xdr:colOff>
      <xdr:row>54</xdr:row>
      <xdr:rowOff>22447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72300" y="9166161"/>
          <a:ext cx="889000" cy="11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42151</xdr:rowOff>
    </xdr:from>
    <xdr:to>
      <xdr:col>41</xdr:col>
      <xdr:colOff>101600</xdr:colOff>
      <xdr:row>58</xdr:row>
      <xdr:rowOff>143751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134878</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626428" y="1007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52572</xdr:rowOff>
    </xdr:from>
    <xdr:to>
      <xdr:col>36</xdr:col>
      <xdr:colOff>165100</xdr:colOff>
      <xdr:row>58</xdr:row>
      <xdr:rowOff>154172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145299</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37428" y="1008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146241</xdr:rowOff>
    </xdr:from>
    <xdr:to>
      <xdr:col>55</xdr:col>
      <xdr:colOff>50800</xdr:colOff>
      <xdr:row>55</xdr:row>
      <xdr:rowOff>76391</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940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78332</xdr:rowOff>
    </xdr:from>
    <xdr:ext cx="534377"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336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29616</xdr:rowOff>
    </xdr:from>
    <xdr:to>
      <xdr:col>50</xdr:col>
      <xdr:colOff>165100</xdr:colOff>
      <xdr:row>55</xdr:row>
      <xdr:rowOff>131216</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945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147743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372111" y="9234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28626</xdr:rowOff>
    </xdr:from>
    <xdr:to>
      <xdr:col>46</xdr:col>
      <xdr:colOff>38100</xdr:colOff>
      <xdr:row>51</xdr:row>
      <xdr:rowOff>130226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877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49</xdr:row>
      <xdr:rowOff>146753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483111" y="854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28511</xdr:rowOff>
    </xdr:from>
    <xdr:to>
      <xdr:col>41</xdr:col>
      <xdr:colOff>101600</xdr:colOff>
      <xdr:row>53</xdr:row>
      <xdr:rowOff>130111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911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146638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594111" y="889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143097</xdr:rowOff>
    </xdr:from>
    <xdr:to>
      <xdr:col>36</xdr:col>
      <xdr:colOff>165100</xdr:colOff>
      <xdr:row>54</xdr:row>
      <xdr:rowOff>73247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922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89774</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05111" y="900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9931</xdr:rowOff>
    </xdr:from>
    <xdr:to>
      <xdr:col>55</xdr:col>
      <xdr:colOff>0</xdr:colOff>
      <xdr:row>74</xdr:row>
      <xdr:rowOff>59499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2525781"/>
          <a:ext cx="838200" cy="22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14177</xdr:rowOff>
    </xdr:from>
    <xdr:ext cx="469744"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215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9931</xdr:rowOff>
    </xdr:from>
    <xdr:to>
      <xdr:col>50</xdr:col>
      <xdr:colOff>114300</xdr:colOff>
      <xdr:row>74</xdr:row>
      <xdr:rowOff>52032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2525781"/>
          <a:ext cx="889000" cy="21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121124</xdr:rowOff>
    </xdr:from>
    <xdr:ext cx="469744"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404428" y="1332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143281</xdr:rowOff>
    </xdr:from>
    <xdr:to>
      <xdr:col>45</xdr:col>
      <xdr:colOff>177800</xdr:colOff>
      <xdr:row>74</xdr:row>
      <xdr:rowOff>52032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7861300" y="12487681"/>
          <a:ext cx="889000" cy="25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49458</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515428" y="1325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143281</xdr:rowOff>
    </xdr:from>
    <xdr:to>
      <xdr:col>41</xdr:col>
      <xdr:colOff>50800</xdr:colOff>
      <xdr:row>74</xdr:row>
      <xdr:rowOff>36982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6972300" y="12487681"/>
          <a:ext cx="889000" cy="23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50677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626428" y="132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140707</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17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8699</xdr:rowOff>
    </xdr:from>
    <xdr:to>
      <xdr:col>55</xdr:col>
      <xdr:colOff>50800</xdr:colOff>
      <xdr:row>74</xdr:row>
      <xdr:rowOff>110299</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269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31576</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254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130581</xdr:rowOff>
    </xdr:from>
    <xdr:to>
      <xdr:col>50</xdr:col>
      <xdr:colOff>165100</xdr:colOff>
      <xdr:row>73</xdr:row>
      <xdr:rowOff>60731</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247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77258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225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1232</xdr:rowOff>
    </xdr:from>
    <xdr:to>
      <xdr:col>46</xdr:col>
      <xdr:colOff>38100</xdr:colOff>
      <xdr:row>74</xdr:row>
      <xdr:rowOff>102832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268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119359</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246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92481</xdr:rowOff>
    </xdr:from>
    <xdr:to>
      <xdr:col>41</xdr:col>
      <xdr:colOff>101600</xdr:colOff>
      <xdr:row>73</xdr:row>
      <xdr:rowOff>22631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243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39158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21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157632</xdr:rowOff>
    </xdr:from>
    <xdr:to>
      <xdr:col>36</xdr:col>
      <xdr:colOff>165100</xdr:colOff>
      <xdr:row>74</xdr:row>
      <xdr:rowOff>87782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267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104309</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244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139567</xdr:rowOff>
    </xdr:from>
    <xdr:to>
      <xdr:col>55</xdr:col>
      <xdr:colOff>0</xdr:colOff>
      <xdr:row>94</xdr:row>
      <xdr:rowOff>106057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6084417"/>
          <a:ext cx="838200" cy="13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66564</xdr:rowOff>
    </xdr:from>
    <xdr:ext cx="534377"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525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106057</xdr:rowOff>
    </xdr:from>
    <xdr:to>
      <xdr:col>50</xdr:col>
      <xdr:colOff>114300</xdr:colOff>
      <xdr:row>95</xdr:row>
      <xdr:rowOff>47422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222357"/>
          <a:ext cx="889000" cy="11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47422</xdr:rowOff>
    </xdr:from>
    <xdr:to>
      <xdr:col>45</xdr:col>
      <xdr:colOff>177800</xdr:colOff>
      <xdr:row>96</xdr:row>
      <xdr:rowOff>38297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335172"/>
          <a:ext cx="889000" cy="16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154654</xdr:rowOff>
    </xdr:from>
    <xdr:to>
      <xdr:col>41</xdr:col>
      <xdr:colOff>50800</xdr:colOff>
      <xdr:row>96</xdr:row>
      <xdr:rowOff>38297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972300" y="16442404"/>
          <a:ext cx="889000" cy="5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88767</xdr:rowOff>
    </xdr:from>
    <xdr:to>
      <xdr:col>55</xdr:col>
      <xdr:colOff>50800</xdr:colOff>
      <xdr:row>94</xdr:row>
      <xdr:rowOff>18917</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03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111644</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588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55257</xdr:rowOff>
    </xdr:from>
    <xdr:to>
      <xdr:col>50</xdr:col>
      <xdr:colOff>165100</xdr:colOff>
      <xdr:row>94</xdr:row>
      <xdr:rowOff>156857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17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1934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594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168072</xdr:rowOff>
    </xdr:from>
    <xdr:to>
      <xdr:col>46</xdr:col>
      <xdr:colOff>38100</xdr:colOff>
      <xdr:row>95</xdr:row>
      <xdr:rowOff>98222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28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114749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3111" y="1605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158947</xdr:rowOff>
    </xdr:from>
    <xdr:to>
      <xdr:col>41</xdr:col>
      <xdr:colOff>101600</xdr:colOff>
      <xdr:row>96</xdr:row>
      <xdr:rowOff>89097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44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105624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22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103854</xdr:rowOff>
    </xdr:from>
    <xdr:to>
      <xdr:col>36</xdr:col>
      <xdr:colOff>165100</xdr:colOff>
      <xdr:row>96</xdr:row>
      <xdr:rowOff>34004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39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50531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16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104534</xdr:rowOff>
    </xdr:from>
    <xdr:to>
      <xdr:col>85</xdr:col>
      <xdr:colOff>127000</xdr:colOff>
      <xdr:row>36</xdr:row>
      <xdr:rowOff>29972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6105284"/>
          <a:ext cx="838200" cy="9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104534</xdr:rowOff>
    </xdr:from>
    <xdr:to>
      <xdr:col>81</xdr:col>
      <xdr:colOff>50800</xdr:colOff>
      <xdr:row>36</xdr:row>
      <xdr:rowOff>43269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105284"/>
          <a:ext cx="889000" cy="1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43269</xdr:rowOff>
    </xdr:from>
    <xdr:to>
      <xdr:col>76</xdr:col>
      <xdr:colOff>114300</xdr:colOff>
      <xdr:row>36</xdr:row>
      <xdr:rowOff>94894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215469"/>
          <a:ext cx="889000" cy="5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82321</xdr:rowOff>
    </xdr:from>
    <xdr:to>
      <xdr:col>71</xdr:col>
      <xdr:colOff>177800</xdr:colOff>
      <xdr:row>36</xdr:row>
      <xdr:rowOff>94894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254521"/>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136993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4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150622</xdr:rowOff>
    </xdr:from>
    <xdr:to>
      <xdr:col>85</xdr:col>
      <xdr:colOff>177800</xdr:colOff>
      <xdr:row>36</xdr:row>
      <xdr:rowOff>80772</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2049</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00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53734</xdr:rowOff>
    </xdr:from>
    <xdr:to>
      <xdr:col>81</xdr:col>
      <xdr:colOff>101600</xdr:colOff>
      <xdr:row>35</xdr:row>
      <xdr:rowOff>155334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05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411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582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163919</xdr:rowOff>
    </xdr:from>
    <xdr:to>
      <xdr:col>76</xdr:col>
      <xdr:colOff>165100</xdr:colOff>
      <xdr:row>36</xdr:row>
      <xdr:rowOff>94069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16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110596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593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44094</xdr:rowOff>
    </xdr:from>
    <xdr:to>
      <xdr:col>72</xdr:col>
      <xdr:colOff>38100</xdr:colOff>
      <xdr:row>36</xdr:row>
      <xdr:rowOff>145694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21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162221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599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31521</xdr:rowOff>
    </xdr:from>
    <xdr:to>
      <xdr:col>67</xdr:col>
      <xdr:colOff>101600</xdr:colOff>
      <xdr:row>36</xdr:row>
      <xdr:rowOff>133121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20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149648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597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119837</xdr:rowOff>
    </xdr:from>
    <xdr:to>
      <xdr:col>85</xdr:col>
      <xdr:colOff>127000</xdr:colOff>
      <xdr:row>56</xdr:row>
      <xdr:rowOff>168732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721037"/>
          <a:ext cx="8382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168732</xdr:rowOff>
    </xdr:from>
    <xdr:to>
      <xdr:col>81</xdr:col>
      <xdr:colOff>50800</xdr:colOff>
      <xdr:row>57</xdr:row>
      <xdr:rowOff>44983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769932"/>
          <a:ext cx="889000" cy="47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44983</xdr:rowOff>
    </xdr:from>
    <xdr:to>
      <xdr:col>76</xdr:col>
      <xdr:colOff>114300</xdr:colOff>
      <xdr:row>57</xdr:row>
      <xdr:rowOff>145669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817633"/>
          <a:ext cx="889000" cy="10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156680</xdr:rowOff>
    </xdr:from>
    <xdr:to>
      <xdr:col>71</xdr:col>
      <xdr:colOff>177800</xdr:colOff>
      <xdr:row>57</xdr:row>
      <xdr:rowOff>145669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757880"/>
          <a:ext cx="889000" cy="16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91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69037</xdr:rowOff>
    </xdr:from>
    <xdr:to>
      <xdr:col>85</xdr:col>
      <xdr:colOff>177800</xdr:colOff>
      <xdr:row>56</xdr:row>
      <xdr:rowOff>170637</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67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91914</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521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117932</xdr:rowOff>
    </xdr:from>
    <xdr:to>
      <xdr:col>81</xdr:col>
      <xdr:colOff>101600</xdr:colOff>
      <xdr:row>57</xdr:row>
      <xdr:rowOff>48082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7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64609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49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165633</xdr:rowOff>
    </xdr:from>
    <xdr:to>
      <xdr:col>76</xdr:col>
      <xdr:colOff>165100</xdr:colOff>
      <xdr:row>57</xdr:row>
      <xdr:rowOff>95783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76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112310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54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94869</xdr:rowOff>
    </xdr:from>
    <xdr:to>
      <xdr:col>72</xdr:col>
      <xdr:colOff>38100</xdr:colOff>
      <xdr:row>58</xdr:row>
      <xdr:rowOff>25019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6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41546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64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105880</xdr:rowOff>
    </xdr:from>
    <xdr:to>
      <xdr:col>67</xdr:col>
      <xdr:colOff>101600</xdr:colOff>
      <xdr:row>57</xdr:row>
      <xdr:rowOff>36030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70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52557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48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24236</xdr:rowOff>
    </xdr:from>
    <xdr:to>
      <xdr:col>85</xdr:col>
      <xdr:colOff>127000</xdr:colOff>
      <xdr:row>79</xdr:row>
      <xdr:rowOff>54029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68786"/>
          <a:ext cx="838200" cy="2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9078</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553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3618</xdr:rowOff>
    </xdr:from>
    <xdr:to>
      <xdr:col>81</xdr:col>
      <xdr:colOff>50800</xdr:colOff>
      <xdr:row>79</xdr:row>
      <xdr:rowOff>24236</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376718"/>
          <a:ext cx="889000" cy="19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130377</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92017" y="1367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3618</xdr:rowOff>
    </xdr:from>
    <xdr:to>
      <xdr:col>76</xdr:col>
      <xdr:colOff>114300</xdr:colOff>
      <xdr:row>79</xdr:row>
      <xdr:rowOff>8637</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3703300" y="13376718"/>
          <a:ext cx="889000" cy="17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129550</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674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8637</xdr:rowOff>
    </xdr:from>
    <xdr:to>
      <xdr:col>71</xdr:col>
      <xdr:colOff>177800</xdr:colOff>
      <xdr:row>79</xdr:row>
      <xdr:rowOff>56871</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2814300" y="13553187"/>
          <a:ext cx="889000" cy="4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129081</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67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129963</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5017" y="13674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3229</xdr:rowOff>
    </xdr:from>
    <xdr:to>
      <xdr:col>85</xdr:col>
      <xdr:colOff>177800</xdr:colOff>
      <xdr:row>79</xdr:row>
      <xdr:rowOff>104829</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54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134056</xdr:rowOff>
    </xdr:from>
    <xdr:ext cx="469744"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35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144886</xdr:rowOff>
    </xdr:from>
    <xdr:to>
      <xdr:col>81</xdr:col>
      <xdr:colOff>101600</xdr:colOff>
      <xdr:row>79</xdr:row>
      <xdr:rowOff>75036</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51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91563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46428" y="1329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124268</xdr:rowOff>
    </xdr:from>
    <xdr:to>
      <xdr:col>76</xdr:col>
      <xdr:colOff>165100</xdr:colOff>
      <xdr:row>78</xdr:row>
      <xdr:rowOff>54418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32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70945</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325111" y="1310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129287</xdr:rowOff>
    </xdr:from>
    <xdr:to>
      <xdr:col>72</xdr:col>
      <xdr:colOff>38100</xdr:colOff>
      <xdr:row>79</xdr:row>
      <xdr:rowOff>59437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50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75964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468428" y="13277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6071</xdr:rowOff>
    </xdr:from>
    <xdr:to>
      <xdr:col>67</xdr:col>
      <xdr:colOff>101600</xdr:colOff>
      <xdr:row>79</xdr:row>
      <xdr:rowOff>107671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5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124198</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325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73025</xdr:rowOff>
    </xdr:from>
    <xdr:to>
      <xdr:col>85</xdr:col>
      <xdr:colOff>127000</xdr:colOff>
      <xdr:row>90</xdr:row>
      <xdr:rowOff>90488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5503525"/>
          <a:ext cx="838200" cy="17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38664</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97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25845</xdr:rowOff>
    </xdr:from>
    <xdr:to>
      <xdr:col>81</xdr:col>
      <xdr:colOff>50800</xdr:colOff>
      <xdr:row>90</xdr:row>
      <xdr:rowOff>73025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592300" y="15456345"/>
          <a:ext cx="889000" cy="4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25845</xdr:rowOff>
    </xdr:from>
    <xdr:to>
      <xdr:col>76</xdr:col>
      <xdr:colOff>114300</xdr:colOff>
      <xdr:row>90</xdr:row>
      <xdr:rowOff>55283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5456345"/>
          <a:ext cx="889000" cy="2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141367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55283</xdr:rowOff>
    </xdr:from>
    <xdr:to>
      <xdr:col>71</xdr:col>
      <xdr:colOff>177800</xdr:colOff>
      <xdr:row>91</xdr:row>
      <xdr:rowOff>114046</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5485783"/>
          <a:ext cx="889000" cy="23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145648</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142245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39688</xdr:rowOff>
    </xdr:from>
    <xdr:to>
      <xdr:col>85</xdr:col>
      <xdr:colOff>177800</xdr:colOff>
      <xdr:row>90</xdr:row>
      <xdr:rowOff>141288</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547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164165</xdr:rowOff>
    </xdr:from>
    <xdr:ext cx="599010"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5423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22225</xdr:rowOff>
    </xdr:from>
    <xdr:to>
      <xdr:col>81</xdr:col>
      <xdr:colOff>101600</xdr:colOff>
      <xdr:row>90</xdr:row>
      <xdr:rowOff>123825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545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88</xdr:row>
      <xdr:rowOff>140352</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181795" y="15227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89</xdr:row>
      <xdr:rowOff>146495</xdr:rowOff>
    </xdr:from>
    <xdr:to>
      <xdr:col>76</xdr:col>
      <xdr:colOff>165100</xdr:colOff>
      <xdr:row>90</xdr:row>
      <xdr:rowOff>76645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540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88</xdr:row>
      <xdr:rowOff>93172</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292795" y="15180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4483</xdr:rowOff>
    </xdr:from>
    <xdr:to>
      <xdr:col>72</xdr:col>
      <xdr:colOff>38100</xdr:colOff>
      <xdr:row>90</xdr:row>
      <xdr:rowOff>106083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543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88</xdr:row>
      <xdr:rowOff>122610</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03795" y="1521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63246</xdr:rowOff>
    </xdr:from>
    <xdr:to>
      <xdr:col>67</xdr:col>
      <xdr:colOff>101600</xdr:colOff>
      <xdr:row>91</xdr:row>
      <xdr:rowOff>164846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566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90</xdr:row>
      <xdr:rowOff>9923</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14795" y="1544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○総務費は住民一人当たり</a:t>
          </a:r>
          <a:r>
            <a:rPr kumimoji="1" lang="en-US" altLang="ja-JP" sz="1200">
              <a:latin typeface="ＭＳ Ｐゴシック" panose="020B0600070205080204" pitchFamily="50" charset="-128"/>
              <a:ea typeface="ＭＳ Ｐゴシック" panose="020B0600070205080204" pitchFamily="50" charset="-128"/>
            </a:rPr>
            <a:t>142</a:t>
          </a:r>
          <a:r>
            <a:rPr kumimoji="1" lang="ja-JP" altLang="en-US" sz="12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はふるさと寄附金の増加に伴う返礼品代やふるさと応援基金への積立が大きくなっていることが原因であり、今後も高い水準で推移していくと見込まれる。</a:t>
          </a:r>
        </a:p>
        <a:p>
          <a:r>
            <a:rPr kumimoji="1" lang="ja-JP" altLang="en-US" sz="1200">
              <a:latin typeface="ＭＳ Ｐゴシック" panose="020B0600070205080204" pitchFamily="50" charset="-128"/>
              <a:ea typeface="ＭＳ Ｐゴシック" panose="020B0600070205080204" pitchFamily="50" charset="-128"/>
            </a:rPr>
            <a:t>○農林水産業費・商工費は住民一人当たりそれぞれ</a:t>
          </a:r>
          <a:r>
            <a:rPr kumimoji="1" lang="en-US" altLang="ja-JP" sz="1200">
              <a:latin typeface="ＭＳ Ｐゴシック" panose="020B0600070205080204" pitchFamily="50" charset="-128"/>
              <a:ea typeface="ＭＳ Ｐゴシック" panose="020B0600070205080204" pitchFamily="50" charset="-128"/>
            </a:rPr>
            <a:t>37</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らについては、浜田市が推進する総合振興計画に基づき、特に重点的な取り組みを行っていることが原因となっている。</a:t>
          </a:r>
        </a:p>
        <a:p>
          <a:r>
            <a:rPr kumimoji="1" lang="ja-JP" altLang="en-US" sz="1200">
              <a:latin typeface="ＭＳ Ｐゴシック" panose="020B0600070205080204" pitchFamily="50" charset="-128"/>
              <a:ea typeface="ＭＳ Ｐゴシック" panose="020B0600070205080204" pitchFamily="50" charset="-128"/>
            </a:rPr>
            <a:t>○災害復旧事業費は住民一人当たり</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千円となっており、類似団体と比較して一人当たりコストが高い状況となっている。これは主には、令和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月の豪雨災害により被災した周布橋の災害復旧事業費によるものである。</a:t>
          </a:r>
        </a:p>
        <a:p>
          <a:r>
            <a:rPr kumimoji="1" lang="ja-JP" altLang="en-US" sz="1200">
              <a:latin typeface="ＭＳ Ｐゴシック" panose="020B0600070205080204" pitchFamily="50" charset="-128"/>
              <a:ea typeface="ＭＳ Ｐゴシック" panose="020B0600070205080204" pitchFamily="50" charset="-128"/>
            </a:rPr>
            <a:t>○公債費は住民一人あたり</a:t>
          </a:r>
          <a:r>
            <a:rPr kumimoji="1" lang="en-US" altLang="ja-JP" sz="1200">
              <a:latin typeface="ＭＳ Ｐゴシック" panose="020B0600070205080204" pitchFamily="50" charset="-128"/>
              <a:ea typeface="ＭＳ Ｐゴシック" panose="020B0600070205080204" pitchFamily="50" charset="-128"/>
            </a:rPr>
            <a:t>118</a:t>
          </a:r>
          <a:r>
            <a:rPr kumimoji="1" lang="ja-JP" altLang="en-US" sz="1200">
              <a:latin typeface="ＭＳ Ｐゴシック" panose="020B0600070205080204" pitchFamily="50" charset="-128"/>
              <a:ea typeface="ＭＳ Ｐゴシック" panose="020B0600070205080204" pitchFamily="50" charset="-128"/>
            </a:rPr>
            <a:t>千円となっており、類似団体と比較して一人当たりコストが高い状況となっている。これは、繰上償還の実施や平成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年度までを集中投資期間として建設事業等を行ったことが原因となっているが、交付税算入の手厚い過疎債や緊急防災・減災事業債の借入を行うなどして、財政状況の健全化に努めている。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島根県浜田市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後想定されている将来的な財政悪化に備えて財政調整基金の積立を行っており、実質単年度収支も財政調整基金の積立や地方債の繰上償還により黒字を維持している。比較的改善傾向にある財政状況であるが、今後は国勢調査人口の置き換え等による普通交付税の減少が見込まれるため、引き続き更なる行財政改革が必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島根県浜田市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での赤字額は生じていないが、一般会計からの各会計への繰出は依然として減らず、一般会計の負担は大きい。今後も引き続き繰出対象会計の収入確保を念頭に置き、繰出額を減少させるよう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L3" sqref="L3:V5"/>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41948217</v>
      </c>
      <c r="BO4" s="436"/>
      <c r="BP4" s="436"/>
      <c r="BQ4" s="436"/>
      <c r="BR4" s="436"/>
      <c r="BS4" s="436"/>
      <c r="BT4" s="436"/>
      <c r="BU4" s="437"/>
      <c r="BV4" s="435">
        <v>40240024</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4.3</v>
      </c>
      <c r="CU4" s="576"/>
      <c r="CV4" s="576"/>
      <c r="CW4" s="576"/>
      <c r="CX4" s="576"/>
      <c r="CY4" s="576"/>
      <c r="CZ4" s="576"/>
      <c r="DA4" s="577"/>
      <c r="DB4" s="575">
        <v>4.0999999999999996</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40953640</v>
      </c>
      <c r="BO5" s="407"/>
      <c r="BP5" s="407"/>
      <c r="BQ5" s="407"/>
      <c r="BR5" s="407"/>
      <c r="BS5" s="407"/>
      <c r="BT5" s="407"/>
      <c r="BU5" s="408"/>
      <c r="BV5" s="406">
        <v>39235546</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92.5</v>
      </c>
      <c r="CU5" s="404"/>
      <c r="CV5" s="404"/>
      <c r="CW5" s="404"/>
      <c r="CX5" s="404"/>
      <c r="CY5" s="404"/>
      <c r="CZ5" s="404"/>
      <c r="DA5" s="405"/>
      <c r="DB5" s="403">
        <v>91.6</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994577</v>
      </c>
      <c r="BO6" s="407"/>
      <c r="BP6" s="407"/>
      <c r="BQ6" s="407"/>
      <c r="BR6" s="407"/>
      <c r="BS6" s="407"/>
      <c r="BT6" s="407"/>
      <c r="BU6" s="408"/>
      <c r="BV6" s="406">
        <v>1004478</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92.7</v>
      </c>
      <c r="CU6" s="550"/>
      <c r="CV6" s="550"/>
      <c r="CW6" s="550"/>
      <c r="CX6" s="550"/>
      <c r="CY6" s="550"/>
      <c r="CZ6" s="550"/>
      <c r="DA6" s="551"/>
      <c r="DB6" s="549">
        <v>92</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91850</v>
      </c>
      <c r="BO7" s="407"/>
      <c r="BP7" s="407"/>
      <c r="BQ7" s="407"/>
      <c r="BR7" s="407"/>
      <c r="BS7" s="407"/>
      <c r="BT7" s="407"/>
      <c r="BU7" s="408"/>
      <c r="BV7" s="406">
        <v>160204</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20863160</v>
      </c>
      <c r="CU7" s="407"/>
      <c r="CV7" s="407"/>
      <c r="CW7" s="407"/>
      <c r="CX7" s="407"/>
      <c r="CY7" s="407"/>
      <c r="CZ7" s="407"/>
      <c r="DA7" s="408"/>
      <c r="DB7" s="406">
        <v>20778814</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902727</v>
      </c>
      <c r="BO8" s="407"/>
      <c r="BP8" s="407"/>
      <c r="BQ8" s="407"/>
      <c r="BR8" s="407"/>
      <c r="BS8" s="407"/>
      <c r="BT8" s="407"/>
      <c r="BU8" s="408"/>
      <c r="BV8" s="406">
        <v>844274</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0.45</v>
      </c>
      <c r="CU8" s="510"/>
      <c r="CV8" s="510"/>
      <c r="CW8" s="510"/>
      <c r="CX8" s="510"/>
      <c r="CY8" s="510"/>
      <c r="CZ8" s="510"/>
      <c r="DA8" s="511"/>
      <c r="DB8" s="509">
        <v>0.41</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54592</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58453</v>
      </c>
      <c r="BO9" s="407"/>
      <c r="BP9" s="407"/>
      <c r="BQ9" s="407"/>
      <c r="BR9" s="407"/>
      <c r="BS9" s="407"/>
      <c r="BT9" s="407"/>
      <c r="BU9" s="408"/>
      <c r="BV9" s="406">
        <v>-260730</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21.2</v>
      </c>
      <c r="CU9" s="404"/>
      <c r="CV9" s="404"/>
      <c r="CW9" s="404"/>
      <c r="CX9" s="404"/>
      <c r="CY9" s="404"/>
      <c r="CZ9" s="404"/>
      <c r="DA9" s="405"/>
      <c r="DB9" s="403">
        <v>21.7</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112</v>
      </c>
      <c r="M10" s="363"/>
      <c r="N10" s="363"/>
      <c r="O10" s="363"/>
      <c r="P10" s="363"/>
      <c r="Q10" s="364"/>
      <c r="R10" s="359">
        <v>58105</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439694</v>
      </c>
      <c r="BO10" s="407"/>
      <c r="BP10" s="407"/>
      <c r="BQ10" s="407"/>
      <c r="BR10" s="407"/>
      <c r="BS10" s="407"/>
      <c r="BT10" s="407"/>
      <c r="BU10" s="408"/>
      <c r="BV10" s="406">
        <v>567017</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114</v>
      </c>
      <c r="AV11" s="465"/>
      <c r="AW11" s="465"/>
      <c r="AX11" s="465"/>
      <c r="AY11" s="420" t="s">
        <v>120</v>
      </c>
      <c r="AZ11" s="421"/>
      <c r="BA11" s="421"/>
      <c r="BB11" s="421"/>
      <c r="BC11" s="421"/>
      <c r="BD11" s="421"/>
      <c r="BE11" s="421"/>
      <c r="BF11" s="421"/>
      <c r="BG11" s="421"/>
      <c r="BH11" s="421"/>
      <c r="BI11" s="421"/>
      <c r="BJ11" s="421"/>
      <c r="BK11" s="421"/>
      <c r="BL11" s="421"/>
      <c r="BM11" s="422"/>
      <c r="BN11" s="406">
        <v>840715</v>
      </c>
      <c r="BO11" s="407"/>
      <c r="BP11" s="407"/>
      <c r="BQ11" s="407"/>
      <c r="BR11" s="407"/>
      <c r="BS11" s="407"/>
      <c r="BT11" s="407"/>
      <c r="BU11" s="408"/>
      <c r="BV11" s="406">
        <v>855476</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48576</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2"/>
      <c r="M13" s="490" t="s">
        <v>130</v>
      </c>
      <c r="N13" s="491"/>
      <c r="O13" s="491"/>
      <c r="P13" s="491"/>
      <c r="Q13" s="492"/>
      <c r="R13" s="493">
        <v>47863</v>
      </c>
      <c r="S13" s="494"/>
      <c r="T13" s="494"/>
      <c r="U13" s="494"/>
      <c r="V13" s="495"/>
      <c r="W13" s="496" t="s">
        <v>131</v>
      </c>
      <c r="X13" s="392"/>
      <c r="Y13" s="392"/>
      <c r="Z13" s="392"/>
      <c r="AA13" s="392"/>
      <c r="AB13" s="393"/>
      <c r="AC13" s="359">
        <v>1588</v>
      </c>
      <c r="AD13" s="360"/>
      <c r="AE13" s="360"/>
      <c r="AF13" s="360"/>
      <c r="AG13" s="361"/>
      <c r="AH13" s="359">
        <v>2013</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1338862</v>
      </c>
      <c r="BO13" s="407"/>
      <c r="BP13" s="407"/>
      <c r="BQ13" s="407"/>
      <c r="BR13" s="407"/>
      <c r="BS13" s="407"/>
      <c r="BT13" s="407"/>
      <c r="BU13" s="408"/>
      <c r="BV13" s="406">
        <v>1161763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9.5</v>
      </c>
      <c r="CU13" s="404"/>
      <c r="CV13" s="404"/>
      <c r="CW13" s="404"/>
      <c r="CX13" s="404"/>
      <c r="CY13" s="404"/>
      <c r="CZ13" s="404"/>
      <c r="DA13" s="405"/>
      <c r="DB13" s="403">
        <v>10.5</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49678</v>
      </c>
      <c r="S14" s="494"/>
      <c r="T14" s="494"/>
      <c r="U14" s="494"/>
      <c r="V14" s="495"/>
      <c r="W14" s="497"/>
      <c r="X14" s="395"/>
      <c r="Y14" s="395"/>
      <c r="Z14" s="395"/>
      <c r="AA14" s="395"/>
      <c r="AB14" s="396"/>
      <c r="AC14" s="486">
        <v>5.9</v>
      </c>
      <c r="AD14" s="487"/>
      <c r="AE14" s="487"/>
      <c r="AF14" s="487"/>
      <c r="AG14" s="488"/>
      <c r="AH14" s="486">
        <v>7.2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3.7</v>
      </c>
      <c r="CU14" s="504"/>
      <c r="CV14" s="504"/>
      <c r="CW14" s="504"/>
      <c r="CX14" s="504"/>
      <c r="CY14" s="504"/>
      <c r="CZ14" s="504"/>
      <c r="DA14" s="505"/>
      <c r="DB14" s="503">
        <v>6.3</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2"/>
      <c r="M15" s="490" t="s">
        <v>130</v>
      </c>
      <c r="N15" s="491"/>
      <c r="O15" s="491"/>
      <c r="P15" s="491"/>
      <c r="Q15" s="492"/>
      <c r="R15" s="493">
        <v>49019</v>
      </c>
      <c r="S15" s="494"/>
      <c r="T15" s="494"/>
      <c r="U15" s="494"/>
      <c r="V15" s="495"/>
      <c r="W15" s="496" t="s">
        <v>137</v>
      </c>
      <c r="X15" s="392"/>
      <c r="Y15" s="392"/>
      <c r="Z15" s="392"/>
      <c r="AA15" s="392"/>
      <c r="AB15" s="393"/>
      <c r="AC15" s="359">
        <v>5809</v>
      </c>
      <c r="AD15" s="360"/>
      <c r="AE15" s="360"/>
      <c r="AF15" s="360"/>
      <c r="AG15" s="361"/>
      <c r="AH15" s="359">
        <v>5830</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9055605</v>
      </c>
      <c r="BO15" s="436"/>
      <c r="BP15" s="436"/>
      <c r="BQ15" s="436"/>
      <c r="BR15" s="436"/>
      <c r="BS15" s="436"/>
      <c r="BT15" s="436"/>
      <c r="BU15" s="437"/>
      <c r="BV15" s="435">
        <v>8757430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21.7</v>
      </c>
      <c r="AD16" s="487"/>
      <c r="AE16" s="487"/>
      <c r="AF16" s="487"/>
      <c r="AG16" s="488"/>
      <c r="AH16" s="486">
        <v>20.9</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18340742</v>
      </c>
      <c r="BO16" s="407"/>
      <c r="BP16" s="407"/>
      <c r="BQ16" s="407"/>
      <c r="BR16" s="407"/>
      <c r="BS16" s="407"/>
      <c r="BT16" s="407"/>
      <c r="BU16" s="408"/>
      <c r="BV16" s="406">
        <v>18306222</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19329</v>
      </c>
      <c r="AD17" s="360"/>
      <c r="AE17" s="360"/>
      <c r="AF17" s="360"/>
      <c r="AG17" s="361"/>
      <c r="AH17" s="359">
        <v>20046</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11525432</v>
      </c>
      <c r="BO17" s="407"/>
      <c r="BP17" s="407"/>
      <c r="BQ17" s="407"/>
      <c r="BR17" s="407"/>
      <c r="BS17" s="407"/>
      <c r="BT17" s="407"/>
      <c r="BU17" s="408"/>
      <c r="BV17" s="406">
        <v>11133182</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690.64</v>
      </c>
      <c r="M18" s="459"/>
      <c r="N18" s="459"/>
      <c r="O18" s="459"/>
      <c r="P18" s="459"/>
      <c r="Q18" s="459"/>
      <c r="R18" s="460"/>
      <c r="S18" s="460"/>
      <c r="T18" s="460"/>
      <c r="U18" s="460"/>
      <c r="V18" s="461"/>
      <c r="W18" s="477"/>
      <c r="X18" s="478"/>
      <c r="Y18" s="478"/>
      <c r="Z18" s="478"/>
      <c r="AA18" s="478"/>
      <c r="AB18" s="502"/>
      <c r="AC18" s="376">
        <v>72.3</v>
      </c>
      <c r="AD18" s="377"/>
      <c r="AE18" s="377"/>
      <c r="AF18" s="377"/>
      <c r="AG18" s="462"/>
      <c r="AH18" s="376">
        <v>71.900000000000006</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19944919</v>
      </c>
      <c r="BO18" s="407"/>
      <c r="BP18" s="407"/>
      <c r="BQ18" s="407"/>
      <c r="BR18" s="407"/>
      <c r="BS18" s="407"/>
      <c r="BT18" s="407"/>
      <c r="BU18" s="408"/>
      <c r="BV18" s="406">
        <v>19764180</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79</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26562244</v>
      </c>
      <c r="BO19" s="407"/>
      <c r="BP19" s="407"/>
      <c r="BQ19" s="407"/>
      <c r="BR19" s="407"/>
      <c r="BS19" s="407"/>
      <c r="BT19" s="407"/>
      <c r="BU19" s="408"/>
      <c r="BV19" s="406">
        <v>26846849</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24370</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39138024</v>
      </c>
      <c r="BO22" s="436"/>
      <c r="BP22" s="436"/>
      <c r="BQ22" s="436"/>
      <c r="BR22" s="436"/>
      <c r="BS22" s="436"/>
      <c r="BT22" s="436"/>
      <c r="BU22" s="437"/>
      <c r="BV22" s="435">
        <v>40789934</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27152666</v>
      </c>
      <c r="BO23" s="407"/>
      <c r="BP23" s="407"/>
      <c r="BQ23" s="407"/>
      <c r="BR23" s="407"/>
      <c r="BS23" s="407"/>
      <c r="BT23" s="407"/>
      <c r="BU23" s="408"/>
      <c r="BV23" s="406">
        <v>27683184</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8600</v>
      </c>
      <c r="R24" s="360"/>
      <c r="S24" s="360"/>
      <c r="T24" s="360"/>
      <c r="U24" s="360"/>
      <c r="V24" s="361"/>
      <c r="W24" s="449"/>
      <c r="X24" s="386"/>
      <c r="Y24" s="387"/>
      <c r="Z24" s="362" t="s">
        <v>162</v>
      </c>
      <c r="AA24" s="363"/>
      <c r="AB24" s="363"/>
      <c r="AC24" s="363"/>
      <c r="AD24" s="363"/>
      <c r="AE24" s="363"/>
      <c r="AF24" s="363"/>
      <c r="AG24" s="364"/>
      <c r="AH24" s="359">
        <v>549</v>
      </c>
      <c r="AI24" s="360"/>
      <c r="AJ24" s="360"/>
      <c r="AK24" s="360"/>
      <c r="AL24" s="361"/>
      <c r="AM24" s="359">
        <v>1807308</v>
      </c>
      <c r="AN24" s="360"/>
      <c r="AO24" s="360"/>
      <c r="AP24" s="360"/>
      <c r="AQ24" s="360"/>
      <c r="AR24" s="361"/>
      <c r="AS24" s="359">
        <v>3292</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32408619</v>
      </c>
      <c r="BO24" s="407"/>
      <c r="BP24" s="407"/>
      <c r="BQ24" s="407"/>
      <c r="BR24" s="407"/>
      <c r="BS24" s="407"/>
      <c r="BT24" s="407"/>
      <c r="BU24" s="408"/>
      <c r="BV24" s="406">
        <v>32647979</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7100</v>
      </c>
      <c r="R25" s="360"/>
      <c r="S25" s="360"/>
      <c r="T25" s="360"/>
      <c r="U25" s="360"/>
      <c r="V25" s="361"/>
      <c r="W25" s="449"/>
      <c r="X25" s="386"/>
      <c r="Y25" s="387"/>
      <c r="Z25" s="362" t="s">
        <v>165</v>
      </c>
      <c r="AA25" s="363"/>
      <c r="AB25" s="363"/>
      <c r="AC25" s="363"/>
      <c r="AD25" s="363"/>
      <c r="AE25" s="363"/>
      <c r="AF25" s="363"/>
      <c r="AG25" s="364"/>
      <c r="AH25" s="359">
        <v>125</v>
      </c>
      <c r="AI25" s="360"/>
      <c r="AJ25" s="360"/>
      <c r="AK25" s="360"/>
      <c r="AL25" s="361"/>
      <c r="AM25" s="359">
        <v>406750</v>
      </c>
      <c r="AN25" s="360"/>
      <c r="AO25" s="360"/>
      <c r="AP25" s="360"/>
      <c r="AQ25" s="360"/>
      <c r="AR25" s="361"/>
      <c r="AS25" s="359">
        <v>3254</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4169659</v>
      </c>
      <c r="BO25" s="436"/>
      <c r="BP25" s="436"/>
      <c r="BQ25" s="436"/>
      <c r="BR25" s="436"/>
      <c r="BS25" s="436"/>
      <c r="BT25" s="436"/>
      <c r="BU25" s="437"/>
      <c r="BV25" s="435">
        <v>2886846</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6300</v>
      </c>
      <c r="R26" s="360"/>
      <c r="S26" s="360"/>
      <c r="T26" s="360"/>
      <c r="U26" s="360"/>
      <c r="V26" s="361"/>
      <c r="W26" s="449"/>
      <c r="X26" s="386"/>
      <c r="Y26" s="387"/>
      <c r="Z26" s="362" t="s">
        <v>168</v>
      </c>
      <c r="AA26" s="417"/>
      <c r="AB26" s="417"/>
      <c r="AC26" s="417"/>
      <c r="AD26" s="417"/>
      <c r="AE26" s="417"/>
      <c r="AF26" s="417"/>
      <c r="AG26" s="418"/>
      <c r="AH26" s="359">
        <v>9</v>
      </c>
      <c r="AI26" s="360"/>
      <c r="AJ26" s="360"/>
      <c r="AK26" s="360"/>
      <c r="AL26" s="361"/>
      <c r="AM26" s="359">
        <v>32580</v>
      </c>
      <c r="AN26" s="360"/>
      <c r="AO26" s="360"/>
      <c r="AP26" s="360"/>
      <c r="AQ26" s="360"/>
      <c r="AR26" s="361"/>
      <c r="AS26" s="359">
        <v>3620</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4500</v>
      </c>
      <c r="R27" s="360"/>
      <c r="S27" s="360"/>
      <c r="T27" s="360"/>
      <c r="U27" s="360"/>
      <c r="V27" s="361"/>
      <c r="W27" s="449"/>
      <c r="X27" s="386"/>
      <c r="Y27" s="387"/>
      <c r="Z27" s="362" t="s">
        <v>171</v>
      </c>
      <c r="AA27" s="363"/>
      <c r="AB27" s="363"/>
      <c r="AC27" s="363"/>
      <c r="AD27" s="363"/>
      <c r="AE27" s="363"/>
      <c r="AF27" s="363"/>
      <c r="AG27" s="364"/>
      <c r="AH27" s="359">
        <v>5</v>
      </c>
      <c r="AI27" s="360"/>
      <c r="AJ27" s="360"/>
      <c r="AK27" s="360"/>
      <c r="AL27" s="361"/>
      <c r="AM27" s="359">
        <v>13890</v>
      </c>
      <c r="AN27" s="360"/>
      <c r="AO27" s="360"/>
      <c r="AP27" s="360"/>
      <c r="AQ27" s="360"/>
      <c r="AR27" s="361"/>
      <c r="AS27" s="359">
        <v>2778</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1181438</v>
      </c>
      <c r="BO27" s="441"/>
      <c r="BP27" s="441"/>
      <c r="BQ27" s="441"/>
      <c r="BR27" s="441"/>
      <c r="BS27" s="441"/>
      <c r="BT27" s="441"/>
      <c r="BU27" s="442"/>
      <c r="BV27" s="440">
        <v>1181429</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3800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6121106</v>
      </c>
      <c r="BO28" s="436"/>
      <c r="BP28" s="436"/>
      <c r="BQ28" s="436"/>
      <c r="BR28" s="436"/>
      <c r="BS28" s="436"/>
      <c r="BT28" s="436"/>
      <c r="BU28" s="437"/>
      <c r="BV28" s="435">
        <v>5681412</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20</v>
      </c>
      <c r="M29" s="360"/>
      <c r="N29" s="360"/>
      <c r="O29" s="360"/>
      <c r="P29" s="361"/>
      <c r="Q29" s="359">
        <v>3500</v>
      </c>
      <c r="R29" s="360"/>
      <c r="S29" s="360"/>
      <c r="T29" s="360"/>
      <c r="U29" s="360"/>
      <c r="V29" s="361"/>
      <c r="W29" s="450"/>
      <c r="X29" s="451"/>
      <c r="Y29" s="452"/>
      <c r="Z29" s="362" t="s">
        <v>177</v>
      </c>
      <c r="AA29" s="363"/>
      <c r="AB29" s="363"/>
      <c r="AC29" s="363"/>
      <c r="AD29" s="363"/>
      <c r="AE29" s="363"/>
      <c r="AF29" s="363"/>
      <c r="AG29" s="364"/>
      <c r="AH29" s="359">
        <v>554</v>
      </c>
      <c r="AI29" s="360"/>
      <c r="AJ29" s="360"/>
      <c r="AK29" s="360"/>
      <c r="AL29" s="361"/>
      <c r="AM29" s="359">
        <v>1821198</v>
      </c>
      <c r="AN29" s="360"/>
      <c r="AO29" s="360"/>
      <c r="AP29" s="360"/>
      <c r="AQ29" s="360"/>
      <c r="AR29" s="361"/>
      <c r="AS29" s="359">
        <v>3287</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2972338</v>
      </c>
      <c r="BO29" s="407"/>
      <c r="BP29" s="407"/>
      <c r="BQ29" s="407"/>
      <c r="BR29" s="407"/>
      <c r="BS29" s="407"/>
      <c r="BT29" s="407"/>
      <c r="BU29" s="408"/>
      <c r="BV29" s="406">
        <v>3737384</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97.4</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7235823</v>
      </c>
      <c r="BO30" s="441"/>
      <c r="BP30" s="441"/>
      <c r="BQ30" s="441"/>
      <c r="BR30" s="441"/>
      <c r="BS30" s="441"/>
      <c r="BT30" s="441"/>
      <c r="BU30" s="442"/>
      <c r="BV30" s="440">
        <v>7100069</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15">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15">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国民健康保険特別会計（事業勘定）</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IF('各会計、関係団体の財政状況及び健全化判断比率'!B32="","",'各会計、関係団体の財政状況及び健全化判断比率'!B32)</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9</v>
      </c>
      <c r="BX34" s="354"/>
      <c r="BY34" s="355" t="str">
        <f>IF('各会計、関係団体の財政状況及び健全化判断比率'!B68="","",'各会計、関係団体の財政状況及び健全化判断比率'!B68)</f>
        <v>浜田地区広域行政組合（普通）</v>
      </c>
      <c r="BZ34" s="355"/>
      <c r="CA34" s="355"/>
      <c r="CB34" s="355"/>
      <c r="CC34" s="355"/>
      <c r="CD34" s="355"/>
      <c r="CE34" s="355"/>
      <c r="CF34" s="355"/>
      <c r="CG34" s="355"/>
      <c r="CH34" s="355"/>
      <c r="CI34" s="355"/>
      <c r="CJ34" s="355"/>
      <c r="CK34" s="355"/>
      <c r="CL34" s="355"/>
      <c r="CM34" s="355"/>
      <c r="CN34" s="163"/>
      <c r="CO34" s="354">
        <f>IF(CQ34="","",MAX(C34:D43,U34:V43,AM34:AN43,BE34:BF43,BW34:BX43)+1)</f>
        <v>14</v>
      </c>
      <c r="CP34" s="354"/>
      <c r="CQ34" s="355" t="str">
        <f>IF('各会計、関係団体の財政状況及び健全化判断比率'!BS7="","",'各会計、関係団体の財政状況及び健全化判断比率'!BS7)</f>
        <v>金城開発</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15">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国民健康保険特別会計（直診勘定）</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IF('各会計、関係団体の財政状況及び健全化判断比率'!B33="","",'各会計、関係団体の財政状況及び健全化判断比率'!B33)</f>
        <v>工業用水道事業会計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10</v>
      </c>
      <c r="BX35" s="354"/>
      <c r="BY35" s="355" t="str">
        <f>IF('各会計、関係団体の財政状況及び健全化判断比率'!B69="","",'各会計、関係団体の財政状況及び健全化判断比率'!B69)</f>
        <v>浜田地区広域行政組合（介護保険）</v>
      </c>
      <c r="BZ35" s="355"/>
      <c r="CA35" s="355"/>
      <c r="CB35" s="355"/>
      <c r="CC35" s="355"/>
      <c r="CD35" s="355"/>
      <c r="CE35" s="355"/>
      <c r="CF35" s="355"/>
      <c r="CG35" s="355"/>
      <c r="CH35" s="355"/>
      <c r="CI35" s="355"/>
      <c r="CJ35" s="355"/>
      <c r="CK35" s="355"/>
      <c r="CL35" s="355"/>
      <c r="CM35" s="355"/>
      <c r="CN35" s="163"/>
      <c r="CO35" s="354">
        <f t="shared" ref="CO35:CO43" si="3">IF(CQ35="","",CO34+1)</f>
        <v>15</v>
      </c>
      <c r="CP35" s="354"/>
      <c r="CQ35" s="355" t="str">
        <f>IF('各会計、関係団体の財政状況及び健全化判断比率'!BS8="","",'各会計、関係団体の財政状況及び健全化判断比率'!BS8)</f>
        <v>島根県西部山村振興財団</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15">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駐車場事業特別会計</v>
      </c>
      <c r="X36" s="355"/>
      <c r="Y36" s="355"/>
      <c r="Z36" s="355"/>
      <c r="AA36" s="355"/>
      <c r="AB36" s="355"/>
      <c r="AC36" s="355"/>
      <c r="AD36" s="355"/>
      <c r="AE36" s="355"/>
      <c r="AF36" s="355"/>
      <c r="AG36" s="355"/>
      <c r="AH36" s="355"/>
      <c r="AI36" s="355"/>
      <c r="AJ36" s="355"/>
      <c r="AK36" s="355"/>
      <c r="AL36" s="163"/>
      <c r="AM36" s="354">
        <f t="shared" si="0"/>
        <v>8</v>
      </c>
      <c r="AN36" s="354"/>
      <c r="AO36" s="355" t="str">
        <f>IF('各会計、関係団体の財政状況及び健全化判断比率'!B34="","",'各会計、関係団体の財政状況及び健全化判断比率'!B34)</f>
        <v>下水道事業会計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11</v>
      </c>
      <c r="BX36" s="354"/>
      <c r="BY36" s="355" t="str">
        <f>IF('各会計、関係団体の財政状況及び健全化判断比率'!B70="","",'各会計、関係団体の財政状況及び健全化判断比率'!B70)</f>
        <v>島根県市町村総合事務組合（普通）</v>
      </c>
      <c r="BZ36" s="355"/>
      <c r="CA36" s="355"/>
      <c r="CB36" s="355"/>
      <c r="CC36" s="355"/>
      <c r="CD36" s="355"/>
      <c r="CE36" s="355"/>
      <c r="CF36" s="355"/>
      <c r="CG36" s="355"/>
      <c r="CH36" s="355"/>
      <c r="CI36" s="355"/>
      <c r="CJ36" s="355"/>
      <c r="CK36" s="355"/>
      <c r="CL36" s="355"/>
      <c r="CM36" s="355"/>
      <c r="CN36" s="163"/>
      <c r="CO36" s="354">
        <f t="shared" si="3"/>
        <v>16</v>
      </c>
      <c r="CP36" s="354"/>
      <c r="CQ36" s="355" t="str">
        <f>IF('各会計、関係団体の財政状況及び健全化判断比率'!BS9="","",'各会計、関係団体の財政状況及び健全化判断比率'!BS9)</f>
        <v>石見ケーブルビジョン</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15">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5</v>
      </c>
      <c r="V37" s="354"/>
      <c r="W37" s="355" t="str">
        <f>IF('各会計、関係団体の財政状況及び健全化判断比率'!B31="","",'各会計、関係団体の財政状況及び健全化判断比率'!B31)</f>
        <v>後期高齢者医療特別会計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12</v>
      </c>
      <c r="BX37" s="354"/>
      <c r="BY37" s="355" t="str">
        <f>IF('各会計、関係団体の財政状況及び健全化判断比率'!B71="","",'各会計、関係団体の財政状況及び健全化判断比率'!B71)</f>
        <v>島根県後期高齢者医療広域連合（普通）</v>
      </c>
      <c r="BZ37" s="355"/>
      <c r="CA37" s="355"/>
      <c r="CB37" s="355"/>
      <c r="CC37" s="355"/>
      <c r="CD37" s="355"/>
      <c r="CE37" s="355"/>
      <c r="CF37" s="355"/>
      <c r="CG37" s="355"/>
      <c r="CH37" s="355"/>
      <c r="CI37" s="355"/>
      <c r="CJ37" s="355"/>
      <c r="CK37" s="355"/>
      <c r="CL37" s="355"/>
      <c r="CM37" s="355"/>
      <c r="CN37" s="163"/>
      <c r="CO37" s="354">
        <f t="shared" si="3"/>
        <v>17</v>
      </c>
      <c r="CP37" s="354"/>
      <c r="CQ37" s="355" t="str">
        <f>IF('各会計、関係団体の財政状況及び健全化判断比率'!BS10="","",'各会計、関係団体の財政状況及び健全化判断比率'!BS10)</f>
        <v>浜田漁港排水浄化管理センター</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15">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13</v>
      </c>
      <c r="BX38" s="354"/>
      <c r="BY38" s="355" t="str">
        <f>IF('各会計、関係団体の財政状況及び健全化判断比率'!B72="","",'各会計、関係団体の財政状況及び健全化判断比率'!B72)</f>
        <v>島根県後期高齢者医療広域連合（後期高齢）</v>
      </c>
      <c r="BZ38" s="355"/>
      <c r="CA38" s="355"/>
      <c r="CB38" s="355"/>
      <c r="CC38" s="355"/>
      <c r="CD38" s="355"/>
      <c r="CE38" s="355"/>
      <c r="CF38" s="355"/>
      <c r="CG38" s="355"/>
      <c r="CH38" s="355"/>
      <c r="CI38" s="355"/>
      <c r="CJ38" s="355"/>
      <c r="CK38" s="355"/>
      <c r="CL38" s="355"/>
      <c r="CM38" s="355"/>
      <c r="CN38" s="163"/>
      <c r="CO38" s="354">
        <f t="shared" si="3"/>
        <v>18</v>
      </c>
      <c r="CP38" s="354"/>
      <c r="CQ38" s="355" t="str">
        <f>IF('各会計、関係団体の財政状況及び健全化判断比率'!BS11="","",'各会計、関係団体の財政状況及び健全化判断比率'!BS11)</f>
        <v>浜田市土地開発公社</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15">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f t="shared" si="3"/>
        <v>19</v>
      </c>
      <c r="CP39" s="354"/>
      <c r="CQ39" s="355" t="str">
        <f>IF('各会計、関係団体の財政状況及び健全化判断比率'!BS12="","",'各会計、関係団体の財政状況及び健全化判断比率'!BS12)</f>
        <v>浜田市教育文化振興事業団</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15">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20</v>
      </c>
      <c r="CP40" s="354"/>
      <c r="CQ40" s="355" t="str">
        <f>IF('各会計、関係団体の財政状況及び健全化判断比率'!BS13="","",'各会計、関係団体の財政状況及び健全化判断比率'!BS13)</f>
        <v>三隅町農業支援センターみらい</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15">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21</v>
      </c>
      <c r="CP41" s="354"/>
      <c r="CQ41" s="355" t="str">
        <f>IF('各会計、関係団体の財政状況及び健全化判断比率'!BS14="","",'各会計、関係団体の財政状況及び健全化判断比率'!BS14)</f>
        <v>島根県西部勤労者共済会</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15">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15">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OPV9hWPRLdBiYqOTxJ3iova9pHZZdIU0g1TcL4pXW/s4pbNI1zT28t335HIqJ+iKUZlGRvlP8WKeHm7xJY6F9w==" saltValue="unJ/+uHoPqaex9vUtApOW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H16" zoomScaleSheetLayoutView="100" workbookViewId="0">
      <selection activeCell="O32" sqref="O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36" t="s">
        <v>531</v>
      </c>
      <c r="D34" s="1136"/>
      <c r="E34" s="1137"/>
      <c r="F34" s="32">
        <v>6.16</v>
      </c>
      <c r="G34" s="33">
        <v>6.17</v>
      </c>
      <c r="H34" s="33">
        <v>6.07</v>
      </c>
      <c r="I34" s="33">
        <v>6.15</v>
      </c>
      <c r="J34" s="34">
        <v>5.43</v>
      </c>
      <c r="K34" s="22"/>
      <c r="L34" s="22"/>
      <c r="M34" s="22"/>
      <c r="N34" s="22"/>
      <c r="O34" s="22"/>
      <c r="P34" s="22"/>
    </row>
    <row r="35" spans="1:16" ht="39" customHeight="1" x14ac:dyDescent="0.15">
      <c r="A35" s="22"/>
      <c r="B35" s="35"/>
      <c r="C35" s="1132" t="s">
        <v>532</v>
      </c>
      <c r="D35" s="1132"/>
      <c r="E35" s="1133"/>
      <c r="F35" s="36">
        <v>3.25</v>
      </c>
      <c r="G35" s="37">
        <v>5.18</v>
      </c>
      <c r="H35" s="37">
        <v>5.43</v>
      </c>
      <c r="I35" s="37">
        <v>4.0599999999999996</v>
      </c>
      <c r="J35" s="38">
        <v>4.32</v>
      </c>
      <c r="K35" s="22"/>
      <c r="L35" s="22"/>
      <c r="M35" s="22"/>
      <c r="N35" s="22"/>
      <c r="O35" s="22"/>
      <c r="P35" s="22"/>
    </row>
    <row r="36" spans="1:16" ht="39" customHeight="1" x14ac:dyDescent="0.15">
      <c r="A36" s="22"/>
      <c r="B36" s="35"/>
      <c r="C36" s="1132" t="s">
        <v>533</v>
      </c>
      <c r="D36" s="1132"/>
      <c r="E36" s="1133"/>
      <c r="F36" s="36">
        <v>1.72</v>
      </c>
      <c r="G36" s="37">
        <v>1.66</v>
      </c>
      <c r="H36" s="37">
        <v>1.78</v>
      </c>
      <c r="I36" s="37">
        <v>1.83</v>
      </c>
      <c r="J36" s="38">
        <v>1.88</v>
      </c>
      <c r="K36" s="22"/>
      <c r="L36" s="22"/>
      <c r="M36" s="22"/>
      <c r="N36" s="22"/>
      <c r="O36" s="22"/>
      <c r="P36" s="22"/>
    </row>
    <row r="37" spans="1:16" ht="39" customHeight="1" x14ac:dyDescent="0.15">
      <c r="A37" s="22"/>
      <c r="B37" s="35"/>
      <c r="C37" s="1132" t="s">
        <v>534</v>
      </c>
      <c r="D37" s="1132"/>
      <c r="E37" s="1133"/>
      <c r="F37" s="36" t="s">
        <v>502</v>
      </c>
      <c r="G37" s="37" t="s">
        <v>502</v>
      </c>
      <c r="H37" s="37" t="s">
        <v>502</v>
      </c>
      <c r="I37" s="37" t="s">
        <v>502</v>
      </c>
      <c r="J37" s="38">
        <v>0.28000000000000003</v>
      </c>
      <c r="K37" s="22"/>
      <c r="L37" s="22"/>
      <c r="M37" s="22"/>
      <c r="N37" s="22"/>
      <c r="O37" s="22"/>
      <c r="P37" s="22"/>
    </row>
    <row r="38" spans="1:16" ht="39" customHeight="1" x14ac:dyDescent="0.15">
      <c r="A38" s="22"/>
      <c r="B38" s="35"/>
      <c r="C38" s="1132" t="s">
        <v>535</v>
      </c>
      <c r="D38" s="1132"/>
      <c r="E38" s="1133"/>
      <c r="F38" s="36">
        <v>0.1</v>
      </c>
      <c r="G38" s="37">
        <v>0.09</v>
      </c>
      <c r="H38" s="37">
        <v>0.1</v>
      </c>
      <c r="I38" s="37">
        <v>0.1</v>
      </c>
      <c r="J38" s="38">
        <v>0.11</v>
      </c>
      <c r="K38" s="22"/>
      <c r="L38" s="22"/>
      <c r="M38" s="22"/>
      <c r="N38" s="22"/>
      <c r="O38" s="22"/>
      <c r="P38" s="22"/>
    </row>
    <row r="39" spans="1:16" ht="39" customHeight="1" x14ac:dyDescent="0.15">
      <c r="A39" s="22"/>
      <c r="B39" s="35"/>
      <c r="C39" s="1132" t="s">
        <v>536</v>
      </c>
      <c r="D39" s="1132"/>
      <c r="E39" s="1133"/>
      <c r="F39" s="36">
        <v>0.18</v>
      </c>
      <c r="G39" s="37">
        <v>0.21</v>
      </c>
      <c r="H39" s="37">
        <v>0.12</v>
      </c>
      <c r="I39" s="37">
        <v>0.03</v>
      </c>
      <c r="J39" s="38">
        <v>0.01</v>
      </c>
      <c r="K39" s="22"/>
      <c r="L39" s="22"/>
      <c r="M39" s="22"/>
      <c r="N39" s="22"/>
      <c r="O39" s="22"/>
      <c r="P39" s="22"/>
    </row>
    <row r="40" spans="1:16" ht="39" customHeight="1" x14ac:dyDescent="0.15">
      <c r="A40" s="22"/>
      <c r="B40" s="35"/>
      <c r="C40" s="1132" t="s">
        <v>537</v>
      </c>
      <c r="D40" s="1132"/>
      <c r="E40" s="1133"/>
      <c r="F40" s="36">
        <v>0</v>
      </c>
      <c r="G40" s="37">
        <v>0</v>
      </c>
      <c r="H40" s="37">
        <v>0</v>
      </c>
      <c r="I40" s="37">
        <v>0</v>
      </c>
      <c r="J40" s="38">
        <v>0</v>
      </c>
      <c r="K40" s="22"/>
      <c r="L40" s="22"/>
      <c r="M40" s="22"/>
      <c r="N40" s="22"/>
      <c r="O40" s="22"/>
      <c r="P40" s="22"/>
    </row>
    <row r="41" spans="1:16" ht="39" customHeight="1" x14ac:dyDescent="0.15">
      <c r="A41" s="22"/>
      <c r="B41" s="35"/>
      <c r="C41" s="1132" t="s">
        <v>538</v>
      </c>
      <c r="D41" s="1132"/>
      <c r="E41" s="1133"/>
      <c r="F41" s="36">
        <v>0</v>
      </c>
      <c r="G41" s="37">
        <v>0</v>
      </c>
      <c r="H41" s="37">
        <v>0.01</v>
      </c>
      <c r="I41" s="37">
        <v>0</v>
      </c>
      <c r="J41" s="38">
        <v>0</v>
      </c>
      <c r="K41" s="22"/>
      <c r="L41" s="22"/>
      <c r="M41" s="22"/>
      <c r="N41" s="22"/>
      <c r="O41" s="22"/>
      <c r="P41" s="22"/>
    </row>
    <row r="42" spans="1:16" ht="39" customHeight="1" x14ac:dyDescent="0.15">
      <c r="A42" s="22"/>
      <c r="B42" s="39"/>
      <c r="C42" s="1132" t="s">
        <v>539</v>
      </c>
      <c r="D42" s="1132"/>
      <c r="E42" s="1133"/>
      <c r="F42" s="36" t="s">
        <v>502</v>
      </c>
      <c r="G42" s="37" t="s">
        <v>502</v>
      </c>
      <c r="H42" s="37" t="s">
        <v>502</v>
      </c>
      <c r="I42" s="37" t="s">
        <v>502</v>
      </c>
      <c r="J42" s="38" t="s">
        <v>502</v>
      </c>
      <c r="K42" s="22"/>
      <c r="L42" s="22"/>
      <c r="M42" s="22"/>
      <c r="N42" s="22"/>
      <c r="O42" s="22"/>
      <c r="P42" s="22"/>
    </row>
    <row r="43" spans="1:16" ht="39" customHeight="1" thickBot="1" x14ac:dyDescent="0.2">
      <c r="A43" s="22"/>
      <c r="B43" s="40"/>
      <c r="C43" s="1134" t="s">
        <v>540</v>
      </c>
      <c r="D43" s="1134"/>
      <c r="E43" s="1135"/>
      <c r="F43" s="41">
        <v>0.05</v>
      </c>
      <c r="G43" s="42">
        <v>7.0000000000000007E-2</v>
      </c>
      <c r="H43" s="42">
        <v>0.1</v>
      </c>
      <c r="I43" s="42">
        <v>0.18</v>
      </c>
      <c r="J43" s="43" t="s">
        <v>502</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8h67OG5t+NtJRxCBj1tZTE6EjvaXpOHFQKAHq94aKRyd3SF/HE63nyNFaOui1YwHFEOFnLO0QfpKaw56ObP0g==" saltValue="ggpOwU6Oh+R+0hfQq4zL6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3" zoomScale="85" zoomScaleNormal="85" zoomScaleSheetLayoutView="55" workbookViewId="0">
      <selection activeCell="N62" sqref="N62"/>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5293</v>
      </c>
      <c r="L45" s="58">
        <v>5403</v>
      </c>
      <c r="M45" s="58">
        <v>5399</v>
      </c>
      <c r="N45" s="58">
        <v>5068</v>
      </c>
      <c r="O45" s="59">
        <v>4884</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502</v>
      </c>
      <c r="L46" s="62" t="s">
        <v>502</v>
      </c>
      <c r="M46" s="62" t="s">
        <v>502</v>
      </c>
      <c r="N46" s="62" t="s">
        <v>502</v>
      </c>
      <c r="O46" s="63" t="s">
        <v>502</v>
      </c>
      <c r="P46" s="46"/>
      <c r="Q46" s="46"/>
      <c r="R46" s="46"/>
      <c r="S46" s="46"/>
      <c r="T46" s="46"/>
      <c r="U46" s="46"/>
    </row>
    <row r="47" spans="1:21" ht="30.75" customHeight="1" x14ac:dyDescent="0.15">
      <c r="A47" s="46"/>
      <c r="B47" s="1163"/>
      <c r="C47" s="1164"/>
      <c r="D47" s="60"/>
      <c r="E47" s="1140" t="s">
        <v>12</v>
      </c>
      <c r="F47" s="1140"/>
      <c r="G47" s="1140"/>
      <c r="H47" s="1140"/>
      <c r="I47" s="1140"/>
      <c r="J47" s="1141"/>
      <c r="K47" s="61">
        <v>3</v>
      </c>
      <c r="L47" s="62" t="s">
        <v>502</v>
      </c>
      <c r="M47" s="62" t="s">
        <v>502</v>
      </c>
      <c r="N47" s="62" t="s">
        <v>502</v>
      </c>
      <c r="O47" s="63" t="s">
        <v>502</v>
      </c>
      <c r="P47" s="46"/>
      <c r="Q47" s="46"/>
      <c r="R47" s="46"/>
      <c r="S47" s="46"/>
      <c r="T47" s="46"/>
      <c r="U47" s="46"/>
    </row>
    <row r="48" spans="1:21" ht="30.75" customHeight="1" x14ac:dyDescent="0.15">
      <c r="A48" s="46"/>
      <c r="B48" s="1163"/>
      <c r="C48" s="1164"/>
      <c r="D48" s="60"/>
      <c r="E48" s="1140" t="s">
        <v>13</v>
      </c>
      <c r="F48" s="1140"/>
      <c r="G48" s="1140"/>
      <c r="H48" s="1140"/>
      <c r="I48" s="1140"/>
      <c r="J48" s="1141"/>
      <c r="K48" s="61">
        <v>1146</v>
      </c>
      <c r="L48" s="62">
        <v>1153</v>
      </c>
      <c r="M48" s="62">
        <v>1161</v>
      </c>
      <c r="N48" s="62">
        <v>1080</v>
      </c>
      <c r="O48" s="63">
        <v>772</v>
      </c>
      <c r="P48" s="46"/>
      <c r="Q48" s="46"/>
      <c r="R48" s="46"/>
      <c r="S48" s="46"/>
      <c r="T48" s="46"/>
      <c r="U48" s="46"/>
    </row>
    <row r="49" spans="1:21" ht="30.75" customHeight="1" x14ac:dyDescent="0.15">
      <c r="A49" s="46"/>
      <c r="B49" s="1163"/>
      <c r="C49" s="1164"/>
      <c r="D49" s="60"/>
      <c r="E49" s="1140" t="s">
        <v>14</v>
      </c>
      <c r="F49" s="1140"/>
      <c r="G49" s="1140"/>
      <c r="H49" s="1140"/>
      <c r="I49" s="1140"/>
      <c r="J49" s="1141"/>
      <c r="K49" s="61">
        <v>241</v>
      </c>
      <c r="L49" s="62">
        <v>136</v>
      </c>
      <c r="M49" s="62" t="s">
        <v>502</v>
      </c>
      <c r="N49" s="62" t="s">
        <v>502</v>
      </c>
      <c r="O49" s="63" t="s">
        <v>502</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502</v>
      </c>
      <c r="L50" s="62" t="s">
        <v>502</v>
      </c>
      <c r="M50" s="62" t="s">
        <v>502</v>
      </c>
      <c r="N50" s="62" t="s">
        <v>502</v>
      </c>
      <c r="O50" s="63" t="s">
        <v>502</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502</v>
      </c>
      <c r="L51" s="62" t="s">
        <v>502</v>
      </c>
      <c r="M51" s="62" t="s">
        <v>502</v>
      </c>
      <c r="N51" s="62" t="s">
        <v>502</v>
      </c>
      <c r="O51" s="63" t="s">
        <v>502</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5088</v>
      </c>
      <c r="L52" s="62">
        <v>4901</v>
      </c>
      <c r="M52" s="62">
        <v>4821</v>
      </c>
      <c r="N52" s="62">
        <v>4600</v>
      </c>
      <c r="O52" s="63">
        <v>4337</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1595</v>
      </c>
      <c r="L53" s="67">
        <v>1791</v>
      </c>
      <c r="M53" s="67">
        <v>1739</v>
      </c>
      <c r="N53" s="67">
        <v>1548</v>
      </c>
      <c r="O53" s="68">
        <v>1319</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15">
      <c r="B58" s="1146" t="s">
        <v>24</v>
      </c>
      <c r="C58" s="1147"/>
      <c r="D58" s="1152" t="s">
        <v>25</v>
      </c>
      <c r="E58" s="1153"/>
      <c r="F58" s="1153"/>
      <c r="G58" s="1153"/>
      <c r="H58" s="1153"/>
      <c r="I58" s="1153"/>
      <c r="J58" s="1154"/>
      <c r="K58" s="81">
        <v>17</v>
      </c>
      <c r="L58" s="82" t="s">
        <v>566</v>
      </c>
      <c r="M58" s="82" t="s">
        <v>566</v>
      </c>
      <c r="N58" s="82" t="s">
        <v>566</v>
      </c>
      <c r="O58" s="83" t="s">
        <v>566</v>
      </c>
    </row>
    <row r="59" spans="1:21" ht="31.5" customHeight="1" x14ac:dyDescent="0.15">
      <c r="B59" s="1148"/>
      <c r="C59" s="1149"/>
      <c r="D59" s="1155" t="s">
        <v>26</v>
      </c>
      <c r="E59" s="1156"/>
      <c r="F59" s="1156"/>
      <c r="G59" s="1156"/>
      <c r="H59" s="1156"/>
      <c r="I59" s="1156"/>
      <c r="J59" s="1157"/>
      <c r="K59" s="84">
        <v>4429</v>
      </c>
      <c r="L59" s="85" t="s">
        <v>566</v>
      </c>
      <c r="M59" s="85" t="s">
        <v>566</v>
      </c>
      <c r="N59" s="85" t="s">
        <v>566</v>
      </c>
      <c r="O59" s="86" t="s">
        <v>566</v>
      </c>
    </row>
    <row r="60" spans="1:21" ht="31.5" customHeight="1" thickBot="1" x14ac:dyDescent="0.2">
      <c r="B60" s="1150"/>
      <c r="C60" s="1151"/>
      <c r="D60" s="1158" t="s">
        <v>27</v>
      </c>
      <c r="E60" s="1159"/>
      <c r="F60" s="1159"/>
      <c r="G60" s="1159"/>
      <c r="H60" s="1159"/>
      <c r="I60" s="1159"/>
      <c r="J60" s="1160"/>
      <c r="K60" s="87">
        <v>13</v>
      </c>
      <c r="L60" s="88" t="s">
        <v>566</v>
      </c>
      <c r="M60" s="88" t="s">
        <v>566</v>
      </c>
      <c r="N60" s="88" t="s">
        <v>566</v>
      </c>
      <c r="O60" s="89" t="s">
        <v>566</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WMYViLukY5KkUuqvS0Z4J1Y9epHeSMCKJQJnCY6qhTClO2Xm33COk/60lfDvvJQ8dmSC3ruQ5UMJYC1fgIoHtA==" saltValue="nZ1uxzE+mmsLyuEy+d3TZ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D16" zoomScale="70" zoomScaleNormal="70" zoomScaleSheetLayoutView="100" workbookViewId="0">
      <selection activeCell="M41" sqref="M41"/>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526</v>
      </c>
      <c r="J40" s="101" t="s">
        <v>527</v>
      </c>
      <c r="K40" s="101" t="s">
        <v>528</v>
      </c>
      <c r="L40" s="101" t="s">
        <v>529</v>
      </c>
      <c r="M40" s="102" t="s">
        <v>530</v>
      </c>
    </row>
    <row r="41" spans="2:13" ht="27.75" customHeight="1" x14ac:dyDescent="0.15">
      <c r="B41" s="1181" t="s">
        <v>30</v>
      </c>
      <c r="C41" s="1182"/>
      <c r="D41" s="103"/>
      <c r="E41" s="1183" t="s">
        <v>31</v>
      </c>
      <c r="F41" s="1183"/>
      <c r="G41" s="1183"/>
      <c r="H41" s="1184"/>
      <c r="I41" s="330">
        <v>49767</v>
      </c>
      <c r="J41" s="331">
        <v>47158</v>
      </c>
      <c r="K41" s="331">
        <v>44068</v>
      </c>
      <c r="L41" s="331">
        <v>40790</v>
      </c>
      <c r="M41" s="332">
        <v>39138</v>
      </c>
    </row>
    <row r="42" spans="2:13" ht="27.75" customHeight="1" x14ac:dyDescent="0.15">
      <c r="B42" s="1171"/>
      <c r="C42" s="1172"/>
      <c r="D42" s="104"/>
      <c r="E42" s="1175" t="s">
        <v>32</v>
      </c>
      <c r="F42" s="1175"/>
      <c r="G42" s="1175"/>
      <c r="H42" s="1176"/>
      <c r="I42" s="333" t="s">
        <v>502</v>
      </c>
      <c r="J42" s="334" t="s">
        <v>502</v>
      </c>
      <c r="K42" s="334" t="s">
        <v>502</v>
      </c>
      <c r="L42" s="334">
        <v>268</v>
      </c>
      <c r="M42" s="335">
        <v>706</v>
      </c>
    </row>
    <row r="43" spans="2:13" ht="27.75" customHeight="1" x14ac:dyDescent="0.15">
      <c r="B43" s="1171"/>
      <c r="C43" s="1172"/>
      <c r="D43" s="104"/>
      <c r="E43" s="1175" t="s">
        <v>33</v>
      </c>
      <c r="F43" s="1175"/>
      <c r="G43" s="1175"/>
      <c r="H43" s="1176"/>
      <c r="I43" s="333">
        <v>12038</v>
      </c>
      <c r="J43" s="334">
        <v>11273</v>
      </c>
      <c r="K43" s="334">
        <v>10263</v>
      </c>
      <c r="L43" s="334">
        <v>9468</v>
      </c>
      <c r="M43" s="335">
        <v>8946</v>
      </c>
    </row>
    <row r="44" spans="2:13" ht="27.75" customHeight="1" x14ac:dyDescent="0.15">
      <c r="B44" s="1171"/>
      <c r="C44" s="1172"/>
      <c r="D44" s="104"/>
      <c r="E44" s="1175" t="s">
        <v>34</v>
      </c>
      <c r="F44" s="1175"/>
      <c r="G44" s="1175"/>
      <c r="H44" s="1176"/>
      <c r="I44" s="333">
        <v>135</v>
      </c>
      <c r="J44" s="334" t="s">
        <v>502</v>
      </c>
      <c r="K44" s="334" t="s">
        <v>502</v>
      </c>
      <c r="L44" s="334" t="s">
        <v>502</v>
      </c>
      <c r="M44" s="335" t="s">
        <v>502</v>
      </c>
    </row>
    <row r="45" spans="2:13" ht="27.75" customHeight="1" x14ac:dyDescent="0.15">
      <c r="B45" s="1171"/>
      <c r="C45" s="1172"/>
      <c r="D45" s="104"/>
      <c r="E45" s="1175" t="s">
        <v>35</v>
      </c>
      <c r="F45" s="1175"/>
      <c r="G45" s="1175"/>
      <c r="H45" s="1176"/>
      <c r="I45" s="333">
        <v>4628</v>
      </c>
      <c r="J45" s="334">
        <v>4572</v>
      </c>
      <c r="K45" s="334">
        <v>4493</v>
      </c>
      <c r="L45" s="334">
        <v>4298</v>
      </c>
      <c r="M45" s="335">
        <v>4252</v>
      </c>
    </row>
    <row r="46" spans="2:13" ht="27.75" customHeight="1" x14ac:dyDescent="0.15">
      <c r="B46" s="1171"/>
      <c r="C46" s="1172"/>
      <c r="D46" s="105"/>
      <c r="E46" s="1175" t="s">
        <v>36</v>
      </c>
      <c r="F46" s="1175"/>
      <c r="G46" s="1175"/>
      <c r="H46" s="1176"/>
      <c r="I46" s="333" t="s">
        <v>502</v>
      </c>
      <c r="J46" s="334" t="s">
        <v>502</v>
      </c>
      <c r="K46" s="334" t="s">
        <v>502</v>
      </c>
      <c r="L46" s="334" t="s">
        <v>502</v>
      </c>
      <c r="M46" s="335" t="s">
        <v>502</v>
      </c>
    </row>
    <row r="47" spans="2:13" ht="27.75" customHeight="1" x14ac:dyDescent="0.15">
      <c r="B47" s="1171"/>
      <c r="C47" s="1172"/>
      <c r="D47" s="106"/>
      <c r="E47" s="1185" t="s">
        <v>37</v>
      </c>
      <c r="F47" s="1186"/>
      <c r="G47" s="1186"/>
      <c r="H47" s="1187"/>
      <c r="I47" s="333" t="s">
        <v>502</v>
      </c>
      <c r="J47" s="334" t="s">
        <v>502</v>
      </c>
      <c r="K47" s="334" t="s">
        <v>502</v>
      </c>
      <c r="L47" s="334" t="s">
        <v>502</v>
      </c>
      <c r="M47" s="335" t="s">
        <v>502</v>
      </c>
    </row>
    <row r="48" spans="2:13" ht="27.75" customHeight="1" x14ac:dyDescent="0.15">
      <c r="B48" s="1171"/>
      <c r="C48" s="1172"/>
      <c r="D48" s="104"/>
      <c r="E48" s="1175" t="s">
        <v>38</v>
      </c>
      <c r="F48" s="1175"/>
      <c r="G48" s="1175"/>
      <c r="H48" s="1176"/>
      <c r="I48" s="333" t="s">
        <v>502</v>
      </c>
      <c r="J48" s="334" t="s">
        <v>502</v>
      </c>
      <c r="K48" s="334" t="s">
        <v>502</v>
      </c>
      <c r="L48" s="334" t="s">
        <v>502</v>
      </c>
      <c r="M48" s="335" t="s">
        <v>502</v>
      </c>
    </row>
    <row r="49" spans="2:13" ht="27.75" customHeight="1" x14ac:dyDescent="0.15">
      <c r="B49" s="1173"/>
      <c r="C49" s="1174"/>
      <c r="D49" s="104"/>
      <c r="E49" s="1175" t="s">
        <v>39</v>
      </c>
      <c r="F49" s="1175"/>
      <c r="G49" s="1175"/>
      <c r="H49" s="1176"/>
      <c r="I49" s="333" t="s">
        <v>502</v>
      </c>
      <c r="J49" s="334" t="s">
        <v>502</v>
      </c>
      <c r="K49" s="334" t="s">
        <v>502</v>
      </c>
      <c r="L49" s="334" t="s">
        <v>502</v>
      </c>
      <c r="M49" s="335" t="s">
        <v>502</v>
      </c>
    </row>
    <row r="50" spans="2:13" ht="27.75" customHeight="1" x14ac:dyDescent="0.15">
      <c r="B50" s="1169" t="s">
        <v>40</v>
      </c>
      <c r="C50" s="1170"/>
      <c r="D50" s="107"/>
      <c r="E50" s="1175" t="s">
        <v>41</v>
      </c>
      <c r="F50" s="1175"/>
      <c r="G50" s="1175"/>
      <c r="H50" s="1176"/>
      <c r="I50" s="333">
        <v>14047</v>
      </c>
      <c r="J50" s="334">
        <v>14670</v>
      </c>
      <c r="K50" s="334">
        <v>14401</v>
      </c>
      <c r="L50" s="334">
        <v>15320</v>
      </c>
      <c r="M50" s="335">
        <v>15257</v>
      </c>
    </row>
    <row r="51" spans="2:13" ht="27.75" customHeight="1" x14ac:dyDescent="0.15">
      <c r="B51" s="1171"/>
      <c r="C51" s="1172"/>
      <c r="D51" s="104"/>
      <c r="E51" s="1175" t="s">
        <v>42</v>
      </c>
      <c r="F51" s="1175"/>
      <c r="G51" s="1175"/>
      <c r="H51" s="1176"/>
      <c r="I51" s="333">
        <v>1070</v>
      </c>
      <c r="J51" s="334">
        <v>1143</v>
      </c>
      <c r="K51" s="334">
        <v>1065</v>
      </c>
      <c r="L51" s="334">
        <v>952</v>
      </c>
      <c r="M51" s="335">
        <v>858</v>
      </c>
    </row>
    <row r="52" spans="2:13" ht="27.75" customHeight="1" x14ac:dyDescent="0.15">
      <c r="B52" s="1173"/>
      <c r="C52" s="1174"/>
      <c r="D52" s="104"/>
      <c r="E52" s="1175" t="s">
        <v>43</v>
      </c>
      <c r="F52" s="1175"/>
      <c r="G52" s="1175"/>
      <c r="H52" s="1176"/>
      <c r="I52" s="333">
        <v>44615</v>
      </c>
      <c r="J52" s="334">
        <v>42421</v>
      </c>
      <c r="K52" s="334">
        <v>40095</v>
      </c>
      <c r="L52" s="334">
        <v>37515</v>
      </c>
      <c r="M52" s="335">
        <v>36301</v>
      </c>
    </row>
    <row r="53" spans="2:13" ht="27.75" customHeight="1" thickBot="1" x14ac:dyDescent="0.2">
      <c r="B53" s="1177" t="s">
        <v>19</v>
      </c>
      <c r="C53" s="1178"/>
      <c r="D53" s="108"/>
      <c r="E53" s="1179" t="s">
        <v>44</v>
      </c>
      <c r="F53" s="1179"/>
      <c r="G53" s="1179"/>
      <c r="H53" s="1180"/>
      <c r="I53" s="336">
        <v>6836</v>
      </c>
      <c r="J53" s="337">
        <v>4770</v>
      </c>
      <c r="K53" s="337">
        <v>3263</v>
      </c>
      <c r="L53" s="337">
        <v>1036</v>
      </c>
      <c r="M53" s="338">
        <v>628</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j7zxN65chVBruXGiGPTvpbomN9cNWUlIKB+aqTwe5jPSEZo3QM2oHnV/PMORRqKZOSEWza/qrwPhm2HPj/2lqg==" saltValue="4y841jypRgvgzLXNQAulB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election activeCell="G57" sqref="G57"/>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528</v>
      </c>
      <c r="G54" s="117" t="s">
        <v>529</v>
      </c>
      <c r="H54" s="118" t="s">
        <v>530</v>
      </c>
    </row>
    <row r="55" spans="2:8" ht="52.5" customHeight="1" x14ac:dyDescent="0.15">
      <c r="B55" s="119"/>
      <c r="C55" s="1196" t="s">
        <v>46</v>
      </c>
      <c r="D55" s="1196"/>
      <c r="E55" s="1197"/>
      <c r="F55" s="339">
        <v>5114</v>
      </c>
      <c r="G55" s="339">
        <v>5681</v>
      </c>
      <c r="H55" s="340">
        <v>6121</v>
      </c>
    </row>
    <row r="56" spans="2:8" ht="52.5" customHeight="1" x14ac:dyDescent="0.15">
      <c r="B56" s="120"/>
      <c r="C56" s="1198" t="s">
        <v>47</v>
      </c>
      <c r="D56" s="1198"/>
      <c r="E56" s="1199"/>
      <c r="F56" s="341">
        <v>3621</v>
      </c>
      <c r="G56" s="341">
        <v>3737</v>
      </c>
      <c r="H56" s="342">
        <v>2972</v>
      </c>
    </row>
    <row r="57" spans="2:8" ht="53.25" customHeight="1" x14ac:dyDescent="0.15">
      <c r="B57" s="120"/>
      <c r="C57" s="1200" t="s">
        <v>48</v>
      </c>
      <c r="D57" s="1200"/>
      <c r="E57" s="1201"/>
      <c r="F57" s="343">
        <v>6964</v>
      </c>
      <c r="G57" s="343">
        <v>7100</v>
      </c>
      <c r="H57" s="344">
        <v>7236</v>
      </c>
    </row>
    <row r="58" spans="2:8" ht="45.75" customHeight="1" x14ac:dyDescent="0.15">
      <c r="B58" s="121"/>
      <c r="C58" s="1188" t="s">
        <v>561</v>
      </c>
      <c r="D58" s="1189"/>
      <c r="E58" s="1190"/>
      <c r="F58" s="345">
        <v>2482</v>
      </c>
      <c r="G58" s="345">
        <v>2378</v>
      </c>
      <c r="H58" s="346">
        <v>2404</v>
      </c>
    </row>
    <row r="59" spans="2:8" ht="45.75" customHeight="1" x14ac:dyDescent="0.15">
      <c r="B59" s="121"/>
      <c r="C59" s="1188" t="s">
        <v>562</v>
      </c>
      <c r="D59" s="1189"/>
      <c r="E59" s="1190"/>
      <c r="F59" s="345">
        <v>2378</v>
      </c>
      <c r="G59" s="345">
        <v>2246</v>
      </c>
      <c r="H59" s="346">
        <v>2024</v>
      </c>
    </row>
    <row r="60" spans="2:8" ht="45.75" customHeight="1" x14ac:dyDescent="0.15">
      <c r="B60" s="121"/>
      <c r="C60" s="1188" t="s">
        <v>563</v>
      </c>
      <c r="D60" s="1189"/>
      <c r="E60" s="1190"/>
      <c r="F60" s="345">
        <v>959</v>
      </c>
      <c r="G60" s="345">
        <v>873</v>
      </c>
      <c r="H60" s="346">
        <v>866</v>
      </c>
    </row>
    <row r="61" spans="2:8" ht="45.75" customHeight="1" x14ac:dyDescent="0.15">
      <c r="B61" s="121"/>
      <c r="C61" s="1188" t="s">
        <v>564</v>
      </c>
      <c r="D61" s="1189"/>
      <c r="E61" s="1190"/>
      <c r="F61" s="345">
        <v>225</v>
      </c>
      <c r="G61" s="345">
        <v>696</v>
      </c>
      <c r="H61" s="346">
        <v>658</v>
      </c>
    </row>
    <row r="62" spans="2:8" ht="45.75" customHeight="1" thickBot="1" x14ac:dyDescent="0.2">
      <c r="B62" s="122"/>
      <c r="C62" s="1191" t="s">
        <v>565</v>
      </c>
      <c r="D62" s="1192"/>
      <c r="E62" s="1193"/>
      <c r="F62" s="347">
        <v>283</v>
      </c>
      <c r="G62" s="347">
        <v>284</v>
      </c>
      <c r="H62" s="348">
        <v>653</v>
      </c>
    </row>
    <row r="63" spans="2:8" ht="52.5" customHeight="1" thickBot="1" x14ac:dyDescent="0.2">
      <c r="B63" s="123"/>
      <c r="C63" s="1194" t="s">
        <v>49</v>
      </c>
      <c r="D63" s="1194"/>
      <c r="E63" s="1195"/>
      <c r="F63" s="349">
        <v>15699</v>
      </c>
      <c r="G63" s="349">
        <v>16519</v>
      </c>
      <c r="H63" s="350">
        <v>16329</v>
      </c>
    </row>
    <row r="64" spans="2:8" x14ac:dyDescent="0.15"/>
  </sheetData>
  <sheetProtection algorithmName="SHA-512" hashValue="0D/zgzFlcd3T6L8RQDQvhaOjcXMaZdiHjxR8sk4fBOfkuK08fpVeOfJLmvL4Vq7CMpNE0UVZs7JcYrHC/9WK+w==" saltValue="EqvqsLk/8lpXlApGmO8ha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525</v>
      </c>
      <c r="G2" s="137"/>
      <c r="H2" s="138"/>
    </row>
    <row r="3" spans="1:8" x14ac:dyDescent="0.15">
      <c r="A3" s="134" t="s">
        <v>518</v>
      </c>
      <c r="B3" s="139"/>
      <c r="C3" s="140"/>
      <c r="D3" s="141">
        <v>65857</v>
      </c>
      <c r="E3" s="142"/>
      <c r="F3" s="143">
        <v>45483</v>
      </c>
      <c r="G3" s="144"/>
      <c r="H3" s="145"/>
    </row>
    <row r="4" spans="1:8" x14ac:dyDescent="0.15">
      <c r="A4" s="146"/>
      <c r="B4" s="147"/>
      <c r="C4" s="148"/>
      <c r="D4" s="149">
        <v>38642</v>
      </c>
      <c r="E4" s="150"/>
      <c r="F4" s="151">
        <v>24241</v>
      </c>
      <c r="G4" s="152"/>
      <c r="H4" s="153"/>
    </row>
    <row r="5" spans="1:8" x14ac:dyDescent="0.15">
      <c r="A5" s="134" t="s">
        <v>520</v>
      </c>
      <c r="B5" s="139"/>
      <c r="C5" s="140"/>
      <c r="D5" s="141">
        <v>98488</v>
      </c>
      <c r="E5" s="142"/>
      <c r="F5" s="143">
        <v>45945</v>
      </c>
      <c r="G5" s="144"/>
      <c r="H5" s="145"/>
    </row>
    <row r="6" spans="1:8" x14ac:dyDescent="0.15">
      <c r="A6" s="146"/>
      <c r="B6" s="147"/>
      <c r="C6" s="148"/>
      <c r="D6" s="149">
        <v>34199</v>
      </c>
      <c r="E6" s="150"/>
      <c r="F6" s="151">
        <v>25180</v>
      </c>
      <c r="G6" s="152"/>
      <c r="H6" s="153"/>
    </row>
    <row r="7" spans="1:8" x14ac:dyDescent="0.15">
      <c r="A7" s="134" t="s">
        <v>521</v>
      </c>
      <c r="B7" s="139"/>
      <c r="C7" s="140"/>
      <c r="D7" s="141">
        <v>105612</v>
      </c>
      <c r="E7" s="142"/>
      <c r="F7" s="143">
        <v>44475</v>
      </c>
      <c r="G7" s="144"/>
      <c r="H7" s="145"/>
    </row>
    <row r="8" spans="1:8" x14ac:dyDescent="0.15">
      <c r="A8" s="146"/>
      <c r="B8" s="147"/>
      <c r="C8" s="148"/>
      <c r="D8" s="149">
        <v>44744</v>
      </c>
      <c r="E8" s="150"/>
      <c r="F8" s="151">
        <v>24780</v>
      </c>
      <c r="G8" s="152"/>
      <c r="H8" s="153"/>
    </row>
    <row r="9" spans="1:8" x14ac:dyDescent="0.15">
      <c r="A9" s="134" t="s">
        <v>522</v>
      </c>
      <c r="B9" s="139"/>
      <c r="C9" s="140"/>
      <c r="D9" s="141">
        <v>87639</v>
      </c>
      <c r="E9" s="142"/>
      <c r="F9" s="143">
        <v>45982</v>
      </c>
      <c r="G9" s="144"/>
      <c r="H9" s="145"/>
    </row>
    <row r="10" spans="1:8" x14ac:dyDescent="0.15">
      <c r="A10" s="146"/>
      <c r="B10" s="147"/>
      <c r="C10" s="148"/>
      <c r="D10" s="149">
        <v>51960</v>
      </c>
      <c r="E10" s="150"/>
      <c r="F10" s="151">
        <v>25583</v>
      </c>
      <c r="G10" s="152"/>
      <c r="H10" s="153"/>
    </row>
    <row r="11" spans="1:8" x14ac:dyDescent="0.15">
      <c r="A11" s="134" t="s">
        <v>523</v>
      </c>
      <c r="B11" s="139"/>
      <c r="C11" s="140"/>
      <c r="D11" s="141">
        <v>89082</v>
      </c>
      <c r="E11" s="142"/>
      <c r="F11" s="143">
        <v>50538</v>
      </c>
      <c r="G11" s="144"/>
      <c r="H11" s="145"/>
    </row>
    <row r="12" spans="1:8" x14ac:dyDescent="0.15">
      <c r="A12" s="146"/>
      <c r="B12" s="147"/>
      <c r="C12" s="154"/>
      <c r="D12" s="149">
        <v>46500</v>
      </c>
      <c r="E12" s="150"/>
      <c r="F12" s="151">
        <v>29053</v>
      </c>
      <c r="G12" s="152"/>
      <c r="H12" s="153"/>
    </row>
    <row r="13" spans="1:8" x14ac:dyDescent="0.15">
      <c r="A13" s="134"/>
      <c r="B13" s="139"/>
      <c r="C13" s="140"/>
      <c r="D13" s="141">
        <v>89336</v>
      </c>
      <c r="E13" s="142"/>
      <c r="F13" s="143">
        <v>46485</v>
      </c>
      <c r="G13" s="155"/>
      <c r="H13" s="145"/>
    </row>
    <row r="14" spans="1:8" x14ac:dyDescent="0.15">
      <c r="A14" s="146"/>
      <c r="B14" s="147"/>
      <c r="C14" s="148"/>
      <c r="D14" s="149">
        <v>43209</v>
      </c>
      <c r="E14" s="150"/>
      <c r="F14" s="151">
        <v>25767</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3.26</v>
      </c>
      <c r="C19" s="156">
        <f>ROUND(VALUE(SUBSTITUTE(実質収支比率等に係る経年分析!G$48,"▲","-")),2)</f>
        <v>5.18</v>
      </c>
      <c r="D19" s="156">
        <f>ROUND(VALUE(SUBSTITUTE(実質収支比率等に係る経年分析!H$48,"▲","-")),2)</f>
        <v>5.43</v>
      </c>
      <c r="E19" s="156">
        <f>ROUND(VALUE(SUBSTITUTE(実質収支比率等に係る経年分析!I$48,"▲","-")),2)</f>
        <v>4.0599999999999996</v>
      </c>
      <c r="F19" s="156">
        <f>ROUND(VALUE(SUBSTITUTE(実質収支比率等に係る経年分析!J$48,"▲","-")),2)</f>
        <v>4.33</v>
      </c>
    </row>
    <row r="20" spans="1:11" x14ac:dyDescent="0.15">
      <c r="A20" s="156" t="s">
        <v>53</v>
      </c>
      <c r="B20" s="156">
        <f>ROUND(VALUE(SUBSTITUTE(実質収支比率等に係る経年分析!F$47,"▲","-")),2)</f>
        <v>20.63</v>
      </c>
      <c r="C20" s="156">
        <f>ROUND(VALUE(SUBSTITUTE(実質収支比率等に係る経年分析!G$47,"▲","-")),2)</f>
        <v>21.75</v>
      </c>
      <c r="D20" s="156">
        <f>ROUND(VALUE(SUBSTITUTE(実質収支比率等に係る経年分析!H$47,"▲","-")),2)</f>
        <v>25.14</v>
      </c>
      <c r="E20" s="156">
        <f>ROUND(VALUE(SUBSTITUTE(実質収支比率等に係る経年分析!I$47,"▲","-")),2)</f>
        <v>27.34</v>
      </c>
      <c r="F20" s="156">
        <f>ROUND(VALUE(SUBSTITUTE(実質収支比率等に係る経年分析!J$47,"▲","-")),2)</f>
        <v>29.34</v>
      </c>
    </row>
    <row r="21" spans="1:11" x14ac:dyDescent="0.15">
      <c r="A21" s="156" t="s">
        <v>54</v>
      </c>
      <c r="B21" s="156">
        <f>IF(ISNUMBER(VALUE(SUBSTITUTE(実質収支比率等に係る経年分析!F$49,"▲","-"))),ROUND(VALUE(SUBSTITUTE(実質収支比率等に係る経年分析!F$49,"▲","-")),2),NA())</f>
        <v>1.92</v>
      </c>
      <c r="C21" s="156">
        <f>IF(ISNUMBER(VALUE(SUBSTITUTE(実質収支比率等に係る経年分析!G$49,"▲","-"))),ROUND(VALUE(SUBSTITUTE(実質収支比率等に係る経年分析!G$49,"▲","-")),2),NA())</f>
        <v>7.54</v>
      </c>
      <c r="D21" s="156">
        <f>IF(ISNUMBER(VALUE(SUBSTITUTE(実質収支比率等に係る経年分析!H$49,"▲","-"))),ROUND(VALUE(SUBSTITUTE(実質収支比率等に係る経年分析!H$49,"▲","-")),2),NA())</f>
        <v>6.92</v>
      </c>
      <c r="E21" s="156">
        <f>IF(ISNUMBER(VALUE(SUBSTITUTE(実質収支比率等に係る経年分析!I$49,"▲","-"))),ROUND(VALUE(SUBSTITUTE(実質収支比率等に係る経年分析!I$49,"▲","-")),2),NA())</f>
        <v>5.59</v>
      </c>
      <c r="F21" s="156">
        <f>IF(ISNUMBER(VALUE(SUBSTITUTE(実質収支比率等に係る経年分析!J$49,"▲","-"))),ROUND(VALUE(SUBSTITUTE(実質収支比率等に係る経年分析!J$49,"▲","-")),2),NA())</f>
        <v>6.42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0.05</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7.0000000000000007E-2</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0.1</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0.18</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駐車場事業特別会計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0.01</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15">
      <c r="A30" s="157" t="str">
        <f>IF(連結実質赤字比率に係る赤字・黒字の構成分析!C$40="",NA(),連結実質赤字比率に係る赤字・黒字の構成分析!C$40)</f>
        <v>国民健康保険特別会計（直診勘定）</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国民健康保険特別会計（事業勘定）</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0.12</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0.01</v>
      </c>
    </row>
    <row r="32" spans="1:11" x14ac:dyDescent="0.15">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0.09</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0.11</v>
      </c>
    </row>
    <row r="33" spans="1:16" x14ac:dyDescent="0.15">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#VALUE!</v>
      </c>
      <c r="C33" s="157" t="e">
        <f>IF(ROUND(VALUE(SUBSTITUTE(連結実質赤字比率に係る赤字・黒字の構成分析!F$37,"▲", "-")), 2) &gt;= 0, ABS(ROUND(VALUE(SUBSTITUTE(連結実質赤字比率に係る赤字・黒字の構成分析!F$37,"▲", "-")), 2)), NA())</f>
        <v>#VALUE!</v>
      </c>
      <c r="D33" s="157" t="e">
        <f>IF(ROUND(VALUE(SUBSTITUTE(連結実質赤字比率に係る赤字・黒字の構成分析!G$37,"▲", "-")), 2) &lt; 0, ABS(ROUND(VALUE(SUBSTITUTE(連結実質赤字比率に係る赤字・黒字の構成分析!G$37,"▲", "-")), 2)), NA())</f>
        <v>#VALUE!</v>
      </c>
      <c r="E33" s="157" t="e">
        <f>IF(ROUND(VALUE(SUBSTITUTE(連結実質赤字比率に係る赤字・黒字の構成分析!G$37,"▲", "-")), 2) &gt;= 0, ABS(ROUND(VALUE(SUBSTITUTE(連結実質赤字比率に係る赤字・黒字の構成分析!G$37,"▲", "-")), 2)), NA())</f>
        <v>#VALUE!</v>
      </c>
      <c r="F33" s="157" t="e">
        <f>IF(ROUND(VALUE(SUBSTITUTE(連結実質赤字比率に係る赤字・黒字の構成分析!H$37,"▲", "-")), 2) &lt; 0, ABS(ROUND(VALUE(SUBSTITUTE(連結実質赤字比率に係る赤字・黒字の構成分析!H$37,"▲", "-")), 2)), NA())</f>
        <v>#VALUE!</v>
      </c>
      <c r="G33" s="157" t="e">
        <f>IF(ROUND(VALUE(SUBSTITUTE(連結実質赤字比率に係る赤字・黒字の構成分析!H$37,"▲", "-")), 2) &gt;= 0, ABS(ROUND(VALUE(SUBSTITUTE(連結実質赤字比率に係る赤字・黒字の構成分析!H$37,"▲", "-")), 2)), NA())</f>
        <v>#VALUE!</v>
      </c>
      <c r="H33" s="157" t="e">
        <f>IF(ROUND(VALUE(SUBSTITUTE(連結実質赤字比率に係る赤字・黒字の構成分析!I$37,"▲", "-")), 2) &lt; 0, ABS(ROUND(VALUE(SUBSTITUTE(連結実質赤字比率に係る赤字・黒字の構成分析!I$37,"▲", "-")), 2)), NA())</f>
        <v>#VALUE!</v>
      </c>
      <c r="I33" s="157" t="e">
        <f>IF(ROUND(VALUE(SUBSTITUTE(連結実質赤字比率に係る赤字・黒字の構成分析!I$37,"▲", "-")), 2) &gt;= 0, ABS(ROUND(VALUE(SUBSTITUTE(連結実質赤字比率に係る赤字・黒字の構成分析!I$37,"▲", "-")), 2)), NA())</f>
        <v>#VALUE!</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0.28000000000000003</v>
      </c>
    </row>
    <row r="34" spans="1:16" x14ac:dyDescent="0.15">
      <c r="A34" s="157" t="str">
        <f>IF(連結実質赤字比率に係る赤字・黒字の構成分析!C$36="",NA(),連結実質赤字比率に係る赤字・黒字の構成分析!C$36)</f>
        <v>工業用水道事業会計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1.72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1.66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1.78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1.83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1.88</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3.25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5.18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5.43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4.0599999999999996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4.32</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6.16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6.17</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6.07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6.15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5.43</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5088</v>
      </c>
      <c r="E42" s="158"/>
      <c r="F42" s="158"/>
      <c r="G42" s="158">
        <f>'実質公債費比率（分子）の構造'!L$52</f>
        <v>4901</v>
      </c>
      <c r="H42" s="158"/>
      <c r="I42" s="158"/>
      <c r="J42" s="158">
        <f>'実質公債費比率（分子）の構造'!M$52</f>
        <v>4821</v>
      </c>
      <c r="K42" s="158"/>
      <c r="L42" s="158"/>
      <c r="M42" s="158">
        <f>'実質公債費比率（分子）の構造'!N$52</f>
        <v>4600</v>
      </c>
      <c r="N42" s="158"/>
      <c r="O42" s="158"/>
      <c r="P42" s="158">
        <f>'実質公債費比率（分子）の構造'!O$52</f>
        <v>4337</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241</v>
      </c>
      <c r="C45" s="158"/>
      <c r="D45" s="158"/>
      <c r="E45" s="158">
        <f>'実質公債費比率（分子）の構造'!L$49</f>
        <v>136</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15">
      <c r="A46" s="158" t="s">
        <v>64</v>
      </c>
      <c r="B46" s="158">
        <f>'実質公債費比率（分子）の構造'!K$48</f>
        <v>1146</v>
      </c>
      <c r="C46" s="158"/>
      <c r="D46" s="158"/>
      <c r="E46" s="158">
        <f>'実質公債費比率（分子）の構造'!L$48</f>
        <v>1153</v>
      </c>
      <c r="F46" s="158"/>
      <c r="G46" s="158"/>
      <c r="H46" s="158">
        <f>'実質公債費比率（分子）の構造'!M$48</f>
        <v>1161</v>
      </c>
      <c r="I46" s="158"/>
      <c r="J46" s="158"/>
      <c r="K46" s="158">
        <f>'実質公債費比率（分子）の構造'!N$48</f>
        <v>1080</v>
      </c>
      <c r="L46" s="158"/>
      <c r="M46" s="158"/>
      <c r="N46" s="158">
        <f>'実質公債費比率（分子）の構造'!O$48</f>
        <v>772</v>
      </c>
      <c r="O46" s="158"/>
      <c r="P46" s="158"/>
    </row>
    <row r="47" spans="1:16" x14ac:dyDescent="0.15">
      <c r="A47" s="158" t="s">
        <v>12</v>
      </c>
      <c r="B47" s="158">
        <f>'実質公債費比率（分子）の構造'!K$47</f>
        <v>3</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5293</v>
      </c>
      <c r="C49" s="158"/>
      <c r="D49" s="158"/>
      <c r="E49" s="158">
        <f>'実質公債費比率（分子）の構造'!L$45</f>
        <v>5403</v>
      </c>
      <c r="F49" s="158"/>
      <c r="G49" s="158"/>
      <c r="H49" s="158">
        <f>'実質公債費比率（分子）の構造'!M$45</f>
        <v>5399</v>
      </c>
      <c r="I49" s="158"/>
      <c r="J49" s="158"/>
      <c r="K49" s="158">
        <f>'実質公債費比率（分子）の構造'!N$45</f>
        <v>5068</v>
      </c>
      <c r="L49" s="158"/>
      <c r="M49" s="158"/>
      <c r="N49" s="158">
        <f>'実質公債費比率（分子）の構造'!O$45</f>
        <v>4884</v>
      </c>
      <c r="O49" s="158"/>
      <c r="P49" s="158"/>
    </row>
    <row r="50" spans="1:16" x14ac:dyDescent="0.15">
      <c r="A50" s="158" t="s">
        <v>67</v>
      </c>
      <c r="B50" s="158" t="e">
        <f>NA()</f>
        <v>#N/A</v>
      </c>
      <c r="C50" s="158">
        <f>IF(ISNUMBER('実質公債費比率（分子）の構造'!K$53),'実質公債費比率（分子）の構造'!K$53,NA())</f>
        <v>1595</v>
      </c>
      <c r="D50" s="158" t="e">
        <f>NA()</f>
        <v>#N/A</v>
      </c>
      <c r="E50" s="158" t="e">
        <f>NA()</f>
        <v>#N/A</v>
      </c>
      <c r="F50" s="158">
        <f>IF(ISNUMBER('実質公債費比率（分子）の構造'!L$53),'実質公債費比率（分子）の構造'!L$53,NA())</f>
        <v>1791</v>
      </c>
      <c r="G50" s="158" t="e">
        <f>NA()</f>
        <v>#N/A</v>
      </c>
      <c r="H50" s="158" t="e">
        <f>NA()</f>
        <v>#N/A</v>
      </c>
      <c r="I50" s="158">
        <f>IF(ISNUMBER('実質公債費比率（分子）の構造'!M$53),'実質公債費比率（分子）の構造'!M$53,NA())</f>
        <v>1739</v>
      </c>
      <c r="J50" s="158" t="e">
        <f>NA()</f>
        <v>#N/A</v>
      </c>
      <c r="K50" s="158" t="e">
        <f>NA()</f>
        <v>#N/A</v>
      </c>
      <c r="L50" s="158">
        <f>IF(ISNUMBER('実質公債費比率（分子）の構造'!N$53),'実質公債費比率（分子）の構造'!N$53,NA())</f>
        <v>1548</v>
      </c>
      <c r="M50" s="158" t="e">
        <f>NA()</f>
        <v>#N/A</v>
      </c>
      <c r="N50" s="158" t="e">
        <f>NA()</f>
        <v>#N/A</v>
      </c>
      <c r="O50" s="158">
        <f>IF(ISNUMBER('実質公債費比率（分子）の構造'!O$53),'実質公債費比率（分子）の構造'!O$53,NA())</f>
        <v>1319</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44615</v>
      </c>
      <c r="E56" s="157"/>
      <c r="F56" s="157"/>
      <c r="G56" s="157">
        <f>'将来負担比率（分子）の構造'!J$52</f>
        <v>42421</v>
      </c>
      <c r="H56" s="157"/>
      <c r="I56" s="157"/>
      <c r="J56" s="157">
        <f>'将来負担比率（分子）の構造'!K$52</f>
        <v>40095</v>
      </c>
      <c r="K56" s="157"/>
      <c r="L56" s="157"/>
      <c r="M56" s="157">
        <f>'将来負担比率（分子）の構造'!L$52</f>
        <v>37515</v>
      </c>
      <c r="N56" s="157"/>
      <c r="O56" s="157"/>
      <c r="P56" s="157">
        <f>'将来負担比率（分子）の構造'!M$52</f>
        <v>36301</v>
      </c>
    </row>
    <row r="57" spans="1:16" x14ac:dyDescent="0.15">
      <c r="A57" s="157" t="s">
        <v>42</v>
      </c>
      <c r="B57" s="157"/>
      <c r="C57" s="157"/>
      <c r="D57" s="157">
        <f>'将来負担比率（分子）の構造'!I$51</f>
        <v>1070</v>
      </c>
      <c r="E57" s="157"/>
      <c r="F57" s="157"/>
      <c r="G57" s="157">
        <f>'将来負担比率（分子）の構造'!J$51</f>
        <v>1143</v>
      </c>
      <c r="H57" s="157"/>
      <c r="I57" s="157"/>
      <c r="J57" s="157">
        <f>'将来負担比率（分子）の構造'!K$51</f>
        <v>1065</v>
      </c>
      <c r="K57" s="157"/>
      <c r="L57" s="157"/>
      <c r="M57" s="157">
        <f>'将来負担比率（分子）の構造'!L$51</f>
        <v>952</v>
      </c>
      <c r="N57" s="157"/>
      <c r="O57" s="157"/>
      <c r="P57" s="157">
        <f>'将来負担比率（分子）の構造'!M$51</f>
        <v>858</v>
      </c>
    </row>
    <row r="58" spans="1:16" x14ac:dyDescent="0.15">
      <c r="A58" s="157" t="s">
        <v>41</v>
      </c>
      <c r="B58" s="157"/>
      <c r="C58" s="157"/>
      <c r="D58" s="157">
        <f>'将来負担比率（分子）の構造'!I$50</f>
        <v>14047</v>
      </c>
      <c r="E58" s="157"/>
      <c r="F58" s="157"/>
      <c r="G58" s="157">
        <f>'将来負担比率（分子）の構造'!J$50</f>
        <v>14670</v>
      </c>
      <c r="H58" s="157"/>
      <c r="I58" s="157"/>
      <c r="J58" s="157">
        <f>'将来負担比率（分子）の構造'!K$50</f>
        <v>14401</v>
      </c>
      <c r="K58" s="157"/>
      <c r="L58" s="157"/>
      <c r="M58" s="157">
        <f>'将来負担比率（分子）の構造'!L$50</f>
        <v>15320</v>
      </c>
      <c r="N58" s="157"/>
      <c r="O58" s="157"/>
      <c r="P58" s="157">
        <f>'将来負担比率（分子）の構造'!M$50</f>
        <v>15257</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4628</v>
      </c>
      <c r="C62" s="157"/>
      <c r="D62" s="157"/>
      <c r="E62" s="157">
        <f>'将来負担比率（分子）の構造'!J$45</f>
        <v>4572</v>
      </c>
      <c r="F62" s="157"/>
      <c r="G62" s="157"/>
      <c r="H62" s="157">
        <f>'将来負担比率（分子）の構造'!K$45</f>
        <v>4493</v>
      </c>
      <c r="I62" s="157"/>
      <c r="J62" s="157"/>
      <c r="K62" s="157">
        <f>'将来負担比率（分子）の構造'!L$45</f>
        <v>4298</v>
      </c>
      <c r="L62" s="157"/>
      <c r="M62" s="157"/>
      <c r="N62" s="157">
        <f>'将来負担比率（分子）の構造'!M$45</f>
        <v>4252</v>
      </c>
      <c r="O62" s="157"/>
      <c r="P62" s="157"/>
    </row>
    <row r="63" spans="1:16" x14ac:dyDescent="0.15">
      <c r="A63" s="157" t="s">
        <v>34</v>
      </c>
      <c r="B63" s="157">
        <f>'将来負担比率（分子）の構造'!I$44</f>
        <v>135</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15">
      <c r="A64" s="157" t="s">
        <v>33</v>
      </c>
      <c r="B64" s="157">
        <f>'将来負担比率（分子）の構造'!I$43</f>
        <v>12038</v>
      </c>
      <c r="C64" s="157"/>
      <c r="D64" s="157"/>
      <c r="E64" s="157">
        <f>'将来負担比率（分子）の構造'!J$43</f>
        <v>11273</v>
      </c>
      <c r="F64" s="157"/>
      <c r="G64" s="157"/>
      <c r="H64" s="157">
        <f>'将来負担比率（分子）の構造'!K$43</f>
        <v>10263</v>
      </c>
      <c r="I64" s="157"/>
      <c r="J64" s="157"/>
      <c r="K64" s="157">
        <f>'将来負担比率（分子）の構造'!L$43</f>
        <v>9468</v>
      </c>
      <c r="L64" s="157"/>
      <c r="M64" s="157"/>
      <c r="N64" s="157">
        <f>'将来負担比率（分子）の構造'!M$43</f>
        <v>8946</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f>'将来負担比率（分子）の構造'!L$42</f>
        <v>268</v>
      </c>
      <c r="L65" s="157"/>
      <c r="M65" s="157"/>
      <c r="N65" s="157">
        <f>'将来負担比率（分子）の構造'!M$42</f>
        <v>706</v>
      </c>
      <c r="O65" s="157"/>
      <c r="P65" s="157"/>
    </row>
    <row r="66" spans="1:16" x14ac:dyDescent="0.15">
      <c r="A66" s="157" t="s">
        <v>31</v>
      </c>
      <c r="B66" s="157">
        <f>'将来負担比率（分子）の構造'!I$41</f>
        <v>49767</v>
      </c>
      <c r="C66" s="157"/>
      <c r="D66" s="157"/>
      <c r="E66" s="157">
        <f>'将来負担比率（分子）の構造'!J$41</f>
        <v>47158</v>
      </c>
      <c r="F66" s="157"/>
      <c r="G66" s="157"/>
      <c r="H66" s="157">
        <f>'将来負担比率（分子）の構造'!K$41</f>
        <v>44068</v>
      </c>
      <c r="I66" s="157"/>
      <c r="J66" s="157"/>
      <c r="K66" s="157">
        <f>'将来負担比率（分子）の構造'!L$41</f>
        <v>40790</v>
      </c>
      <c r="L66" s="157"/>
      <c r="M66" s="157"/>
      <c r="N66" s="157">
        <f>'将来負担比率（分子）の構造'!M$41</f>
        <v>39138</v>
      </c>
      <c r="O66" s="157"/>
      <c r="P66" s="157"/>
    </row>
    <row r="67" spans="1:16" x14ac:dyDescent="0.15">
      <c r="A67" s="157" t="s">
        <v>71</v>
      </c>
      <c r="B67" s="157" t="e">
        <f>NA()</f>
        <v>#N/A</v>
      </c>
      <c r="C67" s="157">
        <f>IF(ISNUMBER('将来負担比率（分子）の構造'!I$53), IF('将来負担比率（分子）の構造'!I$53 &lt; 0, 0, '将来負担比率（分子）の構造'!I$53), NA())</f>
        <v>6836</v>
      </c>
      <c r="D67" s="157" t="e">
        <f>NA()</f>
        <v>#N/A</v>
      </c>
      <c r="E67" s="157" t="e">
        <f>NA()</f>
        <v>#N/A</v>
      </c>
      <c r="F67" s="157">
        <f>IF(ISNUMBER('将来負担比率（分子）の構造'!J$53), IF('将来負担比率（分子）の構造'!J$53 &lt; 0, 0, '将来負担比率（分子）の構造'!J$53), NA())</f>
        <v>4770</v>
      </c>
      <c r="G67" s="157" t="e">
        <f>NA()</f>
        <v>#N/A</v>
      </c>
      <c r="H67" s="157" t="e">
        <f>NA()</f>
        <v>#N/A</v>
      </c>
      <c r="I67" s="157">
        <f>IF(ISNUMBER('将来負担比率（分子）の構造'!K$53), IF('将来負担比率（分子）の構造'!K$53 &lt; 0, 0, '将来負担比率（分子）の構造'!K$53), NA())</f>
        <v>3263</v>
      </c>
      <c r="J67" s="157" t="e">
        <f>NA()</f>
        <v>#N/A</v>
      </c>
      <c r="K67" s="157" t="e">
        <f>NA()</f>
        <v>#N/A</v>
      </c>
      <c r="L67" s="157">
        <f>IF(ISNUMBER('将来負担比率（分子）の構造'!L$53), IF('将来負担比率（分子）の構造'!L$53 &lt; 0, 0, '将来負担比率（分子）の構造'!L$53), NA())</f>
        <v>1036</v>
      </c>
      <c r="M67" s="157" t="e">
        <f>NA()</f>
        <v>#N/A</v>
      </c>
      <c r="N67" s="157" t="e">
        <f>NA()</f>
        <v>#N/A</v>
      </c>
      <c r="O67" s="157">
        <f>IF(ISNUMBER('将来負担比率（分子）の構造'!M$53), IF('将来負担比率（分子）の構造'!M$53 &lt; 0, 0, '将来負担比率（分子）の構造'!M$53), NA())</f>
        <v>628</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5114</v>
      </c>
      <c r="C72" s="161">
        <f>基金残高に係る経年分析!G55</f>
        <v>5681</v>
      </c>
      <c r="D72" s="161">
        <f>基金残高に係る経年分析!H55</f>
        <v>6121</v>
      </c>
    </row>
    <row r="73" spans="1:16" x14ac:dyDescent="0.15">
      <c r="A73" s="160" t="s">
        <v>74</v>
      </c>
      <c r="B73" s="161">
        <f>基金残高に係る経年分析!F56</f>
        <v>3621</v>
      </c>
      <c r="C73" s="161">
        <f>基金残高に係る経年分析!G56</f>
        <v>3737</v>
      </c>
      <c r="D73" s="161">
        <f>基金残高に係る経年分析!H56</f>
        <v>2972</v>
      </c>
    </row>
    <row r="74" spans="1:16" x14ac:dyDescent="0.15">
      <c r="A74" s="160" t="s">
        <v>75</v>
      </c>
      <c r="B74" s="161">
        <f>基金残高に係る経年分析!F57</f>
        <v>6964</v>
      </c>
      <c r="C74" s="161">
        <f>基金残高に係る経年分析!G57</f>
        <v>7100</v>
      </c>
      <c r="D74" s="161">
        <f>基金残高に係る経年分析!H57</f>
        <v>7236</v>
      </c>
    </row>
  </sheetData>
  <sheetProtection algorithmName="SHA-512" hashValue="FKezW1YKwRFI7DPr3LjKNQOztjR6/QfNko9K2rrCEP7PkBw/Pe4sHEjzCRBhA/VcLYaW1tlDIZ9J1J+NmvBUHA==" saltValue="QLXMNSCLorUoBCkgJB6q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9779408</v>
      </c>
      <c r="S5" s="664"/>
      <c r="T5" s="664"/>
      <c r="U5" s="664"/>
      <c r="V5" s="664"/>
      <c r="W5" s="664"/>
      <c r="X5" s="664"/>
      <c r="Y5" s="689"/>
      <c r="Z5" s="702">
        <v>23.3</v>
      </c>
      <c r="AA5" s="702"/>
      <c r="AB5" s="702"/>
      <c r="AC5" s="702"/>
      <c r="AD5" s="703">
        <v>9779408</v>
      </c>
      <c r="AE5" s="703"/>
      <c r="AF5" s="703"/>
      <c r="AG5" s="703"/>
      <c r="AH5" s="703"/>
      <c r="AI5" s="703"/>
      <c r="AJ5" s="703"/>
      <c r="AK5" s="703"/>
      <c r="AL5" s="690">
        <v>45.5</v>
      </c>
      <c r="AM5" s="672"/>
      <c r="AN5" s="672"/>
      <c r="AO5" s="691"/>
      <c r="AP5" s="666" t="s">
        <v>216</v>
      </c>
      <c r="AQ5" s="667"/>
      <c r="AR5" s="667"/>
      <c r="AS5" s="667"/>
      <c r="AT5" s="667"/>
      <c r="AU5" s="667"/>
      <c r="AV5" s="667"/>
      <c r="AW5" s="667"/>
      <c r="AX5" s="667"/>
      <c r="AY5" s="667"/>
      <c r="AZ5" s="667"/>
      <c r="BA5" s="667"/>
      <c r="BB5" s="667"/>
      <c r="BC5" s="667"/>
      <c r="BD5" s="667"/>
      <c r="BE5" s="667"/>
      <c r="BF5" s="668"/>
      <c r="BG5" s="608">
        <v>9776479</v>
      </c>
      <c r="BH5" s="609"/>
      <c r="BI5" s="609"/>
      <c r="BJ5" s="609"/>
      <c r="BK5" s="609"/>
      <c r="BL5" s="609"/>
      <c r="BM5" s="609"/>
      <c r="BN5" s="610"/>
      <c r="BO5" s="646">
        <v>100</v>
      </c>
      <c r="BP5" s="646"/>
      <c r="BQ5" s="646"/>
      <c r="BR5" s="646"/>
      <c r="BS5" s="647">
        <v>565143</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418713</v>
      </c>
      <c r="S6" s="609"/>
      <c r="T6" s="609"/>
      <c r="U6" s="609"/>
      <c r="V6" s="609"/>
      <c r="W6" s="609"/>
      <c r="X6" s="609"/>
      <c r="Y6" s="610"/>
      <c r="Z6" s="646">
        <v>1</v>
      </c>
      <c r="AA6" s="646"/>
      <c r="AB6" s="646"/>
      <c r="AC6" s="646"/>
      <c r="AD6" s="647">
        <v>418713</v>
      </c>
      <c r="AE6" s="647"/>
      <c r="AF6" s="647"/>
      <c r="AG6" s="647"/>
      <c r="AH6" s="647"/>
      <c r="AI6" s="647"/>
      <c r="AJ6" s="647"/>
      <c r="AK6" s="647"/>
      <c r="AL6" s="611">
        <v>1.9</v>
      </c>
      <c r="AM6" s="612"/>
      <c r="AN6" s="612"/>
      <c r="AO6" s="648"/>
      <c r="AP6" s="605" t="s">
        <v>221</v>
      </c>
      <c r="AQ6" s="606"/>
      <c r="AR6" s="606"/>
      <c r="AS6" s="606"/>
      <c r="AT6" s="606"/>
      <c r="AU6" s="606"/>
      <c r="AV6" s="606"/>
      <c r="AW6" s="606"/>
      <c r="AX6" s="606"/>
      <c r="AY6" s="606"/>
      <c r="AZ6" s="606"/>
      <c r="BA6" s="606"/>
      <c r="BB6" s="606"/>
      <c r="BC6" s="606"/>
      <c r="BD6" s="606"/>
      <c r="BE6" s="606"/>
      <c r="BF6" s="607"/>
      <c r="BG6" s="608">
        <v>9776479</v>
      </c>
      <c r="BH6" s="609"/>
      <c r="BI6" s="609"/>
      <c r="BJ6" s="609"/>
      <c r="BK6" s="609"/>
      <c r="BL6" s="609"/>
      <c r="BM6" s="609"/>
      <c r="BN6" s="610"/>
      <c r="BO6" s="646">
        <v>100</v>
      </c>
      <c r="BP6" s="646"/>
      <c r="BQ6" s="646"/>
      <c r="BR6" s="646"/>
      <c r="BS6" s="647">
        <v>565143</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237221</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237221</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5304</v>
      </c>
      <c r="S7" s="609"/>
      <c r="T7" s="609"/>
      <c r="U7" s="609"/>
      <c r="V7" s="609"/>
      <c r="W7" s="609"/>
      <c r="X7" s="609"/>
      <c r="Y7" s="610"/>
      <c r="Z7" s="646">
        <v>0</v>
      </c>
      <c r="AA7" s="646"/>
      <c r="AB7" s="646"/>
      <c r="AC7" s="646"/>
      <c r="AD7" s="647">
        <v>5304</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2603708</v>
      </c>
      <c r="BH7" s="609"/>
      <c r="BI7" s="609"/>
      <c r="BJ7" s="609"/>
      <c r="BK7" s="609"/>
      <c r="BL7" s="609"/>
      <c r="BM7" s="609"/>
      <c r="BN7" s="610"/>
      <c r="BO7" s="646">
        <v>26.6</v>
      </c>
      <c r="BP7" s="646"/>
      <c r="BQ7" s="646"/>
      <c r="BR7" s="646"/>
      <c r="BS7" s="647">
        <v>124068</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6902881</v>
      </c>
      <c r="CS7" s="609"/>
      <c r="CT7" s="609"/>
      <c r="CU7" s="609"/>
      <c r="CV7" s="609"/>
      <c r="CW7" s="609"/>
      <c r="CX7" s="609"/>
      <c r="CY7" s="610"/>
      <c r="CZ7" s="646">
        <v>16.899999999999999</v>
      </c>
      <c r="DA7" s="646"/>
      <c r="DB7" s="646"/>
      <c r="DC7" s="646"/>
      <c r="DD7" s="614">
        <v>272746</v>
      </c>
      <c r="DE7" s="609"/>
      <c r="DF7" s="609"/>
      <c r="DG7" s="609"/>
      <c r="DH7" s="609"/>
      <c r="DI7" s="609"/>
      <c r="DJ7" s="609"/>
      <c r="DK7" s="609"/>
      <c r="DL7" s="609"/>
      <c r="DM7" s="609"/>
      <c r="DN7" s="609"/>
      <c r="DO7" s="609"/>
      <c r="DP7" s="610"/>
      <c r="DQ7" s="614">
        <v>4496689</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41789</v>
      </c>
      <c r="S8" s="609"/>
      <c r="T8" s="609"/>
      <c r="U8" s="609"/>
      <c r="V8" s="609"/>
      <c r="W8" s="609"/>
      <c r="X8" s="609"/>
      <c r="Y8" s="610"/>
      <c r="Z8" s="646">
        <v>0.1</v>
      </c>
      <c r="AA8" s="646"/>
      <c r="AB8" s="646"/>
      <c r="AC8" s="646"/>
      <c r="AD8" s="647">
        <v>41789</v>
      </c>
      <c r="AE8" s="647"/>
      <c r="AF8" s="647"/>
      <c r="AG8" s="647"/>
      <c r="AH8" s="647"/>
      <c r="AI8" s="647"/>
      <c r="AJ8" s="647"/>
      <c r="AK8" s="647"/>
      <c r="AL8" s="611">
        <v>0.2</v>
      </c>
      <c r="AM8" s="612"/>
      <c r="AN8" s="612"/>
      <c r="AO8" s="648"/>
      <c r="AP8" s="605" t="s">
        <v>227</v>
      </c>
      <c r="AQ8" s="606"/>
      <c r="AR8" s="606"/>
      <c r="AS8" s="606"/>
      <c r="AT8" s="606"/>
      <c r="AU8" s="606"/>
      <c r="AV8" s="606"/>
      <c r="AW8" s="606"/>
      <c r="AX8" s="606"/>
      <c r="AY8" s="606"/>
      <c r="AZ8" s="606"/>
      <c r="BA8" s="606"/>
      <c r="BB8" s="606"/>
      <c r="BC8" s="606"/>
      <c r="BD8" s="606"/>
      <c r="BE8" s="606"/>
      <c r="BF8" s="607"/>
      <c r="BG8" s="608">
        <v>76451</v>
      </c>
      <c r="BH8" s="609"/>
      <c r="BI8" s="609"/>
      <c r="BJ8" s="609"/>
      <c r="BK8" s="609"/>
      <c r="BL8" s="609"/>
      <c r="BM8" s="609"/>
      <c r="BN8" s="610"/>
      <c r="BO8" s="646">
        <v>0.8</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12640809</v>
      </c>
      <c r="CS8" s="609"/>
      <c r="CT8" s="609"/>
      <c r="CU8" s="609"/>
      <c r="CV8" s="609"/>
      <c r="CW8" s="609"/>
      <c r="CX8" s="609"/>
      <c r="CY8" s="610"/>
      <c r="CZ8" s="646">
        <v>30.9</v>
      </c>
      <c r="DA8" s="646"/>
      <c r="DB8" s="646"/>
      <c r="DC8" s="646"/>
      <c r="DD8" s="614">
        <v>560414</v>
      </c>
      <c r="DE8" s="609"/>
      <c r="DF8" s="609"/>
      <c r="DG8" s="609"/>
      <c r="DH8" s="609"/>
      <c r="DI8" s="609"/>
      <c r="DJ8" s="609"/>
      <c r="DK8" s="609"/>
      <c r="DL8" s="609"/>
      <c r="DM8" s="609"/>
      <c r="DN8" s="609"/>
      <c r="DO8" s="609"/>
      <c r="DP8" s="610"/>
      <c r="DQ8" s="614">
        <v>6389660</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52240</v>
      </c>
      <c r="S9" s="609"/>
      <c r="T9" s="609"/>
      <c r="U9" s="609"/>
      <c r="V9" s="609"/>
      <c r="W9" s="609"/>
      <c r="X9" s="609"/>
      <c r="Y9" s="610"/>
      <c r="Z9" s="646">
        <v>0.1</v>
      </c>
      <c r="AA9" s="646"/>
      <c r="AB9" s="646"/>
      <c r="AC9" s="646"/>
      <c r="AD9" s="647">
        <v>52240</v>
      </c>
      <c r="AE9" s="647"/>
      <c r="AF9" s="647"/>
      <c r="AG9" s="647"/>
      <c r="AH9" s="647"/>
      <c r="AI9" s="647"/>
      <c r="AJ9" s="647"/>
      <c r="AK9" s="647"/>
      <c r="AL9" s="611">
        <v>0.2</v>
      </c>
      <c r="AM9" s="612"/>
      <c r="AN9" s="612"/>
      <c r="AO9" s="648"/>
      <c r="AP9" s="605" t="s">
        <v>230</v>
      </c>
      <c r="AQ9" s="606"/>
      <c r="AR9" s="606"/>
      <c r="AS9" s="606"/>
      <c r="AT9" s="606"/>
      <c r="AU9" s="606"/>
      <c r="AV9" s="606"/>
      <c r="AW9" s="606"/>
      <c r="AX9" s="606"/>
      <c r="AY9" s="606"/>
      <c r="AZ9" s="606"/>
      <c r="BA9" s="606"/>
      <c r="BB9" s="606"/>
      <c r="BC9" s="606"/>
      <c r="BD9" s="606"/>
      <c r="BE9" s="606"/>
      <c r="BF9" s="607"/>
      <c r="BG9" s="608">
        <v>2005033</v>
      </c>
      <c r="BH9" s="609"/>
      <c r="BI9" s="609"/>
      <c r="BJ9" s="609"/>
      <c r="BK9" s="609"/>
      <c r="BL9" s="609"/>
      <c r="BM9" s="609"/>
      <c r="BN9" s="610"/>
      <c r="BO9" s="646">
        <v>20.5</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4505724</v>
      </c>
      <c r="CS9" s="609"/>
      <c r="CT9" s="609"/>
      <c r="CU9" s="609"/>
      <c r="CV9" s="609"/>
      <c r="CW9" s="609"/>
      <c r="CX9" s="609"/>
      <c r="CY9" s="610"/>
      <c r="CZ9" s="646">
        <v>11</v>
      </c>
      <c r="DA9" s="646"/>
      <c r="DB9" s="646"/>
      <c r="DC9" s="646"/>
      <c r="DD9" s="614">
        <v>134632</v>
      </c>
      <c r="DE9" s="609"/>
      <c r="DF9" s="609"/>
      <c r="DG9" s="609"/>
      <c r="DH9" s="609"/>
      <c r="DI9" s="609"/>
      <c r="DJ9" s="609"/>
      <c r="DK9" s="609"/>
      <c r="DL9" s="609"/>
      <c r="DM9" s="609"/>
      <c r="DN9" s="609"/>
      <c r="DO9" s="609"/>
      <c r="DP9" s="610"/>
      <c r="DQ9" s="614">
        <v>2271636</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212497</v>
      </c>
      <c r="BH10" s="609"/>
      <c r="BI10" s="609"/>
      <c r="BJ10" s="609"/>
      <c r="BK10" s="609"/>
      <c r="BL10" s="609"/>
      <c r="BM10" s="609"/>
      <c r="BN10" s="610"/>
      <c r="BO10" s="646">
        <v>2.2000000000000002</v>
      </c>
      <c r="BP10" s="646"/>
      <c r="BQ10" s="646"/>
      <c r="BR10" s="646"/>
      <c r="BS10" s="647">
        <v>35411</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33569</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14217</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1378625</v>
      </c>
      <c r="S11" s="609"/>
      <c r="T11" s="609"/>
      <c r="U11" s="609"/>
      <c r="V11" s="609"/>
      <c r="W11" s="609"/>
      <c r="X11" s="609"/>
      <c r="Y11" s="610"/>
      <c r="Z11" s="611">
        <v>3.3</v>
      </c>
      <c r="AA11" s="612"/>
      <c r="AB11" s="612"/>
      <c r="AC11" s="613"/>
      <c r="AD11" s="614">
        <v>1378625</v>
      </c>
      <c r="AE11" s="609"/>
      <c r="AF11" s="609"/>
      <c r="AG11" s="609"/>
      <c r="AH11" s="609"/>
      <c r="AI11" s="609"/>
      <c r="AJ11" s="609"/>
      <c r="AK11" s="610"/>
      <c r="AL11" s="611">
        <v>6.4</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309727</v>
      </c>
      <c r="BH11" s="609"/>
      <c r="BI11" s="609"/>
      <c r="BJ11" s="609"/>
      <c r="BK11" s="609"/>
      <c r="BL11" s="609"/>
      <c r="BM11" s="609"/>
      <c r="BN11" s="610"/>
      <c r="BO11" s="646">
        <v>3.2</v>
      </c>
      <c r="BP11" s="646"/>
      <c r="BQ11" s="646"/>
      <c r="BR11" s="646"/>
      <c r="BS11" s="647">
        <v>88657</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1796824</v>
      </c>
      <c r="CS11" s="609"/>
      <c r="CT11" s="609"/>
      <c r="CU11" s="609"/>
      <c r="CV11" s="609"/>
      <c r="CW11" s="609"/>
      <c r="CX11" s="609"/>
      <c r="CY11" s="610"/>
      <c r="CZ11" s="646">
        <v>4.4000000000000004</v>
      </c>
      <c r="DA11" s="646"/>
      <c r="DB11" s="646"/>
      <c r="DC11" s="646"/>
      <c r="DD11" s="614">
        <v>478659</v>
      </c>
      <c r="DE11" s="609"/>
      <c r="DF11" s="609"/>
      <c r="DG11" s="609"/>
      <c r="DH11" s="609"/>
      <c r="DI11" s="609"/>
      <c r="DJ11" s="609"/>
      <c r="DK11" s="609"/>
      <c r="DL11" s="609"/>
      <c r="DM11" s="609"/>
      <c r="DN11" s="609"/>
      <c r="DO11" s="609"/>
      <c r="DP11" s="610"/>
      <c r="DQ11" s="614">
        <v>954166</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14970</v>
      </c>
      <c r="S12" s="609"/>
      <c r="T12" s="609"/>
      <c r="U12" s="609"/>
      <c r="V12" s="609"/>
      <c r="W12" s="609"/>
      <c r="X12" s="609"/>
      <c r="Y12" s="610"/>
      <c r="Z12" s="646">
        <v>0</v>
      </c>
      <c r="AA12" s="646"/>
      <c r="AB12" s="646"/>
      <c r="AC12" s="646"/>
      <c r="AD12" s="647">
        <v>14970</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6585094</v>
      </c>
      <c r="BH12" s="609"/>
      <c r="BI12" s="609"/>
      <c r="BJ12" s="609"/>
      <c r="BK12" s="609"/>
      <c r="BL12" s="609"/>
      <c r="BM12" s="609"/>
      <c r="BN12" s="610"/>
      <c r="BO12" s="646">
        <v>67.3</v>
      </c>
      <c r="BP12" s="646"/>
      <c r="BQ12" s="646"/>
      <c r="BR12" s="646"/>
      <c r="BS12" s="647">
        <v>435823</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1073771</v>
      </c>
      <c r="CS12" s="609"/>
      <c r="CT12" s="609"/>
      <c r="CU12" s="609"/>
      <c r="CV12" s="609"/>
      <c r="CW12" s="609"/>
      <c r="CX12" s="609"/>
      <c r="CY12" s="610"/>
      <c r="CZ12" s="646">
        <v>2.6</v>
      </c>
      <c r="DA12" s="646"/>
      <c r="DB12" s="646"/>
      <c r="DC12" s="646"/>
      <c r="DD12" s="614">
        <v>211035</v>
      </c>
      <c r="DE12" s="609"/>
      <c r="DF12" s="609"/>
      <c r="DG12" s="609"/>
      <c r="DH12" s="609"/>
      <c r="DI12" s="609"/>
      <c r="DJ12" s="609"/>
      <c r="DK12" s="609"/>
      <c r="DL12" s="609"/>
      <c r="DM12" s="609"/>
      <c r="DN12" s="609"/>
      <c r="DO12" s="609"/>
      <c r="DP12" s="610"/>
      <c r="DQ12" s="614">
        <v>751529</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6518008</v>
      </c>
      <c r="BH13" s="609"/>
      <c r="BI13" s="609"/>
      <c r="BJ13" s="609"/>
      <c r="BK13" s="609"/>
      <c r="BL13" s="609"/>
      <c r="BM13" s="609"/>
      <c r="BN13" s="610"/>
      <c r="BO13" s="646">
        <v>66.7</v>
      </c>
      <c r="BP13" s="646"/>
      <c r="BQ13" s="646"/>
      <c r="BR13" s="646"/>
      <c r="BS13" s="647">
        <v>435823</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3352068</v>
      </c>
      <c r="CS13" s="609"/>
      <c r="CT13" s="609"/>
      <c r="CU13" s="609"/>
      <c r="CV13" s="609"/>
      <c r="CW13" s="609"/>
      <c r="CX13" s="609"/>
      <c r="CY13" s="610"/>
      <c r="CZ13" s="646">
        <v>8.1999999999999993</v>
      </c>
      <c r="DA13" s="646"/>
      <c r="DB13" s="646"/>
      <c r="DC13" s="646"/>
      <c r="DD13" s="614">
        <v>2103706</v>
      </c>
      <c r="DE13" s="609"/>
      <c r="DF13" s="609"/>
      <c r="DG13" s="609"/>
      <c r="DH13" s="609"/>
      <c r="DI13" s="609"/>
      <c r="DJ13" s="609"/>
      <c r="DK13" s="609"/>
      <c r="DL13" s="609"/>
      <c r="DM13" s="609"/>
      <c r="DN13" s="609"/>
      <c r="DO13" s="609"/>
      <c r="DP13" s="610"/>
      <c r="DQ13" s="614">
        <v>1249189</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223508</v>
      </c>
      <c r="BH14" s="609"/>
      <c r="BI14" s="609"/>
      <c r="BJ14" s="609"/>
      <c r="BK14" s="609"/>
      <c r="BL14" s="609"/>
      <c r="BM14" s="609"/>
      <c r="BN14" s="610"/>
      <c r="BO14" s="646">
        <v>2.2999999999999998</v>
      </c>
      <c r="BP14" s="646"/>
      <c r="BQ14" s="646"/>
      <c r="BR14" s="646"/>
      <c r="BS14" s="647">
        <v>5252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1348470</v>
      </c>
      <c r="CS14" s="609"/>
      <c r="CT14" s="609"/>
      <c r="CU14" s="609"/>
      <c r="CV14" s="609"/>
      <c r="CW14" s="609"/>
      <c r="CX14" s="609"/>
      <c r="CY14" s="610"/>
      <c r="CZ14" s="646">
        <v>3.3</v>
      </c>
      <c r="DA14" s="646"/>
      <c r="DB14" s="646"/>
      <c r="DC14" s="646"/>
      <c r="DD14" s="614">
        <v>78197</v>
      </c>
      <c r="DE14" s="609"/>
      <c r="DF14" s="609"/>
      <c r="DG14" s="609"/>
      <c r="DH14" s="609"/>
      <c r="DI14" s="609"/>
      <c r="DJ14" s="609"/>
      <c r="DK14" s="609"/>
      <c r="DL14" s="609"/>
      <c r="DM14" s="609"/>
      <c r="DN14" s="609"/>
      <c r="DO14" s="609"/>
      <c r="DP14" s="610"/>
      <c r="DQ14" s="614">
        <v>1251178</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26418</v>
      </c>
      <c r="S15" s="609"/>
      <c r="T15" s="609"/>
      <c r="U15" s="609"/>
      <c r="V15" s="609"/>
      <c r="W15" s="609"/>
      <c r="X15" s="609"/>
      <c r="Y15" s="610"/>
      <c r="Z15" s="646">
        <v>0.1</v>
      </c>
      <c r="AA15" s="646"/>
      <c r="AB15" s="646"/>
      <c r="AC15" s="646"/>
      <c r="AD15" s="647">
        <v>26418</v>
      </c>
      <c r="AE15" s="647"/>
      <c r="AF15" s="647"/>
      <c r="AG15" s="647"/>
      <c r="AH15" s="647"/>
      <c r="AI15" s="647"/>
      <c r="AJ15" s="647"/>
      <c r="AK15" s="647"/>
      <c r="AL15" s="611">
        <v>0.1</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364169</v>
      </c>
      <c r="BH15" s="609"/>
      <c r="BI15" s="609"/>
      <c r="BJ15" s="609"/>
      <c r="BK15" s="609"/>
      <c r="BL15" s="609"/>
      <c r="BM15" s="609"/>
      <c r="BN15" s="610"/>
      <c r="BO15" s="646">
        <v>3.7</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3136274</v>
      </c>
      <c r="CS15" s="609"/>
      <c r="CT15" s="609"/>
      <c r="CU15" s="609"/>
      <c r="CV15" s="609"/>
      <c r="CW15" s="609"/>
      <c r="CX15" s="609"/>
      <c r="CY15" s="610"/>
      <c r="CZ15" s="646">
        <v>7.7</v>
      </c>
      <c r="DA15" s="646"/>
      <c r="DB15" s="646"/>
      <c r="DC15" s="646"/>
      <c r="DD15" s="614">
        <v>487842</v>
      </c>
      <c r="DE15" s="609"/>
      <c r="DF15" s="609"/>
      <c r="DG15" s="609"/>
      <c r="DH15" s="609"/>
      <c r="DI15" s="609"/>
      <c r="DJ15" s="609"/>
      <c r="DK15" s="609"/>
      <c r="DL15" s="609"/>
      <c r="DM15" s="609"/>
      <c r="DN15" s="609"/>
      <c r="DO15" s="609"/>
      <c r="DP15" s="610"/>
      <c r="DQ15" s="614">
        <v>2357093</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141781</v>
      </c>
      <c r="S16" s="609"/>
      <c r="T16" s="609"/>
      <c r="U16" s="609"/>
      <c r="V16" s="609"/>
      <c r="W16" s="609"/>
      <c r="X16" s="609"/>
      <c r="Y16" s="610"/>
      <c r="Z16" s="646">
        <v>0.3</v>
      </c>
      <c r="AA16" s="646"/>
      <c r="AB16" s="646"/>
      <c r="AC16" s="646"/>
      <c r="AD16" s="647">
        <v>141781</v>
      </c>
      <c r="AE16" s="647"/>
      <c r="AF16" s="647"/>
      <c r="AG16" s="647"/>
      <c r="AH16" s="647"/>
      <c r="AI16" s="647"/>
      <c r="AJ16" s="647"/>
      <c r="AK16" s="647"/>
      <c r="AL16" s="611">
        <v>0.7</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200139</v>
      </c>
      <c r="CS16" s="609"/>
      <c r="CT16" s="609"/>
      <c r="CU16" s="609"/>
      <c r="CV16" s="609"/>
      <c r="CW16" s="609"/>
      <c r="CX16" s="609"/>
      <c r="CY16" s="610"/>
      <c r="CZ16" s="646">
        <v>0.5</v>
      </c>
      <c r="DA16" s="646"/>
      <c r="DB16" s="646"/>
      <c r="DC16" s="646"/>
      <c r="DD16" s="614" t="s">
        <v>122</v>
      </c>
      <c r="DE16" s="609"/>
      <c r="DF16" s="609"/>
      <c r="DG16" s="609"/>
      <c r="DH16" s="609"/>
      <c r="DI16" s="609"/>
      <c r="DJ16" s="609"/>
      <c r="DK16" s="609"/>
      <c r="DL16" s="609"/>
      <c r="DM16" s="609"/>
      <c r="DN16" s="609"/>
      <c r="DO16" s="609"/>
      <c r="DP16" s="610"/>
      <c r="DQ16" s="614">
        <v>2415</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244253</v>
      </c>
      <c r="S17" s="609"/>
      <c r="T17" s="609"/>
      <c r="U17" s="609"/>
      <c r="V17" s="609"/>
      <c r="W17" s="609"/>
      <c r="X17" s="609"/>
      <c r="Y17" s="610"/>
      <c r="Z17" s="646">
        <v>0.6</v>
      </c>
      <c r="AA17" s="646"/>
      <c r="AB17" s="646"/>
      <c r="AC17" s="646"/>
      <c r="AD17" s="647">
        <v>244253</v>
      </c>
      <c r="AE17" s="647"/>
      <c r="AF17" s="647"/>
      <c r="AG17" s="647"/>
      <c r="AH17" s="647"/>
      <c r="AI17" s="647"/>
      <c r="AJ17" s="647"/>
      <c r="AK17" s="647"/>
      <c r="AL17" s="611">
        <v>1.1000000000000001</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5725890</v>
      </c>
      <c r="CS17" s="609"/>
      <c r="CT17" s="609"/>
      <c r="CU17" s="609"/>
      <c r="CV17" s="609"/>
      <c r="CW17" s="609"/>
      <c r="CX17" s="609"/>
      <c r="CY17" s="610"/>
      <c r="CZ17" s="646">
        <v>14</v>
      </c>
      <c r="DA17" s="646"/>
      <c r="DB17" s="646"/>
      <c r="DC17" s="646"/>
      <c r="DD17" s="614" t="s">
        <v>122</v>
      </c>
      <c r="DE17" s="609"/>
      <c r="DF17" s="609"/>
      <c r="DG17" s="609"/>
      <c r="DH17" s="609"/>
      <c r="DI17" s="609"/>
      <c r="DJ17" s="609"/>
      <c r="DK17" s="609"/>
      <c r="DL17" s="609"/>
      <c r="DM17" s="609"/>
      <c r="DN17" s="609"/>
      <c r="DO17" s="609"/>
      <c r="DP17" s="610"/>
      <c r="DQ17" s="614">
        <v>5631253</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35024</v>
      </c>
      <c r="S18" s="609"/>
      <c r="T18" s="609"/>
      <c r="U18" s="609"/>
      <c r="V18" s="609"/>
      <c r="W18" s="609"/>
      <c r="X18" s="609"/>
      <c r="Y18" s="610"/>
      <c r="Z18" s="646">
        <v>0.1</v>
      </c>
      <c r="AA18" s="646"/>
      <c r="AB18" s="646"/>
      <c r="AC18" s="646"/>
      <c r="AD18" s="647">
        <v>35024</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205690</v>
      </c>
      <c r="S19" s="609"/>
      <c r="T19" s="609"/>
      <c r="U19" s="609"/>
      <c r="V19" s="609"/>
      <c r="W19" s="609"/>
      <c r="X19" s="609"/>
      <c r="Y19" s="610"/>
      <c r="Z19" s="646">
        <v>0.5</v>
      </c>
      <c r="AA19" s="646"/>
      <c r="AB19" s="646"/>
      <c r="AC19" s="646"/>
      <c r="AD19" s="647">
        <v>205690</v>
      </c>
      <c r="AE19" s="647"/>
      <c r="AF19" s="647"/>
      <c r="AG19" s="647"/>
      <c r="AH19" s="647"/>
      <c r="AI19" s="647"/>
      <c r="AJ19" s="647"/>
      <c r="AK19" s="647"/>
      <c r="AL19" s="611">
        <v>1</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2929</v>
      </c>
      <c r="BH19" s="609"/>
      <c r="BI19" s="609"/>
      <c r="BJ19" s="609"/>
      <c r="BK19" s="609"/>
      <c r="BL19" s="609"/>
      <c r="BM19" s="609"/>
      <c r="BN19" s="610"/>
      <c r="BO19" s="646">
        <v>0</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83" t="s">
        <v>262</v>
      </c>
      <c r="C20" s="684"/>
      <c r="D20" s="684"/>
      <c r="E20" s="684"/>
      <c r="F20" s="684"/>
      <c r="G20" s="684"/>
      <c r="H20" s="684"/>
      <c r="I20" s="684"/>
      <c r="J20" s="684"/>
      <c r="K20" s="684"/>
      <c r="L20" s="684"/>
      <c r="M20" s="684"/>
      <c r="N20" s="684"/>
      <c r="O20" s="684"/>
      <c r="P20" s="684"/>
      <c r="Q20" s="685"/>
      <c r="R20" s="608">
        <v>3539</v>
      </c>
      <c r="S20" s="609"/>
      <c r="T20" s="609"/>
      <c r="U20" s="609"/>
      <c r="V20" s="609"/>
      <c r="W20" s="609"/>
      <c r="X20" s="609"/>
      <c r="Y20" s="610"/>
      <c r="Z20" s="646">
        <v>0</v>
      </c>
      <c r="AA20" s="646"/>
      <c r="AB20" s="646"/>
      <c r="AC20" s="646"/>
      <c r="AD20" s="647">
        <v>3539</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2929</v>
      </c>
      <c r="BH20" s="609"/>
      <c r="BI20" s="609"/>
      <c r="BJ20" s="609"/>
      <c r="BK20" s="609"/>
      <c r="BL20" s="609"/>
      <c r="BM20" s="609"/>
      <c r="BN20" s="610"/>
      <c r="BO20" s="646">
        <v>0</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40953640</v>
      </c>
      <c r="CS20" s="609"/>
      <c r="CT20" s="609"/>
      <c r="CU20" s="609"/>
      <c r="CV20" s="609"/>
      <c r="CW20" s="609"/>
      <c r="CX20" s="609"/>
      <c r="CY20" s="610"/>
      <c r="CZ20" s="646">
        <v>100</v>
      </c>
      <c r="DA20" s="646"/>
      <c r="DB20" s="646"/>
      <c r="DC20" s="646"/>
      <c r="DD20" s="614">
        <v>4327231</v>
      </c>
      <c r="DE20" s="609"/>
      <c r="DF20" s="609"/>
      <c r="DG20" s="609"/>
      <c r="DH20" s="609"/>
      <c r="DI20" s="609"/>
      <c r="DJ20" s="609"/>
      <c r="DK20" s="609"/>
      <c r="DL20" s="609"/>
      <c r="DM20" s="609"/>
      <c r="DN20" s="609"/>
      <c r="DO20" s="609"/>
      <c r="DP20" s="610"/>
      <c r="DQ20" s="614">
        <v>25606246</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10960412</v>
      </c>
      <c r="S21" s="609"/>
      <c r="T21" s="609"/>
      <c r="U21" s="609"/>
      <c r="V21" s="609"/>
      <c r="W21" s="609"/>
      <c r="X21" s="609"/>
      <c r="Y21" s="610"/>
      <c r="Z21" s="646">
        <v>26.1</v>
      </c>
      <c r="AA21" s="646"/>
      <c r="AB21" s="646"/>
      <c r="AC21" s="646"/>
      <c r="AD21" s="647">
        <v>9291688</v>
      </c>
      <c r="AE21" s="647"/>
      <c r="AF21" s="647"/>
      <c r="AG21" s="647"/>
      <c r="AH21" s="647"/>
      <c r="AI21" s="647"/>
      <c r="AJ21" s="647"/>
      <c r="AK21" s="647"/>
      <c r="AL21" s="611">
        <v>43.2</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2929</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9291688</v>
      </c>
      <c r="S22" s="609"/>
      <c r="T22" s="609"/>
      <c r="U22" s="609"/>
      <c r="V22" s="609"/>
      <c r="W22" s="609"/>
      <c r="X22" s="609"/>
      <c r="Y22" s="610"/>
      <c r="Z22" s="646">
        <v>22.2</v>
      </c>
      <c r="AA22" s="646"/>
      <c r="AB22" s="646"/>
      <c r="AC22" s="646"/>
      <c r="AD22" s="647">
        <v>9291688</v>
      </c>
      <c r="AE22" s="647"/>
      <c r="AF22" s="647"/>
      <c r="AG22" s="647"/>
      <c r="AH22" s="647"/>
      <c r="AI22" s="647"/>
      <c r="AJ22" s="647"/>
      <c r="AK22" s="647"/>
      <c r="AL22" s="611">
        <v>43.2</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1668724</v>
      </c>
      <c r="S23" s="609"/>
      <c r="T23" s="609"/>
      <c r="U23" s="609"/>
      <c r="V23" s="609"/>
      <c r="W23" s="609"/>
      <c r="X23" s="609"/>
      <c r="Y23" s="610"/>
      <c r="Z23" s="646">
        <v>4</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19976360</v>
      </c>
      <c r="CS24" s="664"/>
      <c r="CT24" s="664"/>
      <c r="CU24" s="664"/>
      <c r="CV24" s="664"/>
      <c r="CW24" s="664"/>
      <c r="CX24" s="664"/>
      <c r="CY24" s="689"/>
      <c r="CZ24" s="690">
        <v>48.8</v>
      </c>
      <c r="DA24" s="672"/>
      <c r="DB24" s="672"/>
      <c r="DC24" s="692"/>
      <c r="DD24" s="688">
        <v>14389714</v>
      </c>
      <c r="DE24" s="664"/>
      <c r="DF24" s="664"/>
      <c r="DG24" s="664"/>
      <c r="DH24" s="664"/>
      <c r="DI24" s="664"/>
      <c r="DJ24" s="664"/>
      <c r="DK24" s="689"/>
      <c r="DL24" s="688">
        <v>12589962</v>
      </c>
      <c r="DM24" s="664"/>
      <c r="DN24" s="664"/>
      <c r="DO24" s="664"/>
      <c r="DP24" s="664"/>
      <c r="DQ24" s="664"/>
      <c r="DR24" s="664"/>
      <c r="DS24" s="664"/>
      <c r="DT24" s="664"/>
      <c r="DU24" s="664"/>
      <c r="DV24" s="689"/>
      <c r="DW24" s="690">
        <v>58.4</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23063913</v>
      </c>
      <c r="S25" s="609"/>
      <c r="T25" s="609"/>
      <c r="U25" s="609"/>
      <c r="V25" s="609"/>
      <c r="W25" s="609"/>
      <c r="X25" s="609"/>
      <c r="Y25" s="610"/>
      <c r="Z25" s="646">
        <v>55</v>
      </c>
      <c r="AA25" s="646"/>
      <c r="AB25" s="646"/>
      <c r="AC25" s="646"/>
      <c r="AD25" s="647">
        <v>21395189</v>
      </c>
      <c r="AE25" s="647"/>
      <c r="AF25" s="647"/>
      <c r="AG25" s="647"/>
      <c r="AH25" s="647"/>
      <c r="AI25" s="647"/>
      <c r="AJ25" s="647"/>
      <c r="AK25" s="647"/>
      <c r="AL25" s="611">
        <v>99.5</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6480160</v>
      </c>
      <c r="CS25" s="621"/>
      <c r="CT25" s="621"/>
      <c r="CU25" s="621"/>
      <c r="CV25" s="621"/>
      <c r="CW25" s="621"/>
      <c r="CX25" s="621"/>
      <c r="CY25" s="622"/>
      <c r="CZ25" s="611">
        <v>15.8</v>
      </c>
      <c r="DA25" s="623"/>
      <c r="DB25" s="623"/>
      <c r="DC25" s="624"/>
      <c r="DD25" s="614">
        <v>5917051</v>
      </c>
      <c r="DE25" s="621"/>
      <c r="DF25" s="621"/>
      <c r="DG25" s="621"/>
      <c r="DH25" s="621"/>
      <c r="DI25" s="621"/>
      <c r="DJ25" s="621"/>
      <c r="DK25" s="622"/>
      <c r="DL25" s="614">
        <v>5712903</v>
      </c>
      <c r="DM25" s="621"/>
      <c r="DN25" s="621"/>
      <c r="DO25" s="621"/>
      <c r="DP25" s="621"/>
      <c r="DQ25" s="621"/>
      <c r="DR25" s="621"/>
      <c r="DS25" s="621"/>
      <c r="DT25" s="621"/>
      <c r="DU25" s="621"/>
      <c r="DV25" s="622"/>
      <c r="DW25" s="611">
        <v>26.5</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4673</v>
      </c>
      <c r="S26" s="609"/>
      <c r="T26" s="609"/>
      <c r="U26" s="609"/>
      <c r="V26" s="609"/>
      <c r="W26" s="609"/>
      <c r="X26" s="609"/>
      <c r="Y26" s="610"/>
      <c r="Z26" s="646">
        <v>0</v>
      </c>
      <c r="AA26" s="646"/>
      <c r="AB26" s="646"/>
      <c r="AC26" s="646"/>
      <c r="AD26" s="647">
        <v>4673</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3521968</v>
      </c>
      <c r="CS26" s="609"/>
      <c r="CT26" s="609"/>
      <c r="CU26" s="609"/>
      <c r="CV26" s="609"/>
      <c r="CW26" s="609"/>
      <c r="CX26" s="609"/>
      <c r="CY26" s="610"/>
      <c r="CZ26" s="611">
        <v>8.6</v>
      </c>
      <c r="DA26" s="623"/>
      <c r="DB26" s="623"/>
      <c r="DC26" s="624"/>
      <c r="DD26" s="614">
        <v>3256404</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227997</v>
      </c>
      <c r="S27" s="609"/>
      <c r="T27" s="609"/>
      <c r="U27" s="609"/>
      <c r="V27" s="609"/>
      <c r="W27" s="609"/>
      <c r="X27" s="609"/>
      <c r="Y27" s="610"/>
      <c r="Z27" s="646">
        <v>0.5</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9779408</v>
      </c>
      <c r="BH27" s="609"/>
      <c r="BI27" s="609"/>
      <c r="BJ27" s="609"/>
      <c r="BK27" s="609"/>
      <c r="BL27" s="609"/>
      <c r="BM27" s="609"/>
      <c r="BN27" s="610"/>
      <c r="BO27" s="646">
        <v>100</v>
      </c>
      <c r="BP27" s="646"/>
      <c r="BQ27" s="646"/>
      <c r="BR27" s="646"/>
      <c r="BS27" s="647">
        <v>565143</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7770310</v>
      </c>
      <c r="CS27" s="621"/>
      <c r="CT27" s="621"/>
      <c r="CU27" s="621"/>
      <c r="CV27" s="621"/>
      <c r="CW27" s="621"/>
      <c r="CX27" s="621"/>
      <c r="CY27" s="622"/>
      <c r="CZ27" s="611">
        <v>19</v>
      </c>
      <c r="DA27" s="623"/>
      <c r="DB27" s="623"/>
      <c r="DC27" s="624"/>
      <c r="DD27" s="614">
        <v>2841410</v>
      </c>
      <c r="DE27" s="621"/>
      <c r="DF27" s="621"/>
      <c r="DG27" s="621"/>
      <c r="DH27" s="621"/>
      <c r="DI27" s="621"/>
      <c r="DJ27" s="621"/>
      <c r="DK27" s="622"/>
      <c r="DL27" s="614">
        <v>2086521</v>
      </c>
      <c r="DM27" s="621"/>
      <c r="DN27" s="621"/>
      <c r="DO27" s="621"/>
      <c r="DP27" s="621"/>
      <c r="DQ27" s="621"/>
      <c r="DR27" s="621"/>
      <c r="DS27" s="621"/>
      <c r="DT27" s="621"/>
      <c r="DU27" s="621"/>
      <c r="DV27" s="622"/>
      <c r="DW27" s="611">
        <v>9.6999999999999993</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233613</v>
      </c>
      <c r="S28" s="609"/>
      <c r="T28" s="609"/>
      <c r="U28" s="609"/>
      <c r="V28" s="609"/>
      <c r="W28" s="609"/>
      <c r="X28" s="609"/>
      <c r="Y28" s="610"/>
      <c r="Z28" s="646">
        <v>0.6</v>
      </c>
      <c r="AA28" s="646"/>
      <c r="AB28" s="646"/>
      <c r="AC28" s="646"/>
      <c r="AD28" s="647">
        <v>28115</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5725890</v>
      </c>
      <c r="CS28" s="609"/>
      <c r="CT28" s="609"/>
      <c r="CU28" s="609"/>
      <c r="CV28" s="609"/>
      <c r="CW28" s="609"/>
      <c r="CX28" s="609"/>
      <c r="CY28" s="610"/>
      <c r="CZ28" s="611">
        <v>14</v>
      </c>
      <c r="DA28" s="623"/>
      <c r="DB28" s="623"/>
      <c r="DC28" s="624"/>
      <c r="DD28" s="614">
        <v>5631253</v>
      </c>
      <c r="DE28" s="609"/>
      <c r="DF28" s="609"/>
      <c r="DG28" s="609"/>
      <c r="DH28" s="609"/>
      <c r="DI28" s="609"/>
      <c r="DJ28" s="609"/>
      <c r="DK28" s="610"/>
      <c r="DL28" s="614">
        <v>4790538</v>
      </c>
      <c r="DM28" s="609"/>
      <c r="DN28" s="609"/>
      <c r="DO28" s="609"/>
      <c r="DP28" s="609"/>
      <c r="DQ28" s="609"/>
      <c r="DR28" s="609"/>
      <c r="DS28" s="609"/>
      <c r="DT28" s="609"/>
      <c r="DU28" s="609"/>
      <c r="DV28" s="610"/>
      <c r="DW28" s="611">
        <v>22.2</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164379</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5724796</v>
      </c>
      <c r="CS29" s="621"/>
      <c r="CT29" s="621"/>
      <c r="CU29" s="621"/>
      <c r="CV29" s="621"/>
      <c r="CW29" s="621"/>
      <c r="CX29" s="621"/>
      <c r="CY29" s="622"/>
      <c r="CZ29" s="611">
        <v>14</v>
      </c>
      <c r="DA29" s="623"/>
      <c r="DB29" s="623"/>
      <c r="DC29" s="624"/>
      <c r="DD29" s="614">
        <v>5630159</v>
      </c>
      <c r="DE29" s="621"/>
      <c r="DF29" s="621"/>
      <c r="DG29" s="621"/>
      <c r="DH29" s="621"/>
      <c r="DI29" s="621"/>
      <c r="DJ29" s="621"/>
      <c r="DK29" s="622"/>
      <c r="DL29" s="614">
        <v>4789444</v>
      </c>
      <c r="DM29" s="621"/>
      <c r="DN29" s="621"/>
      <c r="DO29" s="621"/>
      <c r="DP29" s="621"/>
      <c r="DQ29" s="621"/>
      <c r="DR29" s="621"/>
      <c r="DS29" s="621"/>
      <c r="DT29" s="621"/>
      <c r="DU29" s="621"/>
      <c r="DV29" s="622"/>
      <c r="DW29" s="611">
        <v>22.2</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5644807</v>
      </c>
      <c r="S30" s="609"/>
      <c r="T30" s="609"/>
      <c r="U30" s="609"/>
      <c r="V30" s="609"/>
      <c r="W30" s="609"/>
      <c r="X30" s="609"/>
      <c r="Y30" s="610"/>
      <c r="Z30" s="646">
        <v>13.5</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5574328</v>
      </c>
      <c r="CS30" s="609"/>
      <c r="CT30" s="609"/>
      <c r="CU30" s="609"/>
      <c r="CV30" s="609"/>
      <c r="CW30" s="609"/>
      <c r="CX30" s="609"/>
      <c r="CY30" s="610"/>
      <c r="CZ30" s="611">
        <v>13.6</v>
      </c>
      <c r="DA30" s="623"/>
      <c r="DB30" s="623"/>
      <c r="DC30" s="624"/>
      <c r="DD30" s="614">
        <v>5479804</v>
      </c>
      <c r="DE30" s="609"/>
      <c r="DF30" s="609"/>
      <c r="DG30" s="609"/>
      <c r="DH30" s="609"/>
      <c r="DI30" s="609"/>
      <c r="DJ30" s="609"/>
      <c r="DK30" s="610"/>
      <c r="DL30" s="614">
        <v>4639101</v>
      </c>
      <c r="DM30" s="609"/>
      <c r="DN30" s="609"/>
      <c r="DO30" s="609"/>
      <c r="DP30" s="609"/>
      <c r="DQ30" s="609"/>
      <c r="DR30" s="609"/>
      <c r="DS30" s="609"/>
      <c r="DT30" s="609"/>
      <c r="DU30" s="609"/>
      <c r="DV30" s="610"/>
      <c r="DW30" s="611">
        <v>21.5</v>
      </c>
      <c r="DX30" s="623"/>
      <c r="DY30" s="623"/>
      <c r="DZ30" s="623"/>
      <c r="EA30" s="623"/>
      <c r="EB30" s="623"/>
      <c r="EC30" s="635"/>
    </row>
    <row r="31" spans="2:133" ht="11.25" customHeight="1" x14ac:dyDescent="0.15">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99.6</v>
      </c>
      <c r="BH31" s="671"/>
      <c r="BI31" s="671"/>
      <c r="BJ31" s="671"/>
      <c r="BK31" s="671"/>
      <c r="BL31" s="671"/>
      <c r="BM31" s="672">
        <v>98.5</v>
      </c>
      <c r="BN31" s="671"/>
      <c r="BO31" s="671"/>
      <c r="BP31" s="671"/>
      <c r="BQ31" s="673"/>
      <c r="BR31" s="670">
        <v>99.6</v>
      </c>
      <c r="BS31" s="671"/>
      <c r="BT31" s="671"/>
      <c r="BU31" s="671"/>
      <c r="BV31" s="671"/>
      <c r="BW31" s="671"/>
      <c r="BX31" s="672">
        <v>98.6</v>
      </c>
      <c r="BY31" s="671"/>
      <c r="BZ31" s="671"/>
      <c r="CA31" s="671"/>
      <c r="CB31" s="673"/>
      <c r="CD31" s="629"/>
      <c r="CE31" s="630"/>
      <c r="CF31" s="605" t="s">
        <v>300</v>
      </c>
      <c r="CG31" s="606"/>
      <c r="CH31" s="606"/>
      <c r="CI31" s="606"/>
      <c r="CJ31" s="606"/>
      <c r="CK31" s="606"/>
      <c r="CL31" s="606"/>
      <c r="CM31" s="606"/>
      <c r="CN31" s="606"/>
      <c r="CO31" s="606"/>
      <c r="CP31" s="606"/>
      <c r="CQ31" s="607"/>
      <c r="CR31" s="608">
        <v>150468</v>
      </c>
      <c r="CS31" s="621"/>
      <c r="CT31" s="621"/>
      <c r="CU31" s="621"/>
      <c r="CV31" s="621"/>
      <c r="CW31" s="621"/>
      <c r="CX31" s="621"/>
      <c r="CY31" s="622"/>
      <c r="CZ31" s="611">
        <v>0.4</v>
      </c>
      <c r="DA31" s="623"/>
      <c r="DB31" s="623"/>
      <c r="DC31" s="624"/>
      <c r="DD31" s="614">
        <v>150355</v>
      </c>
      <c r="DE31" s="621"/>
      <c r="DF31" s="621"/>
      <c r="DG31" s="621"/>
      <c r="DH31" s="621"/>
      <c r="DI31" s="621"/>
      <c r="DJ31" s="621"/>
      <c r="DK31" s="622"/>
      <c r="DL31" s="614">
        <v>150343</v>
      </c>
      <c r="DM31" s="621"/>
      <c r="DN31" s="621"/>
      <c r="DO31" s="621"/>
      <c r="DP31" s="621"/>
      <c r="DQ31" s="621"/>
      <c r="DR31" s="621"/>
      <c r="DS31" s="621"/>
      <c r="DT31" s="621"/>
      <c r="DU31" s="621"/>
      <c r="DV31" s="622"/>
      <c r="DW31" s="611">
        <v>0.7</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2727514</v>
      </c>
      <c r="S32" s="609"/>
      <c r="T32" s="609"/>
      <c r="U32" s="609"/>
      <c r="V32" s="609"/>
      <c r="W32" s="609"/>
      <c r="X32" s="609"/>
      <c r="Y32" s="610"/>
      <c r="Z32" s="646">
        <v>6.5</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99.6</v>
      </c>
      <c r="BH32" s="621"/>
      <c r="BI32" s="621"/>
      <c r="BJ32" s="621"/>
      <c r="BK32" s="621"/>
      <c r="BL32" s="621"/>
      <c r="BM32" s="612">
        <v>97.9</v>
      </c>
      <c r="BN32" s="621"/>
      <c r="BO32" s="621"/>
      <c r="BP32" s="621"/>
      <c r="BQ32" s="644"/>
      <c r="BR32" s="679">
        <v>99.5</v>
      </c>
      <c r="BS32" s="621"/>
      <c r="BT32" s="621"/>
      <c r="BU32" s="621"/>
      <c r="BV32" s="621"/>
      <c r="BW32" s="621"/>
      <c r="BX32" s="612">
        <v>98</v>
      </c>
      <c r="BY32" s="621"/>
      <c r="BZ32" s="621"/>
      <c r="CA32" s="621"/>
      <c r="CB32" s="644"/>
      <c r="CD32" s="631"/>
      <c r="CE32" s="632"/>
      <c r="CF32" s="605" t="s">
        <v>304</v>
      </c>
      <c r="CG32" s="606"/>
      <c r="CH32" s="606"/>
      <c r="CI32" s="606"/>
      <c r="CJ32" s="606"/>
      <c r="CK32" s="606"/>
      <c r="CL32" s="606"/>
      <c r="CM32" s="606"/>
      <c r="CN32" s="606"/>
      <c r="CO32" s="606"/>
      <c r="CP32" s="606"/>
      <c r="CQ32" s="607"/>
      <c r="CR32" s="608">
        <v>1094</v>
      </c>
      <c r="CS32" s="609"/>
      <c r="CT32" s="609"/>
      <c r="CU32" s="609"/>
      <c r="CV32" s="609"/>
      <c r="CW32" s="609"/>
      <c r="CX32" s="609"/>
      <c r="CY32" s="610"/>
      <c r="CZ32" s="611">
        <v>0</v>
      </c>
      <c r="DA32" s="623"/>
      <c r="DB32" s="623"/>
      <c r="DC32" s="624"/>
      <c r="DD32" s="614">
        <v>1094</v>
      </c>
      <c r="DE32" s="609"/>
      <c r="DF32" s="609"/>
      <c r="DG32" s="609"/>
      <c r="DH32" s="609"/>
      <c r="DI32" s="609"/>
      <c r="DJ32" s="609"/>
      <c r="DK32" s="610"/>
      <c r="DL32" s="614">
        <v>1094</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160274</v>
      </c>
      <c r="S33" s="609"/>
      <c r="T33" s="609"/>
      <c r="U33" s="609"/>
      <c r="V33" s="609"/>
      <c r="W33" s="609"/>
      <c r="X33" s="609"/>
      <c r="Y33" s="610"/>
      <c r="Z33" s="646">
        <v>0.4</v>
      </c>
      <c r="AA33" s="646"/>
      <c r="AB33" s="646"/>
      <c r="AC33" s="646"/>
      <c r="AD33" s="647">
        <v>81546</v>
      </c>
      <c r="AE33" s="647"/>
      <c r="AF33" s="647"/>
      <c r="AG33" s="647"/>
      <c r="AH33" s="647"/>
      <c r="AI33" s="647"/>
      <c r="AJ33" s="647"/>
      <c r="AK33" s="647"/>
      <c r="AL33" s="611">
        <v>0.4</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99.6</v>
      </c>
      <c r="BH33" s="593"/>
      <c r="BI33" s="593"/>
      <c r="BJ33" s="593"/>
      <c r="BK33" s="593"/>
      <c r="BL33" s="593"/>
      <c r="BM33" s="639">
        <v>98.7</v>
      </c>
      <c r="BN33" s="593"/>
      <c r="BO33" s="593"/>
      <c r="BP33" s="593"/>
      <c r="BQ33" s="656"/>
      <c r="BR33" s="669">
        <v>99.7</v>
      </c>
      <c r="BS33" s="593"/>
      <c r="BT33" s="593"/>
      <c r="BU33" s="593"/>
      <c r="BV33" s="593"/>
      <c r="BW33" s="593"/>
      <c r="BX33" s="639">
        <v>98.8</v>
      </c>
      <c r="BY33" s="593"/>
      <c r="BZ33" s="593"/>
      <c r="CA33" s="593"/>
      <c r="CB33" s="656"/>
      <c r="CD33" s="605" t="s">
        <v>307</v>
      </c>
      <c r="CE33" s="606"/>
      <c r="CF33" s="606"/>
      <c r="CG33" s="606"/>
      <c r="CH33" s="606"/>
      <c r="CI33" s="606"/>
      <c r="CJ33" s="606"/>
      <c r="CK33" s="606"/>
      <c r="CL33" s="606"/>
      <c r="CM33" s="606"/>
      <c r="CN33" s="606"/>
      <c r="CO33" s="606"/>
      <c r="CP33" s="606"/>
      <c r="CQ33" s="607"/>
      <c r="CR33" s="608">
        <v>16449910</v>
      </c>
      <c r="CS33" s="621"/>
      <c r="CT33" s="621"/>
      <c r="CU33" s="621"/>
      <c r="CV33" s="621"/>
      <c r="CW33" s="621"/>
      <c r="CX33" s="621"/>
      <c r="CY33" s="622"/>
      <c r="CZ33" s="611">
        <v>40.200000000000003</v>
      </c>
      <c r="DA33" s="623"/>
      <c r="DB33" s="623"/>
      <c r="DC33" s="624"/>
      <c r="DD33" s="614">
        <v>10842646</v>
      </c>
      <c r="DE33" s="621"/>
      <c r="DF33" s="621"/>
      <c r="DG33" s="621"/>
      <c r="DH33" s="621"/>
      <c r="DI33" s="621"/>
      <c r="DJ33" s="621"/>
      <c r="DK33" s="622"/>
      <c r="DL33" s="614">
        <v>7354957</v>
      </c>
      <c r="DM33" s="621"/>
      <c r="DN33" s="621"/>
      <c r="DO33" s="621"/>
      <c r="DP33" s="621"/>
      <c r="DQ33" s="621"/>
      <c r="DR33" s="621"/>
      <c r="DS33" s="621"/>
      <c r="DT33" s="621"/>
      <c r="DU33" s="621"/>
      <c r="DV33" s="622"/>
      <c r="DW33" s="611">
        <v>34.1</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1416406</v>
      </c>
      <c r="S34" s="609"/>
      <c r="T34" s="609"/>
      <c r="U34" s="609"/>
      <c r="V34" s="609"/>
      <c r="W34" s="609"/>
      <c r="X34" s="609"/>
      <c r="Y34" s="610"/>
      <c r="Z34" s="646">
        <v>3.4</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4700045</v>
      </c>
      <c r="CS34" s="609"/>
      <c r="CT34" s="609"/>
      <c r="CU34" s="609"/>
      <c r="CV34" s="609"/>
      <c r="CW34" s="609"/>
      <c r="CX34" s="609"/>
      <c r="CY34" s="610"/>
      <c r="CZ34" s="611">
        <v>11.5</v>
      </c>
      <c r="DA34" s="623"/>
      <c r="DB34" s="623"/>
      <c r="DC34" s="624"/>
      <c r="DD34" s="614">
        <v>3229923</v>
      </c>
      <c r="DE34" s="609"/>
      <c r="DF34" s="609"/>
      <c r="DG34" s="609"/>
      <c r="DH34" s="609"/>
      <c r="DI34" s="609"/>
      <c r="DJ34" s="609"/>
      <c r="DK34" s="610"/>
      <c r="DL34" s="614">
        <v>2643190</v>
      </c>
      <c r="DM34" s="609"/>
      <c r="DN34" s="609"/>
      <c r="DO34" s="609"/>
      <c r="DP34" s="609"/>
      <c r="DQ34" s="609"/>
      <c r="DR34" s="609"/>
      <c r="DS34" s="609"/>
      <c r="DT34" s="609"/>
      <c r="DU34" s="609"/>
      <c r="DV34" s="610"/>
      <c r="DW34" s="611">
        <v>12.3</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2155755</v>
      </c>
      <c r="S35" s="609"/>
      <c r="T35" s="609"/>
      <c r="U35" s="609"/>
      <c r="V35" s="609"/>
      <c r="W35" s="609"/>
      <c r="X35" s="609"/>
      <c r="Y35" s="610"/>
      <c r="Z35" s="646">
        <v>5.0999999999999996</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577332</v>
      </c>
      <c r="CS35" s="621"/>
      <c r="CT35" s="621"/>
      <c r="CU35" s="621"/>
      <c r="CV35" s="621"/>
      <c r="CW35" s="621"/>
      <c r="CX35" s="621"/>
      <c r="CY35" s="622"/>
      <c r="CZ35" s="611">
        <v>1.4</v>
      </c>
      <c r="DA35" s="623"/>
      <c r="DB35" s="623"/>
      <c r="DC35" s="624"/>
      <c r="DD35" s="614">
        <v>454816</v>
      </c>
      <c r="DE35" s="621"/>
      <c r="DF35" s="621"/>
      <c r="DG35" s="621"/>
      <c r="DH35" s="621"/>
      <c r="DI35" s="621"/>
      <c r="DJ35" s="621"/>
      <c r="DK35" s="622"/>
      <c r="DL35" s="614">
        <v>415482</v>
      </c>
      <c r="DM35" s="621"/>
      <c r="DN35" s="621"/>
      <c r="DO35" s="621"/>
      <c r="DP35" s="621"/>
      <c r="DQ35" s="621"/>
      <c r="DR35" s="621"/>
      <c r="DS35" s="621"/>
      <c r="DT35" s="621"/>
      <c r="DU35" s="621"/>
      <c r="DV35" s="622"/>
      <c r="DW35" s="611">
        <v>1.9</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1004478</v>
      </c>
      <c r="S36" s="609"/>
      <c r="T36" s="609"/>
      <c r="U36" s="609"/>
      <c r="V36" s="609"/>
      <c r="W36" s="609"/>
      <c r="X36" s="609"/>
      <c r="Y36" s="610"/>
      <c r="Z36" s="646">
        <v>2.4</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3848646</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3214</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6228006</v>
      </c>
      <c r="CS36" s="609"/>
      <c r="CT36" s="609"/>
      <c r="CU36" s="609"/>
      <c r="CV36" s="609"/>
      <c r="CW36" s="609"/>
      <c r="CX36" s="609"/>
      <c r="CY36" s="610"/>
      <c r="CZ36" s="611">
        <v>15.2</v>
      </c>
      <c r="DA36" s="623"/>
      <c r="DB36" s="623"/>
      <c r="DC36" s="624"/>
      <c r="DD36" s="614">
        <v>3411523</v>
      </c>
      <c r="DE36" s="609"/>
      <c r="DF36" s="609"/>
      <c r="DG36" s="609"/>
      <c r="DH36" s="609"/>
      <c r="DI36" s="609"/>
      <c r="DJ36" s="609"/>
      <c r="DK36" s="610"/>
      <c r="DL36" s="614">
        <v>2130672</v>
      </c>
      <c r="DM36" s="609"/>
      <c r="DN36" s="609"/>
      <c r="DO36" s="609"/>
      <c r="DP36" s="609"/>
      <c r="DQ36" s="609"/>
      <c r="DR36" s="609"/>
      <c r="DS36" s="609"/>
      <c r="DT36" s="609"/>
      <c r="DU36" s="609"/>
      <c r="DV36" s="610"/>
      <c r="DW36" s="611">
        <v>9.9</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1221990</v>
      </c>
      <c r="S37" s="609"/>
      <c r="T37" s="609"/>
      <c r="U37" s="609"/>
      <c r="V37" s="609"/>
      <c r="W37" s="609"/>
      <c r="X37" s="609"/>
      <c r="Y37" s="610"/>
      <c r="Z37" s="646">
        <v>2.9</v>
      </c>
      <c r="AA37" s="646"/>
      <c r="AB37" s="646"/>
      <c r="AC37" s="646"/>
      <c r="AD37" s="647">
        <v>904</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554568</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-81619</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2194591</v>
      </c>
      <c r="CS37" s="621"/>
      <c r="CT37" s="621"/>
      <c r="CU37" s="621"/>
      <c r="CV37" s="621"/>
      <c r="CW37" s="621"/>
      <c r="CX37" s="621"/>
      <c r="CY37" s="622"/>
      <c r="CZ37" s="611">
        <v>5.4</v>
      </c>
      <c r="DA37" s="623"/>
      <c r="DB37" s="623"/>
      <c r="DC37" s="624"/>
      <c r="DD37" s="614">
        <v>608088</v>
      </c>
      <c r="DE37" s="621"/>
      <c r="DF37" s="621"/>
      <c r="DG37" s="621"/>
      <c r="DH37" s="621"/>
      <c r="DI37" s="621"/>
      <c r="DJ37" s="621"/>
      <c r="DK37" s="622"/>
      <c r="DL37" s="614">
        <v>608088</v>
      </c>
      <c r="DM37" s="621"/>
      <c r="DN37" s="621"/>
      <c r="DO37" s="621"/>
      <c r="DP37" s="621"/>
      <c r="DQ37" s="621"/>
      <c r="DR37" s="621"/>
      <c r="DS37" s="621"/>
      <c r="DT37" s="621"/>
      <c r="DU37" s="621"/>
      <c r="DV37" s="622"/>
      <c r="DW37" s="611">
        <v>2.8</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3922418</v>
      </c>
      <c r="S38" s="609"/>
      <c r="T38" s="609"/>
      <c r="U38" s="609"/>
      <c r="V38" s="609"/>
      <c r="W38" s="609"/>
      <c r="X38" s="609"/>
      <c r="Y38" s="610"/>
      <c r="Z38" s="646">
        <v>9.4</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451864</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5883</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2842128</v>
      </c>
      <c r="CS38" s="609"/>
      <c r="CT38" s="609"/>
      <c r="CU38" s="609"/>
      <c r="CV38" s="609"/>
      <c r="CW38" s="609"/>
      <c r="CX38" s="609"/>
      <c r="CY38" s="610"/>
      <c r="CZ38" s="611">
        <v>6.9</v>
      </c>
      <c r="DA38" s="623"/>
      <c r="DB38" s="623"/>
      <c r="DC38" s="624"/>
      <c r="DD38" s="614">
        <v>2444703</v>
      </c>
      <c r="DE38" s="609"/>
      <c r="DF38" s="609"/>
      <c r="DG38" s="609"/>
      <c r="DH38" s="609"/>
      <c r="DI38" s="609"/>
      <c r="DJ38" s="609"/>
      <c r="DK38" s="610"/>
      <c r="DL38" s="614">
        <v>2156330</v>
      </c>
      <c r="DM38" s="609"/>
      <c r="DN38" s="609"/>
      <c r="DO38" s="609"/>
      <c r="DP38" s="609"/>
      <c r="DQ38" s="609"/>
      <c r="DR38" s="609"/>
      <c r="DS38" s="609"/>
      <c r="DT38" s="609"/>
      <c r="DU38" s="609"/>
      <c r="DV38" s="610"/>
      <c r="DW38" s="611">
        <v>10</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86</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7934</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1966157</v>
      </c>
      <c r="CS39" s="621"/>
      <c r="CT39" s="621"/>
      <c r="CU39" s="621"/>
      <c r="CV39" s="621"/>
      <c r="CW39" s="621"/>
      <c r="CX39" s="621"/>
      <c r="CY39" s="622"/>
      <c r="CZ39" s="611">
        <v>4.8</v>
      </c>
      <c r="DA39" s="623"/>
      <c r="DB39" s="623"/>
      <c r="DC39" s="624"/>
      <c r="DD39" s="614">
        <v>1228859</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46040</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88</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136242</v>
      </c>
      <c r="CS40" s="609"/>
      <c r="CT40" s="609"/>
      <c r="CU40" s="609"/>
      <c r="CV40" s="609"/>
      <c r="CW40" s="609"/>
      <c r="CX40" s="609"/>
      <c r="CY40" s="610"/>
      <c r="CZ40" s="611">
        <v>0.3</v>
      </c>
      <c r="DA40" s="623"/>
      <c r="DB40" s="623"/>
      <c r="DC40" s="624"/>
      <c r="DD40" s="614">
        <v>72822</v>
      </c>
      <c r="DE40" s="609"/>
      <c r="DF40" s="609"/>
      <c r="DG40" s="609"/>
      <c r="DH40" s="609"/>
      <c r="DI40" s="609"/>
      <c r="DJ40" s="609"/>
      <c r="DK40" s="610"/>
      <c r="DL40" s="614">
        <v>9283</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41948217</v>
      </c>
      <c r="S41" s="633"/>
      <c r="T41" s="633"/>
      <c r="U41" s="633"/>
      <c r="V41" s="633"/>
      <c r="W41" s="633"/>
      <c r="X41" s="633"/>
      <c r="Y41" s="636"/>
      <c r="Z41" s="637">
        <v>100</v>
      </c>
      <c r="AA41" s="637"/>
      <c r="AB41" s="637"/>
      <c r="AC41" s="637"/>
      <c r="AD41" s="638">
        <v>21510427</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546311</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2295817</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516</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4527370</v>
      </c>
      <c r="CS42" s="621"/>
      <c r="CT42" s="621"/>
      <c r="CU42" s="621"/>
      <c r="CV42" s="621"/>
      <c r="CW42" s="621"/>
      <c r="CX42" s="621"/>
      <c r="CY42" s="622"/>
      <c r="CZ42" s="611">
        <v>11.1</v>
      </c>
      <c r="DA42" s="623"/>
      <c r="DB42" s="623"/>
      <c r="DC42" s="624"/>
      <c r="DD42" s="614">
        <v>373886</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57760</v>
      </c>
      <c r="CS43" s="621"/>
      <c r="CT43" s="621"/>
      <c r="CU43" s="621"/>
      <c r="CV43" s="621"/>
      <c r="CW43" s="621"/>
      <c r="CX43" s="621"/>
      <c r="CY43" s="622"/>
      <c r="CZ43" s="611">
        <v>0.1</v>
      </c>
      <c r="DA43" s="623"/>
      <c r="DB43" s="623"/>
      <c r="DC43" s="624"/>
      <c r="DD43" s="614">
        <v>47017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4327231</v>
      </c>
      <c r="CS44" s="609"/>
      <c r="CT44" s="609"/>
      <c r="CU44" s="609"/>
      <c r="CV44" s="609"/>
      <c r="CW44" s="609"/>
      <c r="CX44" s="609"/>
      <c r="CY44" s="610"/>
      <c r="CZ44" s="611">
        <v>10.6</v>
      </c>
      <c r="DA44" s="612"/>
      <c r="DB44" s="612"/>
      <c r="DC44" s="613"/>
      <c r="DD44" s="614">
        <v>371471</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1911637</v>
      </c>
      <c r="CS45" s="621"/>
      <c r="CT45" s="621"/>
      <c r="CU45" s="621"/>
      <c r="CV45" s="621"/>
      <c r="CW45" s="621"/>
      <c r="CX45" s="621"/>
      <c r="CY45" s="622"/>
      <c r="CZ45" s="611">
        <v>4.7</v>
      </c>
      <c r="DA45" s="623"/>
      <c r="DB45" s="623"/>
      <c r="DC45" s="624"/>
      <c r="DD45" s="614">
        <v>131529</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2258760</v>
      </c>
      <c r="CS46" s="609"/>
      <c r="CT46" s="609"/>
      <c r="CU46" s="609"/>
      <c r="CV46" s="609"/>
      <c r="CW46" s="609"/>
      <c r="CX46" s="609"/>
      <c r="CY46" s="610"/>
      <c r="CZ46" s="611">
        <v>5.5</v>
      </c>
      <c r="DA46" s="612"/>
      <c r="DB46" s="612"/>
      <c r="DC46" s="613"/>
      <c r="DD46" s="614">
        <v>218838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200139</v>
      </c>
      <c r="CS47" s="621"/>
      <c r="CT47" s="621"/>
      <c r="CU47" s="621"/>
      <c r="CV47" s="621"/>
      <c r="CW47" s="621"/>
      <c r="CX47" s="621"/>
      <c r="CY47" s="622"/>
      <c r="CZ47" s="611">
        <v>0.5</v>
      </c>
      <c r="DA47" s="623"/>
      <c r="DB47" s="623"/>
      <c r="DC47" s="624"/>
      <c r="DD47" s="614">
        <v>2415</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40953640</v>
      </c>
      <c r="CS49" s="593"/>
      <c r="CT49" s="593"/>
      <c r="CU49" s="593"/>
      <c r="CV49" s="593"/>
      <c r="CW49" s="593"/>
      <c r="CX49" s="593"/>
      <c r="CY49" s="594"/>
      <c r="CZ49" s="595">
        <v>100</v>
      </c>
      <c r="DA49" s="596"/>
      <c r="DB49" s="596"/>
      <c r="DC49" s="597"/>
      <c r="DD49" s="598">
        <v>25606246</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tSXBRlUb2+YbreSwPfM3V0/4h5WSZirDtRIUU+cgcojU196laUvKd+24c7qrADRbP1ja5pILFnDiO1BluGuULw==" saltValue="fXCPy7KWe/rdvERrYOar7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G1" zoomScale="70" zoomScaleNormal="25" zoomScaleSheetLayoutView="70" workbookViewId="0">
      <selection activeCell="AZ31" sqref="AZ31:BD31"/>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15">
      <c r="A7" s="218">
        <v>1</v>
      </c>
      <c r="B7" s="1034" t="s">
        <v>374</v>
      </c>
      <c r="C7" s="1035"/>
      <c r="D7" s="1035"/>
      <c r="E7" s="1035"/>
      <c r="F7" s="1035"/>
      <c r="G7" s="1035"/>
      <c r="H7" s="1035"/>
      <c r="I7" s="1035"/>
      <c r="J7" s="1035"/>
      <c r="K7" s="1035"/>
      <c r="L7" s="1035"/>
      <c r="M7" s="1035"/>
      <c r="N7" s="1035"/>
      <c r="O7" s="1035"/>
      <c r="P7" s="1036"/>
      <c r="Q7" s="1089">
        <v>41948</v>
      </c>
      <c r="R7" s="1090"/>
      <c r="S7" s="1090"/>
      <c r="T7" s="1090"/>
      <c r="U7" s="1090"/>
      <c r="V7" s="1090">
        <v>40954</v>
      </c>
      <c r="W7" s="1090"/>
      <c r="X7" s="1090"/>
      <c r="Y7" s="1090"/>
      <c r="Z7" s="1090"/>
      <c r="AA7" s="1090">
        <v>995</v>
      </c>
      <c r="AB7" s="1090"/>
      <c r="AC7" s="1090"/>
      <c r="AD7" s="1090"/>
      <c r="AE7" s="1091"/>
      <c r="AF7" s="1092">
        <v>903</v>
      </c>
      <c r="AG7" s="1093"/>
      <c r="AH7" s="1093"/>
      <c r="AI7" s="1093"/>
      <c r="AJ7" s="1094"/>
      <c r="AK7" s="1095">
        <v>2156</v>
      </c>
      <c r="AL7" s="1096"/>
      <c r="AM7" s="1096"/>
      <c r="AN7" s="1096"/>
      <c r="AO7" s="1096"/>
      <c r="AP7" s="1096">
        <v>39138</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553</v>
      </c>
      <c r="BT7" s="1087"/>
      <c r="BU7" s="1087"/>
      <c r="BV7" s="1087"/>
      <c r="BW7" s="1087"/>
      <c r="BX7" s="1087"/>
      <c r="BY7" s="1087"/>
      <c r="BZ7" s="1087"/>
      <c r="CA7" s="1087"/>
      <c r="CB7" s="1087"/>
      <c r="CC7" s="1087"/>
      <c r="CD7" s="1087"/>
      <c r="CE7" s="1087"/>
      <c r="CF7" s="1087"/>
      <c r="CG7" s="1099"/>
      <c r="CH7" s="1083">
        <v>21</v>
      </c>
      <c r="CI7" s="1084"/>
      <c r="CJ7" s="1084"/>
      <c r="CK7" s="1084"/>
      <c r="CL7" s="1085"/>
      <c r="CM7" s="1083">
        <v>353</v>
      </c>
      <c r="CN7" s="1084"/>
      <c r="CO7" s="1084"/>
      <c r="CP7" s="1084"/>
      <c r="CQ7" s="1085"/>
      <c r="CR7" s="1083">
        <v>100</v>
      </c>
      <c r="CS7" s="1084"/>
      <c r="CT7" s="1084"/>
      <c r="CU7" s="1084"/>
      <c r="CV7" s="1085"/>
      <c r="CW7" s="1083" t="s">
        <v>547</v>
      </c>
      <c r="CX7" s="1084"/>
      <c r="CY7" s="1084"/>
      <c r="CZ7" s="1084"/>
      <c r="DA7" s="1085"/>
      <c r="DB7" s="1083">
        <v>185</v>
      </c>
      <c r="DC7" s="1084"/>
      <c r="DD7" s="1084"/>
      <c r="DE7" s="1084"/>
      <c r="DF7" s="1085"/>
      <c r="DG7" s="1083" t="s">
        <v>547</v>
      </c>
      <c r="DH7" s="1084"/>
      <c r="DI7" s="1084"/>
      <c r="DJ7" s="1084"/>
      <c r="DK7" s="1085"/>
      <c r="DL7" s="1083" t="s">
        <v>547</v>
      </c>
      <c r="DM7" s="1084"/>
      <c r="DN7" s="1084"/>
      <c r="DO7" s="1084"/>
      <c r="DP7" s="1085"/>
      <c r="DQ7" s="1083" t="s">
        <v>547</v>
      </c>
      <c r="DR7" s="1084"/>
      <c r="DS7" s="1084"/>
      <c r="DT7" s="1084"/>
      <c r="DU7" s="1085"/>
      <c r="DV7" s="1086"/>
      <c r="DW7" s="1087"/>
      <c r="DX7" s="1087"/>
      <c r="DY7" s="1087"/>
      <c r="DZ7" s="1088"/>
      <c r="EA7" s="216"/>
    </row>
    <row r="8" spans="1:131" s="217" customFormat="1" ht="26.25" customHeight="1" x14ac:dyDescent="0.15">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t="s">
        <v>554</v>
      </c>
      <c r="BT8" s="980"/>
      <c r="BU8" s="980"/>
      <c r="BV8" s="980"/>
      <c r="BW8" s="980"/>
      <c r="BX8" s="980"/>
      <c r="BY8" s="980"/>
      <c r="BZ8" s="980"/>
      <c r="CA8" s="980"/>
      <c r="CB8" s="980"/>
      <c r="CC8" s="980"/>
      <c r="CD8" s="980"/>
      <c r="CE8" s="980"/>
      <c r="CF8" s="980"/>
      <c r="CG8" s="1001"/>
      <c r="CH8" s="976">
        <v>-29</v>
      </c>
      <c r="CI8" s="977"/>
      <c r="CJ8" s="977"/>
      <c r="CK8" s="977"/>
      <c r="CL8" s="978"/>
      <c r="CM8" s="976">
        <v>93</v>
      </c>
      <c r="CN8" s="977"/>
      <c r="CO8" s="977"/>
      <c r="CP8" s="977"/>
      <c r="CQ8" s="978"/>
      <c r="CR8" s="976">
        <v>7</v>
      </c>
      <c r="CS8" s="977"/>
      <c r="CT8" s="977"/>
      <c r="CU8" s="977"/>
      <c r="CV8" s="978"/>
      <c r="CW8" s="976">
        <v>2</v>
      </c>
      <c r="CX8" s="977"/>
      <c r="CY8" s="977"/>
      <c r="CZ8" s="977"/>
      <c r="DA8" s="978"/>
      <c r="DB8" s="976" t="s">
        <v>547</v>
      </c>
      <c r="DC8" s="977"/>
      <c r="DD8" s="977"/>
      <c r="DE8" s="977"/>
      <c r="DF8" s="978"/>
      <c r="DG8" s="976" t="s">
        <v>547</v>
      </c>
      <c r="DH8" s="977"/>
      <c r="DI8" s="977"/>
      <c r="DJ8" s="977"/>
      <c r="DK8" s="978"/>
      <c r="DL8" s="976" t="s">
        <v>547</v>
      </c>
      <c r="DM8" s="977"/>
      <c r="DN8" s="977"/>
      <c r="DO8" s="977"/>
      <c r="DP8" s="978"/>
      <c r="DQ8" s="976" t="s">
        <v>547</v>
      </c>
      <c r="DR8" s="977"/>
      <c r="DS8" s="977"/>
      <c r="DT8" s="977"/>
      <c r="DU8" s="978"/>
      <c r="DV8" s="979"/>
      <c r="DW8" s="980"/>
      <c r="DX8" s="980"/>
      <c r="DY8" s="980"/>
      <c r="DZ8" s="981"/>
      <c r="EA8" s="216"/>
    </row>
    <row r="9" spans="1:131" s="217" customFormat="1" ht="26.25" customHeight="1" x14ac:dyDescent="0.15">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t="s">
        <v>555</v>
      </c>
      <c r="BT9" s="980"/>
      <c r="BU9" s="980"/>
      <c r="BV9" s="980"/>
      <c r="BW9" s="980"/>
      <c r="BX9" s="980"/>
      <c r="BY9" s="980"/>
      <c r="BZ9" s="980"/>
      <c r="CA9" s="980"/>
      <c r="CB9" s="980"/>
      <c r="CC9" s="980"/>
      <c r="CD9" s="980"/>
      <c r="CE9" s="980"/>
      <c r="CF9" s="980"/>
      <c r="CG9" s="1001"/>
      <c r="CH9" s="976">
        <v>-73</v>
      </c>
      <c r="CI9" s="977"/>
      <c r="CJ9" s="977"/>
      <c r="CK9" s="977"/>
      <c r="CL9" s="978"/>
      <c r="CM9" s="976">
        <v>105</v>
      </c>
      <c r="CN9" s="977"/>
      <c r="CO9" s="977"/>
      <c r="CP9" s="977"/>
      <c r="CQ9" s="978"/>
      <c r="CR9" s="976">
        <v>1</v>
      </c>
      <c r="CS9" s="977"/>
      <c r="CT9" s="977"/>
      <c r="CU9" s="977"/>
      <c r="CV9" s="978"/>
      <c r="CW9" s="976" t="s">
        <v>547</v>
      </c>
      <c r="CX9" s="977"/>
      <c r="CY9" s="977"/>
      <c r="CZ9" s="977"/>
      <c r="DA9" s="978"/>
      <c r="DB9" s="976" t="s">
        <v>547</v>
      </c>
      <c r="DC9" s="977"/>
      <c r="DD9" s="977"/>
      <c r="DE9" s="977"/>
      <c r="DF9" s="978"/>
      <c r="DG9" s="976" t="s">
        <v>547</v>
      </c>
      <c r="DH9" s="977"/>
      <c r="DI9" s="977"/>
      <c r="DJ9" s="977"/>
      <c r="DK9" s="978"/>
      <c r="DL9" s="976" t="s">
        <v>547</v>
      </c>
      <c r="DM9" s="977"/>
      <c r="DN9" s="977"/>
      <c r="DO9" s="977"/>
      <c r="DP9" s="978"/>
      <c r="DQ9" s="976" t="s">
        <v>547</v>
      </c>
      <c r="DR9" s="977"/>
      <c r="DS9" s="977"/>
      <c r="DT9" s="977"/>
      <c r="DU9" s="978"/>
      <c r="DV9" s="979"/>
      <c r="DW9" s="980"/>
      <c r="DX9" s="980"/>
      <c r="DY9" s="980"/>
      <c r="DZ9" s="981"/>
      <c r="EA9" s="216"/>
    </row>
    <row r="10" spans="1:131" s="217" customFormat="1" ht="26.25" customHeight="1" x14ac:dyDescent="0.15">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t="s">
        <v>556</v>
      </c>
      <c r="BT10" s="980"/>
      <c r="BU10" s="980"/>
      <c r="BV10" s="980"/>
      <c r="BW10" s="980"/>
      <c r="BX10" s="980"/>
      <c r="BY10" s="980"/>
      <c r="BZ10" s="980"/>
      <c r="CA10" s="980"/>
      <c r="CB10" s="980"/>
      <c r="CC10" s="980"/>
      <c r="CD10" s="980"/>
      <c r="CE10" s="980"/>
      <c r="CF10" s="980"/>
      <c r="CG10" s="1001"/>
      <c r="CH10" s="976" t="s">
        <v>547</v>
      </c>
      <c r="CI10" s="977"/>
      <c r="CJ10" s="977"/>
      <c r="CK10" s="977"/>
      <c r="CL10" s="978"/>
      <c r="CM10" s="976">
        <v>44</v>
      </c>
      <c r="CN10" s="977"/>
      <c r="CO10" s="977"/>
      <c r="CP10" s="977"/>
      <c r="CQ10" s="978"/>
      <c r="CR10" s="976">
        <v>8</v>
      </c>
      <c r="CS10" s="977"/>
      <c r="CT10" s="977"/>
      <c r="CU10" s="977"/>
      <c r="CV10" s="978"/>
      <c r="CW10" s="976" t="s">
        <v>547</v>
      </c>
      <c r="CX10" s="977"/>
      <c r="CY10" s="977"/>
      <c r="CZ10" s="977"/>
      <c r="DA10" s="978"/>
      <c r="DB10" s="976" t="s">
        <v>547</v>
      </c>
      <c r="DC10" s="977"/>
      <c r="DD10" s="977"/>
      <c r="DE10" s="977"/>
      <c r="DF10" s="978"/>
      <c r="DG10" s="976" t="s">
        <v>547</v>
      </c>
      <c r="DH10" s="977"/>
      <c r="DI10" s="977"/>
      <c r="DJ10" s="977"/>
      <c r="DK10" s="978"/>
      <c r="DL10" s="976" t="s">
        <v>547</v>
      </c>
      <c r="DM10" s="977"/>
      <c r="DN10" s="977"/>
      <c r="DO10" s="977"/>
      <c r="DP10" s="978"/>
      <c r="DQ10" s="976" t="s">
        <v>547</v>
      </c>
      <c r="DR10" s="977"/>
      <c r="DS10" s="977"/>
      <c r="DT10" s="977"/>
      <c r="DU10" s="978"/>
      <c r="DV10" s="979"/>
      <c r="DW10" s="980"/>
      <c r="DX10" s="980"/>
      <c r="DY10" s="980"/>
      <c r="DZ10" s="981"/>
      <c r="EA10" s="216"/>
    </row>
    <row r="11" spans="1:131" s="217" customFormat="1" ht="26.25" customHeight="1" x14ac:dyDescent="0.15">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t="s">
        <v>557</v>
      </c>
      <c r="BT11" s="980"/>
      <c r="BU11" s="980"/>
      <c r="BV11" s="980"/>
      <c r="BW11" s="980"/>
      <c r="BX11" s="980"/>
      <c r="BY11" s="980"/>
      <c r="BZ11" s="980"/>
      <c r="CA11" s="980"/>
      <c r="CB11" s="980"/>
      <c r="CC11" s="980"/>
      <c r="CD11" s="980"/>
      <c r="CE11" s="980"/>
      <c r="CF11" s="980"/>
      <c r="CG11" s="1001"/>
      <c r="CH11" s="976">
        <v>1</v>
      </c>
      <c r="CI11" s="977"/>
      <c r="CJ11" s="977"/>
      <c r="CK11" s="977"/>
      <c r="CL11" s="978"/>
      <c r="CM11" s="976">
        <v>747</v>
      </c>
      <c r="CN11" s="977"/>
      <c r="CO11" s="977"/>
      <c r="CP11" s="977"/>
      <c r="CQ11" s="978"/>
      <c r="CR11" s="976">
        <v>5</v>
      </c>
      <c r="CS11" s="977"/>
      <c r="CT11" s="977"/>
      <c r="CU11" s="977"/>
      <c r="CV11" s="978"/>
      <c r="CW11" s="976" t="s">
        <v>547</v>
      </c>
      <c r="CX11" s="977"/>
      <c r="CY11" s="977"/>
      <c r="CZ11" s="977"/>
      <c r="DA11" s="978"/>
      <c r="DB11" s="976" t="s">
        <v>547</v>
      </c>
      <c r="DC11" s="977"/>
      <c r="DD11" s="977"/>
      <c r="DE11" s="977"/>
      <c r="DF11" s="978"/>
      <c r="DG11" s="976" t="s">
        <v>547</v>
      </c>
      <c r="DH11" s="977"/>
      <c r="DI11" s="977"/>
      <c r="DJ11" s="977"/>
      <c r="DK11" s="978"/>
      <c r="DL11" s="976" t="s">
        <v>547</v>
      </c>
      <c r="DM11" s="977"/>
      <c r="DN11" s="977"/>
      <c r="DO11" s="977"/>
      <c r="DP11" s="978"/>
      <c r="DQ11" s="976" t="s">
        <v>547</v>
      </c>
      <c r="DR11" s="977"/>
      <c r="DS11" s="977"/>
      <c r="DT11" s="977"/>
      <c r="DU11" s="978"/>
      <c r="DV11" s="979"/>
      <c r="DW11" s="980"/>
      <c r="DX11" s="980"/>
      <c r="DY11" s="980"/>
      <c r="DZ11" s="981"/>
      <c r="EA11" s="216"/>
    </row>
    <row r="12" spans="1:131" s="217" customFormat="1" ht="26.25" customHeight="1" x14ac:dyDescent="0.15">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t="s">
        <v>558</v>
      </c>
      <c r="BT12" s="980"/>
      <c r="BU12" s="980"/>
      <c r="BV12" s="980"/>
      <c r="BW12" s="980"/>
      <c r="BX12" s="980"/>
      <c r="BY12" s="980"/>
      <c r="BZ12" s="980"/>
      <c r="CA12" s="980"/>
      <c r="CB12" s="980"/>
      <c r="CC12" s="980"/>
      <c r="CD12" s="980"/>
      <c r="CE12" s="980"/>
      <c r="CF12" s="980"/>
      <c r="CG12" s="1001"/>
      <c r="CH12" s="976">
        <v>-12</v>
      </c>
      <c r="CI12" s="977"/>
      <c r="CJ12" s="977"/>
      <c r="CK12" s="977"/>
      <c r="CL12" s="978"/>
      <c r="CM12" s="976">
        <v>62</v>
      </c>
      <c r="CN12" s="977"/>
      <c r="CO12" s="977"/>
      <c r="CP12" s="977"/>
      <c r="CQ12" s="978"/>
      <c r="CR12" s="976">
        <v>55</v>
      </c>
      <c r="CS12" s="977"/>
      <c r="CT12" s="977"/>
      <c r="CU12" s="977"/>
      <c r="CV12" s="978"/>
      <c r="CW12" s="976">
        <v>127</v>
      </c>
      <c r="CX12" s="977"/>
      <c r="CY12" s="977"/>
      <c r="CZ12" s="977"/>
      <c r="DA12" s="978"/>
      <c r="DB12" s="976" t="s">
        <v>547</v>
      </c>
      <c r="DC12" s="977"/>
      <c r="DD12" s="977"/>
      <c r="DE12" s="977"/>
      <c r="DF12" s="978"/>
      <c r="DG12" s="976" t="s">
        <v>547</v>
      </c>
      <c r="DH12" s="977"/>
      <c r="DI12" s="977"/>
      <c r="DJ12" s="977"/>
      <c r="DK12" s="978"/>
      <c r="DL12" s="976" t="s">
        <v>547</v>
      </c>
      <c r="DM12" s="977"/>
      <c r="DN12" s="977"/>
      <c r="DO12" s="977"/>
      <c r="DP12" s="978"/>
      <c r="DQ12" s="976" t="s">
        <v>547</v>
      </c>
      <c r="DR12" s="977"/>
      <c r="DS12" s="977"/>
      <c r="DT12" s="977"/>
      <c r="DU12" s="978"/>
      <c r="DV12" s="979"/>
      <c r="DW12" s="980"/>
      <c r="DX12" s="980"/>
      <c r="DY12" s="980"/>
      <c r="DZ12" s="981"/>
      <c r="EA12" s="216"/>
    </row>
    <row r="13" spans="1:131" s="217" customFormat="1" ht="26.25" customHeight="1" x14ac:dyDescent="0.15">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t="s">
        <v>559</v>
      </c>
      <c r="BT13" s="980"/>
      <c r="BU13" s="980"/>
      <c r="BV13" s="980"/>
      <c r="BW13" s="980"/>
      <c r="BX13" s="980"/>
      <c r="BY13" s="980"/>
      <c r="BZ13" s="980"/>
      <c r="CA13" s="980"/>
      <c r="CB13" s="980"/>
      <c r="CC13" s="980"/>
      <c r="CD13" s="980"/>
      <c r="CE13" s="980"/>
      <c r="CF13" s="980"/>
      <c r="CG13" s="1001"/>
      <c r="CH13" s="976">
        <v>4</v>
      </c>
      <c r="CI13" s="977"/>
      <c r="CJ13" s="977"/>
      <c r="CK13" s="977"/>
      <c r="CL13" s="978"/>
      <c r="CM13" s="976">
        <v>24</v>
      </c>
      <c r="CN13" s="977"/>
      <c r="CO13" s="977"/>
      <c r="CP13" s="977"/>
      <c r="CQ13" s="978"/>
      <c r="CR13" s="976">
        <v>2</v>
      </c>
      <c r="CS13" s="977"/>
      <c r="CT13" s="977"/>
      <c r="CU13" s="977"/>
      <c r="CV13" s="978"/>
      <c r="CW13" s="976" t="s">
        <v>547</v>
      </c>
      <c r="CX13" s="977"/>
      <c r="CY13" s="977"/>
      <c r="CZ13" s="977"/>
      <c r="DA13" s="978"/>
      <c r="DB13" s="976" t="s">
        <v>547</v>
      </c>
      <c r="DC13" s="977"/>
      <c r="DD13" s="977"/>
      <c r="DE13" s="977"/>
      <c r="DF13" s="978"/>
      <c r="DG13" s="976" t="s">
        <v>547</v>
      </c>
      <c r="DH13" s="977"/>
      <c r="DI13" s="977"/>
      <c r="DJ13" s="977"/>
      <c r="DK13" s="978"/>
      <c r="DL13" s="976" t="s">
        <v>547</v>
      </c>
      <c r="DM13" s="977"/>
      <c r="DN13" s="977"/>
      <c r="DO13" s="977"/>
      <c r="DP13" s="978"/>
      <c r="DQ13" s="976" t="s">
        <v>547</v>
      </c>
      <c r="DR13" s="977"/>
      <c r="DS13" s="977"/>
      <c r="DT13" s="977"/>
      <c r="DU13" s="978"/>
      <c r="DV13" s="979"/>
      <c r="DW13" s="980"/>
      <c r="DX13" s="980"/>
      <c r="DY13" s="980"/>
      <c r="DZ13" s="981"/>
      <c r="EA13" s="216"/>
    </row>
    <row r="14" spans="1:131" s="217" customFormat="1" ht="26.25" customHeight="1" x14ac:dyDescent="0.15">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t="s">
        <v>560</v>
      </c>
      <c r="BT14" s="980"/>
      <c r="BU14" s="980"/>
      <c r="BV14" s="980"/>
      <c r="BW14" s="980"/>
      <c r="BX14" s="980"/>
      <c r="BY14" s="980"/>
      <c r="BZ14" s="980"/>
      <c r="CA14" s="980"/>
      <c r="CB14" s="980"/>
      <c r="CC14" s="980"/>
      <c r="CD14" s="980"/>
      <c r="CE14" s="980"/>
      <c r="CF14" s="980"/>
      <c r="CG14" s="1001"/>
      <c r="CH14" s="976">
        <v>1</v>
      </c>
      <c r="CI14" s="977"/>
      <c r="CJ14" s="977"/>
      <c r="CK14" s="977"/>
      <c r="CL14" s="978"/>
      <c r="CM14" s="976">
        <v>108</v>
      </c>
      <c r="CN14" s="977"/>
      <c r="CO14" s="977"/>
      <c r="CP14" s="977"/>
      <c r="CQ14" s="978"/>
      <c r="CR14" s="976">
        <v>11</v>
      </c>
      <c r="CS14" s="977"/>
      <c r="CT14" s="977"/>
      <c r="CU14" s="977"/>
      <c r="CV14" s="978"/>
      <c r="CW14" s="976">
        <v>13</v>
      </c>
      <c r="CX14" s="977"/>
      <c r="CY14" s="977"/>
      <c r="CZ14" s="977"/>
      <c r="DA14" s="978"/>
      <c r="DB14" s="976" t="s">
        <v>547</v>
      </c>
      <c r="DC14" s="977"/>
      <c r="DD14" s="977"/>
      <c r="DE14" s="977"/>
      <c r="DF14" s="978"/>
      <c r="DG14" s="976" t="s">
        <v>547</v>
      </c>
      <c r="DH14" s="977"/>
      <c r="DI14" s="977"/>
      <c r="DJ14" s="977"/>
      <c r="DK14" s="978"/>
      <c r="DL14" s="976" t="s">
        <v>547</v>
      </c>
      <c r="DM14" s="977"/>
      <c r="DN14" s="977"/>
      <c r="DO14" s="977"/>
      <c r="DP14" s="978"/>
      <c r="DQ14" s="976" t="s">
        <v>547</v>
      </c>
      <c r="DR14" s="977"/>
      <c r="DS14" s="977"/>
      <c r="DT14" s="977"/>
      <c r="DU14" s="978"/>
      <c r="DV14" s="979"/>
      <c r="DW14" s="980"/>
      <c r="DX14" s="980"/>
      <c r="DY14" s="980"/>
      <c r="DZ14" s="981"/>
      <c r="EA14" s="216"/>
    </row>
    <row r="15" spans="1:131" s="217" customFormat="1" ht="26.25" customHeight="1" x14ac:dyDescent="0.15">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15">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15">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15">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15">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15">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15">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
      <c r="A23" s="222" t="s">
        <v>376</v>
      </c>
      <c r="B23" s="924" t="s">
        <v>377</v>
      </c>
      <c r="C23" s="925"/>
      <c r="D23" s="925"/>
      <c r="E23" s="925"/>
      <c r="F23" s="925"/>
      <c r="G23" s="925"/>
      <c r="H23" s="925"/>
      <c r="I23" s="925"/>
      <c r="J23" s="925"/>
      <c r="K23" s="925"/>
      <c r="L23" s="925"/>
      <c r="M23" s="925"/>
      <c r="N23" s="925"/>
      <c r="O23" s="925"/>
      <c r="P23" s="935"/>
      <c r="Q23" s="1054">
        <v>41948</v>
      </c>
      <c r="R23" s="1048"/>
      <c r="S23" s="1048"/>
      <c r="T23" s="1048"/>
      <c r="U23" s="1048"/>
      <c r="V23" s="1048">
        <v>40953</v>
      </c>
      <c r="W23" s="1048"/>
      <c r="X23" s="1048"/>
      <c r="Y23" s="1048"/>
      <c r="Z23" s="1048"/>
      <c r="AA23" s="1048">
        <v>995</v>
      </c>
      <c r="AB23" s="1048"/>
      <c r="AC23" s="1048"/>
      <c r="AD23" s="1048"/>
      <c r="AE23" s="1055"/>
      <c r="AF23" s="1056">
        <v>903</v>
      </c>
      <c r="AG23" s="1048"/>
      <c r="AH23" s="1048"/>
      <c r="AI23" s="1048"/>
      <c r="AJ23" s="1057"/>
      <c r="AK23" s="1058"/>
      <c r="AL23" s="1059"/>
      <c r="AM23" s="1059"/>
      <c r="AN23" s="1059"/>
      <c r="AO23" s="1059"/>
      <c r="AP23" s="1048">
        <v>39138</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15">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4">
        <v>1</v>
      </c>
      <c r="B28" s="1034" t="s">
        <v>388</v>
      </c>
      <c r="C28" s="1035"/>
      <c r="D28" s="1035"/>
      <c r="E28" s="1035"/>
      <c r="F28" s="1035"/>
      <c r="G28" s="1035"/>
      <c r="H28" s="1035"/>
      <c r="I28" s="1035"/>
      <c r="J28" s="1035"/>
      <c r="K28" s="1035"/>
      <c r="L28" s="1035"/>
      <c r="M28" s="1035"/>
      <c r="N28" s="1035"/>
      <c r="O28" s="1035"/>
      <c r="P28" s="1036"/>
      <c r="Q28" s="1037">
        <v>5519</v>
      </c>
      <c r="R28" s="1038"/>
      <c r="S28" s="1038"/>
      <c r="T28" s="1038"/>
      <c r="U28" s="1038"/>
      <c r="V28" s="1038">
        <v>5516</v>
      </c>
      <c r="W28" s="1038"/>
      <c r="X28" s="1038"/>
      <c r="Y28" s="1038"/>
      <c r="Z28" s="1038"/>
      <c r="AA28" s="1038">
        <v>3</v>
      </c>
      <c r="AB28" s="1038"/>
      <c r="AC28" s="1038"/>
      <c r="AD28" s="1038"/>
      <c r="AE28" s="1039"/>
      <c r="AF28" s="1040">
        <v>3</v>
      </c>
      <c r="AG28" s="1038"/>
      <c r="AH28" s="1038"/>
      <c r="AI28" s="1038"/>
      <c r="AJ28" s="1041"/>
      <c r="AK28" s="1029">
        <v>546</v>
      </c>
      <c r="AL28" s="1030"/>
      <c r="AM28" s="1030"/>
      <c r="AN28" s="1030"/>
      <c r="AO28" s="1030"/>
      <c r="AP28" s="1030" t="s">
        <v>547</v>
      </c>
      <c r="AQ28" s="1030"/>
      <c r="AR28" s="1030"/>
      <c r="AS28" s="1030"/>
      <c r="AT28" s="1030"/>
      <c r="AU28" s="1030" t="s">
        <v>547</v>
      </c>
      <c r="AV28" s="1030"/>
      <c r="AW28" s="1030"/>
      <c r="AX28" s="1030"/>
      <c r="AY28" s="1030"/>
      <c r="AZ28" s="1031"/>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4">
        <v>2</v>
      </c>
      <c r="B29" s="1017" t="s">
        <v>389</v>
      </c>
      <c r="C29" s="1018"/>
      <c r="D29" s="1018"/>
      <c r="E29" s="1018"/>
      <c r="F29" s="1018"/>
      <c r="G29" s="1018"/>
      <c r="H29" s="1018"/>
      <c r="I29" s="1018"/>
      <c r="J29" s="1018"/>
      <c r="K29" s="1018"/>
      <c r="L29" s="1018"/>
      <c r="M29" s="1018"/>
      <c r="N29" s="1018"/>
      <c r="O29" s="1018"/>
      <c r="P29" s="1019"/>
      <c r="Q29" s="1025">
        <v>256</v>
      </c>
      <c r="R29" s="1026"/>
      <c r="S29" s="1026"/>
      <c r="T29" s="1026"/>
      <c r="U29" s="1026"/>
      <c r="V29" s="1026">
        <v>256</v>
      </c>
      <c r="W29" s="1026"/>
      <c r="X29" s="1026"/>
      <c r="Y29" s="1026"/>
      <c r="Z29" s="1026"/>
      <c r="AA29" s="1026" t="s">
        <v>546</v>
      </c>
      <c r="AB29" s="1026"/>
      <c r="AC29" s="1026"/>
      <c r="AD29" s="1026"/>
      <c r="AE29" s="1027"/>
      <c r="AF29" s="1022" t="s">
        <v>122</v>
      </c>
      <c r="AG29" s="1023"/>
      <c r="AH29" s="1023"/>
      <c r="AI29" s="1023"/>
      <c r="AJ29" s="1024"/>
      <c r="AK29" s="967">
        <v>100</v>
      </c>
      <c r="AL29" s="958"/>
      <c r="AM29" s="958"/>
      <c r="AN29" s="958"/>
      <c r="AO29" s="958"/>
      <c r="AP29" s="958" t="s">
        <v>547</v>
      </c>
      <c r="AQ29" s="958"/>
      <c r="AR29" s="958"/>
      <c r="AS29" s="958"/>
      <c r="AT29" s="958"/>
      <c r="AU29" s="958" t="s">
        <v>547</v>
      </c>
      <c r="AV29" s="958"/>
      <c r="AW29" s="958"/>
      <c r="AX29" s="958"/>
      <c r="AY29" s="958"/>
      <c r="AZ29" s="1028"/>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4">
        <v>3</v>
      </c>
      <c r="B30" s="1017" t="s">
        <v>390</v>
      </c>
      <c r="C30" s="1018"/>
      <c r="D30" s="1018"/>
      <c r="E30" s="1018"/>
      <c r="F30" s="1018"/>
      <c r="G30" s="1018"/>
      <c r="H30" s="1018"/>
      <c r="I30" s="1018"/>
      <c r="J30" s="1018"/>
      <c r="K30" s="1018"/>
      <c r="L30" s="1018"/>
      <c r="M30" s="1018"/>
      <c r="N30" s="1018"/>
      <c r="O30" s="1018"/>
      <c r="P30" s="1019"/>
      <c r="Q30" s="1025">
        <v>23</v>
      </c>
      <c r="R30" s="1026"/>
      <c r="S30" s="1026"/>
      <c r="T30" s="1026"/>
      <c r="U30" s="1026"/>
      <c r="V30" s="1026">
        <v>23</v>
      </c>
      <c r="W30" s="1026"/>
      <c r="X30" s="1026"/>
      <c r="Y30" s="1026"/>
      <c r="Z30" s="1026"/>
      <c r="AA30" s="1026" t="s">
        <v>546</v>
      </c>
      <c r="AB30" s="1026"/>
      <c r="AC30" s="1026"/>
      <c r="AD30" s="1026"/>
      <c r="AE30" s="1027"/>
      <c r="AF30" s="1022" t="s">
        <v>122</v>
      </c>
      <c r="AG30" s="1023"/>
      <c r="AH30" s="1023"/>
      <c r="AI30" s="1023"/>
      <c r="AJ30" s="1024"/>
      <c r="AK30" s="967" t="s">
        <v>546</v>
      </c>
      <c r="AL30" s="958"/>
      <c r="AM30" s="958"/>
      <c r="AN30" s="958"/>
      <c r="AO30" s="958"/>
      <c r="AP30" s="958" t="s">
        <v>546</v>
      </c>
      <c r="AQ30" s="958"/>
      <c r="AR30" s="958"/>
      <c r="AS30" s="958"/>
      <c r="AT30" s="958"/>
      <c r="AU30" s="958" t="s">
        <v>546</v>
      </c>
      <c r="AV30" s="958"/>
      <c r="AW30" s="958"/>
      <c r="AX30" s="958"/>
      <c r="AY30" s="958"/>
      <c r="AZ30" s="1028"/>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4">
        <v>4</v>
      </c>
      <c r="B31" s="1017" t="s">
        <v>391</v>
      </c>
      <c r="C31" s="1018"/>
      <c r="D31" s="1018"/>
      <c r="E31" s="1018"/>
      <c r="F31" s="1018"/>
      <c r="G31" s="1018"/>
      <c r="H31" s="1018"/>
      <c r="I31" s="1018"/>
      <c r="J31" s="1018"/>
      <c r="K31" s="1018"/>
      <c r="L31" s="1018"/>
      <c r="M31" s="1018"/>
      <c r="N31" s="1018"/>
      <c r="O31" s="1018"/>
      <c r="P31" s="1019"/>
      <c r="Q31" s="1025">
        <v>1026</v>
      </c>
      <c r="R31" s="1026"/>
      <c r="S31" s="1026"/>
      <c r="T31" s="1026"/>
      <c r="U31" s="1026"/>
      <c r="V31" s="1026">
        <v>1002</v>
      </c>
      <c r="W31" s="1026"/>
      <c r="X31" s="1026"/>
      <c r="Y31" s="1026"/>
      <c r="Z31" s="1026"/>
      <c r="AA31" s="1026">
        <v>24</v>
      </c>
      <c r="AB31" s="1026"/>
      <c r="AC31" s="1026"/>
      <c r="AD31" s="1026"/>
      <c r="AE31" s="1027"/>
      <c r="AF31" s="1022">
        <v>24</v>
      </c>
      <c r="AG31" s="1023"/>
      <c r="AH31" s="1023"/>
      <c r="AI31" s="1023"/>
      <c r="AJ31" s="1024"/>
      <c r="AK31" s="967">
        <v>285</v>
      </c>
      <c r="AL31" s="958"/>
      <c r="AM31" s="958"/>
      <c r="AN31" s="958"/>
      <c r="AO31" s="958"/>
      <c r="AP31" s="958" t="s">
        <v>547</v>
      </c>
      <c r="AQ31" s="958"/>
      <c r="AR31" s="958"/>
      <c r="AS31" s="958"/>
      <c r="AT31" s="958"/>
      <c r="AU31" s="958" t="s">
        <v>547</v>
      </c>
      <c r="AV31" s="958"/>
      <c r="AW31" s="958"/>
      <c r="AX31" s="958"/>
      <c r="AY31" s="958"/>
      <c r="AZ31" s="1028"/>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4">
        <v>5</v>
      </c>
      <c r="B32" s="1017" t="s">
        <v>392</v>
      </c>
      <c r="C32" s="1018"/>
      <c r="D32" s="1018"/>
      <c r="E32" s="1018"/>
      <c r="F32" s="1018"/>
      <c r="G32" s="1018"/>
      <c r="H32" s="1018"/>
      <c r="I32" s="1018"/>
      <c r="J32" s="1018"/>
      <c r="K32" s="1018"/>
      <c r="L32" s="1018"/>
      <c r="M32" s="1018"/>
      <c r="N32" s="1018"/>
      <c r="O32" s="1018"/>
      <c r="P32" s="1019"/>
      <c r="Q32" s="1025">
        <v>1745</v>
      </c>
      <c r="R32" s="1026"/>
      <c r="S32" s="1026"/>
      <c r="T32" s="1026"/>
      <c r="U32" s="1026"/>
      <c r="V32" s="1026">
        <v>1674</v>
      </c>
      <c r="W32" s="1026"/>
      <c r="X32" s="1026"/>
      <c r="Y32" s="1026"/>
      <c r="Z32" s="1026"/>
      <c r="AA32" s="1026">
        <v>71</v>
      </c>
      <c r="AB32" s="1026"/>
      <c r="AC32" s="1026"/>
      <c r="AD32" s="1026"/>
      <c r="AE32" s="1027"/>
      <c r="AF32" s="1022">
        <v>1134</v>
      </c>
      <c r="AG32" s="1023"/>
      <c r="AH32" s="1023"/>
      <c r="AI32" s="1023"/>
      <c r="AJ32" s="1024"/>
      <c r="AK32" s="967">
        <v>452</v>
      </c>
      <c r="AL32" s="958"/>
      <c r="AM32" s="958"/>
      <c r="AN32" s="958"/>
      <c r="AO32" s="958"/>
      <c r="AP32" s="958">
        <v>6775</v>
      </c>
      <c r="AQ32" s="958"/>
      <c r="AR32" s="958"/>
      <c r="AS32" s="958"/>
      <c r="AT32" s="958"/>
      <c r="AU32" s="958">
        <v>3455</v>
      </c>
      <c r="AV32" s="958"/>
      <c r="AW32" s="958"/>
      <c r="AX32" s="958"/>
      <c r="AY32" s="958"/>
      <c r="AZ32" s="1028"/>
      <c r="BA32" s="1028"/>
      <c r="BB32" s="1028"/>
      <c r="BC32" s="1028"/>
      <c r="BD32" s="1028"/>
      <c r="BE32" s="959" t="s">
        <v>393</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4">
        <v>6</v>
      </c>
      <c r="B33" s="1017" t="s">
        <v>394</v>
      </c>
      <c r="C33" s="1018"/>
      <c r="D33" s="1018"/>
      <c r="E33" s="1018"/>
      <c r="F33" s="1018"/>
      <c r="G33" s="1018"/>
      <c r="H33" s="1018"/>
      <c r="I33" s="1018"/>
      <c r="J33" s="1018"/>
      <c r="K33" s="1018"/>
      <c r="L33" s="1018"/>
      <c r="M33" s="1018"/>
      <c r="N33" s="1018"/>
      <c r="O33" s="1018"/>
      <c r="P33" s="1019"/>
      <c r="Q33" s="1025">
        <v>133</v>
      </c>
      <c r="R33" s="1026"/>
      <c r="S33" s="1026"/>
      <c r="T33" s="1026"/>
      <c r="U33" s="1026"/>
      <c r="V33" s="1026">
        <v>123</v>
      </c>
      <c r="W33" s="1026"/>
      <c r="X33" s="1026"/>
      <c r="Y33" s="1026"/>
      <c r="Z33" s="1026"/>
      <c r="AA33" s="1026">
        <v>10</v>
      </c>
      <c r="AB33" s="1026"/>
      <c r="AC33" s="1026"/>
      <c r="AD33" s="1026"/>
      <c r="AE33" s="1027"/>
      <c r="AF33" s="1022">
        <v>394</v>
      </c>
      <c r="AG33" s="1023"/>
      <c r="AH33" s="1023"/>
      <c r="AI33" s="1023"/>
      <c r="AJ33" s="1024"/>
      <c r="AK33" s="967" t="s">
        <v>546</v>
      </c>
      <c r="AL33" s="958"/>
      <c r="AM33" s="958"/>
      <c r="AN33" s="958"/>
      <c r="AO33" s="958"/>
      <c r="AP33" s="958" t="s">
        <v>546</v>
      </c>
      <c r="AQ33" s="958"/>
      <c r="AR33" s="958"/>
      <c r="AS33" s="958"/>
      <c r="AT33" s="958"/>
      <c r="AU33" s="958" t="s">
        <v>546</v>
      </c>
      <c r="AV33" s="958"/>
      <c r="AW33" s="958"/>
      <c r="AX33" s="958"/>
      <c r="AY33" s="958"/>
      <c r="AZ33" s="1028"/>
      <c r="BA33" s="1028"/>
      <c r="BB33" s="1028"/>
      <c r="BC33" s="1028"/>
      <c r="BD33" s="1028"/>
      <c r="BE33" s="959" t="s">
        <v>393</v>
      </c>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4">
        <v>7</v>
      </c>
      <c r="B34" s="1017" t="s">
        <v>395</v>
      </c>
      <c r="C34" s="1018"/>
      <c r="D34" s="1018"/>
      <c r="E34" s="1018"/>
      <c r="F34" s="1018"/>
      <c r="G34" s="1018"/>
      <c r="H34" s="1018"/>
      <c r="I34" s="1018"/>
      <c r="J34" s="1018"/>
      <c r="K34" s="1018"/>
      <c r="L34" s="1018"/>
      <c r="M34" s="1018"/>
      <c r="N34" s="1018"/>
      <c r="O34" s="1018"/>
      <c r="P34" s="1019"/>
      <c r="Q34" s="1025">
        <v>894</v>
      </c>
      <c r="R34" s="1026"/>
      <c r="S34" s="1026"/>
      <c r="T34" s="1026"/>
      <c r="U34" s="1026"/>
      <c r="V34" s="1026">
        <v>889</v>
      </c>
      <c r="W34" s="1026"/>
      <c r="X34" s="1026"/>
      <c r="Y34" s="1026"/>
      <c r="Z34" s="1026"/>
      <c r="AA34" s="1026">
        <v>4</v>
      </c>
      <c r="AB34" s="1026"/>
      <c r="AC34" s="1026"/>
      <c r="AD34" s="1026"/>
      <c r="AE34" s="1027"/>
      <c r="AF34" s="1022">
        <v>60</v>
      </c>
      <c r="AG34" s="1023"/>
      <c r="AH34" s="1023"/>
      <c r="AI34" s="1023"/>
      <c r="AJ34" s="1024"/>
      <c r="AK34" s="967">
        <v>555</v>
      </c>
      <c r="AL34" s="958"/>
      <c r="AM34" s="958"/>
      <c r="AN34" s="958"/>
      <c r="AO34" s="958"/>
      <c r="AP34" s="958">
        <v>6392</v>
      </c>
      <c r="AQ34" s="958"/>
      <c r="AR34" s="958"/>
      <c r="AS34" s="958"/>
      <c r="AT34" s="958"/>
      <c r="AU34" s="958">
        <v>5491</v>
      </c>
      <c r="AV34" s="958"/>
      <c r="AW34" s="958"/>
      <c r="AX34" s="958"/>
      <c r="AY34" s="958"/>
      <c r="AZ34" s="1028"/>
      <c r="BA34" s="1028"/>
      <c r="BB34" s="1028"/>
      <c r="BC34" s="1028"/>
      <c r="BD34" s="1028"/>
      <c r="BE34" s="959" t="s">
        <v>393</v>
      </c>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396</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2" t="s">
        <v>376</v>
      </c>
      <c r="B63" s="924" t="s">
        <v>397</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1615</v>
      </c>
      <c r="AG63" s="946"/>
      <c r="AH63" s="946"/>
      <c r="AI63" s="946"/>
      <c r="AJ63" s="1009"/>
      <c r="AK63" s="1010"/>
      <c r="AL63" s="950"/>
      <c r="AM63" s="950"/>
      <c r="AN63" s="950"/>
      <c r="AO63" s="950"/>
      <c r="AP63" s="946">
        <v>13147</v>
      </c>
      <c r="AQ63" s="946"/>
      <c r="AR63" s="946"/>
      <c r="AS63" s="946"/>
      <c r="AT63" s="946"/>
      <c r="AU63" s="946">
        <v>8946</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399</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400</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8">
        <v>1</v>
      </c>
      <c r="B68" s="972" t="s">
        <v>548</v>
      </c>
      <c r="C68" s="973"/>
      <c r="D68" s="973"/>
      <c r="E68" s="973"/>
      <c r="F68" s="973"/>
      <c r="G68" s="973"/>
      <c r="H68" s="973"/>
      <c r="I68" s="973"/>
      <c r="J68" s="973"/>
      <c r="K68" s="973"/>
      <c r="L68" s="973"/>
      <c r="M68" s="973"/>
      <c r="N68" s="973"/>
      <c r="O68" s="973"/>
      <c r="P68" s="974"/>
      <c r="Q68" s="975">
        <v>4752</v>
      </c>
      <c r="R68" s="969"/>
      <c r="S68" s="969"/>
      <c r="T68" s="969"/>
      <c r="U68" s="969"/>
      <c r="V68" s="969">
        <v>4699</v>
      </c>
      <c r="W68" s="969"/>
      <c r="X68" s="969"/>
      <c r="Y68" s="969"/>
      <c r="Z68" s="969"/>
      <c r="AA68" s="969">
        <v>53</v>
      </c>
      <c r="AB68" s="969"/>
      <c r="AC68" s="969"/>
      <c r="AD68" s="969"/>
      <c r="AE68" s="969"/>
      <c r="AF68" s="969">
        <v>53</v>
      </c>
      <c r="AG68" s="969"/>
      <c r="AH68" s="969"/>
      <c r="AI68" s="969"/>
      <c r="AJ68" s="969"/>
      <c r="AK68" s="969">
        <v>1</v>
      </c>
      <c r="AL68" s="969"/>
      <c r="AM68" s="969"/>
      <c r="AN68" s="969"/>
      <c r="AO68" s="969"/>
      <c r="AP68" s="969" t="s">
        <v>547</v>
      </c>
      <c r="AQ68" s="969"/>
      <c r="AR68" s="969"/>
      <c r="AS68" s="969"/>
      <c r="AT68" s="969"/>
      <c r="AU68" s="969" t="s">
        <v>547</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0">
        <v>2</v>
      </c>
      <c r="B69" s="961" t="s">
        <v>549</v>
      </c>
      <c r="C69" s="962"/>
      <c r="D69" s="962"/>
      <c r="E69" s="962"/>
      <c r="F69" s="962"/>
      <c r="G69" s="962"/>
      <c r="H69" s="962"/>
      <c r="I69" s="962"/>
      <c r="J69" s="962"/>
      <c r="K69" s="962"/>
      <c r="L69" s="962"/>
      <c r="M69" s="962"/>
      <c r="N69" s="962"/>
      <c r="O69" s="962"/>
      <c r="P69" s="963"/>
      <c r="Q69" s="964">
        <v>12104</v>
      </c>
      <c r="R69" s="958"/>
      <c r="S69" s="958"/>
      <c r="T69" s="958"/>
      <c r="U69" s="958"/>
      <c r="V69" s="958">
        <v>11816</v>
      </c>
      <c r="W69" s="958"/>
      <c r="X69" s="958"/>
      <c r="Y69" s="958"/>
      <c r="Z69" s="958"/>
      <c r="AA69" s="958">
        <v>288</v>
      </c>
      <c r="AB69" s="958"/>
      <c r="AC69" s="958"/>
      <c r="AD69" s="958"/>
      <c r="AE69" s="958"/>
      <c r="AF69" s="958">
        <v>288</v>
      </c>
      <c r="AG69" s="958"/>
      <c r="AH69" s="958"/>
      <c r="AI69" s="958"/>
      <c r="AJ69" s="958"/>
      <c r="AK69" s="958">
        <v>1814</v>
      </c>
      <c r="AL69" s="958"/>
      <c r="AM69" s="958"/>
      <c r="AN69" s="958"/>
      <c r="AO69" s="958"/>
      <c r="AP69" s="958" t="s">
        <v>547</v>
      </c>
      <c r="AQ69" s="958"/>
      <c r="AR69" s="958"/>
      <c r="AS69" s="958"/>
      <c r="AT69" s="958"/>
      <c r="AU69" s="958" t="s">
        <v>547</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0">
        <v>3</v>
      </c>
      <c r="B70" s="961" t="s">
        <v>550</v>
      </c>
      <c r="C70" s="962"/>
      <c r="D70" s="962"/>
      <c r="E70" s="962"/>
      <c r="F70" s="962"/>
      <c r="G70" s="962"/>
      <c r="H70" s="962"/>
      <c r="I70" s="962"/>
      <c r="J70" s="962"/>
      <c r="K70" s="962"/>
      <c r="L70" s="962"/>
      <c r="M70" s="962"/>
      <c r="N70" s="962"/>
      <c r="O70" s="962"/>
      <c r="P70" s="963"/>
      <c r="Q70" s="964">
        <v>4946</v>
      </c>
      <c r="R70" s="958"/>
      <c r="S70" s="958"/>
      <c r="T70" s="958"/>
      <c r="U70" s="958"/>
      <c r="V70" s="958">
        <v>4580</v>
      </c>
      <c r="W70" s="958"/>
      <c r="X70" s="958"/>
      <c r="Y70" s="958"/>
      <c r="Z70" s="958"/>
      <c r="AA70" s="958">
        <v>366</v>
      </c>
      <c r="AB70" s="958"/>
      <c r="AC70" s="958"/>
      <c r="AD70" s="958"/>
      <c r="AE70" s="958"/>
      <c r="AF70" s="958">
        <v>366</v>
      </c>
      <c r="AG70" s="958"/>
      <c r="AH70" s="958"/>
      <c r="AI70" s="958"/>
      <c r="AJ70" s="958"/>
      <c r="AK70" s="958" t="s">
        <v>547</v>
      </c>
      <c r="AL70" s="958"/>
      <c r="AM70" s="958"/>
      <c r="AN70" s="958"/>
      <c r="AO70" s="958"/>
      <c r="AP70" s="958" t="s">
        <v>547</v>
      </c>
      <c r="AQ70" s="958"/>
      <c r="AR70" s="958"/>
      <c r="AS70" s="958"/>
      <c r="AT70" s="958"/>
      <c r="AU70" s="958" t="s">
        <v>547</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0">
        <v>4</v>
      </c>
      <c r="B71" s="961" t="s">
        <v>551</v>
      </c>
      <c r="C71" s="962"/>
      <c r="D71" s="962"/>
      <c r="E71" s="962"/>
      <c r="F71" s="962"/>
      <c r="G71" s="962"/>
      <c r="H71" s="962"/>
      <c r="I71" s="962"/>
      <c r="J71" s="962"/>
      <c r="K71" s="962"/>
      <c r="L71" s="962"/>
      <c r="M71" s="962"/>
      <c r="N71" s="962"/>
      <c r="O71" s="962"/>
      <c r="P71" s="963"/>
      <c r="Q71" s="964">
        <v>495</v>
      </c>
      <c r="R71" s="958"/>
      <c r="S71" s="958"/>
      <c r="T71" s="958"/>
      <c r="U71" s="958"/>
      <c r="V71" s="958">
        <v>353</v>
      </c>
      <c r="W71" s="958"/>
      <c r="X71" s="958"/>
      <c r="Y71" s="958"/>
      <c r="Z71" s="958"/>
      <c r="AA71" s="958">
        <v>141</v>
      </c>
      <c r="AB71" s="958"/>
      <c r="AC71" s="958"/>
      <c r="AD71" s="958"/>
      <c r="AE71" s="958"/>
      <c r="AF71" s="958">
        <v>141</v>
      </c>
      <c r="AG71" s="958"/>
      <c r="AH71" s="958"/>
      <c r="AI71" s="958"/>
      <c r="AJ71" s="958"/>
      <c r="AK71" s="958" t="s">
        <v>547</v>
      </c>
      <c r="AL71" s="958"/>
      <c r="AM71" s="958"/>
      <c r="AN71" s="958"/>
      <c r="AO71" s="958"/>
      <c r="AP71" s="958" t="s">
        <v>547</v>
      </c>
      <c r="AQ71" s="958"/>
      <c r="AR71" s="958"/>
      <c r="AS71" s="958"/>
      <c r="AT71" s="958"/>
      <c r="AU71" s="958" t="s">
        <v>547</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0">
        <v>5</v>
      </c>
      <c r="B72" s="961" t="s">
        <v>552</v>
      </c>
      <c r="C72" s="962"/>
      <c r="D72" s="962"/>
      <c r="E72" s="962"/>
      <c r="F72" s="962"/>
      <c r="G72" s="962"/>
      <c r="H72" s="962"/>
      <c r="I72" s="962"/>
      <c r="J72" s="962"/>
      <c r="K72" s="962"/>
      <c r="L72" s="962"/>
      <c r="M72" s="962"/>
      <c r="N72" s="962"/>
      <c r="O72" s="962"/>
      <c r="P72" s="963"/>
      <c r="Q72" s="964">
        <v>122277</v>
      </c>
      <c r="R72" s="958"/>
      <c r="S72" s="958"/>
      <c r="T72" s="958"/>
      <c r="U72" s="958"/>
      <c r="V72" s="958">
        <v>119933</v>
      </c>
      <c r="W72" s="958"/>
      <c r="X72" s="958"/>
      <c r="Y72" s="958"/>
      <c r="Z72" s="958"/>
      <c r="AA72" s="958">
        <v>2345</v>
      </c>
      <c r="AB72" s="958"/>
      <c r="AC72" s="958"/>
      <c r="AD72" s="958"/>
      <c r="AE72" s="958"/>
      <c r="AF72" s="958">
        <v>2345</v>
      </c>
      <c r="AG72" s="958"/>
      <c r="AH72" s="958"/>
      <c r="AI72" s="958"/>
      <c r="AJ72" s="958"/>
      <c r="AK72" s="958">
        <v>391</v>
      </c>
      <c r="AL72" s="958"/>
      <c r="AM72" s="958"/>
      <c r="AN72" s="958"/>
      <c r="AO72" s="958"/>
      <c r="AP72" s="958" t="s">
        <v>547</v>
      </c>
      <c r="AQ72" s="958"/>
      <c r="AR72" s="958"/>
      <c r="AS72" s="958"/>
      <c r="AT72" s="958"/>
      <c r="AU72" s="958" t="s">
        <v>547</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2" t="s">
        <v>376</v>
      </c>
      <c r="B88" s="924" t="s">
        <v>401</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3193</v>
      </c>
      <c r="AG88" s="946"/>
      <c r="AH88" s="946"/>
      <c r="AI88" s="946"/>
      <c r="AJ88" s="946"/>
      <c r="AK88" s="950"/>
      <c r="AL88" s="950"/>
      <c r="AM88" s="950"/>
      <c r="AN88" s="950"/>
      <c r="AO88" s="950"/>
      <c r="AP88" s="946" t="s">
        <v>547</v>
      </c>
      <c r="AQ88" s="946"/>
      <c r="AR88" s="946"/>
      <c r="AS88" s="946"/>
      <c r="AT88" s="946"/>
      <c r="AU88" s="946" t="s">
        <v>547</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402</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189</v>
      </c>
      <c r="CS102" s="940"/>
      <c r="CT102" s="940"/>
      <c r="CU102" s="940"/>
      <c r="CV102" s="941"/>
      <c r="CW102" s="939">
        <v>142</v>
      </c>
      <c r="CX102" s="940"/>
      <c r="CY102" s="940"/>
      <c r="CZ102" s="940"/>
      <c r="DA102" s="941"/>
      <c r="DB102" s="939">
        <v>185</v>
      </c>
      <c r="DC102" s="940"/>
      <c r="DD102" s="940"/>
      <c r="DE102" s="940"/>
      <c r="DF102" s="941"/>
      <c r="DG102" s="939" t="s">
        <v>547</v>
      </c>
      <c r="DH102" s="940"/>
      <c r="DI102" s="940"/>
      <c r="DJ102" s="940"/>
      <c r="DK102" s="941"/>
      <c r="DL102" s="939" t="s">
        <v>547</v>
      </c>
      <c r="DM102" s="940"/>
      <c r="DN102" s="940"/>
      <c r="DO102" s="940"/>
      <c r="DP102" s="941"/>
      <c r="DQ102" s="939" t="s">
        <v>547</v>
      </c>
      <c r="DR102" s="940"/>
      <c r="DS102" s="940"/>
      <c r="DT102" s="940"/>
      <c r="DU102" s="941"/>
      <c r="DV102" s="924"/>
      <c r="DW102" s="925"/>
      <c r="DX102" s="925"/>
      <c r="DY102" s="925"/>
      <c r="DZ102" s="926"/>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403</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404</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407</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408</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409</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410</v>
      </c>
      <c r="AB109" s="883"/>
      <c r="AC109" s="883"/>
      <c r="AD109" s="883"/>
      <c r="AE109" s="884"/>
      <c r="AF109" s="885" t="s">
        <v>411</v>
      </c>
      <c r="AG109" s="883"/>
      <c r="AH109" s="883"/>
      <c r="AI109" s="883"/>
      <c r="AJ109" s="884"/>
      <c r="AK109" s="885" t="s">
        <v>294</v>
      </c>
      <c r="AL109" s="883"/>
      <c r="AM109" s="883"/>
      <c r="AN109" s="883"/>
      <c r="AO109" s="884"/>
      <c r="AP109" s="885" t="s">
        <v>412</v>
      </c>
      <c r="AQ109" s="883"/>
      <c r="AR109" s="883"/>
      <c r="AS109" s="883"/>
      <c r="AT109" s="916"/>
      <c r="AU109" s="882" t="s">
        <v>409</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410</v>
      </c>
      <c r="BR109" s="883"/>
      <c r="BS109" s="883"/>
      <c r="BT109" s="883"/>
      <c r="BU109" s="884"/>
      <c r="BV109" s="885" t="s">
        <v>411</v>
      </c>
      <c r="BW109" s="883"/>
      <c r="BX109" s="883"/>
      <c r="BY109" s="883"/>
      <c r="BZ109" s="884"/>
      <c r="CA109" s="885" t="s">
        <v>294</v>
      </c>
      <c r="CB109" s="883"/>
      <c r="CC109" s="883"/>
      <c r="CD109" s="883"/>
      <c r="CE109" s="884"/>
      <c r="CF109" s="923" t="s">
        <v>412</v>
      </c>
      <c r="CG109" s="923"/>
      <c r="CH109" s="923"/>
      <c r="CI109" s="923"/>
      <c r="CJ109" s="923"/>
      <c r="CK109" s="885" t="s">
        <v>413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410</v>
      </c>
      <c r="DH109" s="883"/>
      <c r="DI109" s="883"/>
      <c r="DJ109" s="883"/>
      <c r="DK109" s="884"/>
      <c r="DL109" s="885" t="s">
        <v>411</v>
      </c>
      <c r="DM109" s="883"/>
      <c r="DN109" s="883"/>
      <c r="DO109" s="883"/>
      <c r="DP109" s="884"/>
      <c r="DQ109" s="885" t="s">
        <v>294</v>
      </c>
      <c r="DR109" s="883"/>
      <c r="DS109" s="883"/>
      <c r="DT109" s="883"/>
      <c r="DU109" s="884"/>
      <c r="DV109" s="885" t="s">
        <v>412</v>
      </c>
      <c r="DW109" s="883"/>
      <c r="DX109" s="883"/>
      <c r="DY109" s="883"/>
      <c r="DZ109" s="916"/>
    </row>
    <row r="110" spans="1:131" s="212" customFormat="1" ht="26.25" customHeight="1" x14ac:dyDescent="0.15">
      <c r="A110" s="794" t="s">
        <v>414</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5399189</v>
      </c>
      <c r="AB110" s="876"/>
      <c r="AC110" s="876"/>
      <c r="AD110" s="876"/>
      <c r="AE110" s="877"/>
      <c r="AF110" s="878">
        <v>5068459</v>
      </c>
      <c r="AG110" s="876"/>
      <c r="AH110" s="876"/>
      <c r="AI110" s="876"/>
      <c r="AJ110" s="877"/>
      <c r="AK110" s="878">
        <v>4884081</v>
      </c>
      <c r="AL110" s="876"/>
      <c r="AM110" s="876"/>
      <c r="AN110" s="876"/>
      <c r="AO110" s="877"/>
      <c r="AP110" s="879">
        <v>29.3</v>
      </c>
      <c r="AQ110" s="880"/>
      <c r="AR110" s="880"/>
      <c r="AS110" s="880"/>
      <c r="AT110" s="881"/>
      <c r="AU110" s="917" t="s">
        <v>69</v>
      </c>
      <c r="AV110" s="918"/>
      <c r="AW110" s="918"/>
      <c r="AX110" s="918"/>
      <c r="AY110" s="918"/>
      <c r="AZ110" s="847" t="s">
        <v>415</v>
      </c>
      <c r="BA110" s="795"/>
      <c r="BB110" s="795"/>
      <c r="BC110" s="795"/>
      <c r="BD110" s="795"/>
      <c r="BE110" s="795"/>
      <c r="BF110" s="795"/>
      <c r="BG110" s="795"/>
      <c r="BH110" s="795"/>
      <c r="BI110" s="795"/>
      <c r="BJ110" s="795"/>
      <c r="BK110" s="795"/>
      <c r="BL110" s="795"/>
      <c r="BM110" s="795"/>
      <c r="BN110" s="795"/>
      <c r="BO110" s="795"/>
      <c r="BP110" s="796"/>
      <c r="BQ110" s="848">
        <v>44067553</v>
      </c>
      <c r="BR110" s="829"/>
      <c r="BS110" s="829"/>
      <c r="BT110" s="829"/>
      <c r="BU110" s="829"/>
      <c r="BV110" s="829">
        <v>40789934</v>
      </c>
      <c r="BW110" s="829"/>
      <c r="BX110" s="829"/>
      <c r="BY110" s="829"/>
      <c r="BZ110" s="829"/>
      <c r="CA110" s="829">
        <v>39138024</v>
      </c>
      <c r="CB110" s="829"/>
      <c r="CC110" s="829"/>
      <c r="CD110" s="829"/>
      <c r="CE110" s="829"/>
      <c r="CF110" s="853">
        <v>234.8</v>
      </c>
      <c r="CG110" s="854"/>
      <c r="CH110" s="854"/>
      <c r="CI110" s="854"/>
      <c r="CJ110" s="854"/>
      <c r="CK110" s="913" t="s">
        <v>416</v>
      </c>
      <c r="CL110" s="806"/>
      <c r="CM110" s="847" t="s">
        <v>417</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418</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419</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v>268233</v>
      </c>
      <c r="BW111" s="804"/>
      <c r="BX111" s="804"/>
      <c r="BY111" s="804"/>
      <c r="BZ111" s="804"/>
      <c r="CA111" s="804">
        <v>706092</v>
      </c>
      <c r="CB111" s="804"/>
      <c r="CC111" s="804"/>
      <c r="CD111" s="804"/>
      <c r="CE111" s="804"/>
      <c r="CF111" s="862">
        <v>4.2</v>
      </c>
      <c r="CG111" s="863"/>
      <c r="CH111" s="863"/>
      <c r="CI111" s="863"/>
      <c r="CJ111" s="863"/>
      <c r="CK111" s="914"/>
      <c r="CL111" s="808"/>
      <c r="CM111" s="802" t="s">
        <v>420</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421</v>
      </c>
      <c r="B112" s="900"/>
      <c r="C112" s="739" t="s">
        <v>422</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423</v>
      </c>
      <c r="BA112" s="739"/>
      <c r="BB112" s="739"/>
      <c r="BC112" s="739"/>
      <c r="BD112" s="739"/>
      <c r="BE112" s="739"/>
      <c r="BF112" s="739"/>
      <c r="BG112" s="739"/>
      <c r="BH112" s="739"/>
      <c r="BI112" s="739"/>
      <c r="BJ112" s="739"/>
      <c r="BK112" s="739"/>
      <c r="BL112" s="739"/>
      <c r="BM112" s="739"/>
      <c r="BN112" s="739"/>
      <c r="BO112" s="739"/>
      <c r="BP112" s="740"/>
      <c r="BQ112" s="803">
        <v>10263479</v>
      </c>
      <c r="BR112" s="804"/>
      <c r="BS112" s="804"/>
      <c r="BT112" s="804"/>
      <c r="BU112" s="804"/>
      <c r="BV112" s="804">
        <v>9467661</v>
      </c>
      <c r="BW112" s="804"/>
      <c r="BX112" s="804"/>
      <c r="BY112" s="804"/>
      <c r="BZ112" s="804"/>
      <c r="CA112" s="804">
        <v>8946044</v>
      </c>
      <c r="CB112" s="804"/>
      <c r="CC112" s="804"/>
      <c r="CD112" s="804"/>
      <c r="CE112" s="804"/>
      <c r="CF112" s="862">
        <v>53.7</v>
      </c>
      <c r="CG112" s="863"/>
      <c r="CH112" s="863"/>
      <c r="CI112" s="863"/>
      <c r="CJ112" s="863"/>
      <c r="CK112" s="914"/>
      <c r="CL112" s="808"/>
      <c r="CM112" s="802" t="s">
        <v>424</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425</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1160663</v>
      </c>
      <c r="AB113" s="906"/>
      <c r="AC113" s="906"/>
      <c r="AD113" s="906"/>
      <c r="AE113" s="907"/>
      <c r="AF113" s="908">
        <v>1080171</v>
      </c>
      <c r="AG113" s="906"/>
      <c r="AH113" s="906"/>
      <c r="AI113" s="906"/>
      <c r="AJ113" s="907"/>
      <c r="AK113" s="908">
        <v>772108</v>
      </c>
      <c r="AL113" s="906"/>
      <c r="AM113" s="906"/>
      <c r="AN113" s="906"/>
      <c r="AO113" s="907"/>
      <c r="AP113" s="909">
        <v>4.5999999999999996</v>
      </c>
      <c r="AQ113" s="910"/>
      <c r="AR113" s="910"/>
      <c r="AS113" s="910"/>
      <c r="AT113" s="911"/>
      <c r="AU113" s="919"/>
      <c r="AV113" s="920"/>
      <c r="AW113" s="920"/>
      <c r="AX113" s="920"/>
      <c r="AY113" s="920"/>
      <c r="AZ113" s="802" t="s">
        <v>426</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427</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428</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429</v>
      </c>
      <c r="BA114" s="739"/>
      <c r="BB114" s="739"/>
      <c r="BC114" s="739"/>
      <c r="BD114" s="739"/>
      <c r="BE114" s="739"/>
      <c r="BF114" s="739"/>
      <c r="BG114" s="739"/>
      <c r="BH114" s="739"/>
      <c r="BI114" s="739"/>
      <c r="BJ114" s="739"/>
      <c r="BK114" s="739"/>
      <c r="BL114" s="739"/>
      <c r="BM114" s="739"/>
      <c r="BN114" s="739"/>
      <c r="BO114" s="739"/>
      <c r="BP114" s="740"/>
      <c r="BQ114" s="803">
        <v>4492685</v>
      </c>
      <c r="BR114" s="804"/>
      <c r="BS114" s="804"/>
      <c r="BT114" s="804"/>
      <c r="BU114" s="804"/>
      <c r="BV114" s="804">
        <v>4298333</v>
      </c>
      <c r="BW114" s="804"/>
      <c r="BX114" s="804"/>
      <c r="BY114" s="804"/>
      <c r="BZ114" s="804"/>
      <c r="CA114" s="804">
        <v>4252464</v>
      </c>
      <c r="CB114" s="804"/>
      <c r="CC114" s="804"/>
      <c r="CD114" s="804"/>
      <c r="CE114" s="804"/>
      <c r="CF114" s="862">
        <v>25.5</v>
      </c>
      <c r="CG114" s="863"/>
      <c r="CH114" s="863"/>
      <c r="CI114" s="863"/>
      <c r="CJ114" s="863"/>
      <c r="CK114" s="914"/>
      <c r="CL114" s="808"/>
      <c r="CM114" s="802" t="s">
        <v>430</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431</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432</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433</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v>268233</v>
      </c>
      <c r="DM115" s="767"/>
      <c r="DN115" s="767"/>
      <c r="DO115" s="767"/>
      <c r="DP115" s="768"/>
      <c r="DQ115" s="769">
        <v>706092</v>
      </c>
      <c r="DR115" s="767"/>
      <c r="DS115" s="767"/>
      <c r="DT115" s="767"/>
      <c r="DU115" s="768"/>
      <c r="DV115" s="811">
        <v>4.2</v>
      </c>
      <c r="DW115" s="812"/>
      <c r="DX115" s="812"/>
      <c r="DY115" s="812"/>
      <c r="DZ115" s="813"/>
    </row>
    <row r="116" spans="1:130" s="212" customFormat="1" ht="26.25" customHeight="1" x14ac:dyDescent="0.15">
      <c r="A116" s="903"/>
      <c r="B116" s="904"/>
      <c r="C116" s="826" t="s">
        <v>434</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435</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436</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437</v>
      </c>
      <c r="Z117" s="884"/>
      <c r="AA117" s="889">
        <v>6559852</v>
      </c>
      <c r="AB117" s="890"/>
      <c r="AC117" s="890"/>
      <c r="AD117" s="890"/>
      <c r="AE117" s="891"/>
      <c r="AF117" s="892">
        <v>6148630</v>
      </c>
      <c r="AG117" s="890"/>
      <c r="AH117" s="890"/>
      <c r="AI117" s="890"/>
      <c r="AJ117" s="891"/>
      <c r="AK117" s="892">
        <v>5656189</v>
      </c>
      <c r="AL117" s="890"/>
      <c r="AM117" s="890"/>
      <c r="AN117" s="890"/>
      <c r="AO117" s="891"/>
      <c r="AP117" s="893"/>
      <c r="AQ117" s="894"/>
      <c r="AR117" s="894"/>
      <c r="AS117" s="894"/>
      <c r="AT117" s="895"/>
      <c r="AU117" s="919"/>
      <c r="AV117" s="920"/>
      <c r="AW117" s="920"/>
      <c r="AX117" s="920"/>
      <c r="AY117" s="920"/>
      <c r="AZ117" s="850" t="s">
        <v>438</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439</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410</v>
      </c>
      <c r="AB118" s="883"/>
      <c r="AC118" s="883"/>
      <c r="AD118" s="883"/>
      <c r="AE118" s="884"/>
      <c r="AF118" s="885" t="s">
        <v>411</v>
      </c>
      <c r="AG118" s="883"/>
      <c r="AH118" s="883"/>
      <c r="AI118" s="883"/>
      <c r="AJ118" s="884"/>
      <c r="AK118" s="885" t="s">
        <v>294</v>
      </c>
      <c r="AL118" s="883"/>
      <c r="AM118" s="883"/>
      <c r="AN118" s="883"/>
      <c r="AO118" s="884"/>
      <c r="AP118" s="886" t="s">
        <v>412</v>
      </c>
      <c r="AQ118" s="887"/>
      <c r="AR118" s="887"/>
      <c r="AS118" s="887"/>
      <c r="AT118" s="888"/>
      <c r="AU118" s="919"/>
      <c r="AV118" s="920"/>
      <c r="AW118" s="920"/>
      <c r="AX118" s="920"/>
      <c r="AY118" s="920"/>
      <c r="AZ118" s="825" t="s">
        <v>440</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441</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416</v>
      </c>
      <c r="B119" s="806"/>
      <c r="C119" s="847" t="s">
        <v>417</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442</v>
      </c>
      <c r="BP119" s="865"/>
      <c r="BQ119" s="866">
        <v>58823717</v>
      </c>
      <c r="BR119" s="832"/>
      <c r="BS119" s="832"/>
      <c r="BT119" s="832"/>
      <c r="BU119" s="832"/>
      <c r="BV119" s="832">
        <v>54824161</v>
      </c>
      <c r="BW119" s="832"/>
      <c r="BX119" s="832"/>
      <c r="BY119" s="832"/>
      <c r="BZ119" s="832"/>
      <c r="CA119" s="832">
        <v>53042624</v>
      </c>
      <c r="CB119" s="832"/>
      <c r="CC119" s="832"/>
      <c r="CD119" s="832"/>
      <c r="CE119" s="832"/>
      <c r="CF119" s="735"/>
      <c r="CG119" s="736"/>
      <c r="CH119" s="736"/>
      <c r="CI119" s="736"/>
      <c r="CJ119" s="821"/>
      <c r="CK119" s="915"/>
      <c r="CL119" s="810"/>
      <c r="CM119" s="825" t="s">
        <v>443</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420</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444</v>
      </c>
      <c r="AV120" s="868"/>
      <c r="AW120" s="868"/>
      <c r="AX120" s="868"/>
      <c r="AY120" s="869"/>
      <c r="AZ120" s="847" t="s">
        <v>445</v>
      </c>
      <c r="BA120" s="795"/>
      <c r="BB120" s="795"/>
      <c r="BC120" s="795"/>
      <c r="BD120" s="795"/>
      <c r="BE120" s="795"/>
      <c r="BF120" s="795"/>
      <c r="BG120" s="795"/>
      <c r="BH120" s="795"/>
      <c r="BI120" s="795"/>
      <c r="BJ120" s="795"/>
      <c r="BK120" s="795"/>
      <c r="BL120" s="795"/>
      <c r="BM120" s="795"/>
      <c r="BN120" s="795"/>
      <c r="BO120" s="795"/>
      <c r="BP120" s="796"/>
      <c r="BQ120" s="848">
        <v>14400614</v>
      </c>
      <c r="BR120" s="829"/>
      <c r="BS120" s="829"/>
      <c r="BT120" s="829"/>
      <c r="BU120" s="829"/>
      <c r="BV120" s="829">
        <v>15320350</v>
      </c>
      <c r="BW120" s="829"/>
      <c r="BX120" s="829"/>
      <c r="BY120" s="829"/>
      <c r="BZ120" s="829"/>
      <c r="CA120" s="829">
        <v>15256955</v>
      </c>
      <c r="CB120" s="829"/>
      <c r="CC120" s="829"/>
      <c r="CD120" s="829"/>
      <c r="CE120" s="829"/>
      <c r="CF120" s="853">
        <v>91.5</v>
      </c>
      <c r="CG120" s="854"/>
      <c r="CH120" s="854"/>
      <c r="CI120" s="854"/>
      <c r="CJ120" s="854"/>
      <c r="CK120" s="855" t="s">
        <v>446</v>
      </c>
      <c r="CL120" s="839"/>
      <c r="CM120" s="839"/>
      <c r="CN120" s="839"/>
      <c r="CO120" s="840"/>
      <c r="CP120" s="859" t="s">
        <v>395</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v>5490609</v>
      </c>
      <c r="DR120" s="829"/>
      <c r="DS120" s="829"/>
      <c r="DT120" s="829"/>
      <c r="DU120" s="829"/>
      <c r="DV120" s="830">
        <v>32.9</v>
      </c>
      <c r="DW120" s="830"/>
      <c r="DX120" s="830"/>
      <c r="DY120" s="830"/>
      <c r="DZ120" s="831"/>
    </row>
    <row r="121" spans="1:130" s="212" customFormat="1" ht="26.25" customHeight="1" x14ac:dyDescent="0.15">
      <c r="A121" s="807"/>
      <c r="B121" s="808"/>
      <c r="C121" s="850" t="s">
        <v>447</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448</v>
      </c>
      <c r="BA121" s="739"/>
      <c r="BB121" s="739"/>
      <c r="BC121" s="739"/>
      <c r="BD121" s="739"/>
      <c r="BE121" s="739"/>
      <c r="BF121" s="739"/>
      <c r="BG121" s="739"/>
      <c r="BH121" s="739"/>
      <c r="BI121" s="739"/>
      <c r="BJ121" s="739"/>
      <c r="BK121" s="739"/>
      <c r="BL121" s="739"/>
      <c r="BM121" s="739"/>
      <c r="BN121" s="739"/>
      <c r="BO121" s="739"/>
      <c r="BP121" s="740"/>
      <c r="BQ121" s="803">
        <v>1065103</v>
      </c>
      <c r="BR121" s="804"/>
      <c r="BS121" s="804"/>
      <c r="BT121" s="804"/>
      <c r="BU121" s="804"/>
      <c r="BV121" s="804">
        <v>952116</v>
      </c>
      <c r="BW121" s="804"/>
      <c r="BX121" s="804"/>
      <c r="BY121" s="804"/>
      <c r="BZ121" s="804"/>
      <c r="CA121" s="804">
        <v>857594</v>
      </c>
      <c r="CB121" s="804"/>
      <c r="CC121" s="804"/>
      <c r="CD121" s="804"/>
      <c r="CE121" s="804"/>
      <c r="CF121" s="862">
        <v>5.0999999999999996</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v>4068224</v>
      </c>
      <c r="DH121" s="804"/>
      <c r="DI121" s="804"/>
      <c r="DJ121" s="804"/>
      <c r="DK121" s="804"/>
      <c r="DL121" s="804">
        <v>3794518</v>
      </c>
      <c r="DM121" s="804"/>
      <c r="DN121" s="804"/>
      <c r="DO121" s="804"/>
      <c r="DP121" s="804"/>
      <c r="DQ121" s="804">
        <v>3455435</v>
      </c>
      <c r="DR121" s="804"/>
      <c r="DS121" s="804"/>
      <c r="DT121" s="804"/>
      <c r="DU121" s="804"/>
      <c r="DV121" s="781">
        <v>20.7</v>
      </c>
      <c r="DW121" s="781"/>
      <c r="DX121" s="781"/>
      <c r="DY121" s="781"/>
      <c r="DZ121" s="782"/>
    </row>
    <row r="122" spans="1:130" s="212" customFormat="1" ht="26.25" customHeight="1" x14ac:dyDescent="0.15">
      <c r="A122" s="807"/>
      <c r="B122" s="808"/>
      <c r="C122" s="802" t="s">
        <v>430</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449</v>
      </c>
      <c r="BA122" s="826"/>
      <c r="BB122" s="826"/>
      <c r="BC122" s="826"/>
      <c r="BD122" s="826"/>
      <c r="BE122" s="826"/>
      <c r="BF122" s="826"/>
      <c r="BG122" s="826"/>
      <c r="BH122" s="826"/>
      <c r="BI122" s="826"/>
      <c r="BJ122" s="826"/>
      <c r="BK122" s="826"/>
      <c r="BL122" s="826"/>
      <c r="BM122" s="826"/>
      <c r="BN122" s="826"/>
      <c r="BO122" s="826"/>
      <c r="BP122" s="827"/>
      <c r="BQ122" s="866">
        <v>40094729</v>
      </c>
      <c r="BR122" s="832"/>
      <c r="BS122" s="832"/>
      <c r="BT122" s="832"/>
      <c r="BU122" s="832"/>
      <c r="BV122" s="832">
        <v>37515492</v>
      </c>
      <c r="BW122" s="832"/>
      <c r="BX122" s="832"/>
      <c r="BY122" s="832"/>
      <c r="BZ122" s="832"/>
      <c r="CA122" s="832">
        <v>36300551</v>
      </c>
      <c r="CB122" s="832"/>
      <c r="CC122" s="832"/>
      <c r="CD122" s="832"/>
      <c r="CE122" s="832"/>
      <c r="CF122" s="833">
        <v>217.8</v>
      </c>
      <c r="CG122" s="834"/>
      <c r="CH122" s="834"/>
      <c r="CI122" s="834"/>
      <c r="CJ122" s="834"/>
      <c r="CK122" s="856"/>
      <c r="CL122" s="842"/>
      <c r="CM122" s="842"/>
      <c r="CN122" s="842"/>
      <c r="CO122" s="843"/>
      <c r="CP122" s="822" t="s">
        <v>394</v>
      </c>
      <c r="CQ122" s="823"/>
      <c r="CR122" s="823"/>
      <c r="CS122" s="823"/>
      <c r="CT122" s="823"/>
      <c r="CU122" s="823"/>
      <c r="CV122" s="823"/>
      <c r="CW122" s="823"/>
      <c r="CX122" s="823"/>
      <c r="CY122" s="823"/>
      <c r="CZ122" s="823"/>
      <c r="DA122" s="823"/>
      <c r="DB122" s="823"/>
      <c r="DC122" s="823"/>
      <c r="DD122" s="823"/>
      <c r="DE122" s="823"/>
      <c r="DF122" s="824"/>
      <c r="DG122" s="803">
        <v>12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436</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450</v>
      </c>
      <c r="BP123" s="865"/>
      <c r="BQ123" s="819">
        <v>55560446</v>
      </c>
      <c r="BR123" s="820"/>
      <c r="BS123" s="820"/>
      <c r="BT123" s="820"/>
      <c r="BU123" s="820"/>
      <c r="BV123" s="820">
        <v>53787958</v>
      </c>
      <c r="BW123" s="820"/>
      <c r="BX123" s="820"/>
      <c r="BY123" s="820"/>
      <c r="BZ123" s="820"/>
      <c r="CA123" s="820">
        <v>52415100</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439</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451</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20.9</v>
      </c>
      <c r="BR124" s="818"/>
      <c r="BS124" s="818"/>
      <c r="BT124" s="818"/>
      <c r="BU124" s="818"/>
      <c r="BV124" s="818">
        <v>6.3</v>
      </c>
      <c r="BW124" s="818"/>
      <c r="BX124" s="818"/>
      <c r="BY124" s="818"/>
      <c r="BZ124" s="818"/>
      <c r="CA124" s="818">
        <v>3.7</v>
      </c>
      <c r="CB124" s="818"/>
      <c r="CC124" s="818"/>
      <c r="CD124" s="818"/>
      <c r="CE124" s="818"/>
      <c r="CF124" s="713"/>
      <c r="CG124" s="714"/>
      <c r="CH124" s="714"/>
      <c r="CI124" s="714"/>
      <c r="CJ124" s="849"/>
      <c r="CK124" s="857"/>
      <c r="CL124" s="857"/>
      <c r="CM124" s="857"/>
      <c r="CN124" s="857"/>
      <c r="CO124" s="858"/>
      <c r="CP124" s="822" t="s">
        <v>452</v>
      </c>
      <c r="CQ124" s="823"/>
      <c r="CR124" s="823"/>
      <c r="CS124" s="823"/>
      <c r="CT124" s="823"/>
      <c r="CU124" s="823"/>
      <c r="CV124" s="823"/>
      <c r="CW124" s="823"/>
      <c r="CX124" s="823"/>
      <c r="CY124" s="823"/>
      <c r="CZ124" s="823"/>
      <c r="DA124" s="823"/>
      <c r="DB124" s="823"/>
      <c r="DC124" s="823"/>
      <c r="DD124" s="823"/>
      <c r="DE124" s="823"/>
      <c r="DF124" s="824"/>
      <c r="DG124" s="750">
        <v>6195243</v>
      </c>
      <c r="DH124" s="751"/>
      <c r="DI124" s="751"/>
      <c r="DJ124" s="751"/>
      <c r="DK124" s="752"/>
      <c r="DL124" s="753">
        <v>5673143</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441</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453</v>
      </c>
      <c r="CL125" s="839"/>
      <c r="CM125" s="839"/>
      <c r="CN125" s="839"/>
      <c r="CO125" s="840"/>
      <c r="CP125" s="847" t="s">
        <v>454</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443</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455</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456</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457</v>
      </c>
      <c r="AY127" s="799"/>
      <c r="AZ127" s="799"/>
      <c r="BA127" s="799"/>
      <c r="BB127" s="799"/>
      <c r="BC127" s="799"/>
      <c r="BD127" s="799"/>
      <c r="BE127" s="800"/>
      <c r="BF127" s="798" t="s">
        <v>458</v>
      </c>
      <c r="BG127" s="799"/>
      <c r="BH127" s="799"/>
      <c r="BI127" s="799"/>
      <c r="BJ127" s="799"/>
      <c r="BK127" s="799"/>
      <c r="BL127" s="800"/>
      <c r="BM127" s="798" t="s">
        <v>459</v>
      </c>
      <c r="BN127" s="799"/>
      <c r="BO127" s="799"/>
      <c r="BP127" s="799"/>
      <c r="BQ127" s="799"/>
      <c r="BR127" s="799"/>
      <c r="BS127" s="800"/>
      <c r="BT127" s="798" t="s">
        <v>460</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461</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462</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463</v>
      </c>
      <c r="X128" s="785"/>
      <c r="Y128" s="785"/>
      <c r="Z128" s="786"/>
      <c r="AA128" s="787">
        <v>89440</v>
      </c>
      <c r="AB128" s="788"/>
      <c r="AC128" s="788"/>
      <c r="AD128" s="788"/>
      <c r="AE128" s="789"/>
      <c r="AF128" s="790">
        <v>85859</v>
      </c>
      <c r="AG128" s="788"/>
      <c r="AH128" s="788"/>
      <c r="AI128" s="788"/>
      <c r="AJ128" s="789"/>
      <c r="AK128" s="790">
        <v>138965</v>
      </c>
      <c r="AL128" s="788"/>
      <c r="AM128" s="788"/>
      <c r="AN128" s="788"/>
      <c r="AO128" s="789"/>
      <c r="AP128" s="791"/>
      <c r="AQ128" s="792"/>
      <c r="AR128" s="792"/>
      <c r="AS128" s="792"/>
      <c r="AT128" s="793"/>
      <c r="AU128" s="214"/>
      <c r="AV128" s="214"/>
      <c r="AW128" s="214"/>
      <c r="AX128" s="794" t="s">
        <v>464</v>
      </c>
      <c r="AY128" s="795"/>
      <c r="AZ128" s="795"/>
      <c r="BA128" s="795"/>
      <c r="BB128" s="795"/>
      <c r="BC128" s="795"/>
      <c r="BD128" s="795"/>
      <c r="BE128" s="796"/>
      <c r="BF128" s="773" t="s">
        <v>122</v>
      </c>
      <c r="BG128" s="774"/>
      <c r="BH128" s="774"/>
      <c r="BI128" s="774"/>
      <c r="BJ128" s="774"/>
      <c r="BK128" s="774"/>
      <c r="BL128" s="797"/>
      <c r="BM128" s="773">
        <v>12.41</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465</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466</v>
      </c>
      <c r="X129" s="764"/>
      <c r="Y129" s="764"/>
      <c r="Z129" s="765"/>
      <c r="AA129" s="766">
        <v>20344889</v>
      </c>
      <c r="AB129" s="767"/>
      <c r="AC129" s="767"/>
      <c r="AD129" s="767"/>
      <c r="AE129" s="768"/>
      <c r="AF129" s="769">
        <v>20778814</v>
      </c>
      <c r="AG129" s="767"/>
      <c r="AH129" s="767"/>
      <c r="AI129" s="767"/>
      <c r="AJ129" s="768"/>
      <c r="AK129" s="769">
        <v>20863160</v>
      </c>
      <c r="AL129" s="767"/>
      <c r="AM129" s="767"/>
      <c r="AN129" s="767"/>
      <c r="AO129" s="768"/>
      <c r="AP129" s="770"/>
      <c r="AQ129" s="771"/>
      <c r="AR129" s="771"/>
      <c r="AS129" s="771"/>
      <c r="AT129" s="772"/>
      <c r="AU129" s="215"/>
      <c r="AV129" s="215"/>
      <c r="AW129" s="215"/>
      <c r="AX129" s="738" t="s">
        <v>467</v>
      </c>
      <c r="AY129" s="739"/>
      <c r="AZ129" s="739"/>
      <c r="BA129" s="739"/>
      <c r="BB129" s="739"/>
      <c r="BC129" s="739"/>
      <c r="BD129" s="739"/>
      <c r="BE129" s="740"/>
      <c r="BF129" s="757" t="s">
        <v>122</v>
      </c>
      <c r="BG129" s="758"/>
      <c r="BH129" s="758"/>
      <c r="BI129" s="758"/>
      <c r="BJ129" s="758"/>
      <c r="BK129" s="758"/>
      <c r="BL129" s="759"/>
      <c r="BM129" s="757">
        <v>17.41</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468</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469</v>
      </c>
      <c r="X130" s="764"/>
      <c r="Y130" s="764"/>
      <c r="Z130" s="765"/>
      <c r="AA130" s="766">
        <v>4732815</v>
      </c>
      <c r="AB130" s="767"/>
      <c r="AC130" s="767"/>
      <c r="AD130" s="767"/>
      <c r="AE130" s="768"/>
      <c r="AF130" s="769">
        <v>4514087</v>
      </c>
      <c r="AG130" s="767"/>
      <c r="AH130" s="767"/>
      <c r="AI130" s="767"/>
      <c r="AJ130" s="768"/>
      <c r="AK130" s="769">
        <v>4197542</v>
      </c>
      <c r="AL130" s="767"/>
      <c r="AM130" s="767"/>
      <c r="AN130" s="767"/>
      <c r="AO130" s="768"/>
      <c r="AP130" s="770"/>
      <c r="AQ130" s="771"/>
      <c r="AR130" s="771"/>
      <c r="AS130" s="771"/>
      <c r="AT130" s="772"/>
      <c r="AU130" s="215"/>
      <c r="AV130" s="215"/>
      <c r="AW130" s="215"/>
      <c r="AX130" s="738" t="s">
        <v>470</v>
      </c>
      <c r="AY130" s="739"/>
      <c r="AZ130" s="739"/>
      <c r="BA130" s="739"/>
      <c r="BB130" s="739"/>
      <c r="BC130" s="739"/>
      <c r="BD130" s="739"/>
      <c r="BE130" s="740"/>
      <c r="BF130" s="741">
        <v>9.5</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471</v>
      </c>
      <c r="X131" s="748"/>
      <c r="Y131" s="748"/>
      <c r="Z131" s="749"/>
      <c r="AA131" s="750">
        <v>15612074</v>
      </c>
      <c r="AB131" s="751"/>
      <c r="AC131" s="751"/>
      <c r="AD131" s="751"/>
      <c r="AE131" s="752"/>
      <c r="AF131" s="753">
        <v>16264727</v>
      </c>
      <c r="AG131" s="751"/>
      <c r="AH131" s="751"/>
      <c r="AI131" s="751"/>
      <c r="AJ131" s="752"/>
      <c r="AK131" s="753">
        <v>16665618</v>
      </c>
      <c r="AL131" s="751"/>
      <c r="AM131" s="751"/>
      <c r="AN131" s="751"/>
      <c r="AO131" s="752"/>
      <c r="AP131" s="754"/>
      <c r="AQ131" s="755"/>
      <c r="AR131" s="755"/>
      <c r="AS131" s="755"/>
      <c r="AT131" s="756"/>
      <c r="AU131" s="215"/>
      <c r="AV131" s="215"/>
      <c r="AW131" s="215"/>
      <c r="AX131" s="716" t="s">
        <v>472</v>
      </c>
      <c r="AY131" s="717"/>
      <c r="AZ131" s="717"/>
      <c r="BA131" s="717"/>
      <c r="BB131" s="717"/>
      <c r="BC131" s="717"/>
      <c r="BD131" s="717"/>
      <c r="BE131" s="718"/>
      <c r="BF131" s="719">
        <v>3.7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473</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474</v>
      </c>
      <c r="W132" s="729"/>
      <c r="X132" s="729"/>
      <c r="Y132" s="729"/>
      <c r="Z132" s="730"/>
      <c r="AA132" s="731">
        <v>11.12982811</v>
      </c>
      <c r="AB132" s="732"/>
      <c r="AC132" s="732"/>
      <c r="AD132" s="732"/>
      <c r="AE132" s="733"/>
      <c r="AF132" s="734">
        <v>9.5217337489999991</v>
      </c>
      <c r="AG132" s="732"/>
      <c r="AH132" s="732"/>
      <c r="AI132" s="732"/>
      <c r="AJ132" s="733"/>
      <c r="AK132" s="734">
        <v>7.9185902380000002</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475</v>
      </c>
      <c r="W133" s="708"/>
      <c r="X133" s="708"/>
      <c r="Y133" s="708"/>
      <c r="Z133" s="709"/>
      <c r="AA133" s="710">
        <v>10.8</v>
      </c>
      <c r="AB133" s="711"/>
      <c r="AC133" s="711"/>
      <c r="AD133" s="711"/>
      <c r="AE133" s="712"/>
      <c r="AF133" s="710">
        <v>10.5</v>
      </c>
      <c r="AG133" s="711"/>
      <c r="AH133" s="711"/>
      <c r="AI133" s="711"/>
      <c r="AJ133" s="712"/>
      <c r="AK133" s="710">
        <v>9.5</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ZqHLJB57kodRyekmMDJF1dBUYCprWPfy3DYUidzIxikETE/UQNXmb4BNSMDgWBArQ7T4Yyu/6mkaZ0v5Ucv1dw==" saltValue="9jZirUCZ/errbJU+OzZIz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AP95" sqref="AP95"/>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476</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u7SurF9nSt0D1EZREr6VzfHAn7fsV5tazkIE7vMi3RDBiAPMJzLwhHM8G52Lt00G4bcpxqP1rxJAO+ep//89EQ==" saltValue="6Xu/VEUujUructlPFiWad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E52"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5uIKhPGoq0ONDlyNboFhZc93qAC7CNj1FbTAta57+6vUplk2x6Zli/bfKO6uEX6LUV9hetIBYDSrHAsUw2QDA==" saltValue="PRV1g7nOawoyO7TnvLmmI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478</v>
      </c>
      <c r="AL6" s="248"/>
      <c r="AM6" s="248"/>
      <c r="AN6" s="248"/>
    </row>
    <row r="7" spans="1:46" ht="13.5" customHeight="1" x14ac:dyDescent="0.15">
      <c r="A7" s="247"/>
      <c r="AK7" s="250"/>
      <c r="AL7" s="251"/>
      <c r="AM7" s="251"/>
      <c r="AN7" s="252"/>
      <c r="AO7" s="1105" t="s">
        <v>479</v>
      </c>
      <c r="AP7" s="253"/>
      <c r="AQ7" s="254" t="s">
        <v>480</v>
      </c>
      <c r="AR7" s="255"/>
    </row>
    <row r="8" spans="1:46" x14ac:dyDescent="0.15">
      <c r="A8" s="247"/>
      <c r="AK8" s="256"/>
      <c r="AL8" s="257"/>
      <c r="AM8" s="257"/>
      <c r="AN8" s="258"/>
      <c r="AO8" s="1106"/>
      <c r="AP8" s="259" t="s">
        <v>481</v>
      </c>
      <c r="AQ8" s="260" t="s">
        <v>482</v>
      </c>
      <c r="AR8" s="261" t="s">
        <v>483</v>
      </c>
    </row>
    <row r="9" spans="1:46" x14ac:dyDescent="0.15">
      <c r="A9" s="247"/>
      <c r="AK9" s="1117" t="s">
        <v>484</v>
      </c>
      <c r="AL9" s="1118"/>
      <c r="AM9" s="1118"/>
      <c r="AN9" s="1119"/>
      <c r="AO9" s="262">
        <v>6480160</v>
      </c>
      <c r="AP9" s="262">
        <v>133403</v>
      </c>
      <c r="AQ9" s="263">
        <v>72348</v>
      </c>
      <c r="AR9" s="264">
        <v>84.4</v>
      </c>
    </row>
    <row r="10" spans="1:46" ht="13.5" customHeight="1" x14ac:dyDescent="0.15">
      <c r="A10" s="247"/>
      <c r="AK10" s="1117" t="s">
        <v>485</v>
      </c>
      <c r="AL10" s="1118"/>
      <c r="AM10" s="1118"/>
      <c r="AN10" s="1119"/>
      <c r="AO10" s="265">
        <v>24028</v>
      </c>
      <c r="AP10" s="265">
        <v>495</v>
      </c>
      <c r="AQ10" s="266">
        <v>6364</v>
      </c>
      <c r="AR10" s="267">
        <v>-92.2</v>
      </c>
    </row>
    <row r="11" spans="1:46" ht="13.5" customHeight="1" x14ac:dyDescent="0.15">
      <c r="A11" s="247"/>
      <c r="AK11" s="1117" t="s">
        <v>486</v>
      </c>
      <c r="AL11" s="1118"/>
      <c r="AM11" s="1118"/>
      <c r="AN11" s="1119"/>
      <c r="AO11" s="265">
        <v>50317</v>
      </c>
      <c r="AP11" s="265">
        <v>1036</v>
      </c>
      <c r="AQ11" s="266">
        <v>1262</v>
      </c>
      <c r="AR11" s="267">
        <v>-17.899999999999999</v>
      </c>
    </row>
    <row r="12" spans="1:46" ht="13.5" customHeight="1" x14ac:dyDescent="0.15">
      <c r="A12" s="247"/>
      <c r="AK12" s="1117" t="s">
        <v>487</v>
      </c>
      <c r="AL12" s="1118"/>
      <c r="AM12" s="1118"/>
      <c r="AN12" s="1119"/>
      <c r="AO12" s="265">
        <v>8614</v>
      </c>
      <c r="AP12" s="265">
        <v>177</v>
      </c>
      <c r="AQ12" s="266">
        <v>10</v>
      </c>
      <c r="AR12" s="267">
        <v>1670</v>
      </c>
    </row>
    <row r="13" spans="1:46" ht="13.5" customHeight="1" x14ac:dyDescent="0.15">
      <c r="A13" s="247"/>
      <c r="AK13" s="1117" t="s">
        <v>488</v>
      </c>
      <c r="AL13" s="1118"/>
      <c r="AM13" s="1118"/>
      <c r="AN13" s="1119"/>
      <c r="AO13" s="265">
        <v>142134</v>
      </c>
      <c r="AP13" s="265">
        <v>2926</v>
      </c>
      <c r="AQ13" s="266">
        <v>3257</v>
      </c>
      <c r="AR13" s="267">
        <v>-10.199999999999999</v>
      </c>
    </row>
    <row r="14" spans="1:46" ht="13.5" customHeight="1" x14ac:dyDescent="0.15">
      <c r="A14" s="247"/>
      <c r="AK14" s="1117" t="s">
        <v>489</v>
      </c>
      <c r="AL14" s="1118"/>
      <c r="AM14" s="1118"/>
      <c r="AN14" s="1119"/>
      <c r="AO14" s="265">
        <v>57760</v>
      </c>
      <c r="AP14" s="265">
        <v>1189</v>
      </c>
      <c r="AQ14" s="266">
        <v>1617</v>
      </c>
      <c r="AR14" s="267">
        <v>-26.5</v>
      </c>
    </row>
    <row r="15" spans="1:46" ht="13.5" customHeight="1" x14ac:dyDescent="0.15">
      <c r="A15" s="247"/>
      <c r="AK15" s="1120" t="s">
        <v>490</v>
      </c>
      <c r="AL15" s="1121"/>
      <c r="AM15" s="1121"/>
      <c r="AN15" s="1122"/>
      <c r="AO15" s="265">
        <v>-456126</v>
      </c>
      <c r="AP15" s="265">
        <v>-9390</v>
      </c>
      <c r="AQ15" s="266">
        <v>-3947</v>
      </c>
      <c r="AR15" s="267">
        <v>137.9</v>
      </c>
    </row>
    <row r="16" spans="1:46" x14ac:dyDescent="0.15">
      <c r="A16" s="247"/>
      <c r="AK16" s="1120" t="s">
        <v>177</v>
      </c>
      <c r="AL16" s="1121"/>
      <c r="AM16" s="1121"/>
      <c r="AN16" s="1122"/>
      <c r="AO16" s="265">
        <v>6306887</v>
      </c>
      <c r="AP16" s="265">
        <v>129835</v>
      </c>
      <c r="AQ16" s="266">
        <v>80912</v>
      </c>
      <c r="AR16" s="267">
        <v>60.5</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23" t="s">
        <v>495</v>
      </c>
      <c r="AL21" s="1124"/>
      <c r="AM21" s="1124"/>
      <c r="AN21" s="1125"/>
      <c r="AO21" s="277">
        <v>11.4</v>
      </c>
      <c r="AP21" s="278">
        <v>6.71</v>
      </c>
      <c r="AQ21" s="279">
        <v>4.6900000000000004</v>
      </c>
      <c r="AS21" s="280"/>
      <c r="AT21" s="276"/>
    </row>
    <row r="22" spans="1:46" s="248" customFormat="1" x14ac:dyDescent="0.15">
      <c r="A22" s="276"/>
      <c r="AK22" s="1123" t="s">
        <v>496</v>
      </c>
      <c r="AL22" s="1124"/>
      <c r="AM22" s="1124"/>
      <c r="AN22" s="1125"/>
      <c r="AO22" s="281">
        <v>97.4</v>
      </c>
      <c r="AP22" s="282">
        <v>98.3</v>
      </c>
      <c r="AQ22" s="283">
        <v>-0.9</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05" t="s">
        <v>479</v>
      </c>
      <c r="AP30" s="253"/>
      <c r="AQ30" s="254" t="s">
        <v>480</v>
      </c>
      <c r="AR30" s="255"/>
    </row>
    <row r="31" spans="1:46" x14ac:dyDescent="0.15">
      <c r="A31" s="247"/>
      <c r="AK31" s="256"/>
      <c r="AL31" s="257"/>
      <c r="AM31" s="257"/>
      <c r="AN31" s="258"/>
      <c r="AO31" s="1106"/>
      <c r="AP31" s="259" t="s">
        <v>481</v>
      </c>
      <c r="AQ31" s="260" t="s">
        <v>482</v>
      </c>
      <c r="AR31" s="261" t="s">
        <v>483</v>
      </c>
    </row>
    <row r="32" spans="1:46" ht="27" customHeight="1" x14ac:dyDescent="0.15">
      <c r="A32" s="247"/>
      <c r="AK32" s="1107" t="s">
        <v>500</v>
      </c>
      <c r="AL32" s="1108"/>
      <c r="AM32" s="1108"/>
      <c r="AN32" s="1109"/>
      <c r="AO32" s="291">
        <v>4884081</v>
      </c>
      <c r="AP32" s="291">
        <v>100545</v>
      </c>
      <c r="AQ32" s="292">
        <v>34344</v>
      </c>
      <c r="AR32" s="293">
        <v>192.8</v>
      </c>
    </row>
    <row r="33" spans="1:46" ht="13.5" customHeight="1" x14ac:dyDescent="0.15">
      <c r="A33" s="247"/>
      <c r="AK33" s="1107" t="s">
        <v>501</v>
      </c>
      <c r="AL33" s="1108"/>
      <c r="AM33" s="1108"/>
      <c r="AN33" s="1109"/>
      <c r="AO33" s="291" t="s">
        <v>502</v>
      </c>
      <c r="AP33" s="291" t="s">
        <v>502</v>
      </c>
      <c r="AQ33" s="292" t="s">
        <v>502</v>
      </c>
      <c r="AR33" s="293" t="s">
        <v>502</v>
      </c>
    </row>
    <row r="34" spans="1:46" ht="27" customHeight="1" x14ac:dyDescent="0.15">
      <c r="A34" s="247"/>
      <c r="AK34" s="1107" t="s">
        <v>503</v>
      </c>
      <c r="AL34" s="1108"/>
      <c r="AM34" s="1108"/>
      <c r="AN34" s="1109"/>
      <c r="AO34" s="291" t="s">
        <v>502</v>
      </c>
      <c r="AP34" s="291" t="s">
        <v>502</v>
      </c>
      <c r="AQ34" s="292">
        <v>3</v>
      </c>
      <c r="AR34" s="293" t="s">
        <v>502</v>
      </c>
    </row>
    <row r="35" spans="1:46" ht="27" customHeight="1" x14ac:dyDescent="0.15">
      <c r="A35" s="247"/>
      <c r="AK35" s="1107" t="s">
        <v>504</v>
      </c>
      <c r="AL35" s="1108"/>
      <c r="AM35" s="1108"/>
      <c r="AN35" s="1109"/>
      <c r="AO35" s="291">
        <v>772108</v>
      </c>
      <c r="AP35" s="291">
        <v>15895</v>
      </c>
      <c r="AQ35" s="292">
        <v>7806</v>
      </c>
      <c r="AR35" s="293">
        <v>103.6</v>
      </c>
    </row>
    <row r="36" spans="1:46" ht="27" customHeight="1" x14ac:dyDescent="0.15">
      <c r="A36" s="247"/>
      <c r="AK36" s="1107" t="s">
        <v>505</v>
      </c>
      <c r="AL36" s="1108"/>
      <c r="AM36" s="1108"/>
      <c r="AN36" s="1109"/>
      <c r="AO36" s="291" t="s">
        <v>502</v>
      </c>
      <c r="AP36" s="291" t="s">
        <v>502</v>
      </c>
      <c r="AQ36" s="292">
        <v>1690</v>
      </c>
      <c r="AR36" s="293" t="s">
        <v>502</v>
      </c>
    </row>
    <row r="37" spans="1:46" ht="13.5" customHeight="1" x14ac:dyDescent="0.15">
      <c r="A37" s="247"/>
      <c r="AK37" s="1107" t="s">
        <v>506</v>
      </c>
      <c r="AL37" s="1108"/>
      <c r="AM37" s="1108"/>
      <c r="AN37" s="1109"/>
      <c r="AO37" s="291" t="s">
        <v>502</v>
      </c>
      <c r="AP37" s="291" t="s">
        <v>502</v>
      </c>
      <c r="AQ37" s="292">
        <v>666</v>
      </c>
      <c r="AR37" s="293" t="s">
        <v>502</v>
      </c>
    </row>
    <row r="38" spans="1:46" ht="27" customHeight="1" x14ac:dyDescent="0.15">
      <c r="A38" s="247"/>
      <c r="AK38" s="1110" t="s">
        <v>507</v>
      </c>
      <c r="AL38" s="1111"/>
      <c r="AM38" s="1111"/>
      <c r="AN38" s="1112"/>
      <c r="AO38" s="294" t="s">
        <v>502</v>
      </c>
      <c r="AP38" s="294" t="s">
        <v>502</v>
      </c>
      <c r="AQ38" s="295">
        <v>3</v>
      </c>
      <c r="AR38" s="283" t="s">
        <v>502</v>
      </c>
      <c r="AS38" s="290"/>
    </row>
    <row r="39" spans="1:46" x14ac:dyDescent="0.15">
      <c r="A39" s="247"/>
      <c r="AK39" s="1110" t="s">
        <v>508</v>
      </c>
      <c r="AL39" s="1111"/>
      <c r="AM39" s="1111"/>
      <c r="AN39" s="1112"/>
      <c r="AO39" s="291">
        <v>-138965</v>
      </c>
      <c r="AP39" s="291">
        <v>-2861</v>
      </c>
      <c r="AQ39" s="292">
        <v>-5822</v>
      </c>
      <c r="AR39" s="293">
        <v>-50.9</v>
      </c>
      <c r="AS39" s="290"/>
    </row>
    <row r="40" spans="1:46" ht="27" customHeight="1" x14ac:dyDescent="0.15">
      <c r="A40" s="247"/>
      <c r="AK40" s="1107" t="s">
        <v>509</v>
      </c>
      <c r="AL40" s="1108"/>
      <c r="AM40" s="1108"/>
      <c r="AN40" s="1109"/>
      <c r="AO40" s="291">
        <v>-4197542</v>
      </c>
      <c r="AP40" s="291">
        <v>-86412</v>
      </c>
      <c r="AQ40" s="292">
        <v>-26710</v>
      </c>
      <c r="AR40" s="293">
        <v>223.5</v>
      </c>
      <c r="AS40" s="290"/>
    </row>
    <row r="41" spans="1:46" x14ac:dyDescent="0.15">
      <c r="A41" s="247"/>
      <c r="AK41" s="1113" t="s">
        <v>287</v>
      </c>
      <c r="AL41" s="1114"/>
      <c r="AM41" s="1114"/>
      <c r="AN41" s="1115"/>
      <c r="AO41" s="291">
        <v>1319682</v>
      </c>
      <c r="AP41" s="291">
        <v>27167</v>
      </c>
      <c r="AQ41" s="292">
        <v>11979</v>
      </c>
      <c r="AR41" s="293">
        <v>126.8</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510</v>
      </c>
    </row>
    <row r="48" spans="1:46" x14ac:dyDescent="0.15">
      <c r="A48" s="247"/>
      <c r="AK48" s="301" t="s">
        <v>511</v>
      </c>
      <c r="AL48" s="301"/>
      <c r="AM48" s="301"/>
      <c r="AN48" s="301"/>
      <c r="AO48" s="301"/>
      <c r="AP48" s="301"/>
      <c r="AQ48" s="302"/>
      <c r="AR48" s="301"/>
    </row>
    <row r="49" spans="1:44" ht="13.5" customHeight="1" x14ac:dyDescent="0.15">
      <c r="A49" s="247"/>
      <c r="AK49" s="303"/>
      <c r="AL49" s="304"/>
      <c r="AM49" s="1100" t="s">
        <v>479</v>
      </c>
      <c r="AN49" s="1102" t="s">
        <v>512</v>
      </c>
      <c r="AO49" s="1103"/>
      <c r="AP49" s="1103"/>
      <c r="AQ49" s="1103"/>
      <c r="AR49" s="1104"/>
    </row>
    <row r="50" spans="1:44" x14ac:dyDescent="0.15">
      <c r="A50" s="247"/>
      <c r="AK50" s="305"/>
      <c r="AL50" s="306"/>
      <c r="AM50" s="1101"/>
      <c r="AN50" s="307" t="s">
        <v>513</v>
      </c>
      <c r="AO50" s="308" t="s">
        <v>514</v>
      </c>
      <c r="AP50" s="309" t="s">
        <v>515</v>
      </c>
      <c r="AQ50" s="310" t="s">
        <v>516</v>
      </c>
      <c r="AR50" s="311" t="s">
        <v>517</v>
      </c>
    </row>
    <row r="51" spans="1:44" x14ac:dyDescent="0.15">
      <c r="A51" s="247"/>
      <c r="AK51" s="303" t="s">
        <v>518</v>
      </c>
      <c r="AL51" s="304"/>
      <c r="AM51" s="312">
        <v>3464424</v>
      </c>
      <c r="AN51" s="313">
        <v>65857</v>
      </c>
      <c r="AO51" s="314">
        <v>-41.9</v>
      </c>
      <c r="AP51" s="315">
        <v>45483</v>
      </c>
      <c r="AQ51" s="316">
        <v>-0.2</v>
      </c>
      <c r="AR51" s="317">
        <v>-41.7</v>
      </c>
    </row>
    <row r="52" spans="1:44" x14ac:dyDescent="0.15">
      <c r="A52" s="247"/>
      <c r="AK52" s="318"/>
      <c r="AL52" s="319" t="s">
        <v>519</v>
      </c>
      <c r="AM52" s="320">
        <v>2032774</v>
      </c>
      <c r="AN52" s="321">
        <v>38642</v>
      </c>
      <c r="AO52" s="322">
        <v>-1.9</v>
      </c>
      <c r="AP52" s="323">
        <v>24241</v>
      </c>
      <c r="AQ52" s="324">
        <v>0.4</v>
      </c>
      <c r="AR52" s="325">
        <v>-2.2999999999999998</v>
      </c>
    </row>
    <row r="53" spans="1:44" x14ac:dyDescent="0.15">
      <c r="A53" s="247"/>
      <c r="AK53" s="303" t="s">
        <v>520</v>
      </c>
      <c r="AL53" s="304"/>
      <c r="AM53" s="312">
        <v>5076638</v>
      </c>
      <c r="AN53" s="313">
        <v>98488</v>
      </c>
      <c r="AO53" s="314">
        <v>49.5</v>
      </c>
      <c r="AP53" s="315">
        <v>45945</v>
      </c>
      <c r="AQ53" s="316">
        <v>1</v>
      </c>
      <c r="AR53" s="317">
        <v>48.5</v>
      </c>
    </row>
    <row r="54" spans="1:44" x14ac:dyDescent="0.15">
      <c r="A54" s="247"/>
      <c r="AK54" s="318"/>
      <c r="AL54" s="319" t="s">
        <v>519</v>
      </c>
      <c r="AM54" s="320">
        <v>1762824</v>
      </c>
      <c r="AN54" s="321">
        <v>34199</v>
      </c>
      <c r="AO54" s="322">
        <v>-11.5</v>
      </c>
      <c r="AP54" s="323">
        <v>25180</v>
      </c>
      <c r="AQ54" s="324">
        <v>3.9</v>
      </c>
      <c r="AR54" s="325">
        <v>-15.4</v>
      </c>
    </row>
    <row r="55" spans="1:44" x14ac:dyDescent="0.15">
      <c r="A55" s="247"/>
      <c r="AK55" s="303" t="s">
        <v>521</v>
      </c>
      <c r="AL55" s="304"/>
      <c r="AM55" s="312">
        <v>5352509</v>
      </c>
      <c r="AN55" s="313">
        <v>105612</v>
      </c>
      <c r="AO55" s="314">
        <v>7.2</v>
      </c>
      <c r="AP55" s="315">
        <v>44475</v>
      </c>
      <c r="AQ55" s="316">
        <v>-3.2</v>
      </c>
      <c r="AR55" s="317">
        <v>10.4</v>
      </c>
    </row>
    <row r="56" spans="1:44" x14ac:dyDescent="0.15">
      <c r="A56" s="247"/>
      <c r="AK56" s="318"/>
      <c r="AL56" s="319" t="s">
        <v>519</v>
      </c>
      <c r="AM56" s="320">
        <v>2267661</v>
      </c>
      <c r="AN56" s="321">
        <v>44744</v>
      </c>
      <c r="AO56" s="322">
        <v>30.8</v>
      </c>
      <c r="AP56" s="323">
        <v>24780</v>
      </c>
      <c r="AQ56" s="324">
        <v>-1.6</v>
      </c>
      <c r="AR56" s="325">
        <v>32.4</v>
      </c>
    </row>
    <row r="57" spans="1:44" x14ac:dyDescent="0.15">
      <c r="A57" s="247"/>
      <c r="AK57" s="303" t="s">
        <v>522</v>
      </c>
      <c r="AL57" s="304"/>
      <c r="AM57" s="312">
        <v>4353731</v>
      </c>
      <c r="AN57" s="313">
        <v>87639</v>
      </c>
      <c r="AO57" s="314">
        <v>-17</v>
      </c>
      <c r="AP57" s="315">
        <v>45982</v>
      </c>
      <c r="AQ57" s="316">
        <v>3.4</v>
      </c>
      <c r="AR57" s="317">
        <v>-20.399999999999999</v>
      </c>
    </row>
    <row r="58" spans="1:44" x14ac:dyDescent="0.15">
      <c r="A58" s="247"/>
      <c r="AK58" s="318"/>
      <c r="AL58" s="319" t="s">
        <v>519</v>
      </c>
      <c r="AM58" s="320">
        <v>2581292</v>
      </c>
      <c r="AN58" s="321">
        <v>51960</v>
      </c>
      <c r="AO58" s="322">
        <v>16.100000000000001</v>
      </c>
      <c r="AP58" s="323">
        <v>25583</v>
      </c>
      <c r="AQ58" s="324">
        <v>3.2</v>
      </c>
      <c r="AR58" s="325">
        <v>12.9</v>
      </c>
    </row>
    <row r="59" spans="1:44" x14ac:dyDescent="0.15">
      <c r="A59" s="247"/>
      <c r="AK59" s="303" t="s">
        <v>523</v>
      </c>
      <c r="AL59" s="304"/>
      <c r="AM59" s="312">
        <v>4327231</v>
      </c>
      <c r="AN59" s="313">
        <v>89082</v>
      </c>
      <c r="AO59" s="314">
        <v>1.6</v>
      </c>
      <c r="AP59" s="315">
        <v>50538</v>
      </c>
      <c r="AQ59" s="316">
        <v>9.9</v>
      </c>
      <c r="AR59" s="317">
        <v>-8.3000000000000007</v>
      </c>
    </row>
    <row r="60" spans="1:44" x14ac:dyDescent="0.15">
      <c r="A60" s="247"/>
      <c r="AK60" s="318"/>
      <c r="AL60" s="319" t="s">
        <v>519</v>
      </c>
      <c r="AM60" s="320">
        <v>2258760</v>
      </c>
      <c r="AN60" s="321">
        <v>46500</v>
      </c>
      <c r="AO60" s="322">
        <v>-10.5</v>
      </c>
      <c r="AP60" s="323">
        <v>29053</v>
      </c>
      <c r="AQ60" s="324">
        <v>13.6</v>
      </c>
      <c r="AR60" s="325">
        <v>-24.1</v>
      </c>
    </row>
    <row r="61" spans="1:44" x14ac:dyDescent="0.15">
      <c r="A61" s="247"/>
      <c r="AK61" s="303" t="s">
        <v>524</v>
      </c>
      <c r="AL61" s="326"/>
      <c r="AM61" s="312">
        <v>4514907</v>
      </c>
      <c r="AN61" s="313">
        <v>89336</v>
      </c>
      <c r="AO61" s="314">
        <v>-0.1</v>
      </c>
      <c r="AP61" s="315">
        <v>46485</v>
      </c>
      <c r="AQ61" s="327">
        <v>2.2000000000000002</v>
      </c>
      <c r="AR61" s="317">
        <v>-2.2999999999999998</v>
      </c>
    </row>
    <row r="62" spans="1:44" x14ac:dyDescent="0.15">
      <c r="A62" s="247"/>
      <c r="AK62" s="318"/>
      <c r="AL62" s="319" t="s">
        <v>519</v>
      </c>
      <c r="AM62" s="320">
        <v>2180662</v>
      </c>
      <c r="AN62" s="321">
        <v>43209</v>
      </c>
      <c r="AO62" s="322">
        <v>4.5999999999999996</v>
      </c>
      <c r="AP62" s="323">
        <v>25767</v>
      </c>
      <c r="AQ62" s="324">
        <v>3.9</v>
      </c>
      <c r="AR62" s="325">
        <v>0.7</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cz9slzJooleIsy7NkdCmT0HfwBXTgDTDdUVpDZd/wq8SvY1NHjyWZSYvz42ZgQfrCTNdM1OpYaDNMtxHl75Dbg==" saltValue="lSxrnedtAa/LCLWOhDnfM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1" zoomScaleNormal="100" zoomScaleSheetLayoutView="55" workbookViewId="0">
      <selection activeCell="AH102" sqref="AH102"/>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476</v>
      </c>
    </row>
    <row r="121" spans="125:125" ht="13.5" hidden="1" customHeight="1" x14ac:dyDescent="0.15">
      <c r="DU121" s="241"/>
    </row>
  </sheetData>
  <sheetProtection algorithmName="SHA-512" hashValue="KJy1jfZlSWWqDddS7o9glqWM7pLL0KU+WYM8JtfPS0o0mjF0fFpoG/hcqtU1D6eZkaAkJlexS0cBcs+fb3h2Qg==" saltValue="AWmnGCkyYKLH0FhSUxJDo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4" zoomScaleNormal="100" zoomScaleSheetLayoutView="55" workbookViewId="0">
      <selection activeCell="BK85" sqref="BK85"/>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476</v>
      </c>
    </row>
  </sheetData>
  <sheetProtection algorithmName="SHA-512" hashValue="3UYOk+vS9VLtIN1lmpLEBA+qZetYPRGp7zBVGp6/kNtpyTe3wZon49ZXL/0FjNzULtthAXwbdn7pMB9ZzK6CeQ==" saltValue="mQSkssrARV7fiufGEPHpl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G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26" t="s">
        <v>3</v>
      </c>
      <c r="D47" s="1126"/>
      <c r="E47" s="1127"/>
      <c r="F47" s="11">
        <v>20.63</v>
      </c>
      <c r="G47" s="12">
        <v>21.75</v>
      </c>
      <c r="H47" s="12">
        <v>25.14</v>
      </c>
      <c r="I47" s="12">
        <v>27.34</v>
      </c>
      <c r="J47" s="13">
        <v>29.34</v>
      </c>
    </row>
    <row r="48" spans="2:10" ht="57.75" customHeight="1" x14ac:dyDescent="0.15">
      <c r="B48" s="14"/>
      <c r="C48" s="1128" t="s">
        <v>4</v>
      </c>
      <c r="D48" s="1128"/>
      <c r="E48" s="1129"/>
      <c r="F48" s="15">
        <v>3.26</v>
      </c>
      <c r="G48" s="16">
        <v>5.18</v>
      </c>
      <c r="H48" s="16">
        <v>5.43</v>
      </c>
      <c r="I48" s="16">
        <v>4.0599999999999996</v>
      </c>
      <c r="J48" s="17">
        <v>4.33</v>
      </c>
    </row>
    <row r="49" spans="2:10" ht="57.75" customHeight="1" thickBot="1" x14ac:dyDescent="0.2">
      <c r="B49" s="18"/>
      <c r="C49" s="1130" t="s">
        <v>5</v>
      </c>
      <c r="D49" s="1130"/>
      <c r="E49" s="1131"/>
      <c r="F49" s="19">
        <v>1.92</v>
      </c>
      <c r="G49" s="20">
        <v>7.54</v>
      </c>
      <c r="H49" s="20">
        <v>6.92</v>
      </c>
      <c r="I49" s="20">
        <v>5.59</v>
      </c>
      <c r="J49" s="21">
        <v>6.42</v>
      </c>
    </row>
    <row r="50" spans="2:10" x14ac:dyDescent="0.15"/>
  </sheetData>
  <sheetProtection algorithmName="SHA-512" hashValue="3e2Dr6oZXO5Zg+g5aXFQeF7naOKkYkFk6u4HFVJFYSkt4p3crijx5WHO59x4tBKtSaR20b+i/KfTERdjI1YKtg==" saltValue="TpT9FhC+kk0KbHshUa0Rp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船崎 翼</cp:lastModifiedBy>
  <cp:lastPrinted>2026-03-11T00:26:33Z</cp:lastPrinted>
  <dcterms:created xsi:type="dcterms:W3CDTF">2026-02-23T08:17:07Z</dcterms:created>
  <dcterms:modified xsi:type="dcterms:W3CDTF">2026-03-11T08:47:47Z</dcterms:modified>
  <cp:category/>
</cp:coreProperties>
</file>